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Daten_2021\"/>
    </mc:Choice>
  </mc:AlternateContent>
  <xr:revisionPtr revIDLastSave="0" documentId="14_{C3E33242-C155-4E78-8F43-22F6B9C49929}" xr6:coauthVersionLast="36" xr6:coauthVersionMax="36" xr10:uidLastSave="{00000000-0000-0000-0000-000000000000}"/>
  <bookViews>
    <workbookView xWindow="240" yWindow="120" windowWidth="24120" windowHeight="12660" activeTab="1"/>
  </bookViews>
  <sheets>
    <sheet name="2019_B3_Zeitreihe" sheetId="18" r:id="rId1"/>
    <sheet name="2020_3-1-3_Download" sheetId="26" r:id="rId2"/>
    <sheet name="2020_3-3-1_CSV" sheetId="27" r:id="rId3"/>
    <sheet name="2019_B3_Karte" sheetId="24" r:id="rId4"/>
    <sheet name="B3_2019_bearbeitet" sheetId="23" r:id="rId5"/>
    <sheet name="B3_2018_bearbeitet" sheetId="15" r:id="rId6"/>
    <sheet name="2012" sheetId="8" r:id="rId7"/>
    <sheet name="2013" sheetId="10" r:id="rId8"/>
    <sheet name="2014" sheetId="11" r:id="rId9"/>
    <sheet name="2015" sheetId="12" r:id="rId10"/>
    <sheet name="2016" sheetId="13" r:id="rId11"/>
    <sheet name="2017" sheetId="9" r:id="rId12"/>
    <sheet name="2018" sheetId="14" r:id="rId13"/>
    <sheet name="2019" sheetId="22" r:id="rId14"/>
    <sheet name="2020" sheetId="25" r:id="rId15"/>
    <sheet name="Vorspalte" sheetId="3" r:id="rId16"/>
  </sheets>
  <externalReferences>
    <externalReference r:id="rId17"/>
    <externalReference r:id="rId18"/>
  </externalReferences>
  <definedNames>
    <definedName name="_xlnm._FilterDatabase" localSheetId="0" hidden="1">'2019_B3_Zeitreihe'!$A$7:$M$439</definedName>
    <definedName name="_xlnm._FilterDatabase" localSheetId="1" hidden="1">'2020_3-1-3_Download'!$B$8:$J$475</definedName>
    <definedName name="_xlnm._FilterDatabase" localSheetId="5" hidden="1">B3_2018_bearbeitet!$C$4:$O$60</definedName>
  </definedNames>
  <calcPr calcId="191029"/>
</workbook>
</file>

<file path=xl/calcChain.xml><?xml version="1.0" encoding="utf-8"?>
<calcChain xmlns="http://schemas.openxmlformats.org/spreadsheetml/2006/main">
  <c r="F2" i="27" l="1"/>
  <c r="E2" i="27"/>
  <c r="C2" i="27"/>
  <c r="B2" i="27"/>
  <c r="A2" i="27"/>
  <c r="B425" i="26"/>
  <c r="C425" i="26" s="1"/>
  <c r="D425" i="26"/>
  <c r="E425" i="26"/>
  <c r="F425" i="26"/>
  <c r="G425" i="26" s="1"/>
  <c r="H425" i="26"/>
  <c r="I425" i="26"/>
  <c r="J425" i="26" s="1"/>
  <c r="B426" i="26"/>
  <c r="C426" i="26"/>
  <c r="D426" i="26"/>
  <c r="E426" i="26"/>
  <c r="G426" i="26" s="1"/>
  <c r="F426" i="26"/>
  <c r="H426" i="26"/>
  <c r="I426" i="26"/>
  <c r="J426" i="26" s="1"/>
  <c r="B427" i="26"/>
  <c r="C427" i="26" s="1"/>
  <c r="D427" i="26"/>
  <c r="E427" i="26"/>
  <c r="F427" i="26"/>
  <c r="G427" i="26" s="1"/>
  <c r="H427" i="26"/>
  <c r="I427" i="26"/>
  <c r="B428" i="26"/>
  <c r="C428" i="26" s="1"/>
  <c r="D428" i="26"/>
  <c r="E428" i="26"/>
  <c r="F428" i="26"/>
  <c r="H428" i="26"/>
  <c r="I428" i="26"/>
  <c r="B429" i="26"/>
  <c r="C429" i="26" s="1"/>
  <c r="D429" i="26"/>
  <c r="E429" i="26"/>
  <c r="F429" i="26"/>
  <c r="H429" i="26"/>
  <c r="I429" i="26"/>
  <c r="B430" i="26"/>
  <c r="C430" i="26" s="1"/>
  <c r="D430" i="26"/>
  <c r="E430" i="26"/>
  <c r="F430" i="26"/>
  <c r="H430" i="26"/>
  <c r="I430" i="26"/>
  <c r="J430" i="26" s="1"/>
  <c r="B431" i="26"/>
  <c r="C431" i="26" s="1"/>
  <c r="D431" i="26"/>
  <c r="E431" i="26"/>
  <c r="F431" i="26"/>
  <c r="G431" i="26" s="1"/>
  <c r="H431" i="26"/>
  <c r="I431" i="26"/>
  <c r="J431" i="26" s="1"/>
  <c r="B432" i="26"/>
  <c r="C432" i="26" s="1"/>
  <c r="D432" i="26"/>
  <c r="E432" i="26"/>
  <c r="F432" i="26"/>
  <c r="G432" i="26" s="1"/>
  <c r="H432" i="26"/>
  <c r="I432" i="26"/>
  <c r="J432" i="26"/>
  <c r="B433" i="26"/>
  <c r="C433" i="26" s="1"/>
  <c r="D433" i="26"/>
  <c r="E433" i="26"/>
  <c r="F433" i="26"/>
  <c r="G433" i="26"/>
  <c r="H433" i="26"/>
  <c r="I433" i="26"/>
  <c r="B434" i="26"/>
  <c r="C434" i="26" s="1"/>
  <c r="D434" i="26"/>
  <c r="E434" i="26"/>
  <c r="F434" i="26"/>
  <c r="H434" i="26"/>
  <c r="I434" i="26"/>
  <c r="J434" i="26" s="1"/>
  <c r="B435" i="26"/>
  <c r="C435" i="26" s="1"/>
  <c r="D435" i="26"/>
  <c r="E435" i="26"/>
  <c r="F435" i="26"/>
  <c r="G435" i="26" s="1"/>
  <c r="H435" i="26"/>
  <c r="I435" i="26"/>
  <c r="J435" i="26" s="1"/>
  <c r="B436" i="26"/>
  <c r="C436" i="26"/>
  <c r="D436" i="26"/>
  <c r="E436" i="26"/>
  <c r="G436" i="26" s="1"/>
  <c r="F436" i="26"/>
  <c r="H436" i="26"/>
  <c r="I436" i="26"/>
  <c r="J436" i="26"/>
  <c r="B437" i="26"/>
  <c r="C437" i="26" s="1"/>
  <c r="D437" i="26"/>
  <c r="E437" i="26"/>
  <c r="F437" i="26"/>
  <c r="G437" i="26" s="1"/>
  <c r="H437" i="26"/>
  <c r="I437" i="26"/>
  <c r="J437" i="26"/>
  <c r="B438" i="26"/>
  <c r="C438" i="26" s="1"/>
  <c r="D438" i="26"/>
  <c r="E438" i="26"/>
  <c r="F438" i="26"/>
  <c r="H438" i="26"/>
  <c r="J438" i="26" s="1"/>
  <c r="I438" i="26"/>
  <c r="B439" i="26"/>
  <c r="C439" i="26" s="1"/>
  <c r="D439" i="26"/>
  <c r="E439" i="26"/>
  <c r="F439" i="26"/>
  <c r="G439" i="26" s="1"/>
  <c r="H439" i="26"/>
  <c r="I439" i="26"/>
  <c r="B440" i="26"/>
  <c r="C440" i="26"/>
  <c r="D440" i="26"/>
  <c r="E440" i="26"/>
  <c r="F440" i="26"/>
  <c r="G440" i="26" s="1"/>
  <c r="H440" i="26"/>
  <c r="I440" i="26"/>
  <c r="B441" i="26"/>
  <c r="C441" i="26" s="1"/>
  <c r="D441" i="26"/>
  <c r="E441" i="26"/>
  <c r="F441" i="26"/>
  <c r="G441" i="26"/>
  <c r="H441" i="26"/>
  <c r="I441" i="26"/>
  <c r="J441" i="26" s="1"/>
  <c r="B442" i="26"/>
  <c r="C442" i="26" s="1"/>
  <c r="D442" i="26"/>
  <c r="E442" i="26"/>
  <c r="F442" i="26"/>
  <c r="H442" i="26"/>
  <c r="I442" i="26"/>
  <c r="B443" i="26"/>
  <c r="C443" i="26" s="1"/>
  <c r="D443" i="26"/>
  <c r="E443" i="26"/>
  <c r="F443" i="26"/>
  <c r="G443" i="26" s="1"/>
  <c r="H443" i="26"/>
  <c r="I443" i="26"/>
  <c r="J443" i="26" s="1"/>
  <c r="B444" i="26"/>
  <c r="C444" i="26"/>
  <c r="D444" i="26"/>
  <c r="E444" i="26"/>
  <c r="F444" i="26"/>
  <c r="G444" i="26"/>
  <c r="H444" i="26"/>
  <c r="I444" i="26"/>
  <c r="J444" i="26" s="1"/>
  <c r="B445" i="26"/>
  <c r="C445" i="26" s="1"/>
  <c r="D445" i="26"/>
  <c r="E445" i="26"/>
  <c r="F445" i="26"/>
  <c r="G445" i="26" s="1"/>
  <c r="H445" i="26"/>
  <c r="I445" i="26"/>
  <c r="J445" i="26" s="1"/>
  <c r="B446" i="26"/>
  <c r="C446" i="26" s="1"/>
  <c r="D446" i="26"/>
  <c r="E446" i="26"/>
  <c r="F446" i="26"/>
  <c r="G446" i="26" s="1"/>
  <c r="H446" i="26"/>
  <c r="I446" i="26"/>
  <c r="J446" i="26"/>
  <c r="B447" i="26"/>
  <c r="C447" i="26" s="1"/>
  <c r="D447" i="26"/>
  <c r="E447" i="26"/>
  <c r="F447" i="26"/>
  <c r="G447" i="26"/>
  <c r="H447" i="26"/>
  <c r="I447" i="26"/>
  <c r="B448" i="26"/>
  <c r="C448" i="26" s="1"/>
  <c r="D448" i="26"/>
  <c r="E448" i="26"/>
  <c r="F448" i="26"/>
  <c r="G448" i="26"/>
  <c r="H448" i="26"/>
  <c r="I448" i="26"/>
  <c r="B449" i="26"/>
  <c r="C449" i="26" s="1"/>
  <c r="D449" i="26"/>
  <c r="E449" i="26"/>
  <c r="G449" i="26" s="1"/>
  <c r="F449" i="26"/>
  <c r="H449" i="26"/>
  <c r="I449" i="26"/>
  <c r="J449" i="26" s="1"/>
  <c r="B450" i="26"/>
  <c r="C450" i="26" s="1"/>
  <c r="D450" i="26"/>
  <c r="E450" i="26"/>
  <c r="F450" i="26"/>
  <c r="H450" i="26"/>
  <c r="I450" i="26"/>
  <c r="J450" i="26" s="1"/>
  <c r="B451" i="26"/>
  <c r="C451" i="26" s="1"/>
  <c r="D451" i="26"/>
  <c r="E451" i="26"/>
  <c r="F451" i="26"/>
  <c r="G451" i="26" s="1"/>
  <c r="H451" i="26"/>
  <c r="I451" i="26"/>
  <c r="J451" i="26" s="1"/>
  <c r="B452" i="26"/>
  <c r="C452" i="26"/>
  <c r="D452" i="26"/>
  <c r="E452" i="26"/>
  <c r="G452" i="26" s="1"/>
  <c r="F452" i="26"/>
  <c r="H452" i="26"/>
  <c r="I452" i="26"/>
  <c r="J452" i="26"/>
  <c r="B453" i="26"/>
  <c r="C453" i="26" s="1"/>
  <c r="D453" i="26"/>
  <c r="E453" i="26"/>
  <c r="F453" i="26"/>
  <c r="G453" i="26" s="1"/>
  <c r="H453" i="26"/>
  <c r="I453" i="26"/>
  <c r="J453" i="26"/>
  <c r="B454" i="26"/>
  <c r="C454" i="26" s="1"/>
  <c r="D454" i="26"/>
  <c r="E454" i="26"/>
  <c r="F454" i="26"/>
  <c r="H454" i="26"/>
  <c r="J454" i="26" s="1"/>
  <c r="I454" i="26"/>
  <c r="B455" i="26"/>
  <c r="C455" i="26" s="1"/>
  <c r="D455" i="26"/>
  <c r="E455" i="26"/>
  <c r="F455" i="26"/>
  <c r="G455" i="26" s="1"/>
  <c r="H455" i="26"/>
  <c r="I455" i="26"/>
  <c r="B456" i="26"/>
  <c r="C456" i="26"/>
  <c r="D456" i="26"/>
  <c r="E456" i="26"/>
  <c r="F456" i="26"/>
  <c r="G456" i="26" s="1"/>
  <c r="H456" i="26"/>
  <c r="I456" i="26"/>
  <c r="B457" i="26"/>
  <c r="C457" i="26" s="1"/>
  <c r="D457" i="26"/>
  <c r="E457" i="26"/>
  <c r="F457" i="26"/>
  <c r="G457" i="26"/>
  <c r="H457" i="26"/>
  <c r="I457" i="26"/>
  <c r="J457" i="26" s="1"/>
  <c r="B458" i="26"/>
  <c r="C458" i="26"/>
  <c r="D458" i="26"/>
  <c r="E458" i="26"/>
  <c r="F458" i="26"/>
  <c r="G458" i="26" s="1"/>
  <c r="H458" i="26"/>
  <c r="I458" i="26"/>
  <c r="J458" i="26" s="1"/>
  <c r="B459" i="26"/>
  <c r="C459" i="26"/>
  <c r="D459" i="26"/>
  <c r="E459" i="26"/>
  <c r="F459" i="26"/>
  <c r="H459" i="26"/>
  <c r="J459" i="26" s="1"/>
  <c r="I459" i="26"/>
  <c r="B460" i="26"/>
  <c r="C460" i="26" s="1"/>
  <c r="D460" i="26"/>
  <c r="E460" i="26"/>
  <c r="F460" i="26"/>
  <c r="G460" i="26" s="1"/>
  <c r="H460" i="26"/>
  <c r="I460" i="26"/>
  <c r="B461" i="26"/>
  <c r="C461" i="26" s="1"/>
  <c r="D461" i="26"/>
  <c r="E461" i="26"/>
  <c r="F461" i="26"/>
  <c r="G461" i="26" s="1"/>
  <c r="H461" i="26"/>
  <c r="I461" i="26"/>
  <c r="B462" i="26"/>
  <c r="C462" i="26" s="1"/>
  <c r="D462" i="26"/>
  <c r="E462" i="26"/>
  <c r="F462" i="26"/>
  <c r="G462" i="26"/>
  <c r="H462" i="26"/>
  <c r="I462" i="26"/>
  <c r="J462" i="26"/>
  <c r="B463" i="26"/>
  <c r="C463" i="26" s="1"/>
  <c r="D463" i="26"/>
  <c r="E463" i="26"/>
  <c r="F463" i="26"/>
  <c r="G463" i="26" s="1"/>
  <c r="H463" i="26"/>
  <c r="I463" i="26"/>
  <c r="J463" i="26" s="1"/>
  <c r="B464" i="26"/>
  <c r="C464" i="26"/>
  <c r="D464" i="26"/>
  <c r="E464" i="26"/>
  <c r="G464" i="26" s="1"/>
  <c r="F464" i="26"/>
  <c r="H464" i="26"/>
  <c r="I464" i="26"/>
  <c r="J464" i="26" s="1"/>
  <c r="B465" i="26"/>
  <c r="C465" i="26" s="1"/>
  <c r="D465" i="26"/>
  <c r="E465" i="26"/>
  <c r="G465" i="26" s="1"/>
  <c r="F465" i="26"/>
  <c r="H465" i="26"/>
  <c r="I465" i="26"/>
  <c r="J465" i="26"/>
  <c r="B466" i="26"/>
  <c r="C466" i="26" s="1"/>
  <c r="D466" i="26"/>
  <c r="E466" i="26"/>
  <c r="F466" i="26"/>
  <c r="G466" i="26" s="1"/>
  <c r="H466" i="26"/>
  <c r="I466" i="26"/>
  <c r="J466" i="26" s="1"/>
  <c r="B467" i="26"/>
  <c r="C467" i="26" s="1"/>
  <c r="D467" i="26"/>
  <c r="E467" i="26"/>
  <c r="F467" i="26"/>
  <c r="G467" i="26" s="1"/>
  <c r="H467" i="26"/>
  <c r="I467" i="26"/>
  <c r="J467" i="26" s="1"/>
  <c r="B468" i="26"/>
  <c r="C468" i="26"/>
  <c r="D468" i="26"/>
  <c r="E468" i="26"/>
  <c r="F468" i="26"/>
  <c r="G468" i="26" s="1"/>
  <c r="H468" i="26"/>
  <c r="I468" i="26"/>
  <c r="B469" i="26"/>
  <c r="C469" i="26"/>
  <c r="D469" i="26"/>
  <c r="E469" i="26"/>
  <c r="F469" i="26"/>
  <c r="G469" i="26" s="1"/>
  <c r="H469" i="26"/>
  <c r="I469" i="26"/>
  <c r="B470" i="26"/>
  <c r="C470" i="26" s="1"/>
  <c r="D470" i="26"/>
  <c r="E470" i="26"/>
  <c r="F470" i="26"/>
  <c r="G470" i="26" s="1"/>
  <c r="H470" i="26"/>
  <c r="J470" i="26" s="1"/>
  <c r="I470" i="26"/>
  <c r="B471" i="26"/>
  <c r="C471" i="26" s="1"/>
  <c r="D471" i="26"/>
  <c r="E471" i="26"/>
  <c r="F471" i="26"/>
  <c r="G471" i="26" s="1"/>
  <c r="H471" i="26"/>
  <c r="I471" i="26"/>
  <c r="J471" i="26" s="1"/>
  <c r="B472" i="26"/>
  <c r="C472" i="26"/>
  <c r="D472" i="26"/>
  <c r="E472" i="26"/>
  <c r="F472" i="26"/>
  <c r="H472" i="26"/>
  <c r="I472" i="26"/>
  <c r="B473" i="26"/>
  <c r="C473" i="26" s="1"/>
  <c r="D473" i="26"/>
  <c r="E473" i="26"/>
  <c r="G473" i="26" s="1"/>
  <c r="F473" i="26"/>
  <c r="H473" i="26"/>
  <c r="I473" i="26"/>
  <c r="B474" i="26"/>
  <c r="C474" i="26"/>
  <c r="D474" i="26"/>
  <c r="E474" i="26"/>
  <c r="F474" i="26"/>
  <c r="H474" i="26"/>
  <c r="I474" i="26"/>
  <c r="J474" i="26" s="1"/>
  <c r="B475" i="26"/>
  <c r="C475" i="26" s="1"/>
  <c r="D475" i="26"/>
  <c r="E475" i="26"/>
  <c r="F475" i="26"/>
  <c r="H475" i="26"/>
  <c r="J475" i="26" s="1"/>
  <c r="I475" i="26"/>
  <c r="I424" i="26"/>
  <c r="H424" i="26"/>
  <c r="J424" i="26" s="1"/>
  <c r="F424" i="26"/>
  <c r="E424" i="26"/>
  <c r="G424" i="26" s="1"/>
  <c r="D424" i="26"/>
  <c r="B424" i="26"/>
  <c r="C424" i="26" s="1"/>
  <c r="B373" i="26"/>
  <c r="C373" i="26"/>
  <c r="D373" i="26"/>
  <c r="E373" i="26"/>
  <c r="F373" i="26"/>
  <c r="G373" i="26"/>
  <c r="H373" i="26"/>
  <c r="I373" i="26"/>
  <c r="J373" i="26" s="1"/>
  <c r="B374" i="26"/>
  <c r="C374" i="26" s="1"/>
  <c r="D374" i="26"/>
  <c r="E374" i="26"/>
  <c r="F374" i="26"/>
  <c r="G374" i="26" s="1"/>
  <c r="H374" i="26"/>
  <c r="J374" i="26" s="1"/>
  <c r="I374" i="26"/>
  <c r="B375" i="26"/>
  <c r="C375" i="26"/>
  <c r="D375" i="26"/>
  <c r="E375" i="26"/>
  <c r="F375" i="26"/>
  <c r="H375" i="26"/>
  <c r="I375" i="26"/>
  <c r="B376" i="26"/>
  <c r="C376" i="26" s="1"/>
  <c r="D376" i="26"/>
  <c r="E376" i="26"/>
  <c r="F376" i="26"/>
  <c r="G376" i="26" s="1"/>
  <c r="H376" i="26"/>
  <c r="J376" i="26" s="1"/>
  <c r="I376" i="26"/>
  <c r="B377" i="26"/>
  <c r="C377" i="26" s="1"/>
  <c r="D377" i="26"/>
  <c r="E377" i="26"/>
  <c r="F377" i="26"/>
  <c r="G377" i="26"/>
  <c r="H377" i="26"/>
  <c r="I377" i="26"/>
  <c r="B378" i="26"/>
  <c r="C378" i="26" s="1"/>
  <c r="D378" i="26"/>
  <c r="E378" i="26"/>
  <c r="F378" i="26"/>
  <c r="G378" i="26" s="1"/>
  <c r="H378" i="26"/>
  <c r="I378" i="26"/>
  <c r="J378" i="26" s="1"/>
  <c r="B379" i="26"/>
  <c r="C379" i="26" s="1"/>
  <c r="D379" i="26"/>
  <c r="E379" i="26"/>
  <c r="G379" i="26" s="1"/>
  <c r="F379" i="26"/>
  <c r="H379" i="26"/>
  <c r="I379" i="26"/>
  <c r="J379" i="26"/>
  <c r="B380" i="26"/>
  <c r="C380" i="26" s="1"/>
  <c r="D380" i="26"/>
  <c r="E380" i="26"/>
  <c r="F380" i="26"/>
  <c r="G380" i="26" s="1"/>
  <c r="H380" i="26"/>
  <c r="I380" i="26"/>
  <c r="J380" i="26" s="1"/>
  <c r="B381" i="26"/>
  <c r="C381" i="26"/>
  <c r="D381" i="26"/>
  <c r="E381" i="26"/>
  <c r="G381" i="26" s="1"/>
  <c r="F381" i="26"/>
  <c r="H381" i="26"/>
  <c r="I381" i="26"/>
  <c r="J381" i="26" s="1"/>
  <c r="B382" i="26"/>
  <c r="C382" i="26" s="1"/>
  <c r="D382" i="26"/>
  <c r="E382" i="26"/>
  <c r="F382" i="26"/>
  <c r="G382" i="26" s="1"/>
  <c r="H382" i="26"/>
  <c r="I382" i="26"/>
  <c r="B383" i="26"/>
  <c r="C383" i="26"/>
  <c r="D383" i="26"/>
  <c r="E383" i="26"/>
  <c r="G383" i="26" s="1"/>
  <c r="F383" i="26"/>
  <c r="H383" i="26"/>
  <c r="I383" i="26"/>
  <c r="J383" i="26" s="1"/>
  <c r="B384" i="26"/>
  <c r="C384" i="26"/>
  <c r="D384" i="26"/>
  <c r="E384" i="26"/>
  <c r="F384" i="26"/>
  <c r="H384" i="26"/>
  <c r="J384" i="26" s="1"/>
  <c r="I384" i="26"/>
  <c r="B385" i="26"/>
  <c r="C385" i="26" s="1"/>
  <c r="D385" i="26"/>
  <c r="E385" i="26"/>
  <c r="F385" i="26"/>
  <c r="G385" i="26" s="1"/>
  <c r="H385" i="26"/>
  <c r="J385" i="26" s="1"/>
  <c r="I385" i="26"/>
  <c r="B386" i="26"/>
  <c r="C386" i="26" s="1"/>
  <c r="D386" i="26"/>
  <c r="E386" i="26"/>
  <c r="F386" i="26"/>
  <c r="G386" i="26" s="1"/>
  <c r="H386" i="26"/>
  <c r="I386" i="26"/>
  <c r="J386" i="26" s="1"/>
  <c r="B387" i="26"/>
  <c r="C387" i="26"/>
  <c r="D387" i="26"/>
  <c r="E387" i="26"/>
  <c r="F387" i="26"/>
  <c r="H387" i="26"/>
  <c r="I387" i="26"/>
  <c r="B388" i="26"/>
  <c r="C388" i="26" s="1"/>
  <c r="D388" i="26"/>
  <c r="E388" i="26"/>
  <c r="G388" i="26" s="1"/>
  <c r="F388" i="26"/>
  <c r="H388" i="26"/>
  <c r="I388" i="26"/>
  <c r="J388" i="26" s="1"/>
  <c r="B389" i="26"/>
  <c r="C389" i="26" s="1"/>
  <c r="D389" i="26"/>
  <c r="E389" i="26"/>
  <c r="F389" i="26"/>
  <c r="G389" i="26" s="1"/>
  <c r="H389" i="26"/>
  <c r="I389" i="26"/>
  <c r="J389" i="26" s="1"/>
  <c r="B390" i="26"/>
  <c r="C390" i="26" s="1"/>
  <c r="D390" i="26"/>
  <c r="E390" i="26"/>
  <c r="F390" i="26"/>
  <c r="G390" i="26" s="1"/>
  <c r="H390" i="26"/>
  <c r="I390" i="26"/>
  <c r="J390" i="26"/>
  <c r="B391" i="26"/>
  <c r="C391" i="26" s="1"/>
  <c r="D391" i="26"/>
  <c r="E391" i="26"/>
  <c r="F391" i="26"/>
  <c r="G391" i="26" s="1"/>
  <c r="H391" i="26"/>
  <c r="I391" i="26"/>
  <c r="J391" i="26" s="1"/>
  <c r="B392" i="26"/>
  <c r="C392" i="26" s="1"/>
  <c r="D392" i="26"/>
  <c r="E392" i="26"/>
  <c r="F392" i="26"/>
  <c r="G392" i="26" s="1"/>
  <c r="H392" i="26"/>
  <c r="I392" i="26"/>
  <c r="J392" i="26"/>
  <c r="B393" i="26"/>
  <c r="C393" i="26" s="1"/>
  <c r="D393" i="26"/>
  <c r="E393" i="26"/>
  <c r="G393" i="26" s="1"/>
  <c r="F393" i="26"/>
  <c r="H393" i="26"/>
  <c r="I393" i="26"/>
  <c r="J393" i="26"/>
  <c r="B394" i="26"/>
  <c r="C394" i="26" s="1"/>
  <c r="D394" i="26"/>
  <c r="E394" i="26"/>
  <c r="F394" i="26"/>
  <c r="H394" i="26"/>
  <c r="I394" i="26"/>
  <c r="B395" i="26"/>
  <c r="C395" i="26"/>
  <c r="D395" i="26"/>
  <c r="E395" i="26"/>
  <c r="F395" i="26"/>
  <c r="G395" i="26" s="1"/>
  <c r="H395" i="26"/>
  <c r="I395" i="26"/>
  <c r="B396" i="26"/>
  <c r="C396" i="26" s="1"/>
  <c r="D396" i="26"/>
  <c r="E396" i="26"/>
  <c r="G396" i="26" s="1"/>
  <c r="F396" i="26"/>
  <c r="H396" i="26"/>
  <c r="I396" i="26"/>
  <c r="J396" i="26" s="1"/>
  <c r="B397" i="26"/>
  <c r="C397" i="26"/>
  <c r="D397" i="26"/>
  <c r="E397" i="26"/>
  <c r="F397" i="26"/>
  <c r="G397" i="26" s="1"/>
  <c r="H397" i="26"/>
  <c r="I397" i="26"/>
  <c r="J397" i="26" s="1"/>
  <c r="B398" i="26"/>
  <c r="C398" i="26" s="1"/>
  <c r="D398" i="26"/>
  <c r="E398" i="26"/>
  <c r="F398" i="26"/>
  <c r="G398" i="26" s="1"/>
  <c r="H398" i="26"/>
  <c r="I398" i="26"/>
  <c r="B399" i="26"/>
  <c r="C399" i="26"/>
  <c r="D399" i="26"/>
  <c r="E399" i="26"/>
  <c r="F399" i="26"/>
  <c r="G399" i="26"/>
  <c r="H399" i="26"/>
  <c r="I399" i="26"/>
  <c r="J399" i="26" s="1"/>
  <c r="B400" i="26"/>
  <c r="C400" i="26"/>
  <c r="D400" i="26"/>
  <c r="E400" i="26"/>
  <c r="F400" i="26"/>
  <c r="G400" i="26" s="1"/>
  <c r="H400" i="26"/>
  <c r="J400" i="26" s="1"/>
  <c r="I400" i="26"/>
  <c r="B401" i="26"/>
  <c r="C401" i="26" s="1"/>
  <c r="D401" i="26"/>
  <c r="E401" i="26"/>
  <c r="F401" i="26"/>
  <c r="H401" i="26"/>
  <c r="I401" i="26"/>
  <c r="J401" i="26" s="1"/>
  <c r="B402" i="26"/>
  <c r="C402" i="26" s="1"/>
  <c r="D402" i="26"/>
  <c r="E402" i="26"/>
  <c r="F402" i="26"/>
  <c r="H402" i="26"/>
  <c r="I402" i="26"/>
  <c r="J402" i="26" s="1"/>
  <c r="B403" i="26"/>
  <c r="C403" i="26" s="1"/>
  <c r="D403" i="26"/>
  <c r="E403" i="26"/>
  <c r="F403" i="26"/>
  <c r="G403" i="26" s="1"/>
  <c r="H403" i="26"/>
  <c r="I403" i="26"/>
  <c r="J403" i="26" s="1"/>
  <c r="B404" i="26"/>
  <c r="C404" i="26" s="1"/>
  <c r="D404" i="26"/>
  <c r="E404" i="26"/>
  <c r="G404" i="26" s="1"/>
  <c r="F404" i="26"/>
  <c r="H404" i="26"/>
  <c r="I404" i="26"/>
  <c r="J404" i="26"/>
  <c r="B405" i="26"/>
  <c r="C405" i="26" s="1"/>
  <c r="D405" i="26"/>
  <c r="E405" i="26"/>
  <c r="F405" i="26"/>
  <c r="G405" i="26" s="1"/>
  <c r="H405" i="26"/>
  <c r="I405" i="26"/>
  <c r="J405" i="26" s="1"/>
  <c r="B406" i="26"/>
  <c r="C406" i="26" s="1"/>
  <c r="D406" i="26"/>
  <c r="E406" i="26"/>
  <c r="F406" i="26"/>
  <c r="G406" i="26" s="1"/>
  <c r="H406" i="26"/>
  <c r="I406" i="26"/>
  <c r="B407" i="26"/>
  <c r="C407" i="26"/>
  <c r="D407" i="26"/>
  <c r="E407" i="26"/>
  <c r="G407" i="26" s="1"/>
  <c r="F407" i="26"/>
  <c r="H407" i="26"/>
  <c r="I407" i="26"/>
  <c r="J407" i="26" s="1"/>
  <c r="B408" i="26"/>
  <c r="C408" i="26"/>
  <c r="D408" i="26"/>
  <c r="E408" i="26"/>
  <c r="F408" i="26"/>
  <c r="H408" i="26"/>
  <c r="J408" i="26" s="1"/>
  <c r="I408" i="26"/>
  <c r="B409" i="26"/>
  <c r="C409" i="26" s="1"/>
  <c r="D409" i="26"/>
  <c r="E409" i="26"/>
  <c r="F409" i="26"/>
  <c r="H409" i="26"/>
  <c r="I409" i="26"/>
  <c r="J409" i="26" s="1"/>
  <c r="B410" i="26"/>
  <c r="C410" i="26" s="1"/>
  <c r="D410" i="26"/>
  <c r="E410" i="26"/>
  <c r="F410" i="26"/>
  <c r="H410" i="26"/>
  <c r="I410" i="26"/>
  <c r="B411" i="26"/>
  <c r="C411" i="26" s="1"/>
  <c r="D411" i="26"/>
  <c r="E411" i="26"/>
  <c r="F411" i="26"/>
  <c r="G411" i="26" s="1"/>
  <c r="H411" i="26"/>
  <c r="I411" i="26"/>
  <c r="B412" i="26"/>
  <c r="C412" i="26" s="1"/>
  <c r="D412" i="26"/>
  <c r="E412" i="26"/>
  <c r="G412" i="26" s="1"/>
  <c r="F412" i="26"/>
  <c r="H412" i="26"/>
  <c r="I412" i="26"/>
  <c r="J412" i="26" s="1"/>
  <c r="B413" i="26"/>
  <c r="C413" i="26" s="1"/>
  <c r="D413" i="26"/>
  <c r="E413" i="26"/>
  <c r="F413" i="26"/>
  <c r="G413" i="26" s="1"/>
  <c r="H413" i="26"/>
  <c r="I413" i="26"/>
  <c r="J413" i="26" s="1"/>
  <c r="B414" i="26"/>
  <c r="C414" i="26" s="1"/>
  <c r="D414" i="26"/>
  <c r="E414" i="26"/>
  <c r="F414" i="26"/>
  <c r="G414" i="26" s="1"/>
  <c r="H414" i="26"/>
  <c r="I414" i="26"/>
  <c r="B415" i="26"/>
  <c r="C415" i="26"/>
  <c r="D415" i="26"/>
  <c r="E415" i="26"/>
  <c r="G415" i="26" s="1"/>
  <c r="F415" i="26"/>
  <c r="H415" i="26"/>
  <c r="I415" i="26"/>
  <c r="J415" i="26" s="1"/>
  <c r="B416" i="26"/>
  <c r="C416" i="26"/>
  <c r="D416" i="26"/>
  <c r="E416" i="26"/>
  <c r="F416" i="26"/>
  <c r="H416" i="26"/>
  <c r="J416" i="26" s="1"/>
  <c r="I416" i="26"/>
  <c r="B417" i="26"/>
  <c r="C417" i="26" s="1"/>
  <c r="D417" i="26"/>
  <c r="E417" i="26"/>
  <c r="F417" i="26"/>
  <c r="H417" i="26"/>
  <c r="I417" i="26"/>
  <c r="J417" i="26" s="1"/>
  <c r="B418" i="26"/>
  <c r="C418" i="26" s="1"/>
  <c r="D418" i="26"/>
  <c r="E418" i="26"/>
  <c r="F418" i="26"/>
  <c r="H418" i="26"/>
  <c r="I418" i="26"/>
  <c r="B419" i="26"/>
  <c r="C419" i="26" s="1"/>
  <c r="D419" i="26"/>
  <c r="E419" i="26"/>
  <c r="F419" i="26"/>
  <c r="G419" i="26" s="1"/>
  <c r="H419" i="26"/>
  <c r="I419" i="26"/>
  <c r="B420" i="26"/>
  <c r="C420" i="26" s="1"/>
  <c r="D420" i="26"/>
  <c r="E420" i="26"/>
  <c r="F420" i="26"/>
  <c r="G420" i="26"/>
  <c r="H420" i="26"/>
  <c r="I420" i="26"/>
  <c r="J420" i="26" s="1"/>
  <c r="B421" i="26"/>
  <c r="C421" i="26" s="1"/>
  <c r="D421" i="26"/>
  <c r="E421" i="26"/>
  <c r="F421" i="26"/>
  <c r="G421" i="26" s="1"/>
  <c r="H421" i="26"/>
  <c r="I421" i="26"/>
  <c r="J421" i="26" s="1"/>
  <c r="B422" i="26"/>
  <c r="C422" i="26" s="1"/>
  <c r="D422" i="26"/>
  <c r="E422" i="26"/>
  <c r="F422" i="26"/>
  <c r="G422" i="26" s="1"/>
  <c r="H422" i="26"/>
  <c r="I422" i="26"/>
  <c r="B423" i="26"/>
  <c r="C423" i="26"/>
  <c r="D423" i="26"/>
  <c r="E423" i="26"/>
  <c r="G423" i="26" s="1"/>
  <c r="F423" i="26"/>
  <c r="H423" i="26"/>
  <c r="I423" i="26"/>
  <c r="J423" i="26" s="1"/>
  <c r="I372" i="26"/>
  <c r="H372" i="26"/>
  <c r="F372" i="26"/>
  <c r="E372" i="26"/>
  <c r="G372" i="26" s="1"/>
  <c r="D372" i="26"/>
  <c r="B372" i="26"/>
  <c r="B366" i="26"/>
  <c r="C366" i="26"/>
  <c r="D366" i="26"/>
  <c r="E366" i="26"/>
  <c r="F366" i="26"/>
  <c r="H366" i="26"/>
  <c r="I366" i="26"/>
  <c r="B367" i="26"/>
  <c r="C367" i="26" s="1"/>
  <c r="D367" i="26"/>
  <c r="E367" i="26"/>
  <c r="G367" i="26" s="1"/>
  <c r="F367" i="26"/>
  <c r="H367" i="26"/>
  <c r="J367" i="26" s="1"/>
  <c r="I367" i="26"/>
  <c r="B368" i="26"/>
  <c r="C368" i="26" s="1"/>
  <c r="D368" i="26"/>
  <c r="E368" i="26"/>
  <c r="F368" i="26"/>
  <c r="G368" i="26" s="1"/>
  <c r="H368" i="26"/>
  <c r="I368" i="26"/>
  <c r="B369" i="26"/>
  <c r="C369" i="26" s="1"/>
  <c r="D369" i="26"/>
  <c r="E369" i="26"/>
  <c r="F369" i="26"/>
  <c r="G369" i="26" s="1"/>
  <c r="H369" i="26"/>
  <c r="I369" i="26"/>
  <c r="J369" i="26" s="1"/>
  <c r="B370" i="26"/>
  <c r="C370" i="26" s="1"/>
  <c r="D370" i="26"/>
  <c r="E370" i="26"/>
  <c r="G370" i="26" s="1"/>
  <c r="F370" i="26"/>
  <c r="H370" i="26"/>
  <c r="J370" i="26" s="1"/>
  <c r="I370" i="26"/>
  <c r="B371" i="26"/>
  <c r="C371" i="26"/>
  <c r="D371" i="26"/>
  <c r="E371" i="26"/>
  <c r="F371" i="26"/>
  <c r="H371" i="26"/>
  <c r="I371" i="26"/>
  <c r="C372" i="26"/>
  <c r="B321" i="26"/>
  <c r="C321" i="26" s="1"/>
  <c r="D321" i="26"/>
  <c r="E321" i="26"/>
  <c r="F321" i="26"/>
  <c r="G321" i="26" s="1"/>
  <c r="H321" i="26"/>
  <c r="I321" i="26"/>
  <c r="J321" i="26" s="1"/>
  <c r="B322" i="26"/>
  <c r="C322" i="26"/>
  <c r="D322" i="26"/>
  <c r="E322" i="26"/>
  <c r="F322" i="26"/>
  <c r="G322" i="26"/>
  <c r="H322" i="26"/>
  <c r="I322" i="26"/>
  <c r="J322" i="26" s="1"/>
  <c r="B323" i="26"/>
  <c r="C323" i="26" s="1"/>
  <c r="D323" i="26"/>
  <c r="E323" i="26"/>
  <c r="F323" i="26"/>
  <c r="G323" i="26" s="1"/>
  <c r="H323" i="26"/>
  <c r="J323" i="26" s="1"/>
  <c r="I323" i="26"/>
  <c r="B324" i="26"/>
  <c r="C324" i="26" s="1"/>
  <c r="D324" i="26"/>
  <c r="E324" i="26"/>
  <c r="F324" i="26"/>
  <c r="H324" i="26"/>
  <c r="I324" i="26"/>
  <c r="B325" i="26"/>
  <c r="C325" i="26" s="1"/>
  <c r="D325" i="26"/>
  <c r="E325" i="26"/>
  <c r="F325" i="26"/>
  <c r="H325" i="26"/>
  <c r="I325" i="26"/>
  <c r="B326" i="26"/>
  <c r="C326" i="26" s="1"/>
  <c r="D326" i="26"/>
  <c r="E326" i="26"/>
  <c r="F326" i="26"/>
  <c r="H326" i="26"/>
  <c r="I326" i="26"/>
  <c r="J326" i="26" s="1"/>
  <c r="B327" i="26"/>
  <c r="C327" i="26"/>
  <c r="D327" i="26"/>
  <c r="E327" i="26"/>
  <c r="F327" i="26"/>
  <c r="H327" i="26"/>
  <c r="I327" i="26"/>
  <c r="J327" i="26"/>
  <c r="B328" i="26"/>
  <c r="C328" i="26" s="1"/>
  <c r="D328" i="26"/>
  <c r="E328" i="26"/>
  <c r="F328" i="26"/>
  <c r="G328" i="26" s="1"/>
  <c r="H328" i="26"/>
  <c r="I328" i="26"/>
  <c r="J328" i="26" s="1"/>
  <c r="B329" i="26"/>
  <c r="C329" i="26" s="1"/>
  <c r="D329" i="26"/>
  <c r="E329" i="26"/>
  <c r="F329" i="26"/>
  <c r="H329" i="26"/>
  <c r="I329" i="26"/>
  <c r="B330" i="26"/>
  <c r="C330" i="26" s="1"/>
  <c r="D330" i="26"/>
  <c r="E330" i="26"/>
  <c r="F330" i="26"/>
  <c r="H330" i="26"/>
  <c r="I330" i="26"/>
  <c r="B331" i="26"/>
  <c r="C331" i="26" s="1"/>
  <c r="D331" i="26"/>
  <c r="E331" i="26"/>
  <c r="F331" i="26"/>
  <c r="H331" i="26"/>
  <c r="I331" i="26"/>
  <c r="B332" i="26"/>
  <c r="C332" i="26" s="1"/>
  <c r="D332" i="26"/>
  <c r="E332" i="26"/>
  <c r="F332" i="26"/>
  <c r="H332" i="26"/>
  <c r="I332" i="26"/>
  <c r="J332" i="26" s="1"/>
  <c r="B333" i="26"/>
  <c r="C333" i="26"/>
  <c r="D333" i="26"/>
  <c r="E333" i="26"/>
  <c r="F333" i="26"/>
  <c r="H333" i="26"/>
  <c r="I333" i="26"/>
  <c r="J333" i="26"/>
  <c r="B334" i="26"/>
  <c r="C334" i="26" s="1"/>
  <c r="D334" i="26"/>
  <c r="E334" i="26"/>
  <c r="F334" i="26"/>
  <c r="G334" i="26" s="1"/>
  <c r="H334" i="26"/>
  <c r="I334" i="26"/>
  <c r="J334" i="26" s="1"/>
  <c r="B335" i="26"/>
  <c r="C335" i="26" s="1"/>
  <c r="D335" i="26"/>
  <c r="E335" i="26"/>
  <c r="F335" i="26"/>
  <c r="H335" i="26"/>
  <c r="I335" i="26"/>
  <c r="B336" i="26"/>
  <c r="C336" i="26" s="1"/>
  <c r="D336" i="26"/>
  <c r="E336" i="26"/>
  <c r="F336" i="26"/>
  <c r="G336" i="26" s="1"/>
  <c r="H336" i="26"/>
  <c r="I336" i="26"/>
  <c r="B337" i="26"/>
  <c r="C337" i="26" s="1"/>
  <c r="D337" i="26"/>
  <c r="E337" i="26"/>
  <c r="G337" i="26" s="1"/>
  <c r="F337" i="26"/>
  <c r="H337" i="26"/>
  <c r="I337" i="26"/>
  <c r="B338" i="26"/>
  <c r="C338" i="26" s="1"/>
  <c r="D338" i="26"/>
  <c r="E338" i="26"/>
  <c r="F338" i="26"/>
  <c r="G338" i="26" s="1"/>
  <c r="H338" i="26"/>
  <c r="I338" i="26"/>
  <c r="J338" i="26" s="1"/>
  <c r="B339" i="26"/>
  <c r="C339" i="26" s="1"/>
  <c r="D339" i="26"/>
  <c r="E339" i="26"/>
  <c r="F339" i="26"/>
  <c r="G339" i="26" s="1"/>
  <c r="H339" i="26"/>
  <c r="I339" i="26"/>
  <c r="B340" i="26"/>
  <c r="C340" i="26"/>
  <c r="D340" i="26"/>
  <c r="E340" i="26"/>
  <c r="G340" i="26" s="1"/>
  <c r="F340" i="26"/>
  <c r="H340" i="26"/>
  <c r="I340" i="26"/>
  <c r="B341" i="26"/>
  <c r="C341" i="26" s="1"/>
  <c r="D341" i="26"/>
  <c r="E341" i="26"/>
  <c r="F341" i="26"/>
  <c r="G341" i="26" s="1"/>
  <c r="H341" i="26"/>
  <c r="I341" i="26"/>
  <c r="J341" i="26" s="1"/>
  <c r="B342" i="26"/>
  <c r="C342" i="26" s="1"/>
  <c r="D342" i="26"/>
  <c r="E342" i="26"/>
  <c r="G342" i="26" s="1"/>
  <c r="F342" i="26"/>
  <c r="H342" i="26"/>
  <c r="I342" i="26"/>
  <c r="J342" i="26"/>
  <c r="B343" i="26"/>
  <c r="C343" i="26" s="1"/>
  <c r="D343" i="26"/>
  <c r="E343" i="26"/>
  <c r="F343" i="26"/>
  <c r="G343" i="26" s="1"/>
  <c r="H343" i="26"/>
  <c r="I343" i="26"/>
  <c r="J343" i="26" s="1"/>
  <c r="B344" i="26"/>
  <c r="C344" i="26"/>
  <c r="D344" i="26"/>
  <c r="E344" i="26"/>
  <c r="F344" i="26"/>
  <c r="G344" i="26"/>
  <c r="H344" i="26"/>
  <c r="I344" i="26"/>
  <c r="J344" i="26" s="1"/>
  <c r="B345" i="26"/>
  <c r="C345" i="26" s="1"/>
  <c r="D345" i="26"/>
  <c r="E345" i="26"/>
  <c r="F345" i="26"/>
  <c r="G345" i="26" s="1"/>
  <c r="H345" i="26"/>
  <c r="J345" i="26" s="1"/>
  <c r="I345" i="26"/>
  <c r="B346" i="26"/>
  <c r="C346" i="26" s="1"/>
  <c r="D346" i="26"/>
  <c r="E346" i="26"/>
  <c r="F346" i="26"/>
  <c r="G346" i="26" s="1"/>
  <c r="H346" i="26"/>
  <c r="I346" i="26"/>
  <c r="J346" i="26" s="1"/>
  <c r="B347" i="26"/>
  <c r="C347" i="26" s="1"/>
  <c r="D347" i="26"/>
  <c r="E347" i="26"/>
  <c r="F347" i="26"/>
  <c r="G347" i="26" s="1"/>
  <c r="H347" i="26"/>
  <c r="I347" i="26"/>
  <c r="B348" i="26"/>
  <c r="C348" i="26"/>
  <c r="D348" i="26"/>
  <c r="E348" i="26"/>
  <c r="G348" i="26" s="1"/>
  <c r="F348" i="26"/>
  <c r="H348" i="26"/>
  <c r="I348" i="26"/>
  <c r="B349" i="26"/>
  <c r="C349" i="26" s="1"/>
  <c r="D349" i="26"/>
  <c r="E349" i="26"/>
  <c r="F349" i="26"/>
  <c r="G349" i="26" s="1"/>
  <c r="H349" i="26"/>
  <c r="I349" i="26"/>
  <c r="J349" i="26" s="1"/>
  <c r="B350" i="26"/>
  <c r="C350" i="26" s="1"/>
  <c r="D350" i="26"/>
  <c r="E350" i="26"/>
  <c r="F350" i="26"/>
  <c r="H350" i="26"/>
  <c r="I350" i="26"/>
  <c r="J350" i="26"/>
  <c r="B351" i="26"/>
  <c r="C351" i="26" s="1"/>
  <c r="D351" i="26"/>
  <c r="E351" i="26"/>
  <c r="F351" i="26"/>
  <c r="G351" i="26" s="1"/>
  <c r="H351" i="26"/>
  <c r="I351" i="26"/>
  <c r="B352" i="26"/>
  <c r="C352" i="26"/>
  <c r="D352" i="26"/>
  <c r="E352" i="26"/>
  <c r="F352" i="26"/>
  <c r="G352" i="26"/>
  <c r="H352" i="26"/>
  <c r="I352" i="26"/>
  <c r="B353" i="26"/>
  <c r="C353" i="26" s="1"/>
  <c r="D353" i="26"/>
  <c r="E353" i="26"/>
  <c r="F353" i="26"/>
  <c r="G353" i="26" s="1"/>
  <c r="H353" i="26"/>
  <c r="I353" i="26"/>
  <c r="B354" i="26"/>
  <c r="C354" i="26" s="1"/>
  <c r="D354" i="26"/>
  <c r="E354" i="26"/>
  <c r="F354" i="26"/>
  <c r="G354" i="26" s="1"/>
  <c r="H354" i="26"/>
  <c r="I354" i="26"/>
  <c r="J354" i="26" s="1"/>
  <c r="B355" i="26"/>
  <c r="C355" i="26" s="1"/>
  <c r="D355" i="26"/>
  <c r="E355" i="26"/>
  <c r="F355" i="26"/>
  <c r="G355" i="26" s="1"/>
  <c r="H355" i="26"/>
  <c r="I355" i="26"/>
  <c r="B356" i="26"/>
  <c r="C356" i="26"/>
  <c r="D356" i="26"/>
  <c r="E356" i="26"/>
  <c r="G356" i="26" s="1"/>
  <c r="F356" i="26"/>
  <c r="H356" i="26"/>
  <c r="I356" i="26"/>
  <c r="B357" i="26"/>
  <c r="C357" i="26" s="1"/>
  <c r="D357" i="26"/>
  <c r="E357" i="26"/>
  <c r="F357" i="26"/>
  <c r="H357" i="26"/>
  <c r="I357" i="26"/>
  <c r="J357" i="26" s="1"/>
  <c r="B358" i="26"/>
  <c r="C358" i="26" s="1"/>
  <c r="D358" i="26"/>
  <c r="E358" i="26"/>
  <c r="G358" i="26" s="1"/>
  <c r="F358" i="26"/>
  <c r="H358" i="26"/>
  <c r="I358" i="26"/>
  <c r="J358" i="26"/>
  <c r="B359" i="26"/>
  <c r="C359" i="26" s="1"/>
  <c r="D359" i="26"/>
  <c r="E359" i="26"/>
  <c r="F359" i="26"/>
  <c r="G359" i="26" s="1"/>
  <c r="H359" i="26"/>
  <c r="I359" i="26"/>
  <c r="J359" i="26" s="1"/>
  <c r="B360" i="26"/>
  <c r="C360" i="26"/>
  <c r="D360" i="26"/>
  <c r="E360" i="26"/>
  <c r="F360" i="26"/>
  <c r="G360" i="26"/>
  <c r="H360" i="26"/>
  <c r="I360" i="26"/>
  <c r="J360" i="26" s="1"/>
  <c r="B361" i="26"/>
  <c r="C361" i="26" s="1"/>
  <c r="D361" i="26"/>
  <c r="E361" i="26"/>
  <c r="F361" i="26"/>
  <c r="H361" i="26"/>
  <c r="I361" i="26"/>
  <c r="B362" i="26"/>
  <c r="C362" i="26" s="1"/>
  <c r="D362" i="26"/>
  <c r="E362" i="26"/>
  <c r="F362" i="26"/>
  <c r="G362" i="26" s="1"/>
  <c r="H362" i="26"/>
  <c r="I362" i="26"/>
  <c r="J362" i="26" s="1"/>
  <c r="B363" i="26"/>
  <c r="C363" i="26" s="1"/>
  <c r="D363" i="26"/>
  <c r="E363" i="26"/>
  <c r="F363" i="26"/>
  <c r="G363" i="26" s="1"/>
  <c r="H363" i="26"/>
  <c r="I363" i="26"/>
  <c r="B364" i="26"/>
  <c r="C364" i="26"/>
  <c r="D364" i="26"/>
  <c r="E364" i="26"/>
  <c r="G364" i="26" s="1"/>
  <c r="F364" i="26"/>
  <c r="H364" i="26"/>
  <c r="I364" i="26"/>
  <c r="B365" i="26"/>
  <c r="C365" i="26" s="1"/>
  <c r="D365" i="26"/>
  <c r="E365" i="26"/>
  <c r="F365" i="26"/>
  <c r="G365" i="26" s="1"/>
  <c r="H365" i="26"/>
  <c r="I365" i="26"/>
  <c r="J365" i="26"/>
  <c r="I320" i="26"/>
  <c r="J320" i="26" s="1"/>
  <c r="H269" i="26"/>
  <c r="H270" i="26"/>
  <c r="H271" i="26"/>
  <c r="H272" i="26"/>
  <c r="H273" i="26"/>
  <c r="H274" i="26"/>
  <c r="H275" i="26"/>
  <c r="H276" i="26"/>
  <c r="J276" i="26" s="1"/>
  <c r="H277" i="26"/>
  <c r="H278" i="26"/>
  <c r="J278" i="26" s="1"/>
  <c r="H279" i="26"/>
  <c r="H280" i="26"/>
  <c r="H281" i="26"/>
  <c r="H282" i="26"/>
  <c r="H283" i="26"/>
  <c r="H284" i="26"/>
  <c r="H285" i="26"/>
  <c r="H286" i="26"/>
  <c r="J286" i="26" s="1"/>
  <c r="H287" i="26"/>
  <c r="H288" i="26"/>
  <c r="H289" i="26"/>
  <c r="H290" i="26"/>
  <c r="H291" i="26"/>
  <c r="H292" i="26"/>
  <c r="H293" i="26"/>
  <c r="H294" i="26"/>
  <c r="J294" i="26" s="1"/>
  <c r="H295" i="26"/>
  <c r="H296" i="26"/>
  <c r="H297" i="26"/>
  <c r="H298" i="26"/>
  <c r="H299" i="26"/>
  <c r="H300" i="26"/>
  <c r="H301" i="26"/>
  <c r="H302" i="26"/>
  <c r="J302" i="26" s="1"/>
  <c r="H303" i="26"/>
  <c r="H304" i="26"/>
  <c r="H305" i="26"/>
  <c r="H306" i="26"/>
  <c r="H307" i="26"/>
  <c r="H308" i="26"/>
  <c r="H309" i="26"/>
  <c r="H310" i="26"/>
  <c r="H311" i="26"/>
  <c r="H312" i="26"/>
  <c r="H313" i="26"/>
  <c r="H314" i="26"/>
  <c r="H315" i="26"/>
  <c r="H316" i="26"/>
  <c r="H317" i="26"/>
  <c r="H318" i="26"/>
  <c r="H319" i="26"/>
  <c r="J319" i="26" s="1"/>
  <c r="H268" i="26"/>
  <c r="H320" i="26"/>
  <c r="F320" i="26"/>
  <c r="E320" i="26"/>
  <c r="D320" i="26"/>
  <c r="B320" i="26"/>
  <c r="B315" i="26"/>
  <c r="C315" i="26" s="1"/>
  <c r="D315" i="26"/>
  <c r="E315" i="26"/>
  <c r="F315" i="26"/>
  <c r="I315" i="26"/>
  <c r="B316" i="26"/>
  <c r="C316" i="26" s="1"/>
  <c r="D316" i="26"/>
  <c r="E316" i="26"/>
  <c r="G316" i="26" s="1"/>
  <c r="F316" i="26"/>
  <c r="I316" i="26"/>
  <c r="B317" i="26"/>
  <c r="C317" i="26" s="1"/>
  <c r="D317" i="26"/>
  <c r="E317" i="26"/>
  <c r="F317" i="26"/>
  <c r="G317" i="26"/>
  <c r="I317" i="26"/>
  <c r="J317" i="26"/>
  <c r="B318" i="26"/>
  <c r="C318" i="26"/>
  <c r="D318" i="26"/>
  <c r="E318" i="26"/>
  <c r="F318" i="26"/>
  <c r="I318" i="26"/>
  <c r="B319" i="26"/>
  <c r="C319" i="26" s="1"/>
  <c r="D319" i="26"/>
  <c r="E319" i="26"/>
  <c r="F319" i="26"/>
  <c r="G319" i="26" s="1"/>
  <c r="I319" i="26"/>
  <c r="C320" i="26"/>
  <c r="B269" i="26"/>
  <c r="C269" i="26" s="1"/>
  <c r="D269" i="26"/>
  <c r="E269" i="26"/>
  <c r="F269" i="26"/>
  <c r="G269" i="26" s="1"/>
  <c r="I269" i="26"/>
  <c r="B270" i="26"/>
  <c r="C270" i="26" s="1"/>
  <c r="D270" i="26"/>
  <c r="E270" i="26"/>
  <c r="F270" i="26"/>
  <c r="I270" i="26"/>
  <c r="B271" i="26"/>
  <c r="C271" i="26" s="1"/>
  <c r="D271" i="26"/>
  <c r="E271" i="26"/>
  <c r="F271" i="26"/>
  <c r="G271" i="26" s="1"/>
  <c r="I271" i="26"/>
  <c r="B272" i="26"/>
  <c r="C272" i="26"/>
  <c r="D272" i="26"/>
  <c r="E272" i="26"/>
  <c r="F272" i="26"/>
  <c r="G272" i="26" s="1"/>
  <c r="I272" i="26"/>
  <c r="J272" i="26"/>
  <c r="B273" i="26"/>
  <c r="C273" i="26" s="1"/>
  <c r="D273" i="26"/>
  <c r="E273" i="26"/>
  <c r="G273" i="26" s="1"/>
  <c r="F273" i="26"/>
  <c r="I273" i="26"/>
  <c r="J273" i="26"/>
  <c r="B274" i="26"/>
  <c r="C274" i="26"/>
  <c r="D274" i="26"/>
  <c r="E274" i="26"/>
  <c r="F274" i="26"/>
  <c r="G274" i="26" s="1"/>
  <c r="I274" i="26"/>
  <c r="J274" i="26" s="1"/>
  <c r="B275" i="26"/>
  <c r="C275" i="26"/>
  <c r="D275" i="26"/>
  <c r="E275" i="26"/>
  <c r="G275" i="26" s="1"/>
  <c r="F275" i="26"/>
  <c r="I275" i="26"/>
  <c r="B276" i="26"/>
  <c r="C276" i="26" s="1"/>
  <c r="D276" i="26"/>
  <c r="E276" i="26"/>
  <c r="F276" i="26"/>
  <c r="G276" i="26"/>
  <c r="I276" i="26"/>
  <c r="B277" i="26"/>
  <c r="C277" i="26"/>
  <c r="D277" i="26"/>
  <c r="E277" i="26"/>
  <c r="F277" i="26"/>
  <c r="G277" i="26" s="1"/>
  <c r="I277" i="26"/>
  <c r="J277" i="26" s="1"/>
  <c r="B278" i="26"/>
  <c r="C278" i="26" s="1"/>
  <c r="D278" i="26"/>
  <c r="E278" i="26"/>
  <c r="F278" i="26"/>
  <c r="G278" i="26" s="1"/>
  <c r="I278" i="26"/>
  <c r="B279" i="26"/>
  <c r="C279" i="26" s="1"/>
  <c r="D279" i="26"/>
  <c r="E279" i="26"/>
  <c r="F279" i="26"/>
  <c r="I279" i="26"/>
  <c r="B280" i="26"/>
  <c r="C280" i="26" s="1"/>
  <c r="D280" i="26"/>
  <c r="E280" i="26"/>
  <c r="F280" i="26"/>
  <c r="G280" i="26" s="1"/>
  <c r="I280" i="26"/>
  <c r="B281" i="26"/>
  <c r="C281" i="26" s="1"/>
  <c r="D281" i="26"/>
  <c r="E281" i="26"/>
  <c r="F281" i="26"/>
  <c r="G281" i="26" s="1"/>
  <c r="I281" i="26"/>
  <c r="B282" i="26"/>
  <c r="C282" i="26" s="1"/>
  <c r="D282" i="26"/>
  <c r="E282" i="26"/>
  <c r="F282" i="26"/>
  <c r="G282" i="26" s="1"/>
  <c r="I282" i="26"/>
  <c r="J282" i="26" s="1"/>
  <c r="B283" i="26"/>
  <c r="C283" i="26" s="1"/>
  <c r="D283" i="26"/>
  <c r="E283" i="26"/>
  <c r="F283" i="26"/>
  <c r="G283" i="26" s="1"/>
  <c r="I283" i="26"/>
  <c r="B284" i="26"/>
  <c r="C284" i="26" s="1"/>
  <c r="D284" i="26"/>
  <c r="E284" i="26"/>
  <c r="G284" i="26" s="1"/>
  <c r="F284" i="26"/>
  <c r="I284" i="26"/>
  <c r="B285" i="26"/>
  <c r="C285" i="26" s="1"/>
  <c r="D285" i="26"/>
  <c r="E285" i="26"/>
  <c r="F285" i="26"/>
  <c r="G285" i="26" s="1"/>
  <c r="I285" i="26"/>
  <c r="J285" i="26" s="1"/>
  <c r="B286" i="26"/>
  <c r="C286" i="26" s="1"/>
  <c r="D286" i="26"/>
  <c r="E286" i="26"/>
  <c r="F286" i="26"/>
  <c r="G286" i="26" s="1"/>
  <c r="I286" i="26"/>
  <c r="B287" i="26"/>
  <c r="C287" i="26" s="1"/>
  <c r="D287" i="26"/>
  <c r="E287" i="26"/>
  <c r="G287" i="26" s="1"/>
  <c r="F287" i="26"/>
  <c r="I287" i="26"/>
  <c r="B288" i="26"/>
  <c r="C288" i="26" s="1"/>
  <c r="D288" i="26"/>
  <c r="E288" i="26"/>
  <c r="F288" i="26"/>
  <c r="G288" i="26" s="1"/>
  <c r="I288" i="26"/>
  <c r="B289" i="26"/>
  <c r="C289" i="26" s="1"/>
  <c r="D289" i="26"/>
  <c r="E289" i="26"/>
  <c r="F289" i="26"/>
  <c r="I289" i="26"/>
  <c r="J289" i="26"/>
  <c r="B290" i="26"/>
  <c r="C290" i="26" s="1"/>
  <c r="D290" i="26"/>
  <c r="E290" i="26"/>
  <c r="F290" i="26"/>
  <c r="G290" i="26" s="1"/>
  <c r="I290" i="26"/>
  <c r="B291" i="26"/>
  <c r="C291" i="26"/>
  <c r="D291" i="26"/>
  <c r="E291" i="26"/>
  <c r="F291" i="26"/>
  <c r="I291" i="26"/>
  <c r="J291" i="26" s="1"/>
  <c r="B292" i="26"/>
  <c r="C292" i="26" s="1"/>
  <c r="D292" i="26"/>
  <c r="E292" i="26"/>
  <c r="F292" i="26"/>
  <c r="G292" i="26"/>
  <c r="J292" i="26"/>
  <c r="I292" i="26"/>
  <c r="B293" i="26"/>
  <c r="C293" i="26"/>
  <c r="D293" i="26"/>
  <c r="E293" i="26"/>
  <c r="F293" i="26"/>
  <c r="G293" i="26"/>
  <c r="I293" i="26"/>
  <c r="J293" i="26" s="1"/>
  <c r="B294" i="26"/>
  <c r="C294" i="26" s="1"/>
  <c r="D294" i="26"/>
  <c r="E294" i="26"/>
  <c r="F294" i="26"/>
  <c r="I294" i="26"/>
  <c r="B295" i="26"/>
  <c r="C295" i="26" s="1"/>
  <c r="D295" i="26"/>
  <c r="E295" i="26"/>
  <c r="F295" i="26"/>
  <c r="I295" i="26"/>
  <c r="B296" i="26"/>
  <c r="C296" i="26" s="1"/>
  <c r="D296" i="26"/>
  <c r="E296" i="26"/>
  <c r="F296" i="26"/>
  <c r="G296" i="26" s="1"/>
  <c r="I296" i="26"/>
  <c r="B297" i="26"/>
  <c r="C297" i="26" s="1"/>
  <c r="D297" i="26"/>
  <c r="E297" i="26"/>
  <c r="F297" i="26"/>
  <c r="G297" i="26"/>
  <c r="I297" i="26"/>
  <c r="J297" i="26" s="1"/>
  <c r="B298" i="26"/>
  <c r="C298" i="26" s="1"/>
  <c r="D298" i="26"/>
  <c r="E298" i="26"/>
  <c r="F298" i="26"/>
  <c r="I298" i="26"/>
  <c r="B299" i="26"/>
  <c r="C299" i="26"/>
  <c r="D299" i="26"/>
  <c r="E299" i="26"/>
  <c r="F299" i="26"/>
  <c r="I299" i="26"/>
  <c r="B300" i="26"/>
  <c r="C300" i="26" s="1"/>
  <c r="D300" i="26"/>
  <c r="E300" i="26"/>
  <c r="F300" i="26"/>
  <c r="G300" i="26" s="1"/>
  <c r="J300" i="26"/>
  <c r="I300" i="26"/>
  <c r="B301" i="26"/>
  <c r="C301" i="26" s="1"/>
  <c r="D301" i="26"/>
  <c r="E301" i="26"/>
  <c r="F301" i="26"/>
  <c r="I301" i="26"/>
  <c r="J301" i="26" s="1"/>
  <c r="B302" i="26"/>
  <c r="C302" i="26" s="1"/>
  <c r="D302" i="26"/>
  <c r="E302" i="26"/>
  <c r="F302" i="26"/>
  <c r="G302" i="26" s="1"/>
  <c r="I302" i="26"/>
  <c r="B303" i="26"/>
  <c r="C303" i="26" s="1"/>
  <c r="D303" i="26"/>
  <c r="E303" i="26"/>
  <c r="F303" i="26"/>
  <c r="I303" i="26"/>
  <c r="B304" i="26"/>
  <c r="C304" i="26" s="1"/>
  <c r="D304" i="26"/>
  <c r="E304" i="26"/>
  <c r="F304" i="26"/>
  <c r="G304" i="26" s="1"/>
  <c r="I304" i="26"/>
  <c r="J304" i="26" s="1"/>
  <c r="B305" i="26"/>
  <c r="C305" i="26" s="1"/>
  <c r="D305" i="26"/>
  <c r="E305" i="26"/>
  <c r="F305" i="26"/>
  <c r="I305" i="26"/>
  <c r="B306" i="26"/>
  <c r="C306" i="26" s="1"/>
  <c r="D306" i="26"/>
  <c r="E306" i="26"/>
  <c r="F306" i="26"/>
  <c r="G306" i="26" s="1"/>
  <c r="I306" i="26"/>
  <c r="B307" i="26"/>
  <c r="C307" i="26" s="1"/>
  <c r="D307" i="26"/>
  <c r="E307" i="26"/>
  <c r="F307" i="26"/>
  <c r="I307" i="26"/>
  <c r="B308" i="26"/>
  <c r="C308" i="26" s="1"/>
  <c r="D308" i="26"/>
  <c r="E308" i="26"/>
  <c r="G308" i="26" s="1"/>
  <c r="F308" i="26"/>
  <c r="I308" i="26"/>
  <c r="J308" i="26" s="1"/>
  <c r="B309" i="26"/>
  <c r="C309" i="26"/>
  <c r="D309" i="26"/>
  <c r="E309" i="26"/>
  <c r="G309" i="26" s="1"/>
  <c r="F309" i="26"/>
  <c r="I309" i="26"/>
  <c r="J309" i="26" s="1"/>
  <c r="B310" i="26"/>
  <c r="C310" i="26" s="1"/>
  <c r="D310" i="26"/>
  <c r="E310" i="26"/>
  <c r="F310" i="26"/>
  <c r="G310" i="26" s="1"/>
  <c r="I310" i="26"/>
  <c r="B311" i="26"/>
  <c r="C311" i="26" s="1"/>
  <c r="D311" i="26"/>
  <c r="E311" i="26"/>
  <c r="G311" i="26" s="1"/>
  <c r="F311" i="26"/>
  <c r="I311" i="26"/>
  <c r="J311" i="26" s="1"/>
  <c r="B312" i="26"/>
  <c r="C312" i="26"/>
  <c r="D312" i="26"/>
  <c r="E312" i="26"/>
  <c r="F312" i="26"/>
  <c r="I312" i="26"/>
  <c r="J312" i="26" s="1"/>
  <c r="B313" i="26"/>
  <c r="C313" i="26"/>
  <c r="D313" i="26"/>
  <c r="E313" i="26"/>
  <c r="G313" i="26" s="1"/>
  <c r="F313" i="26"/>
  <c r="I313" i="26"/>
  <c r="B314" i="26"/>
  <c r="C314" i="26" s="1"/>
  <c r="D314" i="26"/>
  <c r="E314" i="26"/>
  <c r="F314" i="26"/>
  <c r="G314" i="26" s="1"/>
  <c r="I314" i="26"/>
  <c r="I268" i="26"/>
  <c r="F268" i="26"/>
  <c r="E268" i="26"/>
  <c r="D268" i="26"/>
  <c r="B268" i="26"/>
  <c r="C268" i="26" s="1"/>
  <c r="B217" i="26"/>
  <c r="C217" i="26"/>
  <c r="D217" i="26"/>
  <c r="E217" i="26"/>
  <c r="F217" i="26"/>
  <c r="G217" i="26" s="1"/>
  <c r="H217" i="26"/>
  <c r="I217" i="26"/>
  <c r="B218" i="26"/>
  <c r="C218" i="26" s="1"/>
  <c r="D218" i="26"/>
  <c r="E218" i="26"/>
  <c r="G218" i="26" s="1"/>
  <c r="F218" i="26"/>
  <c r="H218" i="26"/>
  <c r="I218" i="26"/>
  <c r="B219" i="26"/>
  <c r="C219" i="26"/>
  <c r="D219" i="26"/>
  <c r="E219" i="26"/>
  <c r="G219" i="26" s="1"/>
  <c r="F219" i="26"/>
  <c r="H219" i="26"/>
  <c r="I219" i="26"/>
  <c r="J219" i="26" s="1"/>
  <c r="B220" i="26"/>
  <c r="C220" i="26" s="1"/>
  <c r="D220" i="26"/>
  <c r="E220" i="26"/>
  <c r="F220" i="26"/>
  <c r="G220" i="26" s="1"/>
  <c r="H220" i="26"/>
  <c r="I220" i="26"/>
  <c r="J220" i="26" s="1"/>
  <c r="B221" i="26"/>
  <c r="C221" i="26" s="1"/>
  <c r="D221" i="26"/>
  <c r="E221" i="26"/>
  <c r="F221" i="26"/>
  <c r="H221" i="26"/>
  <c r="I221" i="26"/>
  <c r="J221" i="26" s="1"/>
  <c r="B222" i="26"/>
  <c r="C222" i="26" s="1"/>
  <c r="D222" i="26"/>
  <c r="E222" i="26"/>
  <c r="F222" i="26"/>
  <c r="H222" i="26"/>
  <c r="J222" i="26" s="1"/>
  <c r="I222" i="26"/>
  <c r="B223" i="26"/>
  <c r="C223" i="26" s="1"/>
  <c r="D223" i="26"/>
  <c r="E223" i="26"/>
  <c r="G223" i="26" s="1"/>
  <c r="F223" i="26"/>
  <c r="H223" i="26"/>
  <c r="I223" i="26"/>
  <c r="J223" i="26"/>
  <c r="B224" i="26"/>
  <c r="C224" i="26" s="1"/>
  <c r="D224" i="26"/>
  <c r="E224" i="26"/>
  <c r="F224" i="26"/>
  <c r="H224" i="26"/>
  <c r="J224" i="26" s="1"/>
  <c r="I224" i="26"/>
  <c r="B225" i="26"/>
  <c r="C225" i="26" s="1"/>
  <c r="D225" i="26"/>
  <c r="E225" i="26"/>
  <c r="G225" i="26" s="1"/>
  <c r="F225" i="26"/>
  <c r="H225" i="26"/>
  <c r="I225" i="26"/>
  <c r="J225" i="26" s="1"/>
  <c r="B226" i="26"/>
  <c r="C226" i="26" s="1"/>
  <c r="D226" i="26"/>
  <c r="E226" i="26"/>
  <c r="F226" i="26"/>
  <c r="G226" i="26" s="1"/>
  <c r="H226" i="26"/>
  <c r="I226" i="26"/>
  <c r="J226" i="26" s="1"/>
  <c r="B227" i="26"/>
  <c r="C227" i="26" s="1"/>
  <c r="D227" i="26"/>
  <c r="E227" i="26"/>
  <c r="F227" i="26"/>
  <c r="H227" i="26"/>
  <c r="I227" i="26"/>
  <c r="B228" i="26"/>
  <c r="C228" i="26"/>
  <c r="D228" i="26"/>
  <c r="E228" i="26"/>
  <c r="F228" i="26"/>
  <c r="H228" i="26"/>
  <c r="I228" i="26"/>
  <c r="B229" i="26"/>
  <c r="C229" i="26"/>
  <c r="D229" i="26"/>
  <c r="E229" i="26"/>
  <c r="F229" i="26"/>
  <c r="G229" i="26"/>
  <c r="H229" i="26"/>
  <c r="I229" i="26"/>
  <c r="B230" i="26"/>
  <c r="C230" i="26" s="1"/>
  <c r="D230" i="26"/>
  <c r="E230" i="26"/>
  <c r="F230" i="26"/>
  <c r="H230" i="26"/>
  <c r="I230" i="26"/>
  <c r="J230" i="26" s="1"/>
  <c r="B231" i="26"/>
  <c r="C231" i="26"/>
  <c r="D231" i="26"/>
  <c r="E231" i="26"/>
  <c r="G231" i="26" s="1"/>
  <c r="F231" i="26"/>
  <c r="H231" i="26"/>
  <c r="I231" i="26"/>
  <c r="J231" i="26" s="1"/>
  <c r="B232" i="26"/>
  <c r="C232" i="26" s="1"/>
  <c r="D232" i="26"/>
  <c r="E232" i="26"/>
  <c r="F232" i="26"/>
  <c r="H232" i="26"/>
  <c r="J232" i="26" s="1"/>
  <c r="I232" i="26"/>
  <c r="B233" i="26"/>
  <c r="C233" i="26" s="1"/>
  <c r="D233" i="26"/>
  <c r="E233" i="26"/>
  <c r="F233" i="26"/>
  <c r="G233" i="26" s="1"/>
  <c r="H233" i="26"/>
  <c r="I233" i="26"/>
  <c r="B234" i="26"/>
  <c r="C234" i="26" s="1"/>
  <c r="D234" i="26"/>
  <c r="E234" i="26"/>
  <c r="F234" i="26"/>
  <c r="G234" i="26" s="1"/>
  <c r="H234" i="26"/>
  <c r="I234" i="26"/>
  <c r="J234" i="26"/>
  <c r="B235" i="26"/>
  <c r="C235" i="26"/>
  <c r="D235" i="26"/>
  <c r="E235" i="26"/>
  <c r="F235" i="26"/>
  <c r="H235" i="26"/>
  <c r="I235" i="26"/>
  <c r="B236" i="26"/>
  <c r="C236" i="26" s="1"/>
  <c r="D236" i="26"/>
  <c r="E236" i="26"/>
  <c r="F236" i="26"/>
  <c r="G236" i="26" s="1"/>
  <c r="H236" i="26"/>
  <c r="I236" i="26"/>
  <c r="B237" i="26"/>
  <c r="C237" i="26"/>
  <c r="D237" i="26"/>
  <c r="E237" i="26"/>
  <c r="F237" i="26"/>
  <c r="G237" i="26"/>
  <c r="H237" i="26"/>
  <c r="J237" i="26" s="1"/>
  <c r="I237" i="26"/>
  <c r="B238" i="26"/>
  <c r="C238" i="26" s="1"/>
  <c r="D238" i="26"/>
  <c r="E238" i="26"/>
  <c r="F238" i="26"/>
  <c r="G238" i="26" s="1"/>
  <c r="H238" i="26"/>
  <c r="I238" i="26"/>
  <c r="B239" i="26"/>
  <c r="C239" i="26"/>
  <c r="D239" i="26"/>
  <c r="E239" i="26"/>
  <c r="F239" i="26"/>
  <c r="G239" i="26" s="1"/>
  <c r="H239" i="26"/>
  <c r="I239" i="26"/>
  <c r="B240" i="26"/>
  <c r="C240" i="26" s="1"/>
  <c r="D240" i="26"/>
  <c r="E240" i="26"/>
  <c r="G240" i="26" s="1"/>
  <c r="F240" i="26"/>
  <c r="H240" i="26"/>
  <c r="I240" i="26"/>
  <c r="B241" i="26"/>
  <c r="C241" i="26"/>
  <c r="D241" i="26"/>
  <c r="E241" i="26"/>
  <c r="G241" i="26" s="1"/>
  <c r="F241" i="26"/>
  <c r="H241" i="26"/>
  <c r="I241" i="26"/>
  <c r="J241" i="26" s="1"/>
  <c r="B242" i="26"/>
  <c r="C242" i="26" s="1"/>
  <c r="D242" i="26"/>
  <c r="E242" i="26"/>
  <c r="F242" i="26"/>
  <c r="G242" i="26" s="1"/>
  <c r="H242" i="26"/>
  <c r="I242" i="26"/>
  <c r="J242" i="26" s="1"/>
  <c r="B243" i="26"/>
  <c r="C243" i="26" s="1"/>
  <c r="D243" i="26"/>
  <c r="E243" i="26"/>
  <c r="F243" i="26"/>
  <c r="H243" i="26"/>
  <c r="I243" i="26"/>
  <c r="J243" i="26" s="1"/>
  <c r="B244" i="26"/>
  <c r="C244" i="26" s="1"/>
  <c r="D244" i="26"/>
  <c r="E244" i="26"/>
  <c r="F244" i="26"/>
  <c r="H244" i="26"/>
  <c r="J244" i="26" s="1"/>
  <c r="I244" i="26"/>
  <c r="B245" i="26"/>
  <c r="C245" i="26" s="1"/>
  <c r="D245" i="26"/>
  <c r="E245" i="26"/>
  <c r="G245" i="26" s="1"/>
  <c r="F245" i="26"/>
  <c r="H245" i="26"/>
  <c r="I245" i="26"/>
  <c r="J245" i="26"/>
  <c r="B246" i="26"/>
  <c r="C246" i="26" s="1"/>
  <c r="D246" i="26"/>
  <c r="E246" i="26"/>
  <c r="F246" i="26"/>
  <c r="H246" i="26"/>
  <c r="J246" i="26" s="1"/>
  <c r="I246" i="26"/>
  <c r="B247" i="26"/>
  <c r="C247" i="26" s="1"/>
  <c r="D247" i="26"/>
  <c r="E247" i="26"/>
  <c r="G247" i="26" s="1"/>
  <c r="F247" i="26"/>
  <c r="H247" i="26"/>
  <c r="I247" i="26"/>
  <c r="J247" i="26" s="1"/>
  <c r="B248" i="26"/>
  <c r="C248" i="26" s="1"/>
  <c r="D248" i="26"/>
  <c r="E248" i="26"/>
  <c r="F248" i="26"/>
  <c r="G248" i="26" s="1"/>
  <c r="H248" i="26"/>
  <c r="J248" i="26" s="1"/>
  <c r="I248" i="26"/>
  <c r="B249" i="26"/>
  <c r="C249" i="26"/>
  <c r="D249" i="26"/>
  <c r="E249" i="26"/>
  <c r="F249" i="26"/>
  <c r="G249" i="26" s="1"/>
  <c r="H249" i="26"/>
  <c r="I249" i="26"/>
  <c r="B250" i="26"/>
  <c r="C250" i="26" s="1"/>
  <c r="D250" i="26"/>
  <c r="E250" i="26"/>
  <c r="F250" i="26"/>
  <c r="H250" i="26"/>
  <c r="J250" i="26" s="1"/>
  <c r="I250" i="26"/>
  <c r="B251" i="26"/>
  <c r="C251" i="26"/>
  <c r="D251" i="26"/>
  <c r="E251" i="26"/>
  <c r="G251" i="26" s="1"/>
  <c r="F251" i="26"/>
  <c r="H251" i="26"/>
  <c r="I251" i="26"/>
  <c r="B252" i="26"/>
  <c r="C252" i="26" s="1"/>
  <c r="D252" i="26"/>
  <c r="E252" i="26"/>
  <c r="F252" i="26"/>
  <c r="G252" i="26" s="1"/>
  <c r="H252" i="26"/>
  <c r="I252" i="26"/>
  <c r="J252" i="26"/>
  <c r="B253" i="26"/>
  <c r="C253" i="26" s="1"/>
  <c r="D253" i="26"/>
  <c r="E253" i="26"/>
  <c r="F253" i="26"/>
  <c r="H253" i="26"/>
  <c r="I253" i="26"/>
  <c r="J253" i="26"/>
  <c r="B254" i="26"/>
  <c r="C254" i="26" s="1"/>
  <c r="D254" i="26"/>
  <c r="E254" i="26"/>
  <c r="F254" i="26"/>
  <c r="G254" i="26" s="1"/>
  <c r="H254" i="26"/>
  <c r="I254" i="26"/>
  <c r="J254" i="26" s="1"/>
  <c r="B255" i="26"/>
  <c r="C255" i="26" s="1"/>
  <c r="D255" i="26"/>
  <c r="E255" i="26"/>
  <c r="F255" i="26"/>
  <c r="G255" i="26" s="1"/>
  <c r="H255" i="26"/>
  <c r="I255" i="26"/>
  <c r="B256" i="26"/>
  <c r="C256" i="26" s="1"/>
  <c r="D256" i="26"/>
  <c r="E256" i="26"/>
  <c r="F256" i="26"/>
  <c r="G256" i="26" s="1"/>
  <c r="H256" i="26"/>
  <c r="I256" i="26"/>
  <c r="B257" i="26"/>
  <c r="C257" i="26"/>
  <c r="D257" i="26"/>
  <c r="E257" i="26"/>
  <c r="F257" i="26"/>
  <c r="H257" i="26"/>
  <c r="I257" i="26"/>
  <c r="J257" i="26" s="1"/>
  <c r="B258" i="26"/>
  <c r="C258" i="26" s="1"/>
  <c r="D258" i="26"/>
  <c r="E258" i="26"/>
  <c r="F258" i="26"/>
  <c r="G258" i="26" s="1"/>
  <c r="H258" i="26"/>
  <c r="I258" i="26"/>
  <c r="B259" i="26"/>
  <c r="C259" i="26"/>
  <c r="D259" i="26"/>
  <c r="E259" i="26"/>
  <c r="G259" i="26" s="1"/>
  <c r="F259" i="26"/>
  <c r="H259" i="26"/>
  <c r="I259" i="26"/>
  <c r="J259" i="26" s="1"/>
  <c r="B260" i="26"/>
  <c r="C260" i="26"/>
  <c r="D260" i="26"/>
  <c r="E260" i="26"/>
  <c r="F260" i="26"/>
  <c r="G260" i="26" s="1"/>
  <c r="H260" i="26"/>
  <c r="I260" i="26"/>
  <c r="J260" i="26"/>
  <c r="B261" i="26"/>
  <c r="C261" i="26"/>
  <c r="D261" i="26"/>
  <c r="E261" i="26"/>
  <c r="F261" i="26"/>
  <c r="G261" i="26" s="1"/>
  <c r="H261" i="26"/>
  <c r="I261" i="26"/>
  <c r="B262" i="26"/>
  <c r="C262" i="26" s="1"/>
  <c r="D262" i="26"/>
  <c r="E262" i="26"/>
  <c r="F262" i="26"/>
  <c r="G262" i="26" s="1"/>
  <c r="H262" i="26"/>
  <c r="I262" i="26"/>
  <c r="J262" i="26"/>
  <c r="B263" i="26"/>
  <c r="C263" i="26"/>
  <c r="D263" i="26"/>
  <c r="E263" i="26"/>
  <c r="F263" i="26"/>
  <c r="G263" i="26" s="1"/>
  <c r="H263" i="26"/>
  <c r="I263" i="26"/>
  <c r="B264" i="26"/>
  <c r="C264" i="26" s="1"/>
  <c r="D264" i="26"/>
  <c r="E264" i="26"/>
  <c r="G264" i="26" s="1"/>
  <c r="F264" i="26"/>
  <c r="H264" i="26"/>
  <c r="I264" i="26"/>
  <c r="B265" i="26"/>
  <c r="C265" i="26" s="1"/>
  <c r="D265" i="26"/>
  <c r="E265" i="26"/>
  <c r="G265" i="26" s="1"/>
  <c r="F265" i="26"/>
  <c r="H265" i="26"/>
  <c r="I265" i="26"/>
  <c r="J265" i="26" s="1"/>
  <c r="B266" i="26"/>
  <c r="C266" i="26" s="1"/>
  <c r="D266" i="26"/>
  <c r="E266" i="26"/>
  <c r="F266" i="26"/>
  <c r="H266" i="26"/>
  <c r="I266" i="26"/>
  <c r="J266" i="26" s="1"/>
  <c r="B267" i="26"/>
  <c r="C267" i="26" s="1"/>
  <c r="D267" i="26"/>
  <c r="E267" i="26"/>
  <c r="G267" i="26" s="1"/>
  <c r="F267" i="26"/>
  <c r="H267" i="26"/>
  <c r="I267" i="26"/>
  <c r="J267" i="26" s="1"/>
  <c r="G268" i="26"/>
  <c r="I216" i="26"/>
  <c r="J216" i="26" s="1"/>
  <c r="H216" i="26"/>
  <c r="F216" i="26"/>
  <c r="E216" i="26"/>
  <c r="G216" i="26" s="1"/>
  <c r="D216" i="26"/>
  <c r="B216" i="26"/>
  <c r="B212" i="26"/>
  <c r="C212" i="26" s="1"/>
  <c r="D212" i="26"/>
  <c r="E212" i="26"/>
  <c r="G212" i="26" s="1"/>
  <c r="F212" i="26"/>
  <c r="H212" i="26"/>
  <c r="J212" i="26" s="1"/>
  <c r="I212" i="26"/>
  <c r="B213" i="26"/>
  <c r="C213" i="26" s="1"/>
  <c r="D213" i="26"/>
  <c r="E213" i="26"/>
  <c r="F213" i="26"/>
  <c r="H213" i="26"/>
  <c r="I213" i="26"/>
  <c r="J213" i="26" s="1"/>
  <c r="B214" i="26"/>
  <c r="C214" i="26" s="1"/>
  <c r="D214" i="26"/>
  <c r="E214" i="26"/>
  <c r="G214" i="26" s="1"/>
  <c r="F214" i="26"/>
  <c r="H214" i="26"/>
  <c r="I214" i="26"/>
  <c r="J214" i="26" s="1"/>
  <c r="B215" i="26"/>
  <c r="C215" i="26" s="1"/>
  <c r="D215" i="26"/>
  <c r="E215" i="26"/>
  <c r="F215" i="26"/>
  <c r="G215" i="26" s="1"/>
  <c r="H215" i="26"/>
  <c r="I215" i="26"/>
  <c r="C216" i="26"/>
  <c r="B201" i="26"/>
  <c r="C201" i="26" s="1"/>
  <c r="D201" i="26"/>
  <c r="E201" i="26"/>
  <c r="F201" i="26"/>
  <c r="G201" i="26" s="1"/>
  <c r="H201" i="26"/>
  <c r="J201" i="26" s="1"/>
  <c r="I201" i="26"/>
  <c r="B202" i="26"/>
  <c r="C202" i="26" s="1"/>
  <c r="D202" i="26"/>
  <c r="E202" i="26"/>
  <c r="F202" i="26"/>
  <c r="G202" i="26"/>
  <c r="H202" i="26"/>
  <c r="I202" i="26"/>
  <c r="B203" i="26"/>
  <c r="C203" i="26" s="1"/>
  <c r="D203" i="26"/>
  <c r="E203" i="26"/>
  <c r="F203" i="26"/>
  <c r="G203" i="26"/>
  <c r="H203" i="26"/>
  <c r="I203" i="26"/>
  <c r="B204" i="26"/>
  <c r="C204" i="26" s="1"/>
  <c r="D204" i="26"/>
  <c r="E204" i="26"/>
  <c r="F204" i="26"/>
  <c r="G204" i="26" s="1"/>
  <c r="H204" i="26"/>
  <c r="I204" i="26"/>
  <c r="B205" i="26"/>
  <c r="C205" i="26" s="1"/>
  <c r="D205" i="26"/>
  <c r="E205" i="26"/>
  <c r="F205" i="26"/>
  <c r="H205" i="26"/>
  <c r="I205" i="26"/>
  <c r="B206" i="26"/>
  <c r="C206" i="26"/>
  <c r="D206" i="26"/>
  <c r="E206" i="26"/>
  <c r="F206" i="26"/>
  <c r="G206" i="26" s="1"/>
  <c r="H206" i="26"/>
  <c r="I206" i="26"/>
  <c r="B207" i="26"/>
  <c r="C207" i="26" s="1"/>
  <c r="D207" i="26"/>
  <c r="E207" i="26"/>
  <c r="G207" i="26" s="1"/>
  <c r="F207" i="26"/>
  <c r="H207" i="26"/>
  <c r="I207" i="26"/>
  <c r="J207" i="26" s="1"/>
  <c r="B208" i="26"/>
  <c r="C208" i="26"/>
  <c r="D208" i="26"/>
  <c r="E208" i="26"/>
  <c r="F208" i="26"/>
  <c r="G208" i="26" s="1"/>
  <c r="H208" i="26"/>
  <c r="I208" i="26"/>
  <c r="J208" i="26" s="1"/>
  <c r="B209" i="26"/>
  <c r="C209" i="26" s="1"/>
  <c r="D209" i="26"/>
  <c r="E209" i="26"/>
  <c r="G209" i="26" s="1"/>
  <c r="F209" i="26"/>
  <c r="H209" i="26"/>
  <c r="I209" i="26"/>
  <c r="J209" i="26"/>
  <c r="B210" i="26"/>
  <c r="C210" i="26" s="1"/>
  <c r="D210" i="26"/>
  <c r="E210" i="26"/>
  <c r="F210" i="26"/>
  <c r="G210" i="26" s="1"/>
  <c r="H210" i="26"/>
  <c r="I210" i="26"/>
  <c r="B211" i="26"/>
  <c r="C211" i="26" s="1"/>
  <c r="D211" i="26"/>
  <c r="E211" i="26"/>
  <c r="F211" i="26"/>
  <c r="G211" i="26" s="1"/>
  <c r="H211" i="26"/>
  <c r="I211" i="26"/>
  <c r="B165" i="26"/>
  <c r="C165" i="26"/>
  <c r="D165" i="26"/>
  <c r="E165" i="26"/>
  <c r="F165" i="26"/>
  <c r="G165" i="26" s="1"/>
  <c r="H165" i="26"/>
  <c r="I165" i="26"/>
  <c r="B166" i="26"/>
  <c r="C166" i="26" s="1"/>
  <c r="D166" i="26"/>
  <c r="E166" i="26"/>
  <c r="F166" i="26"/>
  <c r="G166" i="26" s="1"/>
  <c r="H166" i="26"/>
  <c r="I166" i="26"/>
  <c r="B167" i="26"/>
  <c r="C167" i="26" s="1"/>
  <c r="D167" i="26"/>
  <c r="E167" i="26"/>
  <c r="G167" i="26" s="1"/>
  <c r="F167" i="26"/>
  <c r="H167" i="26"/>
  <c r="I167" i="26"/>
  <c r="B168" i="26"/>
  <c r="C168" i="26" s="1"/>
  <c r="D168" i="26"/>
  <c r="E168" i="26"/>
  <c r="F168" i="26"/>
  <c r="G168" i="26" s="1"/>
  <c r="H168" i="26"/>
  <c r="I168" i="26"/>
  <c r="J168" i="26" s="1"/>
  <c r="B169" i="26"/>
  <c r="C169" i="26" s="1"/>
  <c r="D169" i="26"/>
  <c r="E169" i="26"/>
  <c r="F169" i="26"/>
  <c r="H169" i="26"/>
  <c r="I169" i="26"/>
  <c r="B170" i="26"/>
  <c r="C170" i="26" s="1"/>
  <c r="D170" i="26"/>
  <c r="E170" i="26"/>
  <c r="F170" i="26"/>
  <c r="H170" i="26"/>
  <c r="I170" i="26"/>
  <c r="J170" i="26" s="1"/>
  <c r="B171" i="26"/>
  <c r="C171" i="26" s="1"/>
  <c r="D171" i="26"/>
  <c r="E171" i="26"/>
  <c r="F171" i="26"/>
  <c r="H171" i="26"/>
  <c r="I171" i="26"/>
  <c r="B172" i="26"/>
  <c r="C172" i="26" s="1"/>
  <c r="D172" i="26"/>
  <c r="E172" i="26"/>
  <c r="F172" i="26"/>
  <c r="G172" i="26" s="1"/>
  <c r="H172" i="26"/>
  <c r="I172" i="26"/>
  <c r="J172" i="26"/>
  <c r="B173" i="26"/>
  <c r="C173" i="26"/>
  <c r="D173" i="26"/>
  <c r="E173" i="26"/>
  <c r="F173" i="26"/>
  <c r="G173" i="26" s="1"/>
  <c r="H173" i="26"/>
  <c r="I173" i="26"/>
  <c r="J173" i="26" s="1"/>
  <c r="B174" i="26"/>
  <c r="C174" i="26" s="1"/>
  <c r="D174" i="26"/>
  <c r="E174" i="26"/>
  <c r="F174" i="26"/>
  <c r="H174" i="26"/>
  <c r="I174" i="26"/>
  <c r="B175" i="26"/>
  <c r="C175" i="26"/>
  <c r="D175" i="26"/>
  <c r="E175" i="26"/>
  <c r="G175" i="26" s="1"/>
  <c r="F175" i="26"/>
  <c r="H175" i="26"/>
  <c r="I175" i="26"/>
  <c r="J175" i="26" s="1"/>
  <c r="B176" i="26"/>
  <c r="C176" i="26"/>
  <c r="D176" i="26"/>
  <c r="E176" i="26"/>
  <c r="F176" i="26"/>
  <c r="G176" i="26" s="1"/>
  <c r="H176" i="26"/>
  <c r="J176" i="26" s="1"/>
  <c r="I176" i="26"/>
  <c r="B177" i="26"/>
  <c r="C177" i="26"/>
  <c r="D177" i="26"/>
  <c r="E177" i="26"/>
  <c r="F177" i="26"/>
  <c r="G177" i="26" s="1"/>
  <c r="H177" i="26"/>
  <c r="J177" i="26" s="1"/>
  <c r="I177" i="26"/>
  <c r="B178" i="26"/>
  <c r="C178" i="26" s="1"/>
  <c r="D178" i="26"/>
  <c r="E178" i="26"/>
  <c r="F178" i="26"/>
  <c r="H178" i="26"/>
  <c r="I178" i="26"/>
  <c r="J178" i="26" s="1"/>
  <c r="B179" i="26"/>
  <c r="C179" i="26" s="1"/>
  <c r="D179" i="26"/>
  <c r="E179" i="26"/>
  <c r="G179" i="26" s="1"/>
  <c r="F179" i="26"/>
  <c r="H179" i="26"/>
  <c r="I179" i="26"/>
  <c r="B180" i="26"/>
  <c r="C180" i="26" s="1"/>
  <c r="D180" i="26"/>
  <c r="E180" i="26"/>
  <c r="F180" i="26"/>
  <c r="H180" i="26"/>
  <c r="J180" i="26" s="1"/>
  <c r="I180" i="26"/>
  <c r="B181" i="26"/>
  <c r="C181" i="26" s="1"/>
  <c r="D181" i="26"/>
  <c r="E181" i="26"/>
  <c r="F181" i="26"/>
  <c r="G181" i="26" s="1"/>
  <c r="H181" i="26"/>
  <c r="I181" i="26"/>
  <c r="J181" i="26" s="1"/>
  <c r="B182" i="26"/>
  <c r="C182" i="26" s="1"/>
  <c r="D182" i="26"/>
  <c r="E182" i="26"/>
  <c r="F182" i="26"/>
  <c r="H182" i="26"/>
  <c r="I182" i="26"/>
  <c r="B183" i="26"/>
  <c r="C183" i="26"/>
  <c r="D183" i="26"/>
  <c r="E183" i="26"/>
  <c r="F183" i="26"/>
  <c r="H183" i="26"/>
  <c r="I183" i="26"/>
  <c r="J183" i="26" s="1"/>
  <c r="B184" i="26"/>
  <c r="C184" i="26" s="1"/>
  <c r="D184" i="26"/>
  <c r="E184" i="26"/>
  <c r="F184" i="26"/>
  <c r="H184" i="26"/>
  <c r="I184" i="26"/>
  <c r="J184" i="26"/>
  <c r="B185" i="26"/>
  <c r="C185" i="26" s="1"/>
  <c r="D185" i="26"/>
  <c r="E185" i="26"/>
  <c r="F185" i="26"/>
  <c r="H185" i="26"/>
  <c r="I185" i="26"/>
  <c r="J185" i="26"/>
  <c r="B186" i="26"/>
  <c r="C186" i="26" s="1"/>
  <c r="D186" i="26"/>
  <c r="E186" i="26"/>
  <c r="F186" i="26"/>
  <c r="H186" i="26"/>
  <c r="I186" i="26"/>
  <c r="J186" i="26" s="1"/>
  <c r="B187" i="26"/>
  <c r="C187" i="26" s="1"/>
  <c r="D187" i="26"/>
  <c r="E187" i="26"/>
  <c r="F187" i="26"/>
  <c r="H187" i="26"/>
  <c r="I187" i="26"/>
  <c r="B188" i="26"/>
  <c r="C188" i="26" s="1"/>
  <c r="D188" i="26"/>
  <c r="E188" i="26"/>
  <c r="F188" i="26"/>
  <c r="G188" i="26" s="1"/>
  <c r="H188" i="26"/>
  <c r="I188" i="26"/>
  <c r="B189" i="26"/>
  <c r="C189" i="26" s="1"/>
  <c r="D189" i="26"/>
  <c r="E189" i="26"/>
  <c r="F189" i="26"/>
  <c r="G189" i="26"/>
  <c r="H189" i="26"/>
  <c r="I189" i="26"/>
  <c r="B190" i="26"/>
  <c r="C190" i="26" s="1"/>
  <c r="D190" i="26"/>
  <c r="E190" i="26"/>
  <c r="F190" i="26"/>
  <c r="H190" i="26"/>
  <c r="I190" i="26"/>
  <c r="J190" i="26" s="1"/>
  <c r="B191" i="26"/>
  <c r="C191" i="26" s="1"/>
  <c r="D191" i="26"/>
  <c r="E191" i="26"/>
  <c r="F191" i="26"/>
  <c r="H191" i="26"/>
  <c r="I191" i="26"/>
  <c r="B192" i="26"/>
  <c r="C192" i="26" s="1"/>
  <c r="D192" i="26"/>
  <c r="E192" i="26"/>
  <c r="F192" i="26"/>
  <c r="H192" i="26"/>
  <c r="I192" i="26"/>
  <c r="B193" i="26"/>
  <c r="C193" i="26" s="1"/>
  <c r="D193" i="26"/>
  <c r="E193" i="26"/>
  <c r="F193" i="26"/>
  <c r="H193" i="26"/>
  <c r="I193" i="26"/>
  <c r="J193" i="26" s="1"/>
  <c r="B194" i="26"/>
  <c r="C194" i="26" s="1"/>
  <c r="D194" i="26"/>
  <c r="E194" i="26"/>
  <c r="F194" i="26"/>
  <c r="G194" i="26" s="1"/>
  <c r="H194" i="26"/>
  <c r="I194" i="26"/>
  <c r="J194" i="26"/>
  <c r="B195" i="26"/>
  <c r="C195" i="26"/>
  <c r="D195" i="26"/>
  <c r="E195" i="26"/>
  <c r="F195" i="26"/>
  <c r="G195" i="26" s="1"/>
  <c r="H195" i="26"/>
  <c r="I195" i="26"/>
  <c r="B196" i="26"/>
  <c r="C196" i="26" s="1"/>
  <c r="D196" i="26"/>
  <c r="E196" i="26"/>
  <c r="G196" i="26" s="1"/>
  <c r="F196" i="26"/>
  <c r="H196" i="26"/>
  <c r="I196" i="26"/>
  <c r="B197" i="26"/>
  <c r="C197" i="26" s="1"/>
  <c r="D197" i="26"/>
  <c r="E197" i="26"/>
  <c r="F197" i="26"/>
  <c r="G197" i="26" s="1"/>
  <c r="H197" i="26"/>
  <c r="I197" i="26"/>
  <c r="B198" i="26"/>
  <c r="C198" i="26" s="1"/>
  <c r="D198" i="26"/>
  <c r="E198" i="26"/>
  <c r="F198" i="26"/>
  <c r="G198" i="26" s="1"/>
  <c r="H198" i="26"/>
  <c r="I198" i="26"/>
  <c r="B199" i="26"/>
  <c r="C199" i="26" s="1"/>
  <c r="D199" i="26"/>
  <c r="E199" i="26"/>
  <c r="G199" i="26" s="1"/>
  <c r="F199" i="26"/>
  <c r="H199" i="26"/>
  <c r="I199" i="26"/>
  <c r="B200" i="26"/>
  <c r="C200" i="26"/>
  <c r="D200" i="26"/>
  <c r="E200" i="26"/>
  <c r="F200" i="26"/>
  <c r="G200" i="26" s="1"/>
  <c r="H200" i="26"/>
  <c r="I200" i="26"/>
  <c r="J200" i="26" s="1"/>
  <c r="I164" i="26"/>
  <c r="H164" i="26"/>
  <c r="F164" i="26"/>
  <c r="E164" i="26"/>
  <c r="D164" i="26"/>
  <c r="B164" i="26"/>
  <c r="C164" i="26" s="1"/>
  <c r="B159" i="26"/>
  <c r="C159" i="26" s="1"/>
  <c r="D159" i="26"/>
  <c r="E159" i="26"/>
  <c r="F159" i="26"/>
  <c r="G159" i="26" s="1"/>
  <c r="H159" i="26"/>
  <c r="I159" i="26"/>
  <c r="J159" i="26" s="1"/>
  <c r="B160" i="26"/>
  <c r="C160" i="26" s="1"/>
  <c r="D160" i="26"/>
  <c r="E160" i="26"/>
  <c r="G160" i="26" s="1"/>
  <c r="F160" i="26"/>
  <c r="H160" i="26"/>
  <c r="I160" i="26"/>
  <c r="B161" i="26"/>
  <c r="C161" i="26" s="1"/>
  <c r="D161" i="26"/>
  <c r="E161" i="26"/>
  <c r="F161" i="26"/>
  <c r="G161" i="26" s="1"/>
  <c r="H161" i="26"/>
  <c r="I161" i="26"/>
  <c r="J161" i="26" s="1"/>
  <c r="B162" i="26"/>
  <c r="C162" i="26"/>
  <c r="D162" i="26"/>
  <c r="E162" i="26"/>
  <c r="F162" i="26"/>
  <c r="H162" i="26"/>
  <c r="I162" i="26"/>
  <c r="J162" i="26" s="1"/>
  <c r="B163" i="26"/>
  <c r="C163" i="26" s="1"/>
  <c r="D163" i="26"/>
  <c r="E163" i="26"/>
  <c r="F163" i="26"/>
  <c r="H163" i="26"/>
  <c r="I163" i="26"/>
  <c r="J164" i="26"/>
  <c r="B150" i="26"/>
  <c r="C150" i="26"/>
  <c r="D150" i="26"/>
  <c r="E150" i="26"/>
  <c r="F150" i="26"/>
  <c r="G150" i="26" s="1"/>
  <c r="H150" i="26"/>
  <c r="I150" i="26"/>
  <c r="B151" i="26"/>
  <c r="C151" i="26" s="1"/>
  <c r="D151" i="26"/>
  <c r="E151" i="26"/>
  <c r="G151" i="26" s="1"/>
  <c r="F151" i="26"/>
  <c r="H151" i="26"/>
  <c r="I151" i="26"/>
  <c r="B152" i="26"/>
  <c r="C152" i="26" s="1"/>
  <c r="D152" i="26"/>
  <c r="E152" i="26"/>
  <c r="F152" i="26"/>
  <c r="G152" i="26"/>
  <c r="H152" i="26"/>
  <c r="I152" i="26"/>
  <c r="J152" i="26" s="1"/>
  <c r="B153" i="26"/>
  <c r="C153" i="26" s="1"/>
  <c r="D153" i="26"/>
  <c r="E153" i="26"/>
  <c r="F153" i="26"/>
  <c r="G153" i="26" s="1"/>
  <c r="H153" i="26"/>
  <c r="J153" i="26" s="1"/>
  <c r="I153" i="26"/>
  <c r="B154" i="26"/>
  <c r="C154" i="26" s="1"/>
  <c r="D154" i="26"/>
  <c r="E154" i="26"/>
  <c r="F154" i="26"/>
  <c r="H154" i="26"/>
  <c r="I154" i="26"/>
  <c r="J154" i="26" s="1"/>
  <c r="B155" i="26"/>
  <c r="C155" i="26"/>
  <c r="D155" i="26"/>
  <c r="E155" i="26"/>
  <c r="F155" i="26"/>
  <c r="G155" i="26" s="1"/>
  <c r="H155" i="26"/>
  <c r="I155" i="26"/>
  <c r="J155" i="26" s="1"/>
  <c r="B156" i="26"/>
  <c r="C156" i="26" s="1"/>
  <c r="D156" i="26"/>
  <c r="E156" i="26"/>
  <c r="G156" i="26" s="1"/>
  <c r="F156" i="26"/>
  <c r="H156" i="26"/>
  <c r="J156" i="26" s="1"/>
  <c r="I156" i="26"/>
  <c r="B157" i="26"/>
  <c r="C157" i="26" s="1"/>
  <c r="D157" i="26"/>
  <c r="E157" i="26"/>
  <c r="F157" i="26"/>
  <c r="G157" i="26" s="1"/>
  <c r="H157" i="26"/>
  <c r="I157" i="26"/>
  <c r="J157" i="26" s="1"/>
  <c r="B158" i="26"/>
  <c r="C158" i="26" s="1"/>
  <c r="D158" i="26"/>
  <c r="E158" i="26"/>
  <c r="F158" i="26"/>
  <c r="H158" i="26"/>
  <c r="I158" i="26"/>
  <c r="J158" i="26" s="1"/>
  <c r="B113" i="26"/>
  <c r="C113" i="26" s="1"/>
  <c r="D113" i="26"/>
  <c r="E113" i="26"/>
  <c r="F113" i="26"/>
  <c r="H113" i="26"/>
  <c r="J113" i="26" s="1"/>
  <c r="I113" i="26"/>
  <c r="B114" i="26"/>
  <c r="C114" i="26" s="1"/>
  <c r="D114" i="26"/>
  <c r="E114" i="26"/>
  <c r="F114" i="26"/>
  <c r="G114" i="26" s="1"/>
  <c r="H114" i="26"/>
  <c r="I114" i="26"/>
  <c r="J114" i="26" s="1"/>
  <c r="B115" i="26"/>
  <c r="C115" i="26" s="1"/>
  <c r="D115" i="26"/>
  <c r="E115" i="26"/>
  <c r="F115" i="26"/>
  <c r="G115" i="26" s="1"/>
  <c r="H115" i="26"/>
  <c r="I115" i="26"/>
  <c r="B116" i="26"/>
  <c r="C116" i="26" s="1"/>
  <c r="D116" i="26"/>
  <c r="E116" i="26"/>
  <c r="F116" i="26"/>
  <c r="H116" i="26"/>
  <c r="I116" i="26"/>
  <c r="J116" i="26" s="1"/>
  <c r="B117" i="26"/>
  <c r="C117" i="26" s="1"/>
  <c r="D117" i="26"/>
  <c r="E117" i="26"/>
  <c r="F117" i="26"/>
  <c r="G117" i="26" s="1"/>
  <c r="H117" i="26"/>
  <c r="I117" i="26"/>
  <c r="J117" i="26" s="1"/>
  <c r="B118" i="26"/>
  <c r="C118" i="26"/>
  <c r="D118" i="26"/>
  <c r="E118" i="26"/>
  <c r="F118" i="26"/>
  <c r="G118" i="26" s="1"/>
  <c r="H118" i="26"/>
  <c r="I118" i="26"/>
  <c r="J118" i="26" s="1"/>
  <c r="B119" i="26"/>
  <c r="C119" i="26" s="1"/>
  <c r="D119" i="26"/>
  <c r="E119" i="26"/>
  <c r="G119" i="26" s="1"/>
  <c r="F119" i="26"/>
  <c r="H119" i="26"/>
  <c r="I119" i="26"/>
  <c r="J119" i="26" s="1"/>
  <c r="B120" i="26"/>
  <c r="C120" i="26" s="1"/>
  <c r="D120" i="26"/>
  <c r="E120" i="26"/>
  <c r="G120" i="26" s="1"/>
  <c r="F120" i="26"/>
  <c r="H120" i="26"/>
  <c r="I120" i="26"/>
  <c r="J120" i="26"/>
  <c r="B121" i="26"/>
  <c r="C121" i="26" s="1"/>
  <c r="D121" i="26"/>
  <c r="E121" i="26"/>
  <c r="F121" i="26"/>
  <c r="H121" i="26"/>
  <c r="I121" i="26"/>
  <c r="B122" i="26"/>
  <c r="C122" i="26"/>
  <c r="D122" i="26"/>
  <c r="E122" i="26"/>
  <c r="F122" i="26"/>
  <c r="H122" i="26"/>
  <c r="I122" i="26"/>
  <c r="J122" i="26" s="1"/>
  <c r="B123" i="26"/>
  <c r="C123" i="26" s="1"/>
  <c r="D123" i="26"/>
  <c r="E123" i="26"/>
  <c r="F123" i="26"/>
  <c r="G123" i="26" s="1"/>
  <c r="H123" i="26"/>
  <c r="J123" i="26" s="1"/>
  <c r="I123" i="26"/>
  <c r="B124" i="26"/>
  <c r="C124" i="26"/>
  <c r="D124" i="26"/>
  <c r="E124" i="26"/>
  <c r="F124" i="26"/>
  <c r="H124" i="26"/>
  <c r="I124" i="26"/>
  <c r="B125" i="26"/>
  <c r="C125" i="26" s="1"/>
  <c r="D125" i="26"/>
  <c r="E125" i="26"/>
  <c r="G125" i="26" s="1"/>
  <c r="F125" i="26"/>
  <c r="H125" i="26"/>
  <c r="J125" i="26" s="1"/>
  <c r="I125" i="26"/>
  <c r="B126" i="26"/>
  <c r="C126" i="26" s="1"/>
  <c r="D126" i="26"/>
  <c r="E126" i="26"/>
  <c r="G126" i="26" s="1"/>
  <c r="F126" i="26"/>
  <c r="H126" i="26"/>
  <c r="J126" i="26" s="1"/>
  <c r="I126" i="26"/>
  <c r="B127" i="26"/>
  <c r="C127" i="26" s="1"/>
  <c r="D127" i="26"/>
  <c r="E127" i="26"/>
  <c r="F127" i="26"/>
  <c r="H127" i="26"/>
  <c r="I127" i="26"/>
  <c r="B128" i="26"/>
  <c r="C128" i="26"/>
  <c r="D128" i="26"/>
  <c r="E128" i="26"/>
  <c r="F128" i="26"/>
  <c r="H128" i="26"/>
  <c r="I128" i="26"/>
  <c r="B129" i="26"/>
  <c r="C129" i="26"/>
  <c r="D129" i="26"/>
  <c r="E129" i="26"/>
  <c r="F129" i="26"/>
  <c r="G129" i="26" s="1"/>
  <c r="H129" i="26"/>
  <c r="J129" i="26" s="1"/>
  <c r="I129" i="26"/>
  <c r="B130" i="26"/>
  <c r="C130" i="26"/>
  <c r="D130" i="26"/>
  <c r="E130" i="26"/>
  <c r="F130" i="26"/>
  <c r="H130" i="26"/>
  <c r="I130" i="26"/>
  <c r="J130" i="26" s="1"/>
  <c r="B131" i="26"/>
  <c r="C131" i="26" s="1"/>
  <c r="D131" i="26"/>
  <c r="E131" i="26"/>
  <c r="F131" i="26"/>
  <c r="G131" i="26" s="1"/>
  <c r="H131" i="26"/>
  <c r="I131" i="26"/>
  <c r="J131" i="26"/>
  <c r="B132" i="26"/>
  <c r="C132" i="26" s="1"/>
  <c r="D132" i="26"/>
  <c r="E132" i="26"/>
  <c r="F132" i="26"/>
  <c r="H132" i="26"/>
  <c r="I132" i="26"/>
  <c r="B133" i="26"/>
  <c r="C133" i="26"/>
  <c r="D133" i="26"/>
  <c r="E133" i="26"/>
  <c r="G133" i="26" s="1"/>
  <c r="F133" i="26"/>
  <c r="H133" i="26"/>
  <c r="I133" i="26"/>
  <c r="J133" i="26"/>
  <c r="B134" i="26"/>
  <c r="C134" i="26" s="1"/>
  <c r="D134" i="26"/>
  <c r="E134" i="26"/>
  <c r="G134" i="26" s="1"/>
  <c r="F134" i="26"/>
  <c r="H134" i="26"/>
  <c r="I134" i="26"/>
  <c r="J134" i="26"/>
  <c r="B135" i="26"/>
  <c r="C135" i="26" s="1"/>
  <c r="D135" i="26"/>
  <c r="E135" i="26"/>
  <c r="F135" i="26"/>
  <c r="H135" i="26"/>
  <c r="I135" i="26"/>
  <c r="B136" i="26"/>
  <c r="C136" i="26"/>
  <c r="D136" i="26"/>
  <c r="E136" i="26"/>
  <c r="F136" i="26"/>
  <c r="G136" i="26" s="1"/>
  <c r="H136" i="26"/>
  <c r="I136" i="26"/>
  <c r="B137" i="26"/>
  <c r="C137" i="26"/>
  <c r="D137" i="26"/>
  <c r="E137" i="26"/>
  <c r="F137" i="26"/>
  <c r="G137" i="26" s="1"/>
  <c r="H137" i="26"/>
  <c r="I137" i="26"/>
  <c r="B138" i="26"/>
  <c r="C138" i="26"/>
  <c r="D138" i="26"/>
  <c r="E138" i="26"/>
  <c r="F138" i="26"/>
  <c r="G138" i="26" s="1"/>
  <c r="H138" i="26"/>
  <c r="I138" i="26"/>
  <c r="J138" i="26"/>
  <c r="B139" i="26"/>
  <c r="C139" i="26" s="1"/>
  <c r="D139" i="26"/>
  <c r="E139" i="26"/>
  <c r="F139" i="26"/>
  <c r="H139" i="26"/>
  <c r="I139" i="26"/>
  <c r="J139" i="26"/>
  <c r="B140" i="26"/>
  <c r="C140" i="26" s="1"/>
  <c r="D140" i="26"/>
  <c r="E140" i="26"/>
  <c r="G140" i="26" s="1"/>
  <c r="F140" i="26"/>
  <c r="H140" i="26"/>
  <c r="I140" i="26"/>
  <c r="B141" i="26"/>
  <c r="C141" i="26"/>
  <c r="D141" i="26"/>
  <c r="E141" i="26"/>
  <c r="F141" i="26"/>
  <c r="H141" i="26"/>
  <c r="J141" i="26" s="1"/>
  <c r="I141" i="26"/>
  <c r="B142" i="26"/>
  <c r="C142" i="26" s="1"/>
  <c r="D142" i="26"/>
  <c r="E142" i="26"/>
  <c r="F142" i="26"/>
  <c r="G142" i="26" s="1"/>
  <c r="H142" i="26"/>
  <c r="I142" i="26"/>
  <c r="J142" i="26" s="1"/>
  <c r="B143" i="26"/>
  <c r="C143" i="26" s="1"/>
  <c r="D143" i="26"/>
  <c r="E143" i="26"/>
  <c r="F143" i="26"/>
  <c r="G143" i="26" s="1"/>
  <c r="H143" i="26"/>
  <c r="I143" i="26"/>
  <c r="B144" i="26"/>
  <c r="C144" i="26" s="1"/>
  <c r="D144" i="26"/>
  <c r="E144" i="26"/>
  <c r="F144" i="26"/>
  <c r="G144" i="26"/>
  <c r="H144" i="26"/>
  <c r="I144" i="26"/>
  <c r="B145" i="26"/>
  <c r="C145" i="26" s="1"/>
  <c r="D145" i="26"/>
  <c r="E145" i="26"/>
  <c r="F145" i="26"/>
  <c r="G145" i="26"/>
  <c r="H145" i="26"/>
  <c r="J145" i="26" s="1"/>
  <c r="I145" i="26"/>
  <c r="B146" i="26"/>
  <c r="C146" i="26" s="1"/>
  <c r="D146" i="26"/>
  <c r="E146" i="26"/>
  <c r="F146" i="26"/>
  <c r="H146" i="26"/>
  <c r="I146" i="26"/>
  <c r="J146" i="26" s="1"/>
  <c r="B147" i="26"/>
  <c r="C147" i="26" s="1"/>
  <c r="D147" i="26"/>
  <c r="E147" i="26"/>
  <c r="F147" i="26"/>
  <c r="H147" i="26"/>
  <c r="I147" i="26"/>
  <c r="J147" i="26"/>
  <c r="B148" i="26"/>
  <c r="C148" i="26"/>
  <c r="D148" i="26"/>
  <c r="E148" i="26"/>
  <c r="G148" i="26" s="1"/>
  <c r="F148" i="26"/>
  <c r="H148" i="26"/>
  <c r="I148" i="26"/>
  <c r="J148" i="26" s="1"/>
  <c r="B149" i="26"/>
  <c r="C149" i="26" s="1"/>
  <c r="D149" i="26"/>
  <c r="E149" i="26"/>
  <c r="F149" i="26"/>
  <c r="G149" i="26"/>
  <c r="H149" i="26"/>
  <c r="I149" i="26"/>
  <c r="J149" i="26"/>
  <c r="I112" i="26"/>
  <c r="H112" i="26"/>
  <c r="F112" i="26"/>
  <c r="E112" i="26"/>
  <c r="G112" i="26" s="1"/>
  <c r="D112" i="26"/>
  <c r="B112" i="26"/>
  <c r="B61" i="26"/>
  <c r="C61" i="26" s="1"/>
  <c r="D61" i="26"/>
  <c r="E61" i="26"/>
  <c r="F61" i="26"/>
  <c r="G61" i="26" s="1"/>
  <c r="H61" i="26"/>
  <c r="I61" i="26"/>
  <c r="J61" i="26" s="1"/>
  <c r="B62" i="26"/>
  <c r="C62" i="26" s="1"/>
  <c r="D62" i="26"/>
  <c r="E62" i="26"/>
  <c r="F62" i="26"/>
  <c r="G62" i="26" s="1"/>
  <c r="H62" i="26"/>
  <c r="I62" i="26"/>
  <c r="J62" i="26" s="1"/>
  <c r="B63" i="26"/>
  <c r="C63" i="26"/>
  <c r="D63" i="26"/>
  <c r="E63" i="26"/>
  <c r="F63" i="26"/>
  <c r="G63" i="26"/>
  <c r="H63" i="26"/>
  <c r="I63" i="26"/>
  <c r="J63" i="26" s="1"/>
  <c r="B64" i="26"/>
  <c r="C64" i="26"/>
  <c r="D64" i="26"/>
  <c r="E64" i="26"/>
  <c r="F64" i="26"/>
  <c r="G64" i="26" s="1"/>
  <c r="H64" i="26"/>
  <c r="I64" i="26"/>
  <c r="J64" i="26"/>
  <c r="B65" i="26"/>
  <c r="C65" i="26" s="1"/>
  <c r="D65" i="26"/>
  <c r="E65" i="26"/>
  <c r="F65" i="26"/>
  <c r="H65" i="26"/>
  <c r="I65" i="26"/>
  <c r="J65" i="26" s="1"/>
  <c r="B66" i="26"/>
  <c r="C66" i="26" s="1"/>
  <c r="D66" i="26"/>
  <c r="E66" i="26"/>
  <c r="F66" i="26"/>
  <c r="G66" i="26" s="1"/>
  <c r="H66" i="26"/>
  <c r="I66" i="26"/>
  <c r="J66" i="26" s="1"/>
  <c r="B67" i="26"/>
  <c r="C67" i="26" s="1"/>
  <c r="D67" i="26"/>
  <c r="E67" i="26"/>
  <c r="F67" i="26"/>
  <c r="G67" i="26" s="1"/>
  <c r="H67" i="26"/>
  <c r="I67" i="26"/>
  <c r="B68" i="26"/>
  <c r="C68" i="26" s="1"/>
  <c r="D68" i="26"/>
  <c r="E68" i="26"/>
  <c r="F68" i="26"/>
  <c r="G68" i="26"/>
  <c r="H68" i="26"/>
  <c r="I68" i="26"/>
  <c r="J68" i="26"/>
  <c r="B69" i="26"/>
  <c r="C69" i="26" s="1"/>
  <c r="D69" i="26"/>
  <c r="E69" i="26"/>
  <c r="F69" i="26"/>
  <c r="H69" i="26"/>
  <c r="I69" i="26"/>
  <c r="B70" i="26"/>
  <c r="C70" i="26"/>
  <c r="D70" i="26"/>
  <c r="E70" i="26"/>
  <c r="F70" i="26"/>
  <c r="G70" i="26" s="1"/>
  <c r="H70" i="26"/>
  <c r="I70" i="26"/>
  <c r="J70" i="26" s="1"/>
  <c r="B71" i="26"/>
  <c r="C71" i="26" s="1"/>
  <c r="D71" i="26"/>
  <c r="E71" i="26"/>
  <c r="F71" i="26"/>
  <c r="H71" i="26"/>
  <c r="I71" i="26"/>
  <c r="J71" i="26"/>
  <c r="B72" i="26"/>
  <c r="C72" i="26" s="1"/>
  <c r="D72" i="26"/>
  <c r="E72" i="26"/>
  <c r="F72" i="26"/>
  <c r="H72" i="26"/>
  <c r="I72" i="26"/>
  <c r="B73" i="26"/>
  <c r="C73" i="26"/>
  <c r="D73" i="26"/>
  <c r="E73" i="26"/>
  <c r="F73" i="26"/>
  <c r="G73" i="26" s="1"/>
  <c r="H73" i="26"/>
  <c r="J73" i="26" s="1"/>
  <c r="I73" i="26"/>
  <c r="B74" i="26"/>
  <c r="C74" i="26" s="1"/>
  <c r="D74" i="26"/>
  <c r="E74" i="26"/>
  <c r="F74" i="26"/>
  <c r="G74" i="26"/>
  <c r="H74" i="26"/>
  <c r="I74" i="26"/>
  <c r="J74" i="26" s="1"/>
  <c r="B75" i="26"/>
  <c r="C75" i="26" s="1"/>
  <c r="D75" i="26"/>
  <c r="E75" i="26"/>
  <c r="F75" i="26"/>
  <c r="G75" i="26" s="1"/>
  <c r="H75" i="26"/>
  <c r="I75" i="26"/>
  <c r="B76" i="26"/>
  <c r="C76" i="26" s="1"/>
  <c r="D76" i="26"/>
  <c r="E76" i="26"/>
  <c r="F76" i="26"/>
  <c r="H76" i="26"/>
  <c r="I76" i="26"/>
  <c r="J76" i="26" s="1"/>
  <c r="B77" i="26"/>
  <c r="C77" i="26" s="1"/>
  <c r="D77" i="26"/>
  <c r="E77" i="26"/>
  <c r="F77" i="26"/>
  <c r="G77" i="26" s="1"/>
  <c r="H77" i="26"/>
  <c r="I77" i="26"/>
  <c r="J77" i="26" s="1"/>
  <c r="B78" i="26"/>
  <c r="C78" i="26" s="1"/>
  <c r="D78" i="26"/>
  <c r="E78" i="26"/>
  <c r="F78" i="26"/>
  <c r="G78" i="26" s="1"/>
  <c r="H78" i="26"/>
  <c r="J78" i="26" s="1"/>
  <c r="I78" i="26"/>
  <c r="B79" i="26"/>
  <c r="C79" i="26" s="1"/>
  <c r="D79" i="26"/>
  <c r="E79" i="26"/>
  <c r="F79" i="26"/>
  <c r="H79" i="26"/>
  <c r="I79" i="26"/>
  <c r="B80" i="26"/>
  <c r="C80" i="26"/>
  <c r="D80" i="26"/>
  <c r="E80" i="26"/>
  <c r="F80" i="26"/>
  <c r="H80" i="26"/>
  <c r="I80" i="26"/>
  <c r="J80" i="26" s="1"/>
  <c r="B81" i="26"/>
  <c r="C81" i="26"/>
  <c r="D81" i="26"/>
  <c r="E81" i="26"/>
  <c r="F81" i="26"/>
  <c r="G81" i="26" s="1"/>
  <c r="H81" i="26"/>
  <c r="I81" i="26"/>
  <c r="B82" i="26"/>
  <c r="C82" i="26" s="1"/>
  <c r="D82" i="26"/>
  <c r="E82" i="26"/>
  <c r="F82" i="26"/>
  <c r="G82" i="26"/>
  <c r="H82" i="26"/>
  <c r="I82" i="26"/>
  <c r="J82" i="26"/>
  <c r="B83" i="26"/>
  <c r="C83" i="26" s="1"/>
  <c r="D83" i="26"/>
  <c r="E83" i="26"/>
  <c r="F83" i="26"/>
  <c r="H83" i="26"/>
  <c r="I83" i="26"/>
  <c r="B84" i="26"/>
  <c r="C84" i="26" s="1"/>
  <c r="D84" i="26"/>
  <c r="E84" i="26"/>
  <c r="F84" i="26"/>
  <c r="H84" i="26"/>
  <c r="I84" i="26"/>
  <c r="B85" i="26"/>
  <c r="C85" i="26" s="1"/>
  <c r="D85" i="26"/>
  <c r="E85" i="26"/>
  <c r="F85" i="26"/>
  <c r="G85" i="26"/>
  <c r="H85" i="26"/>
  <c r="I85" i="26"/>
  <c r="B86" i="26"/>
  <c r="C86" i="26" s="1"/>
  <c r="D86" i="26"/>
  <c r="E86" i="26"/>
  <c r="F86" i="26"/>
  <c r="H86" i="26"/>
  <c r="I86" i="26"/>
  <c r="J86" i="26" s="1"/>
  <c r="B87" i="26"/>
  <c r="C87" i="26" s="1"/>
  <c r="D87" i="26"/>
  <c r="E87" i="26"/>
  <c r="F87" i="26"/>
  <c r="G87" i="26" s="1"/>
  <c r="H87" i="26"/>
  <c r="I87" i="26"/>
  <c r="J87" i="26"/>
  <c r="B88" i="26"/>
  <c r="C88" i="26"/>
  <c r="D88" i="26"/>
  <c r="E88" i="26"/>
  <c r="F88" i="26"/>
  <c r="G88" i="26" s="1"/>
  <c r="H88" i="26"/>
  <c r="I88" i="26"/>
  <c r="B89" i="26"/>
  <c r="C89" i="26" s="1"/>
  <c r="D89" i="26"/>
  <c r="E89" i="26"/>
  <c r="F89" i="26"/>
  <c r="G89" i="26"/>
  <c r="H89" i="26"/>
  <c r="I89" i="26"/>
  <c r="B90" i="26"/>
  <c r="C90" i="26" s="1"/>
  <c r="D90" i="26"/>
  <c r="E90" i="26"/>
  <c r="G90" i="26" s="1"/>
  <c r="F90" i="26"/>
  <c r="H90" i="26"/>
  <c r="I90" i="26"/>
  <c r="J90" i="26"/>
  <c r="B91" i="26"/>
  <c r="C91" i="26" s="1"/>
  <c r="D91" i="26"/>
  <c r="E91" i="26"/>
  <c r="F91" i="26"/>
  <c r="H91" i="26"/>
  <c r="I91" i="26"/>
  <c r="J91" i="26" s="1"/>
  <c r="B92" i="26"/>
  <c r="C92" i="26" s="1"/>
  <c r="D92" i="26"/>
  <c r="E92" i="26"/>
  <c r="G92" i="26" s="1"/>
  <c r="F92" i="26"/>
  <c r="H92" i="26"/>
  <c r="I92" i="26"/>
  <c r="B93" i="26"/>
  <c r="C93" i="26"/>
  <c r="D93" i="26"/>
  <c r="E93" i="26"/>
  <c r="F93" i="26"/>
  <c r="H93" i="26"/>
  <c r="I93" i="26"/>
  <c r="B94" i="26"/>
  <c r="C94" i="26" s="1"/>
  <c r="D94" i="26"/>
  <c r="E94" i="26"/>
  <c r="F94" i="26"/>
  <c r="G94" i="26" s="1"/>
  <c r="H94" i="26"/>
  <c r="I94" i="26"/>
  <c r="J94" i="26" s="1"/>
  <c r="B95" i="26"/>
  <c r="C95" i="26" s="1"/>
  <c r="D95" i="26"/>
  <c r="E95" i="26"/>
  <c r="F95" i="26"/>
  <c r="G95" i="26" s="1"/>
  <c r="H95" i="26"/>
  <c r="I95" i="26"/>
  <c r="J95" i="26"/>
  <c r="B96" i="26"/>
  <c r="C96" i="26"/>
  <c r="D96" i="26"/>
  <c r="E96" i="26"/>
  <c r="F96" i="26"/>
  <c r="G96" i="26" s="1"/>
  <c r="H96" i="26"/>
  <c r="I96" i="26"/>
  <c r="B97" i="26"/>
  <c r="C97" i="26" s="1"/>
  <c r="D97" i="26"/>
  <c r="E97" i="26"/>
  <c r="F97" i="26"/>
  <c r="G97" i="26" s="1"/>
  <c r="H97" i="26"/>
  <c r="J97" i="26" s="1"/>
  <c r="I97" i="26"/>
  <c r="B98" i="26"/>
  <c r="C98" i="26" s="1"/>
  <c r="D98" i="26"/>
  <c r="E98" i="26"/>
  <c r="F98" i="26"/>
  <c r="G98" i="26" s="1"/>
  <c r="H98" i="26"/>
  <c r="I98" i="26"/>
  <c r="J98" i="26" s="1"/>
  <c r="B99" i="26"/>
  <c r="C99" i="26" s="1"/>
  <c r="D99" i="26"/>
  <c r="E99" i="26"/>
  <c r="F99" i="26"/>
  <c r="G99" i="26" s="1"/>
  <c r="H99" i="26"/>
  <c r="I99" i="26"/>
  <c r="B100" i="26"/>
  <c r="C100" i="26" s="1"/>
  <c r="D100" i="26"/>
  <c r="E100" i="26"/>
  <c r="G100" i="26" s="1"/>
  <c r="F100" i="26"/>
  <c r="H100" i="26"/>
  <c r="I100" i="26"/>
  <c r="J100" i="26" s="1"/>
  <c r="B101" i="26"/>
  <c r="C101" i="26" s="1"/>
  <c r="D101" i="26"/>
  <c r="E101" i="26"/>
  <c r="F101" i="26"/>
  <c r="G101" i="26" s="1"/>
  <c r="H101" i="26"/>
  <c r="I101" i="26"/>
  <c r="B102" i="26"/>
  <c r="C102" i="26" s="1"/>
  <c r="D102" i="26"/>
  <c r="E102" i="26"/>
  <c r="F102" i="26"/>
  <c r="H102" i="26"/>
  <c r="I102" i="26"/>
  <c r="J102" i="26"/>
  <c r="B103" i="26"/>
  <c r="C103" i="26" s="1"/>
  <c r="D103" i="26"/>
  <c r="E103" i="26"/>
  <c r="F103" i="26"/>
  <c r="G103" i="26" s="1"/>
  <c r="H103" i="26"/>
  <c r="I103" i="26"/>
  <c r="J103" i="26" s="1"/>
  <c r="B104" i="26"/>
  <c r="C104" i="26"/>
  <c r="D104" i="26"/>
  <c r="E104" i="26"/>
  <c r="F104" i="26"/>
  <c r="H104" i="26"/>
  <c r="I104" i="26"/>
  <c r="J104" i="26" s="1"/>
  <c r="B105" i="26"/>
  <c r="C105" i="26"/>
  <c r="D105" i="26"/>
  <c r="E105" i="26"/>
  <c r="G105" i="26" s="1"/>
  <c r="F105" i="26"/>
  <c r="H105" i="26"/>
  <c r="I105" i="26"/>
  <c r="B106" i="26"/>
  <c r="C106" i="26" s="1"/>
  <c r="D106" i="26"/>
  <c r="E106" i="26"/>
  <c r="F106" i="26"/>
  <c r="G106" i="26" s="1"/>
  <c r="H106" i="26"/>
  <c r="I106" i="26"/>
  <c r="J106" i="26"/>
  <c r="B107" i="26"/>
  <c r="C107" i="26" s="1"/>
  <c r="D107" i="26"/>
  <c r="E107" i="26"/>
  <c r="F107" i="26"/>
  <c r="H107" i="26"/>
  <c r="I107" i="26"/>
  <c r="J107" i="26" s="1"/>
  <c r="B108" i="26"/>
  <c r="C108" i="26"/>
  <c r="D108" i="26"/>
  <c r="E108" i="26"/>
  <c r="F108" i="26"/>
  <c r="H108" i="26"/>
  <c r="I108" i="26"/>
  <c r="B109" i="26"/>
  <c r="C109" i="26" s="1"/>
  <c r="D109" i="26"/>
  <c r="E109" i="26"/>
  <c r="F109" i="26"/>
  <c r="G109" i="26"/>
  <c r="H109" i="26"/>
  <c r="J109" i="26" s="1"/>
  <c r="I109" i="26"/>
  <c r="B110" i="26"/>
  <c r="C110" i="26" s="1"/>
  <c r="D110" i="26"/>
  <c r="E110" i="26"/>
  <c r="F110" i="26"/>
  <c r="G110" i="26" s="1"/>
  <c r="H110" i="26"/>
  <c r="I110" i="26"/>
  <c r="J110" i="26" s="1"/>
  <c r="B111" i="26"/>
  <c r="C111" i="26" s="1"/>
  <c r="D111" i="26"/>
  <c r="E111" i="26"/>
  <c r="F111" i="26"/>
  <c r="H111" i="26"/>
  <c r="I111" i="26"/>
  <c r="J111" i="26" s="1"/>
  <c r="C112" i="26"/>
  <c r="I60" i="26"/>
  <c r="H60" i="26"/>
  <c r="F60" i="26"/>
  <c r="E60" i="26"/>
  <c r="G60" i="26" s="1"/>
  <c r="D60" i="26"/>
  <c r="B60" i="26"/>
  <c r="B59" i="26"/>
  <c r="C59" i="26" s="1"/>
  <c r="D59" i="26"/>
  <c r="E59" i="26"/>
  <c r="F59" i="26"/>
  <c r="G59" i="26" s="1"/>
  <c r="H59" i="26"/>
  <c r="I59" i="26"/>
  <c r="J59" i="26"/>
  <c r="C60" i="26"/>
  <c r="B56" i="26"/>
  <c r="C56" i="26"/>
  <c r="D56" i="26"/>
  <c r="E56" i="26"/>
  <c r="F56" i="26"/>
  <c r="G56" i="26"/>
  <c r="H56" i="26"/>
  <c r="I56" i="26"/>
  <c r="J56" i="26" s="1"/>
  <c r="B57" i="26"/>
  <c r="C57" i="26" s="1"/>
  <c r="D57" i="26"/>
  <c r="E57" i="26"/>
  <c r="F57" i="26"/>
  <c r="H57" i="26"/>
  <c r="I57" i="26"/>
  <c r="J57" i="26" s="1"/>
  <c r="B58" i="26"/>
  <c r="C58" i="26"/>
  <c r="D58" i="26"/>
  <c r="E58" i="26"/>
  <c r="G58" i="26" s="1"/>
  <c r="F58" i="26"/>
  <c r="H58" i="26"/>
  <c r="I58" i="26"/>
  <c r="J58" i="26" s="1"/>
  <c r="B10" i="26"/>
  <c r="C10" i="26" s="1"/>
  <c r="D10" i="26"/>
  <c r="E10" i="26"/>
  <c r="F10" i="26"/>
  <c r="H10" i="26"/>
  <c r="I10" i="26"/>
  <c r="B11" i="26"/>
  <c r="C11" i="26"/>
  <c r="D11" i="26"/>
  <c r="E11" i="26"/>
  <c r="F11" i="26"/>
  <c r="G11" i="26" s="1"/>
  <c r="H11" i="26"/>
  <c r="I11" i="26"/>
  <c r="B12" i="26"/>
  <c r="C12" i="26" s="1"/>
  <c r="D12" i="26"/>
  <c r="E12" i="26"/>
  <c r="G12" i="26" s="1"/>
  <c r="F12" i="26"/>
  <c r="H12" i="26"/>
  <c r="I12" i="26"/>
  <c r="B13" i="26"/>
  <c r="C13" i="26" s="1"/>
  <c r="D13" i="26"/>
  <c r="E13" i="26"/>
  <c r="F13" i="26"/>
  <c r="H13" i="26"/>
  <c r="I13" i="26"/>
  <c r="J13" i="26" s="1"/>
  <c r="B14" i="26"/>
  <c r="C14" i="26" s="1"/>
  <c r="D14" i="26"/>
  <c r="E14" i="26"/>
  <c r="F14" i="26"/>
  <c r="G14" i="26" s="1"/>
  <c r="H14" i="26"/>
  <c r="I14" i="26"/>
  <c r="J14" i="26" s="1"/>
  <c r="B15" i="26"/>
  <c r="C15" i="26" s="1"/>
  <c r="D15" i="26"/>
  <c r="E15" i="26"/>
  <c r="F15" i="26"/>
  <c r="H15" i="26"/>
  <c r="I15" i="26"/>
  <c r="B16" i="26"/>
  <c r="C16" i="26"/>
  <c r="D16" i="26"/>
  <c r="E16" i="26"/>
  <c r="F16" i="26"/>
  <c r="H16" i="26"/>
  <c r="I16" i="26"/>
  <c r="J16" i="26" s="1"/>
  <c r="B17" i="26"/>
  <c r="C17" i="26" s="1"/>
  <c r="D17" i="26"/>
  <c r="E17" i="26"/>
  <c r="F17" i="26"/>
  <c r="G17" i="26" s="1"/>
  <c r="H17" i="26"/>
  <c r="I17" i="26"/>
  <c r="J17" i="26" s="1"/>
  <c r="B18" i="26"/>
  <c r="C18" i="26" s="1"/>
  <c r="D18" i="26"/>
  <c r="E18" i="26"/>
  <c r="F18" i="26"/>
  <c r="G18" i="26" s="1"/>
  <c r="H18" i="26"/>
  <c r="I18" i="26"/>
  <c r="J18" i="26" s="1"/>
  <c r="B19" i="26"/>
  <c r="C19" i="26" s="1"/>
  <c r="D19" i="26"/>
  <c r="E19" i="26"/>
  <c r="F19" i="26"/>
  <c r="H19" i="26"/>
  <c r="I19" i="26"/>
  <c r="B20" i="26"/>
  <c r="C20" i="26" s="1"/>
  <c r="D20" i="26"/>
  <c r="E20" i="26"/>
  <c r="F20" i="26"/>
  <c r="H20" i="26"/>
  <c r="I20" i="26"/>
  <c r="J20" i="26"/>
  <c r="B21" i="26"/>
  <c r="C21" i="26"/>
  <c r="D21" i="26"/>
  <c r="E21" i="26"/>
  <c r="G21" i="26" s="1"/>
  <c r="F21" i="26"/>
  <c r="H21" i="26"/>
  <c r="I21" i="26"/>
  <c r="B22" i="26"/>
  <c r="C22" i="26" s="1"/>
  <c r="D22" i="26"/>
  <c r="E22" i="26"/>
  <c r="F22" i="26"/>
  <c r="H22" i="26"/>
  <c r="I22" i="26"/>
  <c r="B23" i="26"/>
  <c r="C23" i="26" s="1"/>
  <c r="D23" i="26"/>
  <c r="E23" i="26"/>
  <c r="F23" i="26"/>
  <c r="G23" i="26"/>
  <c r="H23" i="26"/>
  <c r="J23" i="26" s="1"/>
  <c r="I23" i="26"/>
  <c r="B24" i="26"/>
  <c r="C24" i="26" s="1"/>
  <c r="D24" i="26"/>
  <c r="E24" i="26"/>
  <c r="F24" i="26"/>
  <c r="G24" i="26" s="1"/>
  <c r="H24" i="26"/>
  <c r="I24" i="26"/>
  <c r="B25" i="26"/>
  <c r="C25" i="26"/>
  <c r="D25" i="26"/>
  <c r="E25" i="26"/>
  <c r="G25" i="26" s="1"/>
  <c r="F25" i="26"/>
  <c r="H25" i="26"/>
  <c r="I25" i="26"/>
  <c r="J25" i="26" s="1"/>
  <c r="B26" i="26"/>
  <c r="C26" i="26" s="1"/>
  <c r="D26" i="26"/>
  <c r="E26" i="26"/>
  <c r="F26" i="26"/>
  <c r="G26" i="26"/>
  <c r="H26" i="26"/>
  <c r="I26" i="26"/>
  <c r="B27" i="26"/>
  <c r="C27" i="26" s="1"/>
  <c r="D27" i="26"/>
  <c r="E27" i="26"/>
  <c r="F27" i="26"/>
  <c r="H27" i="26"/>
  <c r="I27" i="26"/>
  <c r="B28" i="26"/>
  <c r="C28" i="26" s="1"/>
  <c r="D28" i="26"/>
  <c r="E28" i="26"/>
  <c r="F28" i="26"/>
  <c r="H28" i="26"/>
  <c r="I28" i="26"/>
  <c r="J28" i="26"/>
  <c r="B29" i="26"/>
  <c r="C29" i="26"/>
  <c r="D29" i="26"/>
  <c r="E29" i="26"/>
  <c r="G29" i="26" s="1"/>
  <c r="F29" i="26"/>
  <c r="H29" i="26"/>
  <c r="I29" i="26"/>
  <c r="B30" i="26"/>
  <c r="C30" i="26" s="1"/>
  <c r="D30" i="26"/>
  <c r="E30" i="26"/>
  <c r="F30" i="26"/>
  <c r="H30" i="26"/>
  <c r="I30" i="26"/>
  <c r="B31" i="26"/>
  <c r="C31" i="26" s="1"/>
  <c r="D31" i="26"/>
  <c r="E31" i="26"/>
  <c r="F31" i="26"/>
  <c r="G31" i="26"/>
  <c r="H31" i="26"/>
  <c r="J31" i="26" s="1"/>
  <c r="I31" i="26"/>
  <c r="B32" i="26"/>
  <c r="C32" i="26" s="1"/>
  <c r="D32" i="26"/>
  <c r="E32" i="26"/>
  <c r="F32" i="26"/>
  <c r="G32" i="26" s="1"/>
  <c r="H32" i="26"/>
  <c r="I32" i="26"/>
  <c r="B33" i="26"/>
  <c r="C33" i="26"/>
  <c r="D33" i="26"/>
  <c r="E33" i="26"/>
  <c r="G33" i="26" s="1"/>
  <c r="F33" i="26"/>
  <c r="H33" i="26"/>
  <c r="I33" i="26"/>
  <c r="J33" i="26" s="1"/>
  <c r="B34" i="26"/>
  <c r="C34" i="26" s="1"/>
  <c r="D34" i="26"/>
  <c r="E34" i="26"/>
  <c r="F34" i="26"/>
  <c r="G34" i="26"/>
  <c r="H34" i="26"/>
  <c r="I34" i="26"/>
  <c r="B35" i="26"/>
  <c r="C35" i="26" s="1"/>
  <c r="D35" i="26"/>
  <c r="E35" i="26"/>
  <c r="F35" i="26"/>
  <c r="H35" i="26"/>
  <c r="I35" i="26"/>
  <c r="B36" i="26"/>
  <c r="C36" i="26" s="1"/>
  <c r="D36" i="26"/>
  <c r="E36" i="26"/>
  <c r="F36" i="26"/>
  <c r="H36" i="26"/>
  <c r="I36" i="26"/>
  <c r="J36" i="26"/>
  <c r="B37" i="26"/>
  <c r="C37" i="26"/>
  <c r="D37" i="26"/>
  <c r="E37" i="26"/>
  <c r="G37" i="26" s="1"/>
  <c r="F37" i="26"/>
  <c r="H37" i="26"/>
  <c r="I37" i="26"/>
  <c r="B38" i="26"/>
  <c r="C38" i="26" s="1"/>
  <c r="D38" i="26"/>
  <c r="E38" i="26"/>
  <c r="F38" i="26"/>
  <c r="H38" i="26"/>
  <c r="I38" i="26"/>
  <c r="B39" i="26"/>
  <c r="C39" i="26" s="1"/>
  <c r="D39" i="26"/>
  <c r="E39" i="26"/>
  <c r="F39" i="26"/>
  <c r="G39" i="26"/>
  <c r="H39" i="26"/>
  <c r="J39" i="26" s="1"/>
  <c r="I39" i="26"/>
  <c r="B40" i="26"/>
  <c r="C40" i="26" s="1"/>
  <c r="D40" i="26"/>
  <c r="E40" i="26"/>
  <c r="F40" i="26"/>
  <c r="G40" i="26" s="1"/>
  <c r="H40" i="26"/>
  <c r="I40" i="26"/>
  <c r="B41" i="26"/>
  <c r="C41" i="26"/>
  <c r="D41" i="26"/>
  <c r="E41" i="26"/>
  <c r="G41" i="26" s="1"/>
  <c r="F41" i="26"/>
  <c r="H41" i="26"/>
  <c r="I41" i="26"/>
  <c r="J41" i="26" s="1"/>
  <c r="B42" i="26"/>
  <c r="C42" i="26" s="1"/>
  <c r="D42" i="26"/>
  <c r="E42" i="26"/>
  <c r="F42" i="26"/>
  <c r="G42" i="26"/>
  <c r="H42" i="26"/>
  <c r="I42" i="26"/>
  <c r="B43" i="26"/>
  <c r="C43" i="26" s="1"/>
  <c r="D43" i="26"/>
  <c r="E43" i="26"/>
  <c r="F43" i="26"/>
  <c r="G43" i="26" s="1"/>
  <c r="H43" i="26"/>
  <c r="I43" i="26"/>
  <c r="B44" i="26"/>
  <c r="C44" i="26" s="1"/>
  <c r="D44" i="26"/>
  <c r="E44" i="26"/>
  <c r="F44" i="26"/>
  <c r="H44" i="26"/>
  <c r="I44" i="26"/>
  <c r="J44" i="26"/>
  <c r="B45" i="26"/>
  <c r="C45" i="26"/>
  <c r="D45" i="26"/>
  <c r="E45" i="26"/>
  <c r="G45" i="26" s="1"/>
  <c r="F45" i="26"/>
  <c r="H45" i="26"/>
  <c r="I45" i="26"/>
  <c r="J45" i="26" s="1"/>
  <c r="B46" i="26"/>
  <c r="C46" i="26" s="1"/>
  <c r="D46" i="26"/>
  <c r="E46" i="26"/>
  <c r="F46" i="26"/>
  <c r="H46" i="26"/>
  <c r="I46" i="26"/>
  <c r="J46" i="26"/>
  <c r="B47" i="26"/>
  <c r="C47" i="26" s="1"/>
  <c r="D47" i="26"/>
  <c r="E47" i="26"/>
  <c r="F47" i="26"/>
  <c r="G47" i="26" s="1"/>
  <c r="H47" i="26"/>
  <c r="I47" i="26"/>
  <c r="J47" i="26"/>
  <c r="B48" i="26"/>
  <c r="C48" i="26" s="1"/>
  <c r="D48" i="26"/>
  <c r="E48" i="26"/>
  <c r="F48" i="26"/>
  <c r="G48" i="26" s="1"/>
  <c r="H48" i="26"/>
  <c r="I48" i="26"/>
  <c r="B49" i="26"/>
  <c r="C49" i="26"/>
  <c r="D49" i="26"/>
  <c r="E49" i="26"/>
  <c r="F49" i="26"/>
  <c r="G49" i="26"/>
  <c r="H49" i="26"/>
  <c r="I49" i="26"/>
  <c r="B50" i="26"/>
  <c r="C50" i="26" s="1"/>
  <c r="D50" i="26"/>
  <c r="E50" i="26"/>
  <c r="F50" i="26"/>
  <c r="G50" i="26"/>
  <c r="H50" i="26"/>
  <c r="J50" i="26" s="1"/>
  <c r="I50" i="26"/>
  <c r="B51" i="26"/>
  <c r="C51" i="26"/>
  <c r="D51" i="26"/>
  <c r="E51" i="26"/>
  <c r="F51" i="26"/>
  <c r="H51" i="26"/>
  <c r="I51" i="26"/>
  <c r="J51" i="26" s="1"/>
  <c r="B52" i="26"/>
  <c r="C52" i="26" s="1"/>
  <c r="D52" i="26"/>
  <c r="E52" i="26"/>
  <c r="F52" i="26"/>
  <c r="G52" i="26" s="1"/>
  <c r="H52" i="26"/>
  <c r="I52" i="26"/>
  <c r="J52" i="26"/>
  <c r="B53" i="26"/>
  <c r="C53" i="26" s="1"/>
  <c r="D53" i="26"/>
  <c r="E53" i="26"/>
  <c r="F53" i="26"/>
  <c r="H53" i="26"/>
  <c r="I53" i="26"/>
  <c r="B54" i="26"/>
  <c r="C54" i="26"/>
  <c r="D54" i="26"/>
  <c r="E54" i="26"/>
  <c r="F54" i="26"/>
  <c r="G54" i="26" s="1"/>
  <c r="H54" i="26"/>
  <c r="I54" i="26"/>
  <c r="J54" i="26" s="1"/>
  <c r="B55" i="26"/>
  <c r="C55" i="26" s="1"/>
  <c r="D55" i="26"/>
  <c r="E55" i="26"/>
  <c r="G55" i="26" s="1"/>
  <c r="F55" i="26"/>
  <c r="H55" i="26"/>
  <c r="I55" i="26"/>
  <c r="J55" i="26" s="1"/>
  <c r="I9" i="26"/>
  <c r="J9" i="26" s="1"/>
  <c r="H9" i="26"/>
  <c r="F9" i="26"/>
  <c r="G9" i="26" s="1"/>
  <c r="E9" i="26"/>
  <c r="D9" i="26"/>
  <c r="B9" i="26"/>
  <c r="C9" i="26" s="1"/>
  <c r="G350" i="26" l="1"/>
  <c r="J53" i="26"/>
  <c r="G51" i="26"/>
  <c r="J43" i="26"/>
  <c r="J42" i="26"/>
  <c r="J35" i="26"/>
  <c r="J34" i="26"/>
  <c r="J27" i="26"/>
  <c r="J26" i="26"/>
  <c r="J19" i="26"/>
  <c r="G16" i="26"/>
  <c r="G15" i="26"/>
  <c r="J11" i="26"/>
  <c r="J10" i="26"/>
  <c r="G57" i="26"/>
  <c r="G111" i="26"/>
  <c r="J101" i="26"/>
  <c r="G93" i="26"/>
  <c r="J88" i="26"/>
  <c r="G86" i="26"/>
  <c r="J81" i="26"/>
  <c r="J69" i="26"/>
  <c r="G128" i="26"/>
  <c r="J195" i="26"/>
  <c r="J204" i="26"/>
  <c r="G257" i="26"/>
  <c r="J238" i="26"/>
  <c r="G270" i="26"/>
  <c r="J318" i="26"/>
  <c r="G108" i="26"/>
  <c r="J37" i="26"/>
  <c r="G35" i="26"/>
  <c r="J29" i="26"/>
  <c r="G27" i="26"/>
  <c r="J21" i="26"/>
  <c r="G19" i="26"/>
  <c r="J12" i="26"/>
  <c r="G10" i="26"/>
  <c r="J105" i="26"/>
  <c r="G102" i="26"/>
  <c r="J89" i="26"/>
  <c r="G130" i="26"/>
  <c r="G190" i="26"/>
  <c r="J205" i="26"/>
  <c r="J261" i="26"/>
  <c r="G294" i="26"/>
  <c r="J137" i="26"/>
  <c r="G53" i="26"/>
  <c r="J49" i="26"/>
  <c r="J48" i="26"/>
  <c r="G44" i="26"/>
  <c r="J38" i="26"/>
  <c r="G36" i="26"/>
  <c r="J30" i="26"/>
  <c r="G28" i="26"/>
  <c r="J22" i="26"/>
  <c r="G20" i="26"/>
  <c r="J108" i="26"/>
  <c r="G104" i="26"/>
  <c r="J99" i="26"/>
  <c r="G76" i="26"/>
  <c r="G141" i="26"/>
  <c r="J135" i="26"/>
  <c r="J163" i="26"/>
  <c r="J192" i="26"/>
  <c r="G180" i="26"/>
  <c r="J263" i="26"/>
  <c r="J228" i="26"/>
  <c r="G301" i="26"/>
  <c r="G235" i="26"/>
  <c r="G46" i="26"/>
  <c r="J40" i="26"/>
  <c r="G38" i="26"/>
  <c r="J32" i="26"/>
  <c r="G30" i="26"/>
  <c r="J24" i="26"/>
  <c r="G22" i="26"/>
  <c r="J15" i="26"/>
  <c r="G13" i="26"/>
  <c r="G107" i="26"/>
  <c r="J79" i="26"/>
  <c r="G147" i="26"/>
  <c r="J136" i="26"/>
  <c r="G187" i="26"/>
  <c r="J182" i="26"/>
  <c r="J171" i="26"/>
  <c r="G307" i="26"/>
  <c r="G84" i="26"/>
  <c r="J67" i="26"/>
  <c r="G65" i="26"/>
  <c r="G146" i="26"/>
  <c r="J132" i="26"/>
  <c r="G127" i="26"/>
  <c r="G124" i="26"/>
  <c r="J115" i="26"/>
  <c r="G113" i="26"/>
  <c r="J151" i="26"/>
  <c r="G163" i="26"/>
  <c r="J191" i="26"/>
  <c r="G178" i="26"/>
  <c r="J169" i="26"/>
  <c r="J203" i="26"/>
  <c r="J202" i="26"/>
  <c r="J215" i="26"/>
  <c r="G213" i="26"/>
  <c r="J258" i="26"/>
  <c r="J251" i="26"/>
  <c r="G246" i="26"/>
  <c r="G244" i="26"/>
  <c r="G243" i="26"/>
  <c r="J236" i="26"/>
  <c r="J229" i="26"/>
  <c r="J227" i="26"/>
  <c r="G224" i="26"/>
  <c r="G222" i="26"/>
  <c r="G221" i="26"/>
  <c r="G289" i="26"/>
  <c r="J279" i="26"/>
  <c r="G361" i="26"/>
  <c r="J352" i="26"/>
  <c r="J351" i="26"/>
  <c r="J93" i="26"/>
  <c r="J92" i="26"/>
  <c r="G91" i="26"/>
  <c r="J83" i="26"/>
  <c r="G80" i="26"/>
  <c r="G79" i="26"/>
  <c r="J72" i="26"/>
  <c r="G69" i="26"/>
  <c r="J140" i="26"/>
  <c r="G135" i="26"/>
  <c r="G132" i="26"/>
  <c r="J121" i="26"/>
  <c r="G116" i="26"/>
  <c r="J160" i="26"/>
  <c r="J197" i="26"/>
  <c r="J196" i="26"/>
  <c r="G193" i="26"/>
  <c r="G192" i="26"/>
  <c r="G191" i="26"/>
  <c r="J187" i="26"/>
  <c r="G182" i="26"/>
  <c r="J174" i="26"/>
  <c r="G171" i="26"/>
  <c r="G170" i="26"/>
  <c r="G169" i="26"/>
  <c r="J165" i="26"/>
  <c r="J211" i="26"/>
  <c r="J210" i="26"/>
  <c r="J206" i="26"/>
  <c r="G205" i="26"/>
  <c r="J264" i="26"/>
  <c r="J240" i="26"/>
  <c r="J218" i="26"/>
  <c r="G312" i="26"/>
  <c r="G305" i="26"/>
  <c r="J284" i="26"/>
  <c r="J364" i="26"/>
  <c r="J363" i="26"/>
  <c r="G357" i="26"/>
  <c r="J353" i="26"/>
  <c r="G299" i="26"/>
  <c r="J288" i="26"/>
  <c r="J275" i="26"/>
  <c r="J96" i="26"/>
  <c r="J85" i="26"/>
  <c r="J84" i="26"/>
  <c r="G83" i="26"/>
  <c r="J75" i="26"/>
  <c r="G72" i="26"/>
  <c r="G71" i="26"/>
  <c r="J144" i="26"/>
  <c r="J143" i="26"/>
  <c r="G139" i="26"/>
  <c r="J124" i="26"/>
  <c r="G121" i="26"/>
  <c r="G154" i="26"/>
  <c r="J150" i="26"/>
  <c r="J198" i="26"/>
  <c r="J189" i="26"/>
  <c r="J188" i="26"/>
  <c r="G185" i="26"/>
  <c r="G184" i="26"/>
  <c r="G183" i="26"/>
  <c r="J179" i="26"/>
  <c r="G174" i="26"/>
  <c r="J167" i="26"/>
  <c r="J166" i="26"/>
  <c r="J255" i="26"/>
  <c r="G253" i="26"/>
  <c r="J233" i="26"/>
  <c r="G232" i="26"/>
  <c r="J310" i="26"/>
  <c r="J315" i="26"/>
  <c r="J314" i="26"/>
  <c r="J306" i="26"/>
  <c r="J298" i="26"/>
  <c r="J290" i="26"/>
  <c r="J128" i="26"/>
  <c r="J127" i="26"/>
  <c r="G122" i="26"/>
  <c r="G158" i="26"/>
  <c r="G162" i="26"/>
  <c r="J199" i="26"/>
  <c r="G186" i="26"/>
  <c r="G266" i="26"/>
  <c r="G303" i="26"/>
  <c r="J270" i="26"/>
  <c r="J361" i="26"/>
  <c r="J256" i="26"/>
  <c r="G250" i="26"/>
  <c r="J239" i="26"/>
  <c r="J235" i="26"/>
  <c r="G230" i="26"/>
  <c r="G228" i="26"/>
  <c r="G227" i="26"/>
  <c r="J217" i="26"/>
  <c r="J307" i="26"/>
  <c r="J303" i="26"/>
  <c r="G298" i="26"/>
  <c r="J280" i="26"/>
  <c r="G279" i="26"/>
  <c r="J271" i="26"/>
  <c r="J316" i="26"/>
  <c r="G315" i="26"/>
  <c r="J313" i="26"/>
  <c r="J305" i="26"/>
  <c r="J281" i="26"/>
  <c r="J336" i="26"/>
  <c r="J335" i="26"/>
  <c r="G333" i="26"/>
  <c r="G332" i="26"/>
  <c r="J329" i="26"/>
  <c r="G327" i="26"/>
  <c r="G326" i="26"/>
  <c r="G371" i="26"/>
  <c r="G418" i="26"/>
  <c r="G417" i="26"/>
  <c r="J411" i="26"/>
  <c r="J410" i="26"/>
  <c r="G408" i="26"/>
  <c r="J398" i="26"/>
  <c r="J387" i="26"/>
  <c r="G384" i="26"/>
  <c r="J377" i="26"/>
  <c r="G375" i="26"/>
  <c r="J472" i="26"/>
  <c r="J461" i="26"/>
  <c r="G459" i="26"/>
  <c r="J448" i="26"/>
  <c r="J447" i="26"/>
  <c r="G442" i="26"/>
  <c r="J433" i="26"/>
  <c r="G429" i="26"/>
  <c r="J337" i="26"/>
  <c r="G335" i="26"/>
  <c r="J330" i="26"/>
  <c r="G329" i="26"/>
  <c r="J324" i="26"/>
  <c r="J366" i="26"/>
  <c r="J422" i="26"/>
  <c r="G410" i="26"/>
  <c r="G409" i="26"/>
  <c r="J473" i="26"/>
  <c r="G430" i="26"/>
  <c r="G387" i="26"/>
  <c r="G472" i="26"/>
  <c r="J427" i="26"/>
  <c r="J249" i="26"/>
  <c r="J296" i="26"/>
  <c r="G295" i="26"/>
  <c r="G291" i="26"/>
  <c r="G318" i="26"/>
  <c r="J331" i="26"/>
  <c r="G330" i="26"/>
  <c r="J325" i="26"/>
  <c r="G324" i="26"/>
  <c r="J368" i="26"/>
  <c r="G366" i="26"/>
  <c r="J414" i="26"/>
  <c r="G402" i="26"/>
  <c r="G401" i="26"/>
  <c r="J395" i="26"/>
  <c r="J394" i="26"/>
  <c r="G474" i="26"/>
  <c r="J468" i="26"/>
  <c r="J456" i="26"/>
  <c r="J455" i="26"/>
  <c r="G450" i="26"/>
  <c r="J440" i="26"/>
  <c r="J439" i="26"/>
  <c r="G434" i="26"/>
  <c r="J428" i="26"/>
  <c r="J356" i="26"/>
  <c r="J355" i="26"/>
  <c r="J348" i="26"/>
  <c r="J347" i="26"/>
  <c r="J340" i="26"/>
  <c r="J339" i="26"/>
  <c r="G331" i="26"/>
  <c r="G325" i="26"/>
  <c r="J371" i="26"/>
  <c r="J372" i="26"/>
  <c r="J419" i="26"/>
  <c r="J418" i="26"/>
  <c r="G416" i="26"/>
  <c r="J406" i="26"/>
  <c r="G394" i="26"/>
  <c r="J382" i="26"/>
  <c r="J375" i="26"/>
  <c r="G475" i="26"/>
  <c r="J469" i="26"/>
  <c r="J460" i="26"/>
  <c r="G454" i="26"/>
  <c r="J442" i="26"/>
  <c r="G438" i="26"/>
  <c r="J429" i="26"/>
  <c r="G428" i="26"/>
  <c r="J287" i="26"/>
  <c r="J283" i="26"/>
  <c r="J299" i="26"/>
  <c r="J295" i="26"/>
  <c r="J269" i="26"/>
  <c r="J268" i="26"/>
  <c r="G320" i="26"/>
  <c r="G164" i="26"/>
  <c r="J112" i="26"/>
  <c r="J60" i="26"/>
  <c r="B9" i="18" l="1"/>
  <c r="C9" i="18"/>
  <c r="D9" i="18"/>
  <c r="E9" i="18"/>
  <c r="F9" i="18"/>
  <c r="G9" i="18"/>
  <c r="H9" i="18"/>
  <c r="I9" i="18"/>
  <c r="J9" i="18"/>
  <c r="K9" i="18"/>
  <c r="L9" i="18"/>
  <c r="M9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B20" i="18"/>
  <c r="C20" i="18"/>
  <c r="D20" i="18"/>
  <c r="E20" i="18"/>
  <c r="F20" i="18"/>
  <c r="G20" i="18"/>
  <c r="H20" i="18"/>
  <c r="I20" i="18"/>
  <c r="J20" i="18"/>
  <c r="K20" i="18"/>
  <c r="L20" i="18"/>
  <c r="M20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B22" i="18"/>
  <c r="C22" i="18"/>
  <c r="D22" i="18"/>
  <c r="E22" i="18"/>
  <c r="F22" i="18"/>
  <c r="G22" i="18"/>
  <c r="H22" i="18"/>
  <c r="I22" i="18"/>
  <c r="J22" i="18"/>
  <c r="K22" i="18"/>
  <c r="L22" i="18"/>
  <c r="M22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B24" i="18"/>
  <c r="C24" i="18"/>
  <c r="D24" i="18"/>
  <c r="E24" i="18"/>
  <c r="F24" i="18"/>
  <c r="G24" i="18"/>
  <c r="H24" i="18"/>
  <c r="I24" i="18"/>
  <c r="J24" i="18"/>
  <c r="K24" i="18"/>
  <c r="L24" i="18"/>
  <c r="M24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B26" i="18"/>
  <c r="C26" i="18"/>
  <c r="D26" i="18"/>
  <c r="E26" i="18"/>
  <c r="F26" i="18"/>
  <c r="G26" i="18"/>
  <c r="H26" i="18"/>
  <c r="I26" i="18"/>
  <c r="J26" i="18"/>
  <c r="K26" i="18"/>
  <c r="L26" i="18"/>
  <c r="M26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B28" i="18"/>
  <c r="C28" i="18"/>
  <c r="D28" i="18"/>
  <c r="E28" i="18"/>
  <c r="F28" i="18"/>
  <c r="G28" i="18"/>
  <c r="H28" i="18"/>
  <c r="I28" i="18"/>
  <c r="J28" i="18"/>
  <c r="K28" i="18"/>
  <c r="L28" i="18"/>
  <c r="M28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B30" i="18"/>
  <c r="C30" i="18"/>
  <c r="D30" i="18"/>
  <c r="E30" i="18"/>
  <c r="F30" i="18"/>
  <c r="G30" i="18"/>
  <c r="H30" i="18"/>
  <c r="I30" i="18"/>
  <c r="J30" i="18"/>
  <c r="K30" i="18"/>
  <c r="L30" i="18"/>
  <c r="M30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B32" i="18"/>
  <c r="C32" i="18"/>
  <c r="D32" i="18"/>
  <c r="E32" i="18"/>
  <c r="F32" i="18"/>
  <c r="G32" i="18"/>
  <c r="H32" i="18"/>
  <c r="I32" i="18"/>
  <c r="J32" i="18"/>
  <c r="K32" i="18"/>
  <c r="L32" i="18"/>
  <c r="M32" i="18"/>
  <c r="B33" i="18"/>
  <c r="C33" i="18"/>
  <c r="D33" i="18"/>
  <c r="E33" i="18"/>
  <c r="F33" i="18"/>
  <c r="G33" i="18"/>
  <c r="H33" i="18"/>
  <c r="I33" i="18"/>
  <c r="J33" i="18"/>
  <c r="K33" i="18"/>
  <c r="L33" i="18"/>
  <c r="M33" i="18"/>
  <c r="B34" i="18"/>
  <c r="C34" i="18"/>
  <c r="D34" i="18"/>
  <c r="E34" i="18"/>
  <c r="F34" i="18"/>
  <c r="G34" i="18"/>
  <c r="H34" i="18"/>
  <c r="I34" i="18"/>
  <c r="J34" i="18"/>
  <c r="K34" i="18"/>
  <c r="L34" i="18"/>
  <c r="M34" i="18"/>
  <c r="B35" i="18"/>
  <c r="C35" i="18"/>
  <c r="D35" i="18"/>
  <c r="E35" i="18"/>
  <c r="F35" i="18"/>
  <c r="G35" i="18"/>
  <c r="H35" i="18"/>
  <c r="I35" i="18"/>
  <c r="J35" i="18"/>
  <c r="K35" i="18"/>
  <c r="L35" i="18"/>
  <c r="M35" i="18"/>
  <c r="B36" i="18"/>
  <c r="C36" i="18"/>
  <c r="D36" i="18"/>
  <c r="E36" i="18"/>
  <c r="F36" i="18"/>
  <c r="G36" i="18"/>
  <c r="H36" i="18"/>
  <c r="I36" i="18"/>
  <c r="J36" i="18"/>
  <c r="K36" i="18"/>
  <c r="L36" i="18"/>
  <c r="M36" i="18"/>
  <c r="B37" i="18"/>
  <c r="C37" i="18"/>
  <c r="D37" i="18"/>
  <c r="E37" i="18"/>
  <c r="F37" i="18"/>
  <c r="G37" i="18"/>
  <c r="H37" i="18"/>
  <c r="I37" i="18"/>
  <c r="J37" i="18"/>
  <c r="K37" i="18"/>
  <c r="L37" i="18"/>
  <c r="M37" i="18"/>
  <c r="B38" i="18"/>
  <c r="C38" i="18"/>
  <c r="D38" i="18"/>
  <c r="E38" i="18"/>
  <c r="F38" i="18"/>
  <c r="G38" i="18"/>
  <c r="H38" i="18"/>
  <c r="I38" i="18"/>
  <c r="J38" i="18"/>
  <c r="K38" i="18"/>
  <c r="L38" i="18"/>
  <c r="M38" i="18"/>
  <c r="B39" i="18"/>
  <c r="C39" i="18"/>
  <c r="D39" i="18"/>
  <c r="E39" i="18"/>
  <c r="F39" i="18"/>
  <c r="G39" i="18"/>
  <c r="H39" i="18"/>
  <c r="I39" i="18"/>
  <c r="J39" i="18"/>
  <c r="K39" i="18"/>
  <c r="L39" i="18"/>
  <c r="M39" i="18"/>
  <c r="B40" i="18"/>
  <c r="C40" i="18"/>
  <c r="D40" i="18"/>
  <c r="E40" i="18"/>
  <c r="F40" i="18"/>
  <c r="G40" i="18"/>
  <c r="H40" i="18"/>
  <c r="I40" i="18"/>
  <c r="J40" i="18"/>
  <c r="K40" i="18"/>
  <c r="L40" i="18"/>
  <c r="M40" i="18"/>
  <c r="B41" i="18"/>
  <c r="C41" i="18"/>
  <c r="D41" i="18"/>
  <c r="E41" i="18"/>
  <c r="F41" i="18"/>
  <c r="G41" i="18"/>
  <c r="H41" i="18"/>
  <c r="I41" i="18"/>
  <c r="J41" i="18"/>
  <c r="K41" i="18"/>
  <c r="L41" i="18"/>
  <c r="M41" i="18"/>
  <c r="B42" i="18"/>
  <c r="C42" i="18"/>
  <c r="D42" i="18"/>
  <c r="E42" i="18"/>
  <c r="F42" i="18"/>
  <c r="G42" i="18"/>
  <c r="H42" i="18"/>
  <c r="I42" i="18"/>
  <c r="J42" i="18"/>
  <c r="K42" i="18"/>
  <c r="L42" i="18"/>
  <c r="M42" i="18"/>
  <c r="B43" i="18"/>
  <c r="C43" i="18"/>
  <c r="D43" i="18"/>
  <c r="E43" i="18"/>
  <c r="F43" i="18"/>
  <c r="G43" i="18"/>
  <c r="H43" i="18"/>
  <c r="I43" i="18"/>
  <c r="J43" i="18"/>
  <c r="K43" i="18"/>
  <c r="L43" i="18"/>
  <c r="M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B45" i="18"/>
  <c r="C45" i="18"/>
  <c r="D45" i="18"/>
  <c r="E45" i="18"/>
  <c r="F45" i="18"/>
  <c r="G45" i="18"/>
  <c r="H45" i="18"/>
  <c r="I45" i="18"/>
  <c r="J45" i="18"/>
  <c r="K45" i="18"/>
  <c r="L45" i="18"/>
  <c r="M45" i="18"/>
  <c r="B46" i="18"/>
  <c r="C46" i="18"/>
  <c r="D46" i="18"/>
  <c r="E46" i="18"/>
  <c r="F46" i="18"/>
  <c r="G46" i="18"/>
  <c r="H46" i="18"/>
  <c r="I46" i="18"/>
  <c r="J46" i="18"/>
  <c r="K46" i="18"/>
  <c r="L46" i="18"/>
  <c r="M46" i="18"/>
  <c r="B47" i="18"/>
  <c r="C47" i="18"/>
  <c r="D47" i="18"/>
  <c r="E47" i="18"/>
  <c r="F47" i="18"/>
  <c r="G47" i="18"/>
  <c r="H47" i="18"/>
  <c r="I47" i="18"/>
  <c r="J47" i="18"/>
  <c r="K47" i="18"/>
  <c r="L47" i="18"/>
  <c r="M47" i="18"/>
  <c r="B48" i="18"/>
  <c r="C48" i="18"/>
  <c r="D48" i="18"/>
  <c r="E48" i="18"/>
  <c r="F48" i="18"/>
  <c r="G48" i="18"/>
  <c r="H48" i="18"/>
  <c r="I48" i="18"/>
  <c r="J48" i="18"/>
  <c r="K48" i="18"/>
  <c r="L48" i="18"/>
  <c r="M48" i="18"/>
  <c r="B49" i="18"/>
  <c r="C49" i="18"/>
  <c r="D49" i="18"/>
  <c r="E49" i="18"/>
  <c r="F49" i="18"/>
  <c r="G49" i="18"/>
  <c r="H49" i="18"/>
  <c r="I49" i="18"/>
  <c r="J49" i="18"/>
  <c r="K49" i="18"/>
  <c r="L49" i="18"/>
  <c r="M49" i="18"/>
  <c r="B50" i="18"/>
  <c r="C50" i="18"/>
  <c r="D50" i="18"/>
  <c r="E50" i="18"/>
  <c r="F50" i="18"/>
  <c r="G50" i="18"/>
  <c r="H50" i="18"/>
  <c r="I50" i="18"/>
  <c r="J50" i="18"/>
  <c r="K50" i="18"/>
  <c r="L50" i="18"/>
  <c r="M50" i="18"/>
  <c r="B51" i="18"/>
  <c r="C51" i="18"/>
  <c r="D51" i="18"/>
  <c r="E51" i="18"/>
  <c r="F51" i="18"/>
  <c r="G51" i="18"/>
  <c r="H51" i="18"/>
  <c r="I51" i="18"/>
  <c r="J51" i="18"/>
  <c r="K51" i="18"/>
  <c r="L51" i="18"/>
  <c r="M51" i="18"/>
  <c r="B52" i="18"/>
  <c r="C52" i="18"/>
  <c r="D52" i="18"/>
  <c r="E52" i="18"/>
  <c r="F52" i="18"/>
  <c r="G52" i="18"/>
  <c r="H52" i="18"/>
  <c r="I52" i="18"/>
  <c r="J52" i="18"/>
  <c r="K52" i="18"/>
  <c r="L52" i="18"/>
  <c r="M52" i="18"/>
  <c r="B53" i="18"/>
  <c r="C53" i="18"/>
  <c r="D53" i="18"/>
  <c r="E53" i="18"/>
  <c r="F53" i="18"/>
  <c r="G53" i="18"/>
  <c r="H53" i="18"/>
  <c r="I53" i="18"/>
  <c r="J53" i="18"/>
  <c r="K53" i="18"/>
  <c r="L53" i="18"/>
  <c r="M53" i="18"/>
  <c r="B54" i="18"/>
  <c r="C54" i="18"/>
  <c r="D54" i="18"/>
  <c r="E54" i="18"/>
  <c r="F54" i="18"/>
  <c r="G54" i="18"/>
  <c r="H54" i="18"/>
  <c r="I54" i="18"/>
  <c r="J54" i="18"/>
  <c r="K54" i="18"/>
  <c r="L54" i="18"/>
  <c r="M54" i="18"/>
  <c r="B55" i="18"/>
  <c r="C55" i="18"/>
  <c r="D55" i="18"/>
  <c r="E55" i="18"/>
  <c r="F55" i="18"/>
  <c r="G55" i="18"/>
  <c r="H55" i="18"/>
  <c r="I55" i="18"/>
  <c r="J55" i="18"/>
  <c r="K55" i="18"/>
  <c r="L55" i="18"/>
  <c r="M55" i="18"/>
  <c r="B56" i="18"/>
  <c r="C56" i="18"/>
  <c r="D56" i="18"/>
  <c r="E56" i="18"/>
  <c r="F56" i="18"/>
  <c r="G56" i="18"/>
  <c r="H56" i="18"/>
  <c r="I56" i="18"/>
  <c r="J56" i="18"/>
  <c r="K56" i="18"/>
  <c r="L56" i="18"/>
  <c r="M56" i="18"/>
  <c r="B57" i="18"/>
  <c r="C57" i="18"/>
  <c r="D57" i="18"/>
  <c r="E57" i="18"/>
  <c r="F57" i="18"/>
  <c r="G57" i="18"/>
  <c r="H57" i="18"/>
  <c r="I57" i="18"/>
  <c r="J57" i="18"/>
  <c r="K57" i="18"/>
  <c r="L57" i="18"/>
  <c r="M57" i="18"/>
  <c r="B58" i="18"/>
  <c r="C58" i="18"/>
  <c r="D58" i="18"/>
  <c r="E58" i="18"/>
  <c r="F58" i="18"/>
  <c r="G58" i="18"/>
  <c r="H58" i="18"/>
  <c r="I58" i="18"/>
  <c r="J58" i="18"/>
  <c r="K58" i="18"/>
  <c r="L58" i="18"/>
  <c r="M58" i="18"/>
  <c r="B59" i="18"/>
  <c r="C59" i="18"/>
  <c r="D59" i="18"/>
  <c r="E59" i="18"/>
  <c r="F59" i="18"/>
  <c r="G59" i="18"/>
  <c r="H59" i="18"/>
  <c r="I59" i="18"/>
  <c r="J59" i="18"/>
  <c r="K59" i="18"/>
  <c r="L59" i="18"/>
  <c r="M59" i="18"/>
  <c r="B60" i="18"/>
  <c r="C60" i="18"/>
  <c r="D60" i="18"/>
  <c r="E60" i="18"/>
  <c r="F60" i="18"/>
  <c r="G60" i="18"/>
  <c r="H60" i="18"/>
  <c r="I60" i="18"/>
  <c r="J60" i="18"/>
  <c r="K60" i="18"/>
  <c r="L60" i="18"/>
  <c r="M60" i="18"/>
  <c r="B61" i="18"/>
  <c r="C61" i="18"/>
  <c r="D61" i="18"/>
  <c r="E61" i="18"/>
  <c r="F61" i="18"/>
  <c r="G61" i="18"/>
  <c r="H61" i="18"/>
  <c r="I61" i="18"/>
  <c r="J61" i="18"/>
  <c r="K61" i="18"/>
  <c r="L61" i="18"/>
  <c r="M61" i="18"/>
  <c r="M8" i="18"/>
  <c r="L8" i="18"/>
  <c r="K8" i="18"/>
  <c r="J8" i="18"/>
  <c r="I8" i="18"/>
  <c r="H8" i="18"/>
  <c r="G8" i="18"/>
  <c r="F8" i="18"/>
  <c r="E8" i="18"/>
  <c r="D8" i="18"/>
  <c r="C8" i="18"/>
  <c r="B8" i="18"/>
  <c r="F2" i="24"/>
  <c r="A47" i="24"/>
  <c r="B47" i="24"/>
  <c r="C47" i="24"/>
  <c r="A48" i="24"/>
  <c r="B48" i="24"/>
  <c r="C48" i="24"/>
  <c r="G2" i="24"/>
  <c r="H2" i="24"/>
  <c r="A3" i="24"/>
  <c r="B3" i="24"/>
  <c r="C3" i="24"/>
  <c r="A4" i="24"/>
  <c r="B4" i="24"/>
  <c r="C4" i="24"/>
  <c r="A5" i="24"/>
  <c r="B5" i="24"/>
  <c r="C5" i="24"/>
  <c r="A6" i="24"/>
  <c r="B6" i="24"/>
  <c r="C6" i="24"/>
  <c r="A7" i="24"/>
  <c r="B7" i="24"/>
  <c r="C7" i="24"/>
  <c r="A8" i="24"/>
  <c r="B8" i="24"/>
  <c r="C8" i="24"/>
  <c r="A9" i="24"/>
  <c r="B9" i="24"/>
  <c r="C9" i="24"/>
  <c r="A10" i="24"/>
  <c r="B10" i="24"/>
  <c r="C10" i="24"/>
  <c r="F4" i="24"/>
  <c r="G4" i="24"/>
  <c r="H4" i="24"/>
  <c r="A11" i="24"/>
  <c r="B11" i="24"/>
  <c r="C11" i="24"/>
  <c r="A12" i="24"/>
  <c r="B12" i="24"/>
  <c r="C12" i="24"/>
  <c r="F3" i="24"/>
  <c r="G3" i="24"/>
  <c r="H3" i="24"/>
  <c r="A13" i="24"/>
  <c r="B13" i="24"/>
  <c r="C13" i="24"/>
  <c r="A14" i="24"/>
  <c r="B14" i="24"/>
  <c r="C14" i="24"/>
  <c r="A15" i="24"/>
  <c r="B15" i="24"/>
  <c r="C15" i="24"/>
  <c r="A16" i="24"/>
  <c r="B16" i="24"/>
  <c r="C16" i="24"/>
  <c r="A17" i="24"/>
  <c r="B17" i="24"/>
  <c r="C17" i="24"/>
  <c r="A18" i="24"/>
  <c r="B18" i="24"/>
  <c r="C18" i="24"/>
  <c r="A19" i="24"/>
  <c r="B19" i="24"/>
  <c r="C19" i="24"/>
  <c r="A20" i="24"/>
  <c r="B20" i="24"/>
  <c r="C20" i="24"/>
  <c r="A21" i="24"/>
  <c r="B21" i="24"/>
  <c r="C21" i="24"/>
  <c r="A22" i="24"/>
  <c r="B22" i="24"/>
  <c r="C22" i="24"/>
  <c r="A23" i="24"/>
  <c r="B23" i="24"/>
  <c r="C23" i="24"/>
  <c r="A24" i="24"/>
  <c r="B24" i="24"/>
  <c r="C24" i="24"/>
  <c r="A25" i="24"/>
  <c r="B25" i="24"/>
  <c r="C25" i="24"/>
  <c r="A26" i="24"/>
  <c r="B26" i="24"/>
  <c r="C26" i="24"/>
  <c r="A27" i="24"/>
  <c r="B27" i="24"/>
  <c r="C27" i="24"/>
  <c r="A28" i="24"/>
  <c r="B28" i="24"/>
  <c r="C28" i="24"/>
  <c r="A29" i="24"/>
  <c r="B29" i="24"/>
  <c r="C29" i="24"/>
  <c r="A30" i="24"/>
  <c r="B30" i="24"/>
  <c r="C30" i="24"/>
  <c r="A31" i="24"/>
  <c r="B31" i="24"/>
  <c r="C31" i="24"/>
  <c r="A32" i="24"/>
  <c r="B32" i="24"/>
  <c r="C32" i="24"/>
  <c r="A33" i="24"/>
  <c r="B33" i="24"/>
  <c r="C33" i="24"/>
  <c r="A34" i="24"/>
  <c r="B34" i="24"/>
  <c r="C34" i="24"/>
  <c r="A35" i="24"/>
  <c r="B35" i="24"/>
  <c r="C35" i="24"/>
  <c r="A36" i="24"/>
  <c r="B36" i="24"/>
  <c r="C36" i="24"/>
  <c r="A37" i="24"/>
  <c r="B37" i="24"/>
  <c r="C37" i="24"/>
  <c r="A38" i="24"/>
  <c r="B38" i="24"/>
  <c r="C38" i="24"/>
  <c r="A39" i="24"/>
  <c r="B39" i="24"/>
  <c r="C39" i="24"/>
  <c r="A40" i="24"/>
  <c r="B40" i="24"/>
  <c r="C40" i="24"/>
  <c r="A41" i="24"/>
  <c r="B41" i="24"/>
  <c r="C41" i="24"/>
  <c r="A42" i="24"/>
  <c r="B42" i="24"/>
  <c r="C42" i="24"/>
  <c r="A43" i="24"/>
  <c r="B43" i="24"/>
  <c r="C43" i="24"/>
  <c r="A44" i="24"/>
  <c r="B44" i="24"/>
  <c r="C44" i="24"/>
  <c r="A45" i="24"/>
  <c r="B45" i="24"/>
  <c r="C45" i="24"/>
  <c r="A46" i="24"/>
  <c r="B46" i="24"/>
  <c r="C46" i="24"/>
  <c r="A2" i="24"/>
  <c r="B2" i="24"/>
  <c r="C2" i="24"/>
  <c r="N60" i="23"/>
  <c r="I60" i="23"/>
  <c r="N59" i="23"/>
  <c r="I59" i="23"/>
  <c r="N58" i="23"/>
  <c r="I58" i="23"/>
  <c r="N57" i="23"/>
  <c r="I57" i="23"/>
  <c r="N56" i="23"/>
  <c r="I56" i="23"/>
  <c r="N55" i="23"/>
  <c r="I55" i="23"/>
  <c r="N54" i="23"/>
  <c r="I54" i="23"/>
  <c r="N53" i="23"/>
  <c r="I53" i="23"/>
  <c r="N52" i="23"/>
  <c r="I52" i="23"/>
  <c r="N51" i="23"/>
  <c r="I51" i="23"/>
  <c r="N50" i="23"/>
  <c r="I50" i="23"/>
  <c r="N49" i="23"/>
  <c r="I49" i="23"/>
  <c r="N48" i="23"/>
  <c r="I48" i="23"/>
  <c r="N47" i="23"/>
  <c r="I47" i="23"/>
  <c r="N46" i="23"/>
  <c r="I46" i="23"/>
  <c r="N45" i="23"/>
  <c r="I45" i="23"/>
  <c r="N44" i="23"/>
  <c r="I44" i="23"/>
  <c r="N43" i="23"/>
  <c r="I43" i="23"/>
  <c r="N42" i="23"/>
  <c r="I42" i="23"/>
  <c r="N41" i="23"/>
  <c r="I41" i="23"/>
  <c r="N40" i="23"/>
  <c r="I40" i="23"/>
  <c r="N39" i="23"/>
  <c r="I39" i="23"/>
  <c r="N38" i="23"/>
  <c r="I38" i="23"/>
  <c r="N37" i="23"/>
  <c r="I37" i="23"/>
  <c r="N36" i="23"/>
  <c r="I36" i="23"/>
  <c r="N35" i="23"/>
  <c r="I35" i="23"/>
  <c r="N34" i="23"/>
  <c r="I34" i="23"/>
  <c r="N33" i="23"/>
  <c r="I33" i="23"/>
  <c r="N32" i="23"/>
  <c r="I32" i="23"/>
  <c r="N31" i="23"/>
  <c r="I31" i="23"/>
  <c r="N30" i="23"/>
  <c r="I30" i="23"/>
  <c r="N29" i="23"/>
  <c r="I29" i="23"/>
  <c r="N28" i="23"/>
  <c r="I28" i="23"/>
  <c r="N27" i="23"/>
  <c r="I27" i="23"/>
  <c r="N26" i="23"/>
  <c r="I26" i="23"/>
  <c r="N25" i="23"/>
  <c r="I25" i="23"/>
  <c r="N24" i="23"/>
  <c r="I24" i="23"/>
  <c r="N23" i="23"/>
  <c r="I23" i="23"/>
  <c r="N22" i="23"/>
  <c r="I22" i="23"/>
  <c r="N21" i="23"/>
  <c r="I21" i="23"/>
  <c r="N20" i="23"/>
  <c r="I20" i="23"/>
  <c r="N19" i="23"/>
  <c r="I19" i="23"/>
  <c r="N18" i="23"/>
  <c r="I18" i="23"/>
  <c r="N17" i="23"/>
  <c r="I17" i="23"/>
  <c r="N16" i="23"/>
  <c r="I16" i="23"/>
  <c r="N15" i="23"/>
  <c r="I15" i="23"/>
  <c r="N14" i="23"/>
  <c r="I14" i="23"/>
  <c r="N13" i="23"/>
  <c r="I13" i="23"/>
  <c r="N12" i="23"/>
  <c r="I12" i="23"/>
  <c r="N11" i="23"/>
  <c r="I11" i="23"/>
  <c r="N10" i="23"/>
  <c r="I10" i="23"/>
  <c r="N9" i="23"/>
  <c r="I9" i="23"/>
  <c r="I8" i="23"/>
  <c r="N7" i="23"/>
  <c r="I7" i="23"/>
  <c r="N8" i="23"/>
  <c r="L60" i="23"/>
  <c r="K60" i="23"/>
  <c r="G60" i="23"/>
  <c r="F60" i="23"/>
  <c r="D60" i="23"/>
  <c r="L59" i="23"/>
  <c r="K59" i="23"/>
  <c r="G59" i="23"/>
  <c r="F59" i="23"/>
  <c r="D59" i="23"/>
  <c r="L58" i="23"/>
  <c r="K58" i="23"/>
  <c r="G58" i="23"/>
  <c r="F58" i="23"/>
  <c r="D58" i="23"/>
  <c r="L57" i="23"/>
  <c r="K57" i="23"/>
  <c r="G57" i="23"/>
  <c r="F57" i="23"/>
  <c r="H57" i="23"/>
  <c r="D57" i="23"/>
  <c r="L56" i="23"/>
  <c r="K56" i="23"/>
  <c r="G56" i="23"/>
  <c r="F56" i="23"/>
  <c r="D56" i="23"/>
  <c r="L55" i="23"/>
  <c r="K55" i="23"/>
  <c r="G55" i="23"/>
  <c r="F55" i="23"/>
  <c r="D55" i="23"/>
  <c r="L54" i="23"/>
  <c r="K54" i="23"/>
  <c r="G54" i="23"/>
  <c r="F54" i="23"/>
  <c r="D54" i="23"/>
  <c r="L53" i="23"/>
  <c r="K53" i="23"/>
  <c r="G53" i="23"/>
  <c r="F53" i="23"/>
  <c r="H53" i="23"/>
  <c r="D53" i="23"/>
  <c r="L52" i="23"/>
  <c r="K52" i="23"/>
  <c r="G52" i="23"/>
  <c r="F52" i="23"/>
  <c r="D52" i="23"/>
  <c r="L51" i="23"/>
  <c r="K51" i="23"/>
  <c r="G51" i="23"/>
  <c r="F51" i="23"/>
  <c r="D51" i="23"/>
  <c r="L50" i="23"/>
  <c r="K50" i="23"/>
  <c r="G50" i="23"/>
  <c r="F50" i="23"/>
  <c r="D50" i="23"/>
  <c r="L49" i="23"/>
  <c r="K49" i="23"/>
  <c r="G49" i="23"/>
  <c r="F49" i="23"/>
  <c r="H49" i="23"/>
  <c r="D49" i="23"/>
  <c r="L48" i="23"/>
  <c r="K48" i="23"/>
  <c r="G48" i="23"/>
  <c r="F48" i="23"/>
  <c r="D48" i="23"/>
  <c r="L47" i="23"/>
  <c r="K47" i="23"/>
  <c r="G47" i="23"/>
  <c r="F47" i="23"/>
  <c r="D47" i="23"/>
  <c r="L46" i="23"/>
  <c r="K46" i="23"/>
  <c r="G46" i="23"/>
  <c r="F46" i="23"/>
  <c r="D46" i="23"/>
  <c r="L45" i="23"/>
  <c r="K45" i="23"/>
  <c r="G45" i="23"/>
  <c r="F45" i="23"/>
  <c r="H45" i="23"/>
  <c r="J45" i="23"/>
  <c r="D45" i="23"/>
  <c r="L44" i="23"/>
  <c r="K44" i="23"/>
  <c r="G44" i="23"/>
  <c r="F44" i="23"/>
  <c r="D44" i="23"/>
  <c r="L43" i="23"/>
  <c r="K43" i="23"/>
  <c r="G43" i="23"/>
  <c r="F43" i="23"/>
  <c r="D43" i="23"/>
  <c r="L42" i="23"/>
  <c r="K42" i="23"/>
  <c r="G42" i="23"/>
  <c r="F42" i="23"/>
  <c r="D42" i="23"/>
  <c r="L41" i="23"/>
  <c r="K41" i="23"/>
  <c r="G41" i="23"/>
  <c r="F41" i="23"/>
  <c r="H41" i="23"/>
  <c r="J41" i="23"/>
  <c r="D41" i="23"/>
  <c r="L40" i="23"/>
  <c r="K40" i="23"/>
  <c r="G40" i="23"/>
  <c r="F40" i="23"/>
  <c r="D40" i="23"/>
  <c r="L39" i="23"/>
  <c r="K39" i="23"/>
  <c r="G39" i="23"/>
  <c r="F39" i="23"/>
  <c r="D39" i="23"/>
  <c r="L38" i="23"/>
  <c r="K38" i="23"/>
  <c r="G38" i="23"/>
  <c r="F38" i="23"/>
  <c r="D38" i="23"/>
  <c r="L37" i="23"/>
  <c r="K37" i="23"/>
  <c r="G37" i="23"/>
  <c r="F37" i="23"/>
  <c r="H37" i="23"/>
  <c r="J37" i="23"/>
  <c r="D37" i="23"/>
  <c r="L36" i="23"/>
  <c r="K36" i="23"/>
  <c r="G36" i="23"/>
  <c r="F36" i="23"/>
  <c r="D36" i="23"/>
  <c r="L35" i="23"/>
  <c r="K35" i="23"/>
  <c r="G35" i="23"/>
  <c r="F35" i="23"/>
  <c r="D35" i="23"/>
  <c r="L34" i="23"/>
  <c r="K34" i="23"/>
  <c r="G34" i="23"/>
  <c r="F34" i="23"/>
  <c r="D34" i="23"/>
  <c r="L33" i="23"/>
  <c r="K33" i="23"/>
  <c r="G33" i="23"/>
  <c r="F33" i="23"/>
  <c r="H33" i="23"/>
  <c r="J33" i="23"/>
  <c r="D33" i="23"/>
  <c r="L32" i="23"/>
  <c r="K32" i="23"/>
  <c r="G32" i="23"/>
  <c r="F32" i="23"/>
  <c r="D32" i="23"/>
  <c r="L31" i="23"/>
  <c r="K31" i="23"/>
  <c r="G31" i="23"/>
  <c r="F31" i="23"/>
  <c r="D31" i="23"/>
  <c r="L30" i="23"/>
  <c r="K30" i="23"/>
  <c r="G30" i="23"/>
  <c r="F30" i="23"/>
  <c r="D30" i="23"/>
  <c r="L29" i="23"/>
  <c r="K29" i="23"/>
  <c r="G29" i="23"/>
  <c r="F29" i="23"/>
  <c r="H29" i="23"/>
  <c r="J29" i="23"/>
  <c r="D29" i="23"/>
  <c r="L28" i="23"/>
  <c r="K28" i="23"/>
  <c r="G28" i="23"/>
  <c r="F28" i="23"/>
  <c r="D28" i="23"/>
  <c r="L27" i="23"/>
  <c r="K27" i="23"/>
  <c r="G27" i="23"/>
  <c r="F27" i="23"/>
  <c r="D27" i="23"/>
  <c r="L26" i="23"/>
  <c r="K26" i="23"/>
  <c r="G26" i="23"/>
  <c r="F26" i="23"/>
  <c r="D26" i="23"/>
  <c r="L25" i="23"/>
  <c r="K25" i="23"/>
  <c r="G25" i="23"/>
  <c r="F25" i="23"/>
  <c r="H25" i="23"/>
  <c r="J25" i="23"/>
  <c r="D25" i="23"/>
  <c r="L24" i="23"/>
  <c r="K24" i="23"/>
  <c r="G24" i="23"/>
  <c r="F24" i="23"/>
  <c r="D24" i="23"/>
  <c r="L23" i="23"/>
  <c r="K23" i="23"/>
  <c r="G23" i="23"/>
  <c r="F23" i="23"/>
  <c r="D23" i="23"/>
  <c r="L22" i="23"/>
  <c r="K22" i="23"/>
  <c r="G22" i="23"/>
  <c r="F22" i="23"/>
  <c r="D22" i="23"/>
  <c r="L21" i="23"/>
  <c r="K21" i="23"/>
  <c r="G21" i="23"/>
  <c r="F21" i="23"/>
  <c r="H21" i="23"/>
  <c r="J21" i="23"/>
  <c r="D21" i="23"/>
  <c r="L20" i="23"/>
  <c r="K20" i="23"/>
  <c r="G20" i="23"/>
  <c r="F20" i="23"/>
  <c r="D20" i="23"/>
  <c r="L19" i="23"/>
  <c r="K19" i="23"/>
  <c r="G19" i="23"/>
  <c r="F19" i="23"/>
  <c r="D19" i="23"/>
  <c r="L18" i="23"/>
  <c r="K18" i="23"/>
  <c r="G18" i="23"/>
  <c r="F18" i="23"/>
  <c r="D18" i="23"/>
  <c r="L17" i="23"/>
  <c r="K17" i="23"/>
  <c r="G17" i="23"/>
  <c r="F17" i="23"/>
  <c r="H17" i="23"/>
  <c r="J17" i="23"/>
  <c r="D17" i="23"/>
  <c r="L16" i="23"/>
  <c r="K16" i="23"/>
  <c r="G16" i="23"/>
  <c r="F16" i="23"/>
  <c r="D16" i="23"/>
  <c r="L15" i="23"/>
  <c r="K15" i="23"/>
  <c r="G15" i="23"/>
  <c r="F15" i="23"/>
  <c r="D15" i="23"/>
  <c r="L14" i="23"/>
  <c r="K14" i="23"/>
  <c r="G14" i="23"/>
  <c r="F14" i="23"/>
  <c r="D14" i="23"/>
  <c r="L13" i="23"/>
  <c r="K13" i="23"/>
  <c r="G13" i="23"/>
  <c r="F13" i="23"/>
  <c r="H13" i="23"/>
  <c r="J13" i="23"/>
  <c r="D13" i="23"/>
  <c r="L12" i="23"/>
  <c r="K12" i="23"/>
  <c r="G12" i="23"/>
  <c r="F12" i="23"/>
  <c r="D12" i="23"/>
  <c r="L11" i="23"/>
  <c r="K11" i="23"/>
  <c r="G11" i="23"/>
  <c r="F11" i="23"/>
  <c r="D11" i="23"/>
  <c r="L10" i="23"/>
  <c r="K10" i="23"/>
  <c r="G10" i="23"/>
  <c r="F10" i="23"/>
  <c r="D10" i="23"/>
  <c r="L9" i="23"/>
  <c r="K9" i="23"/>
  <c r="G9" i="23"/>
  <c r="F9" i="23"/>
  <c r="H9" i="23"/>
  <c r="J9" i="23"/>
  <c r="D9" i="23"/>
  <c r="L8" i="23"/>
  <c r="K8" i="23"/>
  <c r="G8" i="23"/>
  <c r="F8" i="23"/>
  <c r="D8" i="23"/>
  <c r="L7" i="23"/>
  <c r="K7" i="23"/>
  <c r="G7" i="23"/>
  <c r="F7" i="23"/>
  <c r="D7" i="23"/>
  <c r="M60" i="23"/>
  <c r="O60" i="23"/>
  <c r="H60" i="23"/>
  <c r="J60" i="23"/>
  <c r="M59" i="23"/>
  <c r="O59" i="23"/>
  <c r="H59" i="23"/>
  <c r="J59" i="23"/>
  <c r="M58" i="23"/>
  <c r="O58" i="23"/>
  <c r="H58" i="23"/>
  <c r="J58" i="23"/>
  <c r="M57" i="23"/>
  <c r="O57" i="23"/>
  <c r="M56" i="23"/>
  <c r="O56" i="23"/>
  <c r="H56" i="23"/>
  <c r="J56" i="23"/>
  <c r="M55" i="23"/>
  <c r="O55" i="23"/>
  <c r="H55" i="23"/>
  <c r="J55" i="23"/>
  <c r="M54" i="23"/>
  <c r="O54" i="23"/>
  <c r="H54" i="23"/>
  <c r="J54" i="23"/>
  <c r="M53" i="23"/>
  <c r="O53" i="23"/>
  <c r="M52" i="23"/>
  <c r="H52" i="23"/>
  <c r="J52" i="23"/>
  <c r="M51" i="23"/>
  <c r="O51" i="23"/>
  <c r="H51" i="23"/>
  <c r="J51" i="23"/>
  <c r="M50" i="23"/>
  <c r="O50" i="23"/>
  <c r="H50" i="23"/>
  <c r="J50" i="23"/>
  <c r="M49" i="23"/>
  <c r="O49" i="23"/>
  <c r="M48" i="23"/>
  <c r="H48" i="23"/>
  <c r="M47" i="23"/>
  <c r="O47" i="23"/>
  <c r="H47" i="23"/>
  <c r="J47" i="23"/>
  <c r="M46" i="23"/>
  <c r="O46" i="23"/>
  <c r="H46" i="23"/>
  <c r="J46" i="23"/>
  <c r="M45" i="23"/>
  <c r="O45" i="23"/>
  <c r="M44" i="23"/>
  <c r="H44" i="23"/>
  <c r="M43" i="23"/>
  <c r="O43" i="23"/>
  <c r="H43" i="23"/>
  <c r="J43" i="23"/>
  <c r="M42" i="23"/>
  <c r="O42" i="23"/>
  <c r="H42" i="23"/>
  <c r="J42" i="23"/>
  <c r="M41" i="23"/>
  <c r="O41" i="23"/>
  <c r="M40" i="23"/>
  <c r="H40" i="23"/>
  <c r="M39" i="23"/>
  <c r="O39" i="23"/>
  <c r="H39" i="23"/>
  <c r="J39" i="23"/>
  <c r="M38" i="23"/>
  <c r="O38" i="23"/>
  <c r="H38" i="23"/>
  <c r="J38" i="23"/>
  <c r="M37" i="23"/>
  <c r="O37" i="23"/>
  <c r="M36" i="23"/>
  <c r="H36" i="23"/>
  <c r="M35" i="23"/>
  <c r="O35" i="23"/>
  <c r="H35" i="23"/>
  <c r="J35" i="23"/>
  <c r="M34" i="23"/>
  <c r="H34" i="23"/>
  <c r="J34" i="23"/>
  <c r="M33" i="23"/>
  <c r="O33" i="23"/>
  <c r="M32" i="23"/>
  <c r="H32" i="23"/>
  <c r="M31" i="23"/>
  <c r="O31" i="23"/>
  <c r="H31" i="23"/>
  <c r="J31" i="23"/>
  <c r="M30" i="23"/>
  <c r="H30" i="23"/>
  <c r="J30" i="23"/>
  <c r="M29" i="23"/>
  <c r="O29" i="23"/>
  <c r="M28" i="23"/>
  <c r="H28" i="23"/>
  <c r="J28" i="23"/>
  <c r="M27" i="23"/>
  <c r="O27" i="23"/>
  <c r="H27" i="23"/>
  <c r="J27" i="23"/>
  <c r="M26" i="23"/>
  <c r="H26" i="23"/>
  <c r="J26" i="23"/>
  <c r="M25" i="23"/>
  <c r="O25" i="23"/>
  <c r="M24" i="23"/>
  <c r="H24" i="23"/>
  <c r="J24" i="23"/>
  <c r="M23" i="23"/>
  <c r="O23" i="23"/>
  <c r="H23" i="23"/>
  <c r="J23" i="23"/>
  <c r="M22" i="23"/>
  <c r="H22" i="23"/>
  <c r="J22" i="23"/>
  <c r="M21" i="23"/>
  <c r="O21" i="23"/>
  <c r="M20" i="23"/>
  <c r="H20" i="23"/>
  <c r="J20" i="23"/>
  <c r="M19" i="23"/>
  <c r="O19" i="23"/>
  <c r="H19" i="23"/>
  <c r="J19" i="23"/>
  <c r="M18" i="23"/>
  <c r="H18" i="23"/>
  <c r="J18" i="23"/>
  <c r="M17" i="23"/>
  <c r="O17" i="23"/>
  <c r="M16" i="23"/>
  <c r="H16" i="23"/>
  <c r="M15" i="23"/>
  <c r="O15" i="23"/>
  <c r="H15" i="23"/>
  <c r="J15" i="23"/>
  <c r="M14" i="23"/>
  <c r="H14" i="23"/>
  <c r="J14" i="23"/>
  <c r="M13" i="23"/>
  <c r="O13" i="23"/>
  <c r="M12" i="23"/>
  <c r="H12" i="23"/>
  <c r="M11" i="23"/>
  <c r="O11" i="23"/>
  <c r="H11" i="23"/>
  <c r="J11" i="23"/>
  <c r="M10" i="23"/>
  <c r="H10" i="23"/>
  <c r="J10" i="23"/>
  <c r="M9" i="23"/>
  <c r="O9" i="23"/>
  <c r="M8" i="23"/>
  <c r="H8" i="23"/>
  <c r="M7" i="23"/>
  <c r="C7" i="15"/>
  <c r="D7" i="15"/>
  <c r="F7" i="15"/>
  <c r="G7" i="15"/>
  <c r="I7" i="15"/>
  <c r="K7" i="15"/>
  <c r="L7" i="15"/>
  <c r="N7" i="15"/>
  <c r="C8" i="15"/>
  <c r="D8" i="15"/>
  <c r="F8" i="15"/>
  <c r="G8" i="15"/>
  <c r="H8" i="15"/>
  <c r="J8" i="15"/>
  <c r="I8" i="15"/>
  <c r="K8" i="15"/>
  <c r="L8" i="15"/>
  <c r="N8" i="15"/>
  <c r="C9" i="15"/>
  <c r="D9" i="15"/>
  <c r="F9" i="15"/>
  <c r="G9" i="15"/>
  <c r="I9" i="15"/>
  <c r="K9" i="15"/>
  <c r="L9" i="15"/>
  <c r="N9" i="15"/>
  <c r="C10" i="15"/>
  <c r="D10" i="15"/>
  <c r="F10" i="15"/>
  <c r="G10" i="15"/>
  <c r="H10" i="15"/>
  <c r="J10" i="15"/>
  <c r="I10" i="15"/>
  <c r="K10" i="15"/>
  <c r="L10" i="15"/>
  <c r="N10" i="15"/>
  <c r="C11" i="15"/>
  <c r="D11" i="15"/>
  <c r="F11" i="15"/>
  <c r="G11" i="15"/>
  <c r="H11" i="15"/>
  <c r="I11" i="15"/>
  <c r="K11" i="15"/>
  <c r="L11" i="15"/>
  <c r="M11" i="15"/>
  <c r="N11" i="15"/>
  <c r="C12" i="15"/>
  <c r="D12" i="15"/>
  <c r="F12" i="15"/>
  <c r="G12" i="15"/>
  <c r="H12" i="15"/>
  <c r="I12" i="15"/>
  <c r="K12" i="15"/>
  <c r="L12" i="15"/>
  <c r="N12" i="15"/>
  <c r="C13" i="15"/>
  <c r="D13" i="15"/>
  <c r="F13" i="15"/>
  <c r="G13" i="15"/>
  <c r="I13" i="15"/>
  <c r="K13" i="15"/>
  <c r="L13" i="15"/>
  <c r="M13" i="15"/>
  <c r="N13" i="15"/>
  <c r="C14" i="15"/>
  <c r="D14" i="15"/>
  <c r="F14" i="15"/>
  <c r="G14" i="15"/>
  <c r="H14" i="15"/>
  <c r="J14" i="15"/>
  <c r="I14" i="15"/>
  <c r="K14" i="15"/>
  <c r="L14" i="15"/>
  <c r="N14" i="15"/>
  <c r="C15" i="15"/>
  <c r="D15" i="15"/>
  <c r="F15" i="15"/>
  <c r="G15" i="15"/>
  <c r="I15" i="15"/>
  <c r="K15" i="15"/>
  <c r="L15" i="15"/>
  <c r="N15" i="15"/>
  <c r="C16" i="15"/>
  <c r="D16" i="15"/>
  <c r="F16" i="15"/>
  <c r="G16" i="15"/>
  <c r="H16" i="15"/>
  <c r="I16" i="15"/>
  <c r="K16" i="15"/>
  <c r="L16" i="15"/>
  <c r="N16" i="15"/>
  <c r="C17" i="15"/>
  <c r="D17" i="15"/>
  <c r="F17" i="15"/>
  <c r="G17" i="15"/>
  <c r="I17" i="15"/>
  <c r="K17" i="15"/>
  <c r="L17" i="15"/>
  <c r="M17" i="15"/>
  <c r="N17" i="15"/>
  <c r="C18" i="15"/>
  <c r="D18" i="15"/>
  <c r="F18" i="15"/>
  <c r="G18" i="15"/>
  <c r="H18" i="15"/>
  <c r="J18" i="15"/>
  <c r="I18" i="15"/>
  <c r="K18" i="15"/>
  <c r="L18" i="15"/>
  <c r="N18" i="15"/>
  <c r="C19" i="15"/>
  <c r="D19" i="15"/>
  <c r="F19" i="15"/>
  <c r="G19" i="15"/>
  <c r="I19" i="15"/>
  <c r="K19" i="15"/>
  <c r="L19" i="15"/>
  <c r="M19" i="15"/>
  <c r="N19" i="15"/>
  <c r="C20" i="15"/>
  <c r="D20" i="15"/>
  <c r="F20" i="15"/>
  <c r="G20" i="15"/>
  <c r="I20" i="15"/>
  <c r="K20" i="15"/>
  <c r="L20" i="15"/>
  <c r="M20" i="15"/>
  <c r="N20" i="15"/>
  <c r="C21" i="15"/>
  <c r="D21" i="15"/>
  <c r="F21" i="15"/>
  <c r="G21" i="15"/>
  <c r="I21" i="15"/>
  <c r="K21" i="15"/>
  <c r="L21" i="15"/>
  <c r="M21" i="15"/>
  <c r="N21" i="15"/>
  <c r="C22" i="15"/>
  <c r="D22" i="15"/>
  <c r="F22" i="15"/>
  <c r="G22" i="15"/>
  <c r="I22" i="15"/>
  <c r="K22" i="15"/>
  <c r="L22" i="15"/>
  <c r="M22" i="15"/>
  <c r="N22" i="15"/>
  <c r="C23" i="15"/>
  <c r="D23" i="15"/>
  <c r="F23" i="15"/>
  <c r="G23" i="15"/>
  <c r="I23" i="15"/>
  <c r="K23" i="15"/>
  <c r="L23" i="15"/>
  <c r="M23" i="15"/>
  <c r="N23" i="15"/>
  <c r="C24" i="15"/>
  <c r="D24" i="15"/>
  <c r="F24" i="15"/>
  <c r="G24" i="15"/>
  <c r="I24" i="15"/>
  <c r="K24" i="15"/>
  <c r="L24" i="15"/>
  <c r="M24" i="15"/>
  <c r="O24" i="15"/>
  <c r="N24" i="15"/>
  <c r="C25" i="15"/>
  <c r="D25" i="15"/>
  <c r="F25" i="15"/>
  <c r="G25" i="15"/>
  <c r="I25" i="15"/>
  <c r="K25" i="15"/>
  <c r="L25" i="15"/>
  <c r="M25" i="15"/>
  <c r="N25" i="15"/>
  <c r="C26" i="15"/>
  <c r="D26" i="15"/>
  <c r="F26" i="15"/>
  <c r="G26" i="15"/>
  <c r="I26" i="15"/>
  <c r="K26" i="15"/>
  <c r="L26" i="15"/>
  <c r="M26" i="15"/>
  <c r="N26" i="15"/>
  <c r="C27" i="15"/>
  <c r="D27" i="15"/>
  <c r="F27" i="15"/>
  <c r="G27" i="15"/>
  <c r="I27" i="15"/>
  <c r="K27" i="15"/>
  <c r="L27" i="15"/>
  <c r="M27" i="15"/>
  <c r="N27" i="15"/>
  <c r="C28" i="15"/>
  <c r="D28" i="15"/>
  <c r="F28" i="15"/>
  <c r="G28" i="15"/>
  <c r="I28" i="15"/>
  <c r="K28" i="15"/>
  <c r="L28" i="15"/>
  <c r="M28" i="15"/>
  <c r="N28" i="15"/>
  <c r="C29" i="15"/>
  <c r="D29" i="15"/>
  <c r="F29" i="15"/>
  <c r="G29" i="15"/>
  <c r="I29" i="15"/>
  <c r="K29" i="15"/>
  <c r="L29" i="15"/>
  <c r="N29" i="15"/>
  <c r="C30" i="15"/>
  <c r="D30" i="15"/>
  <c r="F30" i="15"/>
  <c r="G30" i="15"/>
  <c r="I30" i="15"/>
  <c r="K30" i="15"/>
  <c r="L30" i="15"/>
  <c r="N30" i="15"/>
  <c r="C31" i="15"/>
  <c r="D31" i="15"/>
  <c r="F31" i="15"/>
  <c r="G31" i="15"/>
  <c r="H31" i="15"/>
  <c r="I31" i="15"/>
  <c r="K31" i="15"/>
  <c r="L31" i="15"/>
  <c r="N31" i="15"/>
  <c r="C32" i="15"/>
  <c r="D32" i="15"/>
  <c r="F32" i="15"/>
  <c r="G32" i="15"/>
  <c r="I32" i="15"/>
  <c r="K32" i="15"/>
  <c r="L32" i="15"/>
  <c r="N32" i="15"/>
  <c r="C33" i="15"/>
  <c r="D33" i="15"/>
  <c r="F33" i="15"/>
  <c r="G33" i="15"/>
  <c r="H33" i="15"/>
  <c r="I33" i="15"/>
  <c r="K33" i="15"/>
  <c r="L33" i="15"/>
  <c r="N33" i="15"/>
  <c r="C34" i="15"/>
  <c r="D34" i="15"/>
  <c r="F34" i="15"/>
  <c r="G34" i="15"/>
  <c r="I34" i="15"/>
  <c r="K34" i="15"/>
  <c r="L34" i="15"/>
  <c r="N34" i="15"/>
  <c r="C35" i="15"/>
  <c r="D35" i="15"/>
  <c r="F35" i="15"/>
  <c r="G35" i="15"/>
  <c r="H35" i="15"/>
  <c r="I35" i="15"/>
  <c r="K35" i="15"/>
  <c r="L35" i="15"/>
  <c r="N35" i="15"/>
  <c r="C36" i="15"/>
  <c r="D36" i="15"/>
  <c r="F36" i="15"/>
  <c r="G36" i="15"/>
  <c r="I36" i="15"/>
  <c r="K36" i="15"/>
  <c r="L36" i="15"/>
  <c r="N36" i="15"/>
  <c r="C37" i="15"/>
  <c r="D37" i="15"/>
  <c r="F37" i="15"/>
  <c r="G37" i="15"/>
  <c r="H37" i="15"/>
  <c r="I37" i="15"/>
  <c r="K37" i="15"/>
  <c r="L37" i="15"/>
  <c r="N37" i="15"/>
  <c r="C38" i="15"/>
  <c r="D38" i="15"/>
  <c r="F38" i="15"/>
  <c r="G38" i="15"/>
  <c r="I38" i="15"/>
  <c r="K38" i="15"/>
  <c r="L38" i="15"/>
  <c r="N38" i="15"/>
  <c r="C39" i="15"/>
  <c r="D39" i="15"/>
  <c r="F39" i="15"/>
  <c r="G39" i="15"/>
  <c r="H39" i="15"/>
  <c r="I39" i="15"/>
  <c r="K39" i="15"/>
  <c r="L39" i="15"/>
  <c r="N39" i="15"/>
  <c r="C40" i="15"/>
  <c r="D40" i="15"/>
  <c r="F40" i="15"/>
  <c r="G40" i="15"/>
  <c r="I40" i="15"/>
  <c r="K40" i="15"/>
  <c r="L40" i="15"/>
  <c r="M40" i="15"/>
  <c r="N40" i="15"/>
  <c r="C41" i="15"/>
  <c r="D41" i="15"/>
  <c r="F41" i="15"/>
  <c r="G41" i="15"/>
  <c r="H41" i="15"/>
  <c r="I41" i="15"/>
  <c r="K41" i="15"/>
  <c r="L41" i="15"/>
  <c r="N41" i="15"/>
  <c r="C42" i="15"/>
  <c r="D42" i="15"/>
  <c r="F42" i="15"/>
  <c r="G42" i="15"/>
  <c r="H42" i="15"/>
  <c r="I42" i="15"/>
  <c r="K42" i="15"/>
  <c r="L42" i="15"/>
  <c r="N42" i="15"/>
  <c r="C43" i="15"/>
  <c r="D43" i="15"/>
  <c r="F43" i="15"/>
  <c r="G43" i="15"/>
  <c r="I43" i="15"/>
  <c r="K43" i="15"/>
  <c r="L43" i="15"/>
  <c r="M43" i="15"/>
  <c r="N43" i="15"/>
  <c r="C44" i="15"/>
  <c r="D44" i="15"/>
  <c r="F44" i="15"/>
  <c r="G44" i="15"/>
  <c r="I44" i="15"/>
  <c r="K44" i="15"/>
  <c r="L44" i="15"/>
  <c r="N44" i="15"/>
  <c r="C45" i="15"/>
  <c r="D45" i="15"/>
  <c r="F45" i="15"/>
  <c r="G45" i="15"/>
  <c r="I45" i="15"/>
  <c r="K45" i="15"/>
  <c r="L45" i="15"/>
  <c r="M45" i="15"/>
  <c r="N45" i="15"/>
  <c r="C46" i="15"/>
  <c r="D46" i="15"/>
  <c r="F46" i="15"/>
  <c r="G46" i="15"/>
  <c r="I46" i="15"/>
  <c r="K46" i="15"/>
  <c r="L46" i="15"/>
  <c r="N46" i="15"/>
  <c r="C47" i="15"/>
  <c r="D47" i="15"/>
  <c r="F47" i="15"/>
  <c r="G47" i="15"/>
  <c r="I47" i="15"/>
  <c r="K47" i="15"/>
  <c r="L47" i="15"/>
  <c r="M47" i="15"/>
  <c r="N47" i="15"/>
  <c r="C48" i="15"/>
  <c r="D48" i="15"/>
  <c r="F48" i="15"/>
  <c r="G48" i="15"/>
  <c r="I48" i="15"/>
  <c r="K48" i="15"/>
  <c r="L48" i="15"/>
  <c r="N48" i="15"/>
  <c r="C49" i="15"/>
  <c r="D49" i="15"/>
  <c r="F49" i="15"/>
  <c r="G49" i="15"/>
  <c r="I49" i="15"/>
  <c r="K49" i="15"/>
  <c r="L49" i="15"/>
  <c r="M49" i="15"/>
  <c r="N49" i="15"/>
  <c r="C50" i="15"/>
  <c r="D50" i="15"/>
  <c r="F50" i="15"/>
  <c r="G50" i="15"/>
  <c r="I50" i="15"/>
  <c r="K50" i="15"/>
  <c r="L50" i="15"/>
  <c r="N50" i="15"/>
  <c r="C51" i="15"/>
  <c r="D51" i="15"/>
  <c r="F51" i="15"/>
  <c r="G51" i="15"/>
  <c r="I51" i="15"/>
  <c r="K51" i="15"/>
  <c r="L51" i="15"/>
  <c r="M51" i="15"/>
  <c r="N51" i="15"/>
  <c r="C52" i="15"/>
  <c r="D52" i="15"/>
  <c r="F52" i="15"/>
  <c r="G52" i="15"/>
  <c r="I52" i="15"/>
  <c r="K52" i="15"/>
  <c r="L52" i="15"/>
  <c r="N52" i="15"/>
  <c r="C53" i="15"/>
  <c r="D53" i="15"/>
  <c r="F53" i="15"/>
  <c r="G53" i="15"/>
  <c r="I53" i="15"/>
  <c r="K53" i="15"/>
  <c r="L53" i="15"/>
  <c r="M53" i="15"/>
  <c r="N53" i="15"/>
  <c r="C54" i="15"/>
  <c r="D54" i="15"/>
  <c r="F54" i="15"/>
  <c r="G54" i="15"/>
  <c r="I54" i="15"/>
  <c r="K54" i="15"/>
  <c r="L54" i="15"/>
  <c r="N54" i="15"/>
  <c r="C55" i="15"/>
  <c r="D55" i="15"/>
  <c r="F55" i="15"/>
  <c r="G55" i="15"/>
  <c r="I55" i="15"/>
  <c r="K55" i="15"/>
  <c r="L55" i="15"/>
  <c r="M55" i="15"/>
  <c r="N55" i="15"/>
  <c r="C56" i="15"/>
  <c r="D56" i="15"/>
  <c r="F56" i="15"/>
  <c r="G56" i="15"/>
  <c r="I56" i="15"/>
  <c r="K56" i="15"/>
  <c r="L56" i="15"/>
  <c r="N56" i="15"/>
  <c r="C57" i="15"/>
  <c r="D57" i="15"/>
  <c r="F57" i="15"/>
  <c r="G57" i="15"/>
  <c r="I57" i="15"/>
  <c r="K57" i="15"/>
  <c r="L57" i="15"/>
  <c r="M57" i="15"/>
  <c r="N57" i="15"/>
  <c r="C58" i="15"/>
  <c r="D58" i="15"/>
  <c r="F58" i="15"/>
  <c r="G58" i="15"/>
  <c r="I58" i="15"/>
  <c r="K58" i="15"/>
  <c r="L58" i="15"/>
  <c r="N58" i="15"/>
  <c r="C59" i="15"/>
  <c r="D59" i="15"/>
  <c r="F59" i="15"/>
  <c r="G59" i="15"/>
  <c r="I59" i="15"/>
  <c r="K59" i="15"/>
  <c r="L59" i="15"/>
  <c r="M59" i="15"/>
  <c r="N59" i="15"/>
  <c r="C60" i="15"/>
  <c r="D60" i="15"/>
  <c r="F60" i="15"/>
  <c r="G60" i="15"/>
  <c r="H60" i="15"/>
  <c r="I60" i="15"/>
  <c r="K60" i="15"/>
  <c r="L60" i="15"/>
  <c r="M60" i="15"/>
  <c r="N60" i="15"/>
  <c r="O19" i="15"/>
  <c r="J16" i="23"/>
  <c r="J48" i="23"/>
  <c r="O52" i="23"/>
  <c r="O7" i="23"/>
  <c r="J12" i="23"/>
  <c r="J44" i="23"/>
  <c r="O48" i="23"/>
  <c r="J8" i="23"/>
  <c r="J40" i="23"/>
  <c r="O44" i="23"/>
  <c r="J36" i="23"/>
  <c r="O40" i="23"/>
  <c r="J32" i="23"/>
  <c r="J49" i="23"/>
  <c r="J53" i="23"/>
  <c r="J57" i="23"/>
  <c r="O8" i="23"/>
  <c r="O10" i="23"/>
  <c r="O12" i="23"/>
  <c r="O14" i="23"/>
  <c r="O16" i="23"/>
  <c r="O18" i="23"/>
  <c r="O20" i="23"/>
  <c r="O22" i="23"/>
  <c r="O24" i="23"/>
  <c r="O26" i="23"/>
  <c r="O28" i="23"/>
  <c r="O30" i="23"/>
  <c r="O32" i="23"/>
  <c r="O34" i="23"/>
  <c r="O36" i="23"/>
  <c r="H7" i="23"/>
  <c r="J7" i="23"/>
  <c r="O59" i="15"/>
  <c r="J60" i="15"/>
  <c r="O57" i="15"/>
  <c r="M34" i="15"/>
  <c r="M33" i="15"/>
  <c r="M32" i="15"/>
  <c r="O17" i="15"/>
  <c r="O53" i="15"/>
  <c r="O43" i="15"/>
  <c r="J37" i="15"/>
  <c r="H58" i="15"/>
  <c r="H56" i="15"/>
  <c r="H54" i="15"/>
  <c r="H52" i="15"/>
  <c r="H50" i="15"/>
  <c r="H48" i="15"/>
  <c r="H46" i="15"/>
  <c r="H44" i="15"/>
  <c r="M39" i="15"/>
  <c r="H36" i="15"/>
  <c r="J35" i="15"/>
  <c r="M31" i="15"/>
  <c r="M30" i="15"/>
  <c r="O55" i="15"/>
  <c r="O51" i="15"/>
  <c r="O45" i="15"/>
  <c r="H38" i="15"/>
  <c r="M35" i="15"/>
  <c r="O60" i="15"/>
  <c r="M42" i="15"/>
  <c r="H40" i="15"/>
  <c r="H34" i="15"/>
  <c r="J33" i="15"/>
  <c r="O27" i="15"/>
  <c r="O13" i="15"/>
  <c r="O49" i="15"/>
  <c r="O47" i="15"/>
  <c r="H43" i="15"/>
  <c r="J39" i="15"/>
  <c r="M38" i="15"/>
  <c r="H32" i="15"/>
  <c r="J31" i="15"/>
  <c r="O25" i="15"/>
  <c r="O11" i="15"/>
  <c r="M56" i="15"/>
  <c r="M52" i="15"/>
  <c r="M50" i="15"/>
  <c r="M46" i="15"/>
  <c r="M58" i="15"/>
  <c r="M54" i="15"/>
  <c r="M48" i="15"/>
  <c r="M44" i="15"/>
  <c r="M41" i="15"/>
  <c r="H30" i="15"/>
  <c r="O23" i="15"/>
  <c r="J41" i="15"/>
  <c r="H59" i="15"/>
  <c r="H57" i="15"/>
  <c r="H55" i="15"/>
  <c r="H53" i="15"/>
  <c r="H51" i="15"/>
  <c r="H49" i="15"/>
  <c r="H47" i="15"/>
  <c r="H45" i="15"/>
  <c r="J42" i="15"/>
  <c r="O40" i="15"/>
  <c r="M37" i="15"/>
  <c r="H29" i="15"/>
  <c r="O21" i="15"/>
  <c r="M36" i="15"/>
  <c r="J11" i="15"/>
  <c r="M29" i="15"/>
  <c r="H28" i="15"/>
  <c r="H26" i="15"/>
  <c r="H24" i="15"/>
  <c r="H22" i="15"/>
  <c r="H20" i="15"/>
  <c r="M18" i="15"/>
  <c r="M16" i="15"/>
  <c r="M14" i="15"/>
  <c r="M12" i="15"/>
  <c r="M10" i="15"/>
  <c r="M8" i="15"/>
  <c r="O28" i="15"/>
  <c r="O26" i="15"/>
  <c r="O22" i="15"/>
  <c r="O20" i="15"/>
  <c r="H19" i="15"/>
  <c r="H17" i="15"/>
  <c r="H15" i="15"/>
  <c r="H13" i="15"/>
  <c r="H9" i="15"/>
  <c r="H7" i="15"/>
  <c r="H27" i="15"/>
  <c r="H25" i="15"/>
  <c r="H23" i="15"/>
  <c r="H21" i="15"/>
  <c r="J16" i="15"/>
  <c r="M15" i="15"/>
  <c r="J12" i="15"/>
  <c r="M9" i="15"/>
  <c r="M7" i="15"/>
  <c r="J20" i="15"/>
  <c r="O8" i="15"/>
  <c r="J22" i="15"/>
  <c r="O37" i="15"/>
  <c r="J49" i="15"/>
  <c r="O44" i="15"/>
  <c r="O52" i="15"/>
  <c r="J43" i="15"/>
  <c r="J44" i="15"/>
  <c r="O50" i="15"/>
  <c r="O33" i="15"/>
  <c r="J24" i="15"/>
  <c r="O48" i="15"/>
  <c r="O56" i="15"/>
  <c r="J46" i="15"/>
  <c r="O54" i="15"/>
  <c r="J34" i="15"/>
  <c r="O35" i="15"/>
  <c r="J36" i="15"/>
  <c r="J48" i="15"/>
  <c r="J58" i="15"/>
  <c r="O9" i="15"/>
  <c r="J27" i="15"/>
  <c r="O12" i="15"/>
  <c r="J26" i="15"/>
  <c r="O15" i="15"/>
  <c r="J7" i="15"/>
  <c r="O14" i="15"/>
  <c r="J28" i="15"/>
  <c r="J55" i="15"/>
  <c r="J30" i="15"/>
  <c r="O58" i="15"/>
  <c r="J32" i="15"/>
  <c r="J38" i="15"/>
  <c r="J50" i="15"/>
  <c r="J21" i="15"/>
  <c r="O36" i="15"/>
  <c r="J23" i="15"/>
  <c r="J51" i="15"/>
  <c r="J9" i="15"/>
  <c r="O16" i="15"/>
  <c r="O29" i="15"/>
  <c r="J57" i="15"/>
  <c r="O38" i="15"/>
  <c r="J40" i="15"/>
  <c r="O39" i="15"/>
  <c r="J52" i="15"/>
  <c r="J17" i="15"/>
  <c r="J47" i="15"/>
  <c r="O42" i="15"/>
  <c r="J19" i="15"/>
  <c r="O10" i="15"/>
  <c r="O18" i="15"/>
  <c r="J59" i="15"/>
  <c r="O30" i="15"/>
  <c r="J54" i="15"/>
  <c r="O32" i="15"/>
  <c r="O34" i="15"/>
  <c r="O7" i="15"/>
  <c r="J25" i="15"/>
  <c r="J53" i="15"/>
  <c r="J13" i="15"/>
  <c r="J15" i="15"/>
  <c r="J29" i="15"/>
  <c r="J45" i="15"/>
  <c r="O41" i="15"/>
  <c r="O46" i="15"/>
  <c r="O31" i="15"/>
  <c r="J56" i="15"/>
</calcChain>
</file>

<file path=xl/sharedStrings.xml><?xml version="1.0" encoding="utf-8"?>
<sst xmlns="http://schemas.openxmlformats.org/spreadsheetml/2006/main" count="1351" uniqueCount="157">
  <si>
    <t>Kreisfreie Stadt
Landkreis
(Großstadt, Umland)
Statistische Region
Land</t>
  </si>
  <si>
    <t>Braunschweig, Stadt</t>
  </si>
  <si>
    <t>Salzgitter, Stadt</t>
  </si>
  <si>
    <t>Wolfsburg, Stadt</t>
  </si>
  <si>
    <t>Gifhorn</t>
  </si>
  <si>
    <t>Göttingen</t>
  </si>
  <si>
    <t xml:space="preserve">  dav. Göttingen, Stadt </t>
  </si>
  <si>
    <t xml:space="preserve">  dav. Göttingen, Umland</t>
  </si>
  <si>
    <t>Goslar</t>
  </si>
  <si>
    <t>Helmstedt</t>
  </si>
  <si>
    <t>Northeim</t>
  </si>
  <si>
    <t>Osterode am Harz</t>
  </si>
  <si>
    <t>Peine</t>
  </si>
  <si>
    <t>Wolfenbüttel</t>
  </si>
  <si>
    <t>Stat. Region Braunschweig</t>
  </si>
  <si>
    <t>Region Hannover</t>
  </si>
  <si>
    <t xml:space="preserve">  dav. Hannover, Landeshauptstadt</t>
  </si>
  <si>
    <t xml:space="preserve">  dav. Hannover, Umland</t>
  </si>
  <si>
    <t>Diepholz</t>
  </si>
  <si>
    <t>Hameln-Pyrmont</t>
  </si>
  <si>
    <t>Hildesheim</t>
  </si>
  <si>
    <t xml:space="preserve">  dav. Hildesheim, Stadt</t>
  </si>
  <si>
    <t xml:space="preserve">  dav. Hildesheim, Umland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</si>
  <si>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</si>
  <si>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</si>
  <si>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</si>
  <si>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</si>
  <si>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</si>
  <si>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</si>
  <si>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</si>
  <si>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</si>
  <si>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</si>
  <si>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</si>
  <si>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</si>
  <si>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</si>
  <si>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</si>
  <si>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</si>
  <si>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</si>
  <si>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</si>
  <si>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</si>
  <si>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</si>
  <si>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</si>
  <si>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</si>
  <si>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</si>
  <si>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</si>
  <si>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</si>
  <si>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</si>
  <si>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</si>
  <si>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</si>
  <si>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</si>
  <si>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</si>
  <si>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</si>
  <si>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</si>
  <si>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</si>
  <si>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</si>
  <si>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</si>
  <si>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</si>
  <si>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</si>
  <si>
    <t>Anzahl</t>
  </si>
  <si>
    <t>Quelle: Kinder- und Jugendhilfestatistik</t>
  </si>
  <si>
    <t>GKZ</t>
  </si>
  <si>
    <t xml:space="preserve">Gifhorn                </t>
  </si>
  <si>
    <t xml:space="preserve">Göttingen              </t>
  </si>
  <si>
    <t xml:space="preserve">Goslar                 </t>
  </si>
  <si>
    <t xml:space="preserve">Helmstedt              </t>
  </si>
  <si>
    <t xml:space="preserve">Northeim               </t>
  </si>
  <si>
    <t xml:space="preserve">Peine                  </t>
  </si>
  <si>
    <t xml:space="preserve">Wolfenbüttel           </t>
  </si>
  <si>
    <t xml:space="preserve">Region Hannover        </t>
  </si>
  <si>
    <t xml:space="preserve">Diepholz               </t>
  </si>
  <si>
    <t xml:space="preserve">Hameln-Pyrmont         </t>
  </si>
  <si>
    <t xml:space="preserve">Hildesheim             </t>
  </si>
  <si>
    <t xml:space="preserve">Holzminden             </t>
  </si>
  <si>
    <t xml:space="preserve">Nienburg (Weser)       </t>
  </si>
  <si>
    <t xml:space="preserve">Schaumburg             </t>
  </si>
  <si>
    <t xml:space="preserve">Celle                  </t>
  </si>
  <si>
    <t xml:space="preserve">Cuxhaven               </t>
  </si>
  <si>
    <t xml:space="preserve">Harburg                </t>
  </si>
  <si>
    <t xml:space="preserve">Lüchow-Dannenberg      </t>
  </si>
  <si>
    <t xml:space="preserve">Lüneburg               </t>
  </si>
  <si>
    <t xml:space="preserve">Osterholz              </t>
  </si>
  <si>
    <t xml:space="preserve">Rotenburg (Wümme)      </t>
  </si>
  <si>
    <t xml:space="preserve">Heidekreis             </t>
  </si>
  <si>
    <t xml:space="preserve">Stade                  </t>
  </si>
  <si>
    <t xml:space="preserve">Uelzen                 </t>
  </si>
  <si>
    <t xml:space="preserve">Verden                 </t>
  </si>
  <si>
    <t xml:space="preserve">Ammerland              </t>
  </si>
  <si>
    <t xml:space="preserve">Aurich                 </t>
  </si>
  <si>
    <t xml:space="preserve">Cloppenburg            </t>
  </si>
  <si>
    <t xml:space="preserve">Emsland                </t>
  </si>
  <si>
    <t xml:space="preserve">Friesland              </t>
  </si>
  <si>
    <t xml:space="preserve">Leer                   </t>
  </si>
  <si>
    <t xml:space="preserve">Oldenburg              </t>
  </si>
  <si>
    <t xml:space="preserve">Osnabrück              </t>
  </si>
  <si>
    <t xml:space="preserve">Vechta                 </t>
  </si>
  <si>
    <t xml:space="preserve">Wesermarsch            </t>
  </si>
  <si>
    <t xml:space="preserve">Wittmund               </t>
  </si>
  <si>
    <t>insgesamt</t>
  </si>
  <si>
    <t>ausländische Herkunft mindestens eines Elternteils</t>
  </si>
  <si>
    <t>Betreute Kinder im Alter von 0 bis unter 3 Jahren</t>
  </si>
  <si>
    <t>Betreute Kinder im Alter von 3 bis unter 6 Jahren</t>
  </si>
  <si>
    <t>am 01.03.2017</t>
  </si>
  <si>
    <t xml:space="preserve">Braunschweig, Stadt    </t>
  </si>
  <si>
    <t xml:space="preserve">Salzgitter, Stadt      </t>
  </si>
  <si>
    <t xml:space="preserve">Wolfsburg, Stadt       </t>
  </si>
  <si>
    <t xml:space="preserve">dav. Göttingen, Stadt  </t>
  </si>
  <si>
    <t xml:space="preserve">dav. Göttingen, Umland </t>
  </si>
  <si>
    <t>Stat. Region Braunschwe</t>
  </si>
  <si>
    <t>dav. Hannover, Landesha</t>
  </si>
  <si>
    <t xml:space="preserve">dav. Hannover, Umland  </t>
  </si>
  <si>
    <t xml:space="preserve">Stat. Region Hannover  </t>
  </si>
  <si>
    <t xml:space="preserve">Stat. Region Lüneburg  </t>
  </si>
  <si>
    <t xml:space="preserve">Delmenhorst, Stadt     </t>
  </si>
  <si>
    <t xml:space="preserve">Emden, Stadt           </t>
  </si>
  <si>
    <t xml:space="preserve">Osnabrück, Stadt       </t>
  </si>
  <si>
    <t xml:space="preserve">Wilhelmshaven, Stadt   </t>
  </si>
  <si>
    <t xml:space="preserve">Grafschaft Bentheim    </t>
  </si>
  <si>
    <t xml:space="preserve">Stat. Region Weser-Ems </t>
  </si>
  <si>
    <t xml:space="preserve">Niedersachsen          </t>
  </si>
  <si>
    <t>B3 Kinder in Kindertageseinrichtungen und in öffentlich gefördeter Kindertagespflege (ohne Doppelzählung)</t>
  </si>
  <si>
    <t>Gebietsstand: 01.11.2016</t>
  </si>
  <si>
    <t>am 01.03.2012</t>
  </si>
  <si>
    <t>am 01.03.2013</t>
  </si>
  <si>
    <t>am 01.03.2016</t>
  </si>
  <si>
    <t>am 01.03.2015</t>
  </si>
  <si>
    <t>am 01.03.2014</t>
  </si>
  <si>
    <t>Gebietsstand: 01.07.2017</t>
  </si>
  <si>
    <t>am 01.03.2018</t>
  </si>
  <si>
    <t>Statistische Region
Land</t>
  </si>
  <si>
    <t>Jahr
(Stichtag: 01. März)</t>
  </si>
  <si>
    <t>Kinder im Alter von 
unter 3 Jahren</t>
  </si>
  <si>
    <t>Kinder im Alter von unter 3 Jahren mit ausländischer Herkunft mindestens eines Elternteils</t>
  </si>
  <si>
    <t>Kinder im Alter von 3 bis unter 6 Jahren</t>
  </si>
  <si>
    <t>Kinder im Alter von 3 bis unter 6 Jahren mit ausländischer Herkunft mindestens eines Elternteils</t>
  </si>
  <si>
    <t>Anteil an allen betreuten Kindern</t>
  </si>
  <si>
    <t>Anteil an allen betreuten Kindern im Vorjahr</t>
  </si>
  <si>
    <t>Veränderung des Anteils gegenüber dem Vorjahr</t>
  </si>
  <si>
    <t>Prozent</t>
  </si>
  <si>
    <t>Prozentpunkte</t>
  </si>
  <si>
    <t>Indikator B3: Betreute Kinder bis unter 3 Jahren und von 3 bis unter 6 Jahren mit Zuwanderungsgeschichte in Kindertagesbetreuung</t>
  </si>
  <si>
    <t>Tabelle B3-3K: Betreute Kinder bis unter 3 Jahren und von 3 bis unter 6 Jahren mit Zuwanderungsgeschichte in Kindertagesbetreuung nach Kreisen</t>
  </si>
  <si>
    <t>dav. Hannover, Landeshauptstadt</t>
  </si>
  <si>
    <t>-</t>
  </si>
  <si>
    <t>Quelle: Statistische Ämter des Bundes und der Länder, Kindertagesbetreuung regional; Kinder- und Jugendhilfestatistik</t>
  </si>
  <si>
    <t>AGS</t>
  </si>
  <si>
    <t>152x</t>
  </si>
  <si>
    <t>159x</t>
  </si>
  <si>
    <t>241x</t>
  </si>
  <si>
    <t>Gebiet</t>
  </si>
  <si>
    <t>Wert</t>
  </si>
  <si>
    <t>am 01.03.2019</t>
  </si>
  <si>
    <t>Year</t>
  </si>
  <si>
    <t>Kinderbetreuung</t>
  </si>
  <si>
    <t>GeoCode</t>
  </si>
  <si>
    <t>Value</t>
  </si>
  <si>
    <t>Gebietseinheit</t>
  </si>
  <si>
    <t>Kinder im Alter von unter 3 Jahren mit ausländischer Herkunft mindestens eines Elternteils (Anzahl)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</si>
</sst>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71" formatCode="###\ ###\ ###"/>
    <numFmt numFmtId="172" formatCode="\+###\ ##0.0;\-###\ ##0.0;###\ ##0.0"/>
    <numFmt numFmtId="173" formatCode="###\ ###\ ##0"/>
    <numFmt numFmtId="174" formatCode="\+0.0;\-0.0;0.0"/>
  </numFmts>
  <fonts count="17">
    <font>
      <sz val="10"/>
      <name val="Arial"/>
    </font>
    <font>
      <sz val="6"/>
      <name val="NDSFrutiger 45 Light"/>
    </font>
    <font>
      <b/>
      <sz val="6"/>
      <name val="NDSFrutiger 55 Roman"/>
    </font>
    <font>
      <sz val="6"/>
      <name val="NDSFrutiger 55 Roman"/>
    </font>
    <font>
      <sz val="8"/>
      <name val="Arial"/>
      <family val="2"/>
    </font>
    <font>
      <sz val="10"/>
      <name val="NDSFrutiger 45 Light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NDSFrutiger 55 Roman"/>
    </font>
    <font>
      <sz val="9"/>
      <name val="NDSFrutiger 55 Roman"/>
    </font>
    <font>
      <sz val="6"/>
      <name val="Arial"/>
      <family val="2"/>
    </font>
    <font>
      <sz val="10"/>
      <name val="NDSFrutiger 55 Roman"/>
    </font>
    <font>
      <sz val="11"/>
      <name val="Calibri   "/>
    </font>
    <font>
      <sz val="6"/>
      <color theme="1"/>
      <name val="NDSFrutiger 45 Light"/>
    </font>
    <font>
      <sz val="6"/>
      <color theme="1"/>
      <name val="NDSFrutiger 55 Roman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50">
    <xf numFmtId="0" fontId="0" fillId="0" borderId="0" xfId="0"/>
    <xf numFmtId="0" fontId="1" fillId="0" borderId="0" xfId="0" applyFont="1" applyAlignment="1">
      <alignment horizontal="left" vertical="center"/>
    </xf>
    <xf numFmtId="1" fontId="1" fillId="0" borderId="0" xfId="0" applyNumberFormat="1" applyFont="1" applyFill="1" applyAlignment="1">
      <alignment horizontal="right"/>
    </xf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 applyBorder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Continuous" vertical="center"/>
    </xf>
    <xf numFmtId="1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0" fontId="1" fillId="0" borderId="0" xfId="0" applyFont="1"/>
    <xf numFmtId="0" fontId="1" fillId="0" borderId="1" xfId="0" applyFont="1" applyFill="1" applyBorder="1"/>
    <xf numFmtId="0" fontId="5" fillId="0" borderId="0" xfId="0" applyFont="1"/>
    <xf numFmtId="0" fontId="6" fillId="0" borderId="0" xfId="0" applyFont="1" applyFill="1" applyBorder="1"/>
    <xf numFmtId="0" fontId="7" fillId="0" borderId="0" xfId="0" applyFont="1"/>
    <xf numFmtId="49" fontId="7" fillId="0" borderId="0" xfId="0" applyNumberFormat="1" applyFont="1"/>
    <xf numFmtId="0" fontId="7" fillId="0" borderId="0" xfId="0" applyFont="1" applyFill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" fontId="1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0" fontId="1" fillId="0" borderId="0" xfId="0" applyFont="1" applyBorder="1" applyAlignment="1"/>
    <xf numFmtId="171" fontId="1" fillId="0" borderId="0" xfId="0" applyNumberFormat="1" applyFont="1" applyBorder="1" applyAlignment="1"/>
    <xf numFmtId="164" fontId="1" fillId="0" borderId="0" xfId="0" applyNumberFormat="1" applyFont="1" applyBorder="1" applyAlignment="1"/>
    <xf numFmtId="172" fontId="1" fillId="0" borderId="0" xfId="0" applyNumberFormat="1" applyFont="1" applyBorder="1" applyAlignment="1"/>
    <xf numFmtId="164" fontId="15" fillId="0" borderId="0" xfId="0" applyNumberFormat="1" applyFont="1" applyAlignment="1">
      <alignment vertical="center"/>
    </xf>
    <xf numFmtId="172" fontId="15" fillId="0" borderId="0" xfId="0" applyNumberFormat="1" applyFont="1" applyAlignment="1">
      <alignment vertical="center"/>
    </xf>
    <xf numFmtId="171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172" fontId="1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171" fontId="3" fillId="0" borderId="0" xfId="0" applyNumberFormat="1" applyFont="1" applyBorder="1" applyAlignment="1">
      <alignment vertical="top"/>
    </xf>
    <xf numFmtId="164" fontId="3" fillId="0" borderId="0" xfId="0" applyNumberFormat="1" applyFont="1" applyBorder="1" applyAlignment="1">
      <alignment vertical="top"/>
    </xf>
    <xf numFmtId="172" fontId="3" fillId="0" borderId="0" xfId="0" applyNumberFormat="1" applyFont="1" applyBorder="1" applyAlignment="1">
      <alignment vertical="top"/>
    </xf>
    <xf numFmtId="164" fontId="3" fillId="0" borderId="0" xfId="0" applyNumberFormat="1" applyFont="1" applyAlignment="1">
      <alignment vertical="top"/>
    </xf>
    <xf numFmtId="172" fontId="3" fillId="0" borderId="0" xfId="0" applyNumberFormat="1" applyFont="1" applyAlignment="1">
      <alignment vertical="top"/>
    </xf>
    <xf numFmtId="0" fontId="3" fillId="0" borderId="0" xfId="0" applyFont="1" applyBorder="1" applyAlignment="1"/>
    <xf numFmtId="171" fontId="3" fillId="0" borderId="0" xfId="0" applyNumberFormat="1" applyFont="1" applyBorder="1" applyAlignment="1"/>
    <xf numFmtId="164" fontId="3" fillId="0" borderId="0" xfId="0" applyNumberFormat="1" applyFont="1" applyBorder="1" applyAlignment="1"/>
    <xf numFmtId="172" fontId="3" fillId="0" borderId="0" xfId="0" applyNumberFormat="1" applyFont="1" applyBorder="1" applyAlignment="1"/>
    <xf numFmtId="164" fontId="3" fillId="0" borderId="0" xfId="0" applyNumberFormat="1" applyFont="1" applyAlignment="1"/>
    <xf numFmtId="172" fontId="3" fillId="0" borderId="0" xfId="0" applyNumberFormat="1" applyFont="1" applyAlignment="1"/>
    <xf numFmtId="0" fontId="1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172" fontId="15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top"/>
    </xf>
    <xf numFmtId="0" fontId="3" fillId="0" borderId="0" xfId="0" applyFont="1" applyAlignment="1">
      <alignment horizontal="right" vertical="top"/>
    </xf>
    <xf numFmtId="172" fontId="3" fillId="0" borderId="0" xfId="0" applyNumberFormat="1" applyFont="1" applyAlignment="1">
      <alignment horizontal="right" vertical="top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vertical="top"/>
    </xf>
    <xf numFmtId="0" fontId="15" fillId="0" borderId="0" xfId="0" applyFont="1" applyAlignment="1">
      <alignment vertical="top"/>
    </xf>
    <xf numFmtId="173" fontId="3" fillId="0" borderId="0" xfId="0" applyNumberFormat="1" applyFont="1" applyAlignment="1">
      <alignment vertical="top"/>
    </xf>
    <xf numFmtId="174" fontId="3" fillId="0" borderId="0" xfId="0" applyNumberFormat="1" applyFont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 vertical="top"/>
    </xf>
    <xf numFmtId="1" fontId="3" fillId="0" borderId="0" xfId="0" applyNumberFormat="1" applyFont="1" applyBorder="1" applyAlignment="1">
      <alignment horizontal="right" vertical="top"/>
    </xf>
    <xf numFmtId="164" fontId="3" fillId="0" borderId="0" xfId="0" applyNumberFormat="1" applyFont="1" applyBorder="1" applyAlignment="1">
      <alignment horizontal="right" vertical="top"/>
    </xf>
    <xf numFmtId="164" fontId="16" fillId="0" borderId="0" xfId="0" applyNumberFormat="1" applyFont="1" applyAlignment="1">
      <alignment horizontal="right" vertical="top"/>
    </xf>
    <xf numFmtId="0" fontId="13" fillId="0" borderId="0" xfId="0" applyFont="1" applyAlignment="1">
      <alignment vertical="top"/>
    </xf>
    <xf numFmtId="0" fontId="3" fillId="0" borderId="0" xfId="0" applyFont="1"/>
    <xf numFmtId="0" fontId="14" fillId="0" borderId="0" xfId="0" applyFont="1"/>
    <xf numFmtId="164" fontId="14" fillId="0" borderId="0" xfId="0" applyNumberFormat="1" applyFont="1"/>
    <xf numFmtId="49" fontId="4" fillId="0" borderId="0" xfId="0" applyNumberFormat="1" applyFont="1"/>
    <xf numFmtId="0" fontId="4" fillId="0" borderId="0" xfId="0" applyFont="1"/>
    <xf numFmtId="0" fontId="4" fillId="0" borderId="0" xfId="0" applyFont="1" applyFill="1"/>
    <xf numFmtId="49" fontId="14" fillId="0" borderId="0" xfId="0" applyNumberFormat="1" applyFont="1"/>
    <xf numFmtId="0" fontId="14" fillId="0" borderId="0" xfId="0" applyNumberFormat="1" applyFont="1"/>
    <xf numFmtId="0" fontId="1" fillId="0" borderId="5" xfId="0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left" vertical="center"/>
    </xf>
    <xf numFmtId="0" fontId="0" fillId="0" borderId="0" xfId="0" applyNumberFormat="1"/>
    <xf numFmtId="0" fontId="9" fillId="0" borderId="0" xfId="0" applyNumberFormat="1" applyFont="1"/>
    <xf numFmtId="1" fontId="1" fillId="0" borderId="0" xfId="0" applyNumberFormat="1" applyFont="1" applyBorder="1" applyAlignment="1">
      <alignment horizontal="left" vertical="center"/>
    </xf>
    <xf numFmtId="1" fontId="1" fillId="2" borderId="0" xfId="0" applyNumberFormat="1" applyFont="1" applyFill="1" applyBorder="1" applyAlignment="1">
      <alignment horizontal="right" vertical="center"/>
    </xf>
    <xf numFmtId="164" fontId="1" fillId="2" borderId="0" xfId="0" applyNumberFormat="1" applyFont="1" applyFill="1" applyBorder="1" applyAlignment="1">
      <alignment horizontal="right" vertical="center"/>
    </xf>
    <xf numFmtId="164" fontId="15" fillId="2" borderId="0" xfId="0" applyNumberFormat="1" applyFont="1" applyFill="1" applyAlignment="1">
      <alignment horizontal="right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0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2" fontId="8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Border="1"/>
    <xf numFmtId="2" fontId="7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Border="1"/>
    <xf numFmtId="2" fontId="4" fillId="0" borderId="2" xfId="0" applyNumberFormat="1" applyFont="1" applyFill="1" applyBorder="1" applyAlignment="1">
      <alignment horizontal="center" vertical="center" wrapText="1"/>
    </xf>
    <xf numFmtId="0" fontId="9" fillId="0" borderId="0" xfId="1"/>
    <xf numFmtId="0" fontId="1" fillId="0" borderId="0" xfId="1" applyFont="1" applyAlignment="1">
      <alignment horizontal="left" vertical="center"/>
    </xf>
    <xf numFmtId="1" fontId="1" fillId="0" borderId="0" xfId="1" applyNumberFormat="1" applyFont="1" applyFill="1" applyAlignment="1">
      <alignment horizontal="right"/>
    </xf>
    <xf numFmtId="0" fontId="1" fillId="0" borderId="0" xfId="1" applyFont="1" applyFill="1"/>
    <xf numFmtId="0" fontId="3" fillId="0" borderId="0" xfId="1" applyFont="1" applyFill="1"/>
    <xf numFmtId="0" fontId="1" fillId="0" borderId="0" xfId="1" applyFont="1" applyFill="1" applyBorder="1"/>
    <xf numFmtId="0" fontId="1" fillId="0" borderId="0" xfId="1" applyFont="1" applyFill="1" applyAlignment="1">
      <alignment horizontal="left" vertical="center"/>
    </xf>
    <xf numFmtId="0" fontId="1" fillId="0" borderId="0" xfId="1" applyFont="1" applyFill="1" applyAlignment="1">
      <alignment horizontal="centerContinuous" vertical="center"/>
    </xf>
    <xf numFmtId="1" fontId="1" fillId="0" borderId="0" xfId="1" applyNumberFormat="1" applyFont="1" applyBorder="1" applyAlignment="1">
      <alignment horizontal="right"/>
    </xf>
    <xf numFmtId="0" fontId="1" fillId="0" borderId="0" xfId="1" applyFont="1" applyBorder="1"/>
    <xf numFmtId="0" fontId="1" fillId="0" borderId="0" xfId="1" applyFont="1"/>
    <xf numFmtId="0" fontId="1" fillId="0" borderId="1" xfId="1" applyFont="1" applyFill="1" applyBorder="1"/>
    <xf numFmtId="0" fontId="5" fillId="0" borderId="0" xfId="1" applyFont="1"/>
    <xf numFmtId="0" fontId="6" fillId="0" borderId="0" xfId="1" applyFont="1" applyFill="1" applyBorder="1"/>
    <xf numFmtId="0" fontId="4" fillId="0" borderId="0" xfId="1" applyFont="1"/>
    <xf numFmtId="49" fontId="4" fillId="0" borderId="0" xfId="1" applyNumberFormat="1" applyFont="1"/>
    <xf numFmtId="0" fontId="4" fillId="0" borderId="0" xfId="1" applyFont="1" applyFill="1"/>
    <xf numFmtId="0" fontId="1" fillId="0" borderId="0" xfId="1" applyFont="1" applyAlignment="1">
      <alignment horizontal="left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2" fontId="4" fillId="0" borderId="2" xfId="1" applyNumberFormat="1" applyFont="1" applyFill="1" applyBorder="1" applyAlignment="1">
      <alignment horizontal="center" vertical="center" wrapText="1"/>
    </xf>
    <xf numFmtId="0" fontId="10" fillId="0" borderId="0" xfId="0" applyFont="1" applyAlignment="1" applyProtection="1">
      <alignment vertical="center" wrapText="1"/>
      <protection locked="0"/>
    </xf>
    <xf numFmtId="0" fontId="11" fillId="0" borderId="0" xfId="0" applyFont="1" applyAlignment="1">
      <alignment vertical="center" wrapText="1"/>
    </xf>
    <xf numFmtId="0" fontId="10" fillId="0" borderId="0" xfId="0" applyFont="1" applyAlignment="1" applyProtection="1">
      <alignment vertical="center"/>
      <protection locked="0"/>
    </xf>
    <xf numFmtId="0" fontId="11" fillId="0" borderId="0" xfId="0" applyFont="1" applyAlignment="1">
      <alignment vertical="center"/>
    </xf>
    <xf numFmtId="0" fontId="4" fillId="0" borderId="0" xfId="1" applyNumberFormat="1" applyFont="1"/>
    <xf numFmtId="0" fontId="4" fillId="0" borderId="0" xfId="0" applyNumberFormat="1" applyFont="1"/>
    <xf numFmtId="0" fontId="7" fillId="0" borderId="0" xfId="0" applyNumberFormat="1" applyFont="1"/>
    <xf numFmtId="0" fontId="7" fillId="0" borderId="0" xfId="0" applyNumberFormat="1" applyFont="1" applyFill="1"/>
    <xf numFmtId="0" fontId="9" fillId="0" borderId="0" xfId="0" applyFont="1"/>
  </cellXfs>
  <cellStyles count="2">
    <cellStyle name="Standard" xfId="0" builtinId="0"/>
    <cellStyle name="Standard 2" xfId="1"/>
  </cellStyles>
  <dxfs count="1">
    <dxf>
      <font>
        <strike val="0"/>
      </font>
    </dxf>
  </dxfs>
  <tableStyles count="1" defaultTableStyle="TableStyleMedium2" defaultPivotStyle="PivotStyleLight16">
    <tableStyle name="Tabellenformat 1" pivot="0" count="1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lpers/AGS_Nam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oCodes/AGS_Ge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>
            <v>101</v>
          </cell>
          <cell r="B1" t="str">
            <v>Braunschweig  Stadt</v>
          </cell>
        </row>
        <row r="2">
          <cell r="A2">
            <v>102</v>
          </cell>
          <cell r="B2" t="str">
            <v>Salzgitter  Stadt</v>
          </cell>
        </row>
        <row r="3">
          <cell r="A3">
            <v>103</v>
          </cell>
          <cell r="B3" t="str">
            <v>Wolfsburg 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  Stadt</v>
          </cell>
        </row>
        <row r="7">
          <cell r="A7">
            <v>152999</v>
          </cell>
          <cell r="B7" t="str">
            <v xml:space="preserve">   dav. Göttingen 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  Stadt</v>
          </cell>
        </row>
        <row r="16">
          <cell r="A16">
            <v>159999</v>
          </cell>
          <cell r="B16" t="str">
            <v xml:space="preserve">   dav. Göttingen  Umland</v>
          </cell>
        </row>
        <row r="17">
          <cell r="A17">
            <v>1</v>
          </cell>
          <cell r="B17" t="str">
            <v>Stat. Region Braunschweig</v>
          </cell>
        </row>
        <row r="18">
          <cell r="A18">
            <v>241</v>
          </cell>
          <cell r="B18" t="str">
            <v>Hannover  Region</v>
          </cell>
        </row>
        <row r="19">
          <cell r="A19">
            <v>241001</v>
          </cell>
          <cell r="B19" t="str">
            <v>dav. Hannover  Lhst.</v>
          </cell>
        </row>
        <row r="20">
          <cell r="A20">
            <v>241999</v>
          </cell>
          <cell r="B20" t="str">
            <v>dav. Hannover 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  Stadt</v>
          </cell>
        </row>
        <row r="25">
          <cell r="A25">
            <v>254999</v>
          </cell>
          <cell r="B25" t="str">
            <v xml:space="preserve">   dav. Hildesheim 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Stat.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>
            <v>354360</v>
          </cell>
          <cell r="B34" t="str">
            <v>Lüchow-Dannenberg / Uelzen</v>
          </cell>
        </row>
        <row r="35">
          <cell r="A35" t="str">
            <v>360/ 354</v>
          </cell>
          <cell r="B35" t="str">
            <v>Uelzen
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Stat. Region Lüneburg</v>
          </cell>
        </row>
        <row r="44">
          <cell r="A44">
            <v>401</v>
          </cell>
          <cell r="B44" t="str">
            <v>Delmenhorst  Stadt</v>
          </cell>
        </row>
        <row r="45">
          <cell r="A45">
            <v>402457</v>
          </cell>
          <cell r="B45" t="str">
            <v>Emden  Stadt / Leer</v>
          </cell>
        </row>
        <row r="46">
          <cell r="A46">
            <v>455462</v>
          </cell>
          <cell r="B46" t="str">
            <v>Friesland / Wittmund</v>
          </cell>
        </row>
        <row r="47">
          <cell r="A47">
            <v>402</v>
          </cell>
          <cell r="B47" t="str">
            <v>Emden  Stadt</v>
          </cell>
        </row>
        <row r="48">
          <cell r="A48" t="str">
            <v>402 / 457</v>
          </cell>
          <cell r="B48" t="str">
            <v>Emden  Stadt / Leer</v>
          </cell>
        </row>
        <row r="49">
          <cell r="A49" t="str">
            <v>402 / 457</v>
          </cell>
          <cell r="B49" t="str">
            <v>Leer / Emden  Stadt</v>
          </cell>
        </row>
        <row r="50">
          <cell r="A50">
            <v>403</v>
          </cell>
          <cell r="B50" t="str">
            <v>Oldenburg(Oldb)  Stadt</v>
          </cell>
        </row>
        <row r="51">
          <cell r="A51">
            <v>404</v>
          </cell>
          <cell r="B51" t="str">
            <v>Osnabrück  Stadt</v>
          </cell>
        </row>
        <row r="52">
          <cell r="A52">
            <v>405</v>
          </cell>
          <cell r="B52" t="str">
            <v>Wilhelmshaven 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Stat. Region Weser-Ems</v>
          </cell>
        </row>
        <row r="68">
          <cell r="A68">
            <v>0</v>
          </cell>
          <cell r="B68" t="str">
            <v>Niedersachsen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ise"/>
      <sheetName val="Kreise_MZ"/>
    </sheetNames>
    <sheetDataSet>
      <sheetData sheetId="0">
        <row r="2">
          <cell r="A2">
            <v>101</v>
          </cell>
          <cell r="B2" t="str">
            <v>Braunschweig Stadt</v>
          </cell>
          <cell r="C2" t="str">
            <v>K03101</v>
          </cell>
        </row>
        <row r="3">
          <cell r="A3">
            <v>102</v>
          </cell>
          <cell r="B3" t="str">
            <v>Salzgitter Stadt</v>
          </cell>
          <cell r="C3" t="str">
            <v>K03102</v>
          </cell>
        </row>
        <row r="4">
          <cell r="A4">
            <v>103</v>
          </cell>
          <cell r="B4" t="str">
            <v>Wolfsburg Stadt</v>
          </cell>
          <cell r="C4" t="str">
            <v>K03103</v>
          </cell>
        </row>
        <row r="5">
          <cell r="A5">
            <v>151</v>
          </cell>
          <cell r="B5" t="str">
            <v>Gifhorn</v>
          </cell>
          <cell r="C5" t="str">
            <v>K03151</v>
          </cell>
        </row>
        <row r="6">
          <cell r="A6">
            <v>153</v>
          </cell>
          <cell r="B6" t="str">
            <v>Goslar</v>
          </cell>
          <cell r="C6" t="str">
            <v>K03153</v>
          </cell>
        </row>
        <row r="7">
          <cell r="A7">
            <v>154</v>
          </cell>
          <cell r="B7" t="str">
            <v>Helmstedt</v>
          </cell>
          <cell r="C7" t="str">
            <v>K03154</v>
          </cell>
        </row>
        <row r="8">
          <cell r="A8">
            <v>155</v>
          </cell>
          <cell r="B8" t="str">
            <v>Northeim</v>
          </cell>
          <cell r="C8" t="str">
            <v>K03155</v>
          </cell>
        </row>
        <row r="9">
          <cell r="A9">
            <v>157</v>
          </cell>
          <cell r="B9" t="str">
            <v>Peine</v>
          </cell>
          <cell r="C9" t="str">
            <v>K03157</v>
          </cell>
        </row>
        <row r="10">
          <cell r="A10">
            <v>158</v>
          </cell>
          <cell r="B10" t="str">
            <v>Wolfenbüttel</v>
          </cell>
          <cell r="C10" t="str">
            <v>K03158</v>
          </cell>
        </row>
        <row r="11">
          <cell r="A11">
            <v>159</v>
          </cell>
          <cell r="B11" t="str">
            <v>Göttingen</v>
          </cell>
          <cell r="C11" t="str">
            <v>K03159</v>
          </cell>
        </row>
        <row r="12">
          <cell r="A12">
            <v>1</v>
          </cell>
          <cell r="B12" t="str">
            <v>Statistische Region Braunschweig</v>
          </cell>
          <cell r="C12" t="str">
            <v>K031</v>
          </cell>
        </row>
        <row r="13">
          <cell r="A13">
            <v>241</v>
          </cell>
          <cell r="B13" t="str">
            <v>Hannover Region</v>
          </cell>
          <cell r="C13" t="str">
            <v>K03241</v>
          </cell>
        </row>
        <row r="14">
          <cell r="A14">
            <v>241001</v>
          </cell>
          <cell r="B14" t="str">
            <v>Hannover Landeshauptstadt</v>
          </cell>
          <cell r="C14" t="str">
            <v>K03241001</v>
          </cell>
        </row>
        <row r="15">
          <cell r="A15">
            <v>241999</v>
          </cell>
          <cell r="C15" t="str">
            <v>K03241999</v>
          </cell>
        </row>
        <row r="16">
          <cell r="A16">
            <v>251</v>
          </cell>
          <cell r="B16" t="str">
            <v>Diepholz</v>
          </cell>
          <cell r="C16" t="str">
            <v>K03251</v>
          </cell>
        </row>
        <row r="17">
          <cell r="A17">
            <v>252</v>
          </cell>
          <cell r="B17" t="str">
            <v>Hameln-Pyrmont</v>
          </cell>
          <cell r="C17" t="str">
            <v>K03252</v>
          </cell>
        </row>
        <row r="18">
          <cell r="A18">
            <v>254</v>
          </cell>
          <cell r="B18" t="str">
            <v>Hildesheim</v>
          </cell>
          <cell r="C18" t="str">
            <v>K03254</v>
          </cell>
        </row>
        <row r="19">
          <cell r="A19">
            <v>255</v>
          </cell>
          <cell r="B19" t="str">
            <v>Holzminden</v>
          </cell>
          <cell r="C19" t="str">
            <v>K03255</v>
          </cell>
        </row>
        <row r="20">
          <cell r="A20">
            <v>256</v>
          </cell>
          <cell r="B20" t="str">
            <v>Nienburg (Weser)</v>
          </cell>
          <cell r="C20" t="str">
            <v>K03256</v>
          </cell>
        </row>
        <row r="21">
          <cell r="A21">
            <v>257</v>
          </cell>
          <cell r="B21" t="str">
            <v>Schaumburg</v>
          </cell>
          <cell r="C21" t="str">
            <v>K03257</v>
          </cell>
        </row>
        <row r="22">
          <cell r="A22">
            <v>2</v>
          </cell>
          <cell r="B22" t="str">
            <v>Statistische Region Hannover</v>
          </cell>
          <cell r="C22" t="str">
            <v>K032</v>
          </cell>
        </row>
        <row r="23">
          <cell r="A23">
            <v>351</v>
          </cell>
          <cell r="B23" t="str">
            <v>Celle</v>
          </cell>
          <cell r="C23" t="str">
            <v>K03351</v>
          </cell>
        </row>
        <row r="24">
          <cell r="A24">
            <v>352</v>
          </cell>
          <cell r="B24" t="str">
            <v>Cuxhaven</v>
          </cell>
          <cell r="C24" t="str">
            <v>K03352</v>
          </cell>
        </row>
        <row r="25">
          <cell r="A25">
            <v>353</v>
          </cell>
          <cell r="B25" t="str">
            <v>Harburg</v>
          </cell>
          <cell r="C25" t="str">
            <v>K03353</v>
          </cell>
        </row>
        <row r="26">
          <cell r="A26">
            <v>354</v>
          </cell>
          <cell r="B26" t="str">
            <v>Lüchow-Dannenberg</v>
          </cell>
          <cell r="C26" t="str">
            <v>K03354</v>
          </cell>
        </row>
        <row r="27">
          <cell r="A27">
            <v>355</v>
          </cell>
          <cell r="B27" t="str">
            <v>Lüneburg</v>
          </cell>
          <cell r="C27" t="str">
            <v>K03355</v>
          </cell>
        </row>
        <row r="28">
          <cell r="A28">
            <v>356</v>
          </cell>
          <cell r="B28" t="str">
            <v>Osterholz</v>
          </cell>
          <cell r="C28" t="str">
            <v>K03356</v>
          </cell>
        </row>
        <row r="29">
          <cell r="A29">
            <v>357</v>
          </cell>
          <cell r="B29" t="str">
            <v>Rotenburg (Wümme)</v>
          </cell>
          <cell r="C29" t="str">
            <v>K03357</v>
          </cell>
        </row>
        <row r="30">
          <cell r="A30">
            <v>358</v>
          </cell>
          <cell r="B30" t="str">
            <v>Heidekreis</v>
          </cell>
          <cell r="C30" t="str">
            <v>K03358</v>
          </cell>
        </row>
        <row r="31">
          <cell r="A31">
            <v>359</v>
          </cell>
          <cell r="B31" t="str">
            <v>Stade</v>
          </cell>
          <cell r="C31" t="str">
            <v>K03359</v>
          </cell>
        </row>
        <row r="32">
          <cell r="A32">
            <v>360</v>
          </cell>
          <cell r="B32" t="str">
            <v>Uelzen</v>
          </cell>
          <cell r="C32" t="str">
            <v>K03360</v>
          </cell>
        </row>
        <row r="33">
          <cell r="A33">
            <v>361</v>
          </cell>
          <cell r="B33" t="str">
            <v>Verden</v>
          </cell>
          <cell r="C33" t="str">
            <v>K03361</v>
          </cell>
        </row>
        <row r="34">
          <cell r="A34">
            <v>3</v>
          </cell>
          <cell r="B34" t="str">
            <v>Statistische Region Lüneburg</v>
          </cell>
          <cell r="C34" t="str">
            <v>K033</v>
          </cell>
        </row>
        <row r="35">
          <cell r="A35">
            <v>401</v>
          </cell>
          <cell r="B35" t="str">
            <v>Delmenhorst Stadt</v>
          </cell>
          <cell r="C35" t="str">
            <v>K03401</v>
          </cell>
        </row>
        <row r="36">
          <cell r="A36">
            <v>402</v>
          </cell>
          <cell r="B36" t="str">
            <v>Emden Stadt</v>
          </cell>
          <cell r="C36" t="str">
            <v>K03402</v>
          </cell>
        </row>
        <row r="37">
          <cell r="A37">
            <v>403</v>
          </cell>
          <cell r="B37" t="str">
            <v>Oldenburg (Oldb) Stadt</v>
          </cell>
          <cell r="C37" t="str">
            <v>K03403</v>
          </cell>
        </row>
        <row r="38">
          <cell r="A38">
            <v>404</v>
          </cell>
          <cell r="B38" t="str">
            <v>Osnabrück Stadt</v>
          </cell>
          <cell r="C38" t="str">
            <v>K03404</v>
          </cell>
        </row>
        <row r="39">
          <cell r="A39">
            <v>405</v>
          </cell>
          <cell r="B39" t="str">
            <v>Wilhelmshaven Stadt</v>
          </cell>
          <cell r="C39" t="str">
            <v>K03405</v>
          </cell>
        </row>
        <row r="40">
          <cell r="A40">
            <v>451</v>
          </cell>
          <cell r="B40" t="str">
            <v>Ammerland</v>
          </cell>
          <cell r="C40" t="str">
            <v>K03451</v>
          </cell>
        </row>
        <row r="41">
          <cell r="A41">
            <v>452</v>
          </cell>
          <cell r="B41" t="str">
            <v>Aurich</v>
          </cell>
          <cell r="C41" t="str">
            <v>K03452</v>
          </cell>
        </row>
        <row r="42">
          <cell r="A42">
            <v>453</v>
          </cell>
          <cell r="B42" t="str">
            <v>Cloppenburg</v>
          </cell>
          <cell r="C42" t="str">
            <v>K03453</v>
          </cell>
        </row>
        <row r="43">
          <cell r="A43">
            <v>454</v>
          </cell>
          <cell r="B43" t="str">
            <v>Emsland</v>
          </cell>
          <cell r="C43" t="str">
            <v>K03454</v>
          </cell>
        </row>
        <row r="44">
          <cell r="A44">
            <v>455</v>
          </cell>
          <cell r="B44" t="str">
            <v>Friesland</v>
          </cell>
          <cell r="C44" t="str">
            <v>K03455</v>
          </cell>
        </row>
        <row r="45">
          <cell r="A45">
            <v>456</v>
          </cell>
          <cell r="B45" t="str">
            <v>Grafschaft Bentheim</v>
          </cell>
          <cell r="C45" t="str">
            <v>K03456</v>
          </cell>
        </row>
        <row r="46">
          <cell r="A46">
            <v>457</v>
          </cell>
          <cell r="B46" t="str">
            <v>Leer</v>
          </cell>
          <cell r="C46" t="str">
            <v>K03457</v>
          </cell>
        </row>
        <row r="47">
          <cell r="A47">
            <v>458</v>
          </cell>
          <cell r="B47" t="str">
            <v>Oldenburg</v>
          </cell>
          <cell r="C47" t="str">
            <v>K03458</v>
          </cell>
        </row>
        <row r="48">
          <cell r="A48">
            <v>459</v>
          </cell>
          <cell r="B48" t="str">
            <v>Osnabrück</v>
          </cell>
          <cell r="C48" t="str">
            <v>K03459</v>
          </cell>
        </row>
        <row r="49">
          <cell r="A49">
            <v>460</v>
          </cell>
          <cell r="B49" t="str">
            <v>Vechta</v>
          </cell>
          <cell r="C49" t="str">
            <v>K03460</v>
          </cell>
        </row>
        <row r="50">
          <cell r="A50">
            <v>461</v>
          </cell>
          <cell r="B50" t="str">
            <v>Wesermarsch</v>
          </cell>
          <cell r="C50" t="str">
            <v>K03461</v>
          </cell>
        </row>
        <row r="51">
          <cell r="A51">
            <v>462</v>
          </cell>
          <cell r="B51" t="str">
            <v>Wittmund</v>
          </cell>
          <cell r="C51" t="str">
            <v>K03462</v>
          </cell>
        </row>
        <row r="52">
          <cell r="A52">
            <v>4</v>
          </cell>
          <cell r="B52" t="str">
            <v>Statistische Region Weser-Ems</v>
          </cell>
          <cell r="C52" t="str">
            <v>K034</v>
          </cell>
        </row>
        <row r="53">
          <cell r="A53">
            <v>0</v>
          </cell>
          <cell r="B53" t="str">
            <v>Niedersachsen</v>
          </cell>
          <cell r="C53" t="str">
            <v>K030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theme="5"/>
  </sheetPr>
  <dimension ref="A1:M443"/>
  <sheetViews>
    <sheetView zoomScale="175" zoomScaleNormal="175" workbookViewId="0">
      <selection activeCell="E29" sqref="E29"/>
    </sheetView>
  </sheetViews>
  <sheetFormatPr baseColWidth="10" defaultRowHeight="12.75"/>
  <cols>
    <col min="2" max="2" width="12.7109375" customWidth="1"/>
  </cols>
  <sheetData>
    <row r="1" spans="1:13" ht="30" customHeight="1">
      <c r="A1" s="97" t="s">
        <v>139</v>
      </c>
      <c r="B1" s="97"/>
      <c r="C1" s="97"/>
      <c r="D1" s="97"/>
      <c r="E1" s="97"/>
      <c r="F1" s="97"/>
      <c r="G1" s="97"/>
      <c r="H1" s="97"/>
      <c r="I1" s="97"/>
      <c r="J1" s="97"/>
    </row>
    <row r="2" spans="1:13" ht="30" customHeight="1">
      <c r="A2" s="98" t="s">
        <v>140</v>
      </c>
      <c r="B2" s="98"/>
      <c r="C2" s="98"/>
      <c r="D2" s="98"/>
      <c r="E2" s="98"/>
      <c r="F2" s="98"/>
      <c r="G2" s="98"/>
      <c r="H2" s="98"/>
      <c r="I2" s="98"/>
      <c r="J2" s="98"/>
      <c r="K2" s="22"/>
      <c r="L2" s="22"/>
      <c r="M2" s="22"/>
    </row>
    <row r="3" spans="1:13">
      <c r="B3" s="23"/>
      <c r="C3" s="23"/>
      <c r="D3" s="23"/>
      <c r="E3" s="23"/>
      <c r="F3" s="23"/>
      <c r="G3" s="23"/>
      <c r="H3" s="23"/>
      <c r="I3" s="23"/>
      <c r="J3" s="23"/>
      <c r="K3" s="22"/>
      <c r="L3" s="24"/>
      <c r="M3" s="24"/>
    </row>
    <row r="4" spans="1:13" ht="8.25" customHeight="1">
      <c r="A4" s="104" t="s">
        <v>144</v>
      </c>
      <c r="B4" s="107" t="s">
        <v>0</v>
      </c>
      <c r="C4" s="89" t="s">
        <v>129</v>
      </c>
      <c r="D4" s="89" t="s">
        <v>130</v>
      </c>
      <c r="E4" s="92" t="s">
        <v>131</v>
      </c>
      <c r="F4" s="93"/>
      <c r="G4" s="93"/>
      <c r="H4" s="93"/>
      <c r="I4" s="94" t="s">
        <v>132</v>
      </c>
      <c r="J4" s="93" t="s">
        <v>133</v>
      </c>
      <c r="K4" s="93"/>
      <c r="L4" s="93"/>
      <c r="M4" s="99"/>
    </row>
    <row r="5" spans="1:13" ht="34.5" customHeight="1">
      <c r="A5" s="105"/>
      <c r="B5" s="108"/>
      <c r="C5" s="90"/>
      <c r="D5" s="90"/>
      <c r="E5" s="100" t="s">
        <v>58</v>
      </c>
      <c r="F5" s="18" t="s">
        <v>134</v>
      </c>
      <c r="G5" s="18" t="s">
        <v>135</v>
      </c>
      <c r="H5" s="18" t="s">
        <v>136</v>
      </c>
      <c r="I5" s="95"/>
      <c r="J5" s="101" t="s">
        <v>58</v>
      </c>
      <c r="K5" s="18" t="s">
        <v>134</v>
      </c>
      <c r="L5" s="18" t="s">
        <v>135</v>
      </c>
      <c r="M5" s="19" t="s">
        <v>136</v>
      </c>
    </row>
    <row r="6" spans="1:13" ht="8.25" customHeight="1">
      <c r="A6" s="106"/>
      <c r="B6" s="103"/>
      <c r="C6" s="91"/>
      <c r="D6" s="91"/>
      <c r="E6" s="100"/>
      <c r="F6" s="102" t="s">
        <v>137</v>
      </c>
      <c r="G6" s="103"/>
      <c r="H6" s="18" t="s">
        <v>138</v>
      </c>
      <c r="I6" s="96"/>
      <c r="J6" s="101"/>
      <c r="K6" s="102" t="s">
        <v>137</v>
      </c>
      <c r="L6" s="103"/>
      <c r="M6" s="19" t="s">
        <v>138</v>
      </c>
    </row>
    <row r="7" spans="1:13" ht="8.25" customHeight="1">
      <c r="A7" s="63">
        <v>1</v>
      </c>
      <c r="B7" s="25">
        <v>2</v>
      </c>
      <c r="C7" s="25">
        <v>3</v>
      </c>
      <c r="D7" s="25">
        <v>4</v>
      </c>
      <c r="E7" s="25">
        <v>5</v>
      </c>
      <c r="F7" s="25">
        <v>6</v>
      </c>
      <c r="G7" s="25">
        <v>7</v>
      </c>
      <c r="H7" s="25">
        <v>8</v>
      </c>
      <c r="I7" s="25">
        <v>9</v>
      </c>
      <c r="J7" s="25">
        <v>10</v>
      </c>
      <c r="K7" s="26">
        <v>11</v>
      </c>
      <c r="L7" s="26">
        <v>12</v>
      </c>
      <c r="M7" s="26">
        <v>13</v>
      </c>
    </row>
    <row r="8" spans="1:13" ht="8.25" customHeight="1">
      <c r="A8" s="82">
        <v>101</v>
      </c>
      <c r="B8" s="85" t="str">
        <f>VLOOKUP(A8,B3_2019_bearbeitet!$C$7:$O$60,2,FALSE)</f>
        <v xml:space="preserve">Braunschweig, Stadt    </v>
      </c>
      <c r="C8" s="64">
        <f>VLOOKUP(A8,B3_2019_bearbeitet!$C$7:$O$60,3,FALSE)</f>
        <v>2019</v>
      </c>
      <c r="D8" s="86">
        <f>VLOOKUP(A8,B3_2019_bearbeitet!$C$7:$O$60,4,FALSE)</f>
        <v>2562</v>
      </c>
      <c r="E8" s="86">
        <f>VLOOKUP(A8,B3_2019_bearbeitet!$C$7:$O$60,5,FALSE)</f>
        <v>644</v>
      </c>
      <c r="F8" s="87">
        <f>VLOOKUP(A8,B3_2019_bearbeitet!$C$7:$O$60,6,FALSE)</f>
        <v>25.136612021857925</v>
      </c>
      <c r="G8" s="87">
        <f>VLOOKUP(A8,B3_2019_bearbeitet!$C$7:$O$60,7,FALSE)</f>
        <v>22.601110229976211</v>
      </c>
      <c r="H8" s="87">
        <f>VLOOKUP(A8,B3_2019_bearbeitet!$C$7:$O$60,8,FALSE)</f>
        <v>2.535501791881714</v>
      </c>
      <c r="I8" s="86">
        <f>VLOOKUP(A8,B3_2019_bearbeitet!$C$7:$O$60,9,FALSE)</f>
        <v>5852</v>
      </c>
      <c r="J8" s="86">
        <f>VLOOKUP(A8,B3_2019_bearbeitet!$C$7:$O$60,10,FALSE)</f>
        <v>2216</v>
      </c>
      <c r="K8" s="88">
        <f>VLOOKUP(A8,B3_2019_bearbeitet!$C$7:$O$60,11,FALSE)</f>
        <v>37.867395762132602</v>
      </c>
      <c r="L8" s="88">
        <f>VLOOKUP(A8,B3_2019_bearbeitet!$C$7:$O$60,12,FALSE)</f>
        <v>35.798611111111114</v>
      </c>
      <c r="M8" s="88">
        <f>VLOOKUP(A8,B3_2019_bearbeitet!$C$7:$O$60,13,FALSE)</f>
        <v>2.0687846510214882</v>
      </c>
    </row>
    <row r="9" spans="1:13" ht="8.25" customHeight="1">
      <c r="A9" s="82">
        <v>102</v>
      </c>
      <c r="B9" s="85" t="str">
        <f>VLOOKUP(A9,B3_2019_bearbeitet!$C$7:$O$60,2,FALSE)</f>
        <v xml:space="preserve">Salzgitter, Stadt      </v>
      </c>
      <c r="C9" s="64">
        <f>VLOOKUP(A9,B3_2019_bearbeitet!$C$7:$O$60,3,FALSE)</f>
        <v>2019</v>
      </c>
      <c r="D9" s="86">
        <f>VLOOKUP(A9,B3_2019_bearbeitet!$C$7:$O$60,4,FALSE)</f>
        <v>603</v>
      </c>
      <c r="E9" s="86">
        <f>VLOOKUP(A9,B3_2019_bearbeitet!$C$7:$O$60,5,FALSE)</f>
        <v>159</v>
      </c>
      <c r="F9" s="87">
        <f>VLOOKUP(A9,B3_2019_bearbeitet!$C$7:$O$60,6,FALSE)</f>
        <v>26.368159203980102</v>
      </c>
      <c r="G9" s="87">
        <f>VLOOKUP(A9,B3_2019_bearbeitet!$C$7:$O$60,7,FALSE)</f>
        <v>25.734024179620036</v>
      </c>
      <c r="H9" s="87">
        <f>VLOOKUP(A9,B3_2019_bearbeitet!$C$7:$O$60,8,FALSE)</f>
        <v>0.63413502436006652</v>
      </c>
      <c r="I9" s="86">
        <f>VLOOKUP(A9,B3_2019_bearbeitet!$C$7:$O$60,9,FALSE)</f>
        <v>2663</v>
      </c>
      <c r="J9" s="86">
        <f>VLOOKUP(A9,B3_2019_bearbeitet!$C$7:$O$60,10,FALSE)</f>
        <v>1236</v>
      </c>
      <c r="K9" s="88">
        <f>VLOOKUP(A9,B3_2019_bearbeitet!$C$7:$O$60,11,FALSE)</f>
        <v>46.413819001126548</v>
      </c>
      <c r="L9" s="88">
        <f>VLOOKUP(A9,B3_2019_bearbeitet!$C$7:$O$60,12,FALSE)</f>
        <v>45.352873119938295</v>
      </c>
      <c r="M9" s="88">
        <f>VLOOKUP(A9,B3_2019_bearbeitet!$C$7:$O$60,13,FALSE)</f>
        <v>1.0609458811882533</v>
      </c>
    </row>
    <row r="10" spans="1:13" ht="8.25" customHeight="1">
      <c r="A10" s="82">
        <v>103</v>
      </c>
      <c r="B10" s="85" t="str">
        <f>VLOOKUP(A10,B3_2019_bearbeitet!$C$7:$O$60,2,FALSE)</f>
        <v xml:space="preserve">Wolfsburg, Stadt       </v>
      </c>
      <c r="C10" s="64">
        <f>VLOOKUP(A10,B3_2019_bearbeitet!$C$7:$O$60,3,FALSE)</f>
        <v>2019</v>
      </c>
      <c r="D10" s="86">
        <f>VLOOKUP(A10,B3_2019_bearbeitet!$C$7:$O$60,4,FALSE)</f>
        <v>1480</v>
      </c>
      <c r="E10" s="86">
        <f>VLOOKUP(A10,B3_2019_bearbeitet!$C$7:$O$60,5,FALSE)</f>
        <v>460</v>
      </c>
      <c r="F10" s="87">
        <f>VLOOKUP(A10,B3_2019_bearbeitet!$C$7:$O$60,6,FALSE)</f>
        <v>31.081081081081081</v>
      </c>
      <c r="G10" s="87">
        <f>VLOOKUP(A10,B3_2019_bearbeitet!$C$7:$O$60,7,FALSE)</f>
        <v>24.75177304964539</v>
      </c>
      <c r="H10" s="87">
        <f>VLOOKUP(A10,B3_2019_bearbeitet!$C$7:$O$60,8,FALSE)</f>
        <v>6.3293080314356907</v>
      </c>
      <c r="I10" s="86">
        <f>VLOOKUP(A10,B3_2019_bearbeitet!$C$7:$O$60,9,FALSE)</f>
        <v>3443</v>
      </c>
      <c r="J10" s="86">
        <f>VLOOKUP(A10,B3_2019_bearbeitet!$C$7:$O$60,10,FALSE)</f>
        <v>1485</v>
      </c>
      <c r="K10" s="88">
        <f>VLOOKUP(A10,B3_2019_bearbeitet!$C$7:$O$60,11,FALSE)</f>
        <v>43.130990415335461</v>
      </c>
      <c r="L10" s="88">
        <f>VLOOKUP(A10,B3_2019_bearbeitet!$C$7:$O$60,12,FALSE)</f>
        <v>32.65785609397944</v>
      </c>
      <c r="M10" s="88">
        <f>VLOOKUP(A10,B3_2019_bearbeitet!$C$7:$O$60,13,FALSE)</f>
        <v>10.473134321356021</v>
      </c>
    </row>
    <row r="11" spans="1:13" ht="8.25" customHeight="1">
      <c r="A11" s="82">
        <v>151</v>
      </c>
      <c r="B11" s="85" t="str">
        <f>VLOOKUP(A11,B3_2019_bearbeitet!$C$7:$O$60,2,FALSE)</f>
        <v xml:space="preserve">Gifhorn                </v>
      </c>
      <c r="C11" s="64">
        <f>VLOOKUP(A11,B3_2019_bearbeitet!$C$7:$O$60,3,FALSE)</f>
        <v>2019</v>
      </c>
      <c r="D11" s="86">
        <f>VLOOKUP(A11,B3_2019_bearbeitet!$C$7:$O$60,4,FALSE)</f>
        <v>1727</v>
      </c>
      <c r="E11" s="86">
        <f>VLOOKUP(A11,B3_2019_bearbeitet!$C$7:$O$60,5,FALSE)</f>
        <v>187</v>
      </c>
      <c r="F11" s="87">
        <f>VLOOKUP(A11,B3_2019_bearbeitet!$C$7:$O$60,6,FALSE)</f>
        <v>10.828025477707007</v>
      </c>
      <c r="G11" s="87">
        <f>VLOOKUP(A11,B3_2019_bearbeitet!$C$7:$O$60,7,FALSE)</f>
        <v>10.542540073982737</v>
      </c>
      <c r="H11" s="87">
        <f>VLOOKUP(A11,B3_2019_bearbeitet!$C$7:$O$60,8,FALSE)</f>
        <v>0.28548540372426956</v>
      </c>
      <c r="I11" s="86">
        <f>VLOOKUP(A11,B3_2019_bearbeitet!$C$7:$O$60,9,FALSE)</f>
        <v>4656</v>
      </c>
      <c r="J11" s="86">
        <f>VLOOKUP(A11,B3_2019_bearbeitet!$C$7:$O$60,10,FALSE)</f>
        <v>915</v>
      </c>
      <c r="K11" s="88">
        <f>VLOOKUP(A11,B3_2019_bearbeitet!$C$7:$O$60,11,FALSE)</f>
        <v>19.652061855670102</v>
      </c>
      <c r="L11" s="88">
        <f>VLOOKUP(A11,B3_2019_bearbeitet!$C$7:$O$60,12,FALSE)</f>
        <v>15.703602991162475</v>
      </c>
      <c r="M11" s="88">
        <f>VLOOKUP(A11,B3_2019_bearbeitet!$C$7:$O$60,13,FALSE)</f>
        <v>3.9484588645076268</v>
      </c>
    </row>
    <row r="12" spans="1:13" ht="8.25" customHeight="1">
      <c r="A12" s="82">
        <v>153</v>
      </c>
      <c r="B12" s="85" t="str">
        <f>VLOOKUP(A12,B3_2019_bearbeitet!$C$7:$O$60,2,FALSE)</f>
        <v xml:space="preserve">Goslar                 </v>
      </c>
      <c r="C12" s="64">
        <f>VLOOKUP(A12,B3_2019_bearbeitet!$C$7:$O$60,3,FALSE)</f>
        <v>2019</v>
      </c>
      <c r="D12" s="86">
        <f>VLOOKUP(A12,B3_2019_bearbeitet!$C$7:$O$60,4,FALSE)</f>
        <v>1025</v>
      </c>
      <c r="E12" s="86">
        <f>VLOOKUP(A12,B3_2019_bearbeitet!$C$7:$O$60,5,FALSE)</f>
        <v>112</v>
      </c>
      <c r="F12" s="87">
        <f>VLOOKUP(A12,B3_2019_bearbeitet!$C$7:$O$60,6,FALSE)</f>
        <v>10.926829268292684</v>
      </c>
      <c r="G12" s="87">
        <f>VLOOKUP(A12,B3_2019_bearbeitet!$C$7:$O$60,7,FALSE)</f>
        <v>12.068965517241379</v>
      </c>
      <c r="H12" s="87">
        <f>VLOOKUP(A12,B3_2019_bearbeitet!$C$7:$O$60,8,FALSE)</f>
        <v>-1.1421362489486953</v>
      </c>
      <c r="I12" s="86">
        <f>VLOOKUP(A12,B3_2019_bearbeitet!$C$7:$O$60,9,FALSE)</f>
        <v>2727</v>
      </c>
      <c r="J12" s="86">
        <f>VLOOKUP(A12,B3_2019_bearbeitet!$C$7:$O$60,10,FALSE)</f>
        <v>646</v>
      </c>
      <c r="K12" s="88">
        <f>VLOOKUP(A12,B3_2019_bearbeitet!$C$7:$O$60,11,FALSE)</f>
        <v>23.689035570223687</v>
      </c>
      <c r="L12" s="88">
        <f>VLOOKUP(A12,B3_2019_bearbeitet!$C$7:$O$60,12,FALSE)</f>
        <v>22.09737827715356</v>
      </c>
      <c r="M12" s="88">
        <f>VLOOKUP(A12,B3_2019_bearbeitet!$C$7:$O$60,13,FALSE)</f>
        <v>1.5916572930701278</v>
      </c>
    </row>
    <row r="13" spans="1:13" ht="8.25" customHeight="1">
      <c r="A13" s="82">
        <v>154</v>
      </c>
      <c r="B13" s="85" t="str">
        <f>VLOOKUP(A13,B3_2019_bearbeitet!$C$7:$O$60,2,FALSE)</f>
        <v xml:space="preserve">Helmstedt              </v>
      </c>
      <c r="C13" s="64">
        <f>VLOOKUP(A13,B3_2019_bearbeitet!$C$7:$O$60,3,FALSE)</f>
        <v>2019</v>
      </c>
      <c r="D13" s="86">
        <f>VLOOKUP(A13,B3_2019_bearbeitet!$C$7:$O$60,4,FALSE)</f>
        <v>818</v>
      </c>
      <c r="E13" s="86">
        <f>VLOOKUP(A13,B3_2019_bearbeitet!$C$7:$O$60,5,FALSE)</f>
        <v>67</v>
      </c>
      <c r="F13" s="87">
        <f>VLOOKUP(A13,B3_2019_bearbeitet!$C$7:$O$60,6,FALSE)</f>
        <v>8.1907090464547672</v>
      </c>
      <c r="G13" s="87">
        <f>VLOOKUP(A13,B3_2019_bearbeitet!$C$7:$O$60,7,FALSE)</f>
        <v>8.4224598930481278</v>
      </c>
      <c r="H13" s="87">
        <f>VLOOKUP(A13,B3_2019_bearbeitet!$C$7:$O$60,8,FALSE)</f>
        <v>-0.23175084659336065</v>
      </c>
      <c r="I13" s="86">
        <f>VLOOKUP(A13,B3_2019_bearbeitet!$C$7:$O$60,9,FALSE)</f>
        <v>2101</v>
      </c>
      <c r="J13" s="86">
        <f>VLOOKUP(A13,B3_2019_bearbeitet!$C$7:$O$60,10,FALSE)</f>
        <v>304</v>
      </c>
      <c r="K13" s="88">
        <f>VLOOKUP(A13,B3_2019_bearbeitet!$C$7:$O$60,11,FALSE)</f>
        <v>14.469300333174678</v>
      </c>
      <c r="L13" s="88">
        <f>VLOOKUP(A13,B3_2019_bearbeitet!$C$7:$O$60,12,FALSE)</f>
        <v>15.714982918496828</v>
      </c>
      <c r="M13" s="88">
        <f>VLOOKUP(A13,B3_2019_bearbeitet!$C$7:$O$60,13,FALSE)</f>
        <v>-1.2456825853221503</v>
      </c>
    </row>
    <row r="14" spans="1:13" ht="8.25" customHeight="1">
      <c r="A14" s="82">
        <v>155</v>
      </c>
      <c r="B14" s="85" t="str">
        <f>VLOOKUP(A14,B3_2019_bearbeitet!$C$7:$O$60,2,FALSE)</f>
        <v xml:space="preserve">Northeim               </v>
      </c>
      <c r="C14" s="64">
        <f>VLOOKUP(A14,B3_2019_bearbeitet!$C$7:$O$60,3,FALSE)</f>
        <v>2019</v>
      </c>
      <c r="D14" s="86">
        <f>VLOOKUP(A14,B3_2019_bearbeitet!$C$7:$O$60,4,FALSE)</f>
        <v>950</v>
      </c>
      <c r="E14" s="86">
        <f>VLOOKUP(A14,B3_2019_bearbeitet!$C$7:$O$60,5,FALSE)</f>
        <v>165</v>
      </c>
      <c r="F14" s="87">
        <f>VLOOKUP(A14,B3_2019_bearbeitet!$C$7:$O$60,6,FALSE)</f>
        <v>17.368421052631579</v>
      </c>
      <c r="G14" s="87">
        <f>VLOOKUP(A14,B3_2019_bearbeitet!$C$7:$O$60,7,FALSE)</f>
        <v>15.193965517241379</v>
      </c>
      <c r="H14" s="87">
        <f>VLOOKUP(A14,B3_2019_bearbeitet!$C$7:$O$60,8,FALSE)</f>
        <v>2.1744555353901998</v>
      </c>
      <c r="I14" s="86">
        <f>VLOOKUP(A14,B3_2019_bearbeitet!$C$7:$O$60,9,FALSE)</f>
        <v>3010</v>
      </c>
      <c r="J14" s="86">
        <f>VLOOKUP(A14,B3_2019_bearbeitet!$C$7:$O$60,10,FALSE)</f>
        <v>704</v>
      </c>
      <c r="K14" s="88">
        <f>VLOOKUP(A14,B3_2019_bearbeitet!$C$7:$O$60,11,FALSE)</f>
        <v>23.388704318936878</v>
      </c>
      <c r="L14" s="88">
        <f>VLOOKUP(A14,B3_2019_bearbeitet!$C$7:$O$60,12,FALSE)</f>
        <v>22.551632245169888</v>
      </c>
      <c r="M14" s="88">
        <f>VLOOKUP(A14,B3_2019_bearbeitet!$C$7:$O$60,13,FALSE)</f>
        <v>0.83707207376698989</v>
      </c>
    </row>
    <row r="15" spans="1:13" ht="8.25" customHeight="1">
      <c r="A15" s="82">
        <v>157</v>
      </c>
      <c r="B15" s="85" t="str">
        <f>VLOOKUP(A15,B3_2019_bearbeitet!$C$7:$O$60,2,FALSE)</f>
        <v xml:space="preserve">Peine                  </v>
      </c>
      <c r="C15" s="64">
        <f>VLOOKUP(A15,B3_2019_bearbeitet!$C$7:$O$60,3,FALSE)</f>
        <v>2019</v>
      </c>
      <c r="D15" s="86">
        <f>VLOOKUP(A15,B3_2019_bearbeitet!$C$7:$O$60,4,FALSE)</f>
        <v>1236</v>
      </c>
      <c r="E15" s="86">
        <f>VLOOKUP(A15,B3_2019_bearbeitet!$C$7:$O$60,5,FALSE)</f>
        <v>169</v>
      </c>
      <c r="F15" s="87">
        <f>VLOOKUP(A15,B3_2019_bearbeitet!$C$7:$O$60,6,FALSE)</f>
        <v>13.673139158576053</v>
      </c>
      <c r="G15" s="87">
        <f>VLOOKUP(A15,B3_2019_bearbeitet!$C$7:$O$60,7,FALSE)</f>
        <v>11.90909090909091</v>
      </c>
      <c r="H15" s="87">
        <f>VLOOKUP(A15,B3_2019_bearbeitet!$C$7:$O$60,8,FALSE)</f>
        <v>1.7640482494851426</v>
      </c>
      <c r="I15" s="86">
        <f>VLOOKUP(A15,B3_2019_bearbeitet!$C$7:$O$60,9,FALSE)</f>
        <v>3518</v>
      </c>
      <c r="J15" s="86">
        <f>VLOOKUP(A15,B3_2019_bearbeitet!$C$7:$O$60,10,FALSE)</f>
        <v>933</v>
      </c>
      <c r="K15" s="88">
        <f>VLOOKUP(A15,B3_2019_bearbeitet!$C$7:$O$60,11,FALSE)</f>
        <v>26.520750426378626</v>
      </c>
      <c r="L15" s="88">
        <f>VLOOKUP(A15,B3_2019_bearbeitet!$C$7:$O$60,12,FALSE)</f>
        <v>26.140958983246676</v>
      </c>
      <c r="M15" s="88">
        <f>VLOOKUP(A15,B3_2019_bearbeitet!$C$7:$O$60,13,FALSE)</f>
        <v>0.37979144313194979</v>
      </c>
    </row>
    <row r="16" spans="1:13" ht="8.25" customHeight="1">
      <c r="A16" s="82">
        <v>158</v>
      </c>
      <c r="B16" s="85" t="str">
        <f>VLOOKUP(A16,B3_2019_bearbeitet!$C$7:$O$60,2,FALSE)</f>
        <v xml:space="preserve">Wolfenbüttel           </v>
      </c>
      <c r="C16" s="64">
        <f>VLOOKUP(A16,B3_2019_bearbeitet!$C$7:$O$60,3,FALSE)</f>
        <v>2019</v>
      </c>
      <c r="D16" s="86">
        <f>VLOOKUP(A16,B3_2019_bearbeitet!$C$7:$O$60,4,FALSE)</f>
        <v>1021</v>
      </c>
      <c r="E16" s="86">
        <f>VLOOKUP(A16,B3_2019_bearbeitet!$C$7:$O$60,5,FALSE)</f>
        <v>129</v>
      </c>
      <c r="F16" s="87">
        <f>VLOOKUP(A16,B3_2019_bearbeitet!$C$7:$O$60,6,FALSE)</f>
        <v>12.634671890303622</v>
      </c>
      <c r="G16" s="87">
        <f>VLOOKUP(A16,B3_2019_bearbeitet!$C$7:$O$60,7,FALSE)</f>
        <v>10.059171597633137</v>
      </c>
      <c r="H16" s="87">
        <f>VLOOKUP(A16,B3_2019_bearbeitet!$C$7:$O$60,8,FALSE)</f>
        <v>2.5755002926704851</v>
      </c>
      <c r="I16" s="86">
        <f>VLOOKUP(A16,B3_2019_bearbeitet!$C$7:$O$60,9,FALSE)</f>
        <v>2879</v>
      </c>
      <c r="J16" s="86">
        <f>VLOOKUP(A16,B3_2019_bearbeitet!$C$7:$O$60,10,FALSE)</f>
        <v>589</v>
      </c>
      <c r="K16" s="88">
        <f>VLOOKUP(A16,B3_2019_bearbeitet!$C$7:$O$60,11,FALSE)</f>
        <v>20.45849253212921</v>
      </c>
      <c r="L16" s="88">
        <f>VLOOKUP(A16,B3_2019_bearbeitet!$C$7:$O$60,12,FALSE)</f>
        <v>19.818511796733212</v>
      </c>
      <c r="M16" s="88">
        <f>VLOOKUP(A16,B3_2019_bearbeitet!$C$7:$O$60,13,FALSE)</f>
        <v>0.63998073539599787</v>
      </c>
    </row>
    <row r="17" spans="1:13" ht="8.25" customHeight="1">
      <c r="A17" s="82">
        <v>159</v>
      </c>
      <c r="B17" s="85" t="str">
        <f>VLOOKUP(A17,B3_2019_bearbeitet!$C$7:$O$60,2,FALSE)</f>
        <v xml:space="preserve">Göttingen              </v>
      </c>
      <c r="C17" s="64">
        <f>VLOOKUP(A17,B3_2019_bearbeitet!$C$7:$O$60,3,FALSE)</f>
        <v>2019</v>
      </c>
      <c r="D17" s="86">
        <f>VLOOKUP(A17,B3_2019_bearbeitet!$C$7:$O$60,4,FALSE)</f>
        <v>3176</v>
      </c>
      <c r="E17" s="86">
        <f>VLOOKUP(A17,B3_2019_bearbeitet!$C$7:$O$60,5,FALSE)</f>
        <v>615</v>
      </c>
      <c r="F17" s="87">
        <f>VLOOKUP(A17,B3_2019_bearbeitet!$C$7:$O$60,6,FALSE)</f>
        <v>19.363979848866499</v>
      </c>
      <c r="G17" s="87">
        <f>VLOOKUP(A17,B3_2019_bearbeitet!$C$7:$O$60,7,FALSE)</f>
        <v>17.035830618892508</v>
      </c>
      <c r="H17" s="87">
        <f>VLOOKUP(A17,B3_2019_bearbeitet!$C$7:$O$60,8,FALSE)</f>
        <v>2.3281492299739917</v>
      </c>
      <c r="I17" s="86">
        <f>VLOOKUP(A17,B3_2019_bearbeitet!$C$7:$O$60,9,FALSE)</f>
        <v>7291</v>
      </c>
      <c r="J17" s="86">
        <f>VLOOKUP(A17,B3_2019_bearbeitet!$C$7:$O$60,10,FALSE)</f>
        <v>2000</v>
      </c>
      <c r="K17" s="88">
        <f>VLOOKUP(A17,B3_2019_bearbeitet!$C$7:$O$60,11,FALSE)</f>
        <v>27.431079412974903</v>
      </c>
      <c r="L17" s="88">
        <f>VLOOKUP(A17,B3_2019_bearbeitet!$C$7:$O$60,12,FALSE)</f>
        <v>26.463995516951528</v>
      </c>
      <c r="M17" s="88">
        <f>VLOOKUP(A17,B3_2019_bearbeitet!$C$7:$O$60,13,FALSE)</f>
        <v>0.96708389602337519</v>
      </c>
    </row>
    <row r="18" spans="1:13" ht="8.25" customHeight="1">
      <c r="A18" s="82">
        <v>159016</v>
      </c>
      <c r="B18" s="85" t="str">
        <f>VLOOKUP(A18,B3_2019_bearbeitet!$C$7:$O$60,2,FALSE)</f>
        <v xml:space="preserve">dav. Göttingen, Stadt  </v>
      </c>
      <c r="C18" s="64">
        <f>VLOOKUP(A18,B3_2019_bearbeitet!$C$7:$O$60,3,FALSE)</f>
        <v>2019</v>
      </c>
      <c r="D18" s="86">
        <f>VLOOKUP(A18,B3_2019_bearbeitet!$C$7:$O$60,4,FALSE)</f>
        <v>1372</v>
      </c>
      <c r="E18" s="86">
        <f>VLOOKUP(A18,B3_2019_bearbeitet!$C$7:$O$60,5,FALSE)</f>
        <v>437</v>
      </c>
      <c r="F18" s="87">
        <f>VLOOKUP(A18,B3_2019_bearbeitet!$C$7:$O$60,6,FALSE)</f>
        <v>31.851311953352766</v>
      </c>
      <c r="G18" s="87">
        <f>VLOOKUP(A18,B3_2019_bearbeitet!$C$7:$O$60,7,FALSE)</f>
        <v>27.232796486090777</v>
      </c>
      <c r="H18" s="87">
        <f>VLOOKUP(A18,B3_2019_bearbeitet!$C$7:$O$60,8,FALSE)</f>
        <v>4.6185154672619895</v>
      </c>
      <c r="I18" s="86">
        <f>VLOOKUP(A18,B3_2019_bearbeitet!$C$7:$O$60,9,FALSE)</f>
        <v>2684</v>
      </c>
      <c r="J18" s="86">
        <f>VLOOKUP(A18,B3_2019_bearbeitet!$C$7:$O$60,10,FALSE)</f>
        <v>1102</v>
      </c>
      <c r="K18" s="88">
        <f>VLOOKUP(A18,B3_2019_bearbeitet!$C$7:$O$60,11,FALSE)</f>
        <v>41.058122205663189</v>
      </c>
      <c r="L18" s="88">
        <f>VLOOKUP(A18,B3_2019_bearbeitet!$C$7:$O$60,12,FALSE)</f>
        <v>39.338097028958259</v>
      </c>
      <c r="M18" s="88">
        <f>VLOOKUP(A18,B3_2019_bearbeitet!$C$7:$O$60,13,FALSE)</f>
        <v>1.7200251767049295</v>
      </c>
    </row>
    <row r="19" spans="1:13" ht="8.25" customHeight="1">
      <c r="A19" s="82">
        <v>159999</v>
      </c>
      <c r="B19" s="85" t="str">
        <f>VLOOKUP(A19,B3_2019_bearbeitet!$C$7:$O$60,2,FALSE)</f>
        <v xml:space="preserve">dav. Göttingen, Umland </v>
      </c>
      <c r="C19" s="64">
        <f>VLOOKUP(A19,B3_2019_bearbeitet!$C$7:$O$60,3,FALSE)</f>
        <v>2019</v>
      </c>
      <c r="D19" s="86">
        <f>VLOOKUP(A19,B3_2019_bearbeitet!$C$7:$O$60,4,FALSE)</f>
        <v>1804</v>
      </c>
      <c r="E19" s="86">
        <f>VLOOKUP(A19,B3_2019_bearbeitet!$C$7:$O$60,5,FALSE)</f>
        <v>178</v>
      </c>
      <c r="F19" s="87">
        <f>VLOOKUP(A19,B3_2019_bearbeitet!$C$7:$O$60,6,FALSE)</f>
        <v>9.8669623059866964</v>
      </c>
      <c r="G19" s="87">
        <f>VLOOKUP(A19,B3_2019_bearbeitet!$C$7:$O$60,7,FALSE)</f>
        <v>8.86150234741784</v>
      </c>
      <c r="H19" s="87">
        <f>VLOOKUP(A19,B3_2019_bearbeitet!$C$7:$O$60,8,FALSE)</f>
        <v>1.0054599585688564</v>
      </c>
      <c r="I19" s="86">
        <f>VLOOKUP(A19,B3_2019_bearbeitet!$C$7:$O$60,9,FALSE)</f>
        <v>4607</v>
      </c>
      <c r="J19" s="86">
        <f>VLOOKUP(A19,B3_2019_bearbeitet!$C$7:$O$60,10,FALSE)</f>
        <v>898</v>
      </c>
      <c r="K19" s="88">
        <f>VLOOKUP(A19,B3_2019_bearbeitet!$C$7:$O$60,11,FALSE)</f>
        <v>19.492077273713914</v>
      </c>
      <c r="L19" s="88">
        <f>VLOOKUP(A19,B3_2019_bearbeitet!$C$7:$O$60,12,FALSE)</f>
        <v>18.821165438714001</v>
      </c>
      <c r="M19" s="88">
        <f>VLOOKUP(A19,B3_2019_bearbeitet!$C$7:$O$60,13,FALSE)</f>
        <v>0.67091183499991303</v>
      </c>
    </row>
    <row r="20" spans="1:13" ht="8.25" customHeight="1">
      <c r="A20" s="82">
        <v>1</v>
      </c>
      <c r="B20" s="85" t="str">
        <f>VLOOKUP(A20,B3_2019_bearbeitet!$C$7:$O$60,2,FALSE)</f>
        <v>Stat. Region Braunschwe</v>
      </c>
      <c r="C20" s="64">
        <f>VLOOKUP(A20,B3_2019_bearbeitet!$C$7:$O$60,3,FALSE)</f>
        <v>2019</v>
      </c>
      <c r="D20" s="86">
        <f>VLOOKUP(A20,B3_2019_bearbeitet!$C$7:$O$60,4,FALSE)</f>
        <v>14598</v>
      </c>
      <c r="E20" s="86">
        <f>VLOOKUP(A20,B3_2019_bearbeitet!$C$7:$O$60,5,FALSE)</f>
        <v>2707</v>
      </c>
      <c r="F20" s="87">
        <f>VLOOKUP(A20,B3_2019_bearbeitet!$C$7:$O$60,6,FALSE)</f>
        <v>18.543636114536238</v>
      </c>
      <c r="G20" s="87">
        <f>VLOOKUP(A20,B3_2019_bearbeitet!$C$7:$O$60,7,FALSE)</f>
        <v>16.582015880964303</v>
      </c>
      <c r="H20" s="87">
        <f>VLOOKUP(A20,B3_2019_bearbeitet!$C$7:$O$60,8,FALSE)</f>
        <v>1.961620233571935</v>
      </c>
      <c r="I20" s="86">
        <f>VLOOKUP(A20,B3_2019_bearbeitet!$C$7:$O$60,9,FALSE)</f>
        <v>38140</v>
      </c>
      <c r="J20" s="86">
        <f>VLOOKUP(A20,B3_2019_bearbeitet!$C$7:$O$60,10,FALSE)</f>
        <v>11028</v>
      </c>
      <c r="K20" s="88">
        <f>VLOOKUP(A20,B3_2019_bearbeitet!$C$7:$O$60,11,FALSE)</f>
        <v>28.914525432616678</v>
      </c>
      <c r="L20" s="88">
        <f>VLOOKUP(A20,B3_2019_bearbeitet!$C$7:$O$60,12,FALSE)</f>
        <v>26.772625983300667</v>
      </c>
      <c r="M20" s="88">
        <f>VLOOKUP(A20,B3_2019_bearbeitet!$C$7:$O$60,13,FALSE)</f>
        <v>2.1418994493160106</v>
      </c>
    </row>
    <row r="21" spans="1:13" ht="8.25" customHeight="1">
      <c r="A21" s="82">
        <v>241</v>
      </c>
      <c r="B21" s="85" t="str">
        <f>VLOOKUP(A21,B3_2019_bearbeitet!$C$7:$O$60,2,FALSE)</f>
        <v xml:space="preserve">Region Hannover        </v>
      </c>
      <c r="C21" s="64">
        <f>VLOOKUP(A21,B3_2019_bearbeitet!$C$7:$O$60,3,FALSE)</f>
        <v>2019</v>
      </c>
      <c r="D21" s="86">
        <f>VLOOKUP(A21,B3_2019_bearbeitet!$C$7:$O$60,4,FALSE)</f>
        <v>11283</v>
      </c>
      <c r="E21" s="86">
        <f>VLOOKUP(A21,B3_2019_bearbeitet!$C$7:$O$60,5,FALSE)</f>
        <v>3091</v>
      </c>
      <c r="F21" s="87">
        <f>VLOOKUP(A21,B3_2019_bearbeitet!$C$7:$O$60,6,FALSE)</f>
        <v>27.395196313037314</v>
      </c>
      <c r="G21" s="87">
        <f>VLOOKUP(A21,B3_2019_bearbeitet!$C$7:$O$60,7,FALSE)</f>
        <v>26.884715607871328</v>
      </c>
      <c r="H21" s="87">
        <f>VLOOKUP(A21,B3_2019_bearbeitet!$C$7:$O$60,8,FALSE)</f>
        <v>0.51048070516598543</v>
      </c>
      <c r="I21" s="86">
        <f>VLOOKUP(A21,B3_2019_bearbeitet!$C$7:$O$60,9,FALSE)</f>
        <v>29733</v>
      </c>
      <c r="J21" s="86">
        <f>VLOOKUP(A21,B3_2019_bearbeitet!$C$7:$O$60,10,FALSE)</f>
        <v>12213</v>
      </c>
      <c r="K21" s="88">
        <f>VLOOKUP(A21,B3_2019_bearbeitet!$C$7:$O$60,11,FALSE)</f>
        <v>41.075572596105339</v>
      </c>
      <c r="L21" s="88">
        <f>VLOOKUP(A21,B3_2019_bearbeitet!$C$7:$O$60,12,FALSE)</f>
        <v>39.372798467904651</v>
      </c>
      <c r="M21" s="88">
        <f>VLOOKUP(A21,B3_2019_bearbeitet!$C$7:$O$60,13,FALSE)</f>
        <v>1.7027741282006872</v>
      </c>
    </row>
    <row r="22" spans="1:13" ht="8.25" customHeight="1">
      <c r="A22" s="82">
        <v>241001</v>
      </c>
      <c r="B22" s="85" t="str">
        <f>VLOOKUP(A22,B3_2019_bearbeitet!$C$7:$O$60,2,FALSE)</f>
        <v>dav. Hannover, Landesha</v>
      </c>
      <c r="C22" s="64">
        <f>VLOOKUP(A22,B3_2019_bearbeitet!$C$7:$O$60,3,FALSE)</f>
        <v>2019</v>
      </c>
      <c r="D22" s="86">
        <f>VLOOKUP(A22,B3_2019_bearbeitet!$C$7:$O$60,4,FALSE)</f>
        <v>5562</v>
      </c>
      <c r="E22" s="86">
        <f>VLOOKUP(A22,B3_2019_bearbeitet!$C$7:$O$60,5,FALSE)</f>
        <v>1986</v>
      </c>
      <c r="F22" s="87">
        <f>VLOOKUP(A22,B3_2019_bearbeitet!$C$7:$O$60,6,FALSE)</f>
        <v>35.706580366774546</v>
      </c>
      <c r="G22" s="87">
        <f>VLOOKUP(A22,B3_2019_bearbeitet!$C$7:$O$60,7,FALSE)</f>
        <v>35.556750941366325</v>
      </c>
      <c r="H22" s="87">
        <f>VLOOKUP(A22,B3_2019_bearbeitet!$C$7:$O$60,8,FALSE)</f>
        <v>0.14982942540822108</v>
      </c>
      <c r="I22" s="86">
        <f>VLOOKUP(A22,B3_2019_bearbeitet!$C$7:$O$60,9,FALSE)</f>
        <v>13544</v>
      </c>
      <c r="J22" s="86">
        <f>VLOOKUP(A22,B3_2019_bearbeitet!$C$7:$O$60,10,FALSE)</f>
        <v>6963</v>
      </c>
      <c r="K22" s="88">
        <f>VLOOKUP(A22,B3_2019_bearbeitet!$C$7:$O$60,11,FALSE)</f>
        <v>51.410218546958063</v>
      </c>
      <c r="L22" s="88">
        <f>VLOOKUP(A22,B3_2019_bearbeitet!$C$7:$O$60,12,FALSE)</f>
        <v>51.066993828537434</v>
      </c>
      <c r="M22" s="88">
        <f>VLOOKUP(A22,B3_2019_bearbeitet!$C$7:$O$60,13,FALSE)</f>
        <v>0.34322471842062896</v>
      </c>
    </row>
    <row r="23" spans="1:13" ht="8.25" customHeight="1">
      <c r="A23" s="82">
        <v>241999</v>
      </c>
      <c r="B23" s="85" t="str">
        <f>VLOOKUP(A23,B3_2019_bearbeitet!$C$7:$O$60,2,FALSE)</f>
        <v xml:space="preserve">dav. Hannover, Umland  </v>
      </c>
      <c r="C23" s="64">
        <f>VLOOKUP(A23,B3_2019_bearbeitet!$C$7:$O$60,3,FALSE)</f>
        <v>2019</v>
      </c>
      <c r="D23" s="86">
        <f>VLOOKUP(A23,B3_2019_bearbeitet!$C$7:$O$60,4,FALSE)</f>
        <v>5721</v>
      </c>
      <c r="E23" s="86">
        <f>VLOOKUP(A23,B3_2019_bearbeitet!$C$7:$O$60,5,FALSE)</f>
        <v>1105</v>
      </c>
      <c r="F23" s="87">
        <f>VLOOKUP(A23,B3_2019_bearbeitet!$C$7:$O$60,6,FALSE)</f>
        <v>19.314805104002797</v>
      </c>
      <c r="G23" s="87">
        <f>VLOOKUP(A23,B3_2019_bearbeitet!$C$7:$O$60,7,FALSE)</f>
        <v>18.173631123919311</v>
      </c>
      <c r="H23" s="87">
        <f>VLOOKUP(A23,B3_2019_bearbeitet!$C$7:$O$60,8,FALSE)</f>
        <v>1.1411739800834866</v>
      </c>
      <c r="I23" s="86">
        <f>VLOOKUP(A23,B3_2019_bearbeitet!$C$7:$O$60,9,FALSE)</f>
        <v>16189</v>
      </c>
      <c r="J23" s="86">
        <f>VLOOKUP(A23,B3_2019_bearbeitet!$C$7:$O$60,10,FALSE)</f>
        <v>5250</v>
      </c>
      <c r="K23" s="88">
        <f>VLOOKUP(A23,B3_2019_bearbeitet!$C$7:$O$60,11,FALSE)</f>
        <v>32.429427388967817</v>
      </c>
      <c r="L23" s="88">
        <f>VLOOKUP(A23,B3_2019_bearbeitet!$C$7:$O$60,12,FALSE)</f>
        <v>29.413627152988852</v>
      </c>
      <c r="M23" s="88">
        <f>VLOOKUP(A23,B3_2019_bearbeitet!$C$7:$O$60,13,FALSE)</f>
        <v>3.0158002359789648</v>
      </c>
    </row>
    <row r="24" spans="1:13" ht="8.25" customHeight="1">
      <c r="A24" s="82">
        <v>251</v>
      </c>
      <c r="B24" s="85" t="str">
        <f>VLOOKUP(A24,B3_2019_bearbeitet!$C$7:$O$60,2,FALSE)</f>
        <v xml:space="preserve">Diepholz               </v>
      </c>
      <c r="C24" s="64">
        <f>VLOOKUP(A24,B3_2019_bearbeitet!$C$7:$O$60,3,FALSE)</f>
        <v>2019</v>
      </c>
      <c r="D24" s="86">
        <f>VLOOKUP(A24,B3_2019_bearbeitet!$C$7:$O$60,4,FALSE)</f>
        <v>2040</v>
      </c>
      <c r="E24" s="86">
        <f>VLOOKUP(A24,B3_2019_bearbeitet!$C$7:$O$60,5,FALSE)</f>
        <v>319</v>
      </c>
      <c r="F24" s="87">
        <f>VLOOKUP(A24,B3_2019_bearbeitet!$C$7:$O$60,6,FALSE)</f>
        <v>15.637254901960784</v>
      </c>
      <c r="G24" s="87">
        <f>VLOOKUP(A24,B3_2019_bearbeitet!$C$7:$O$60,7,FALSE)</f>
        <v>14.167127836192584</v>
      </c>
      <c r="H24" s="87">
        <f>VLOOKUP(A24,B3_2019_bearbeitet!$C$7:$O$60,8,FALSE)</f>
        <v>1.4701270657681995</v>
      </c>
      <c r="I24" s="86">
        <f>VLOOKUP(A24,B3_2019_bearbeitet!$C$7:$O$60,9,FALSE)</f>
        <v>5389</v>
      </c>
      <c r="J24" s="86">
        <f>VLOOKUP(A24,B3_2019_bearbeitet!$C$7:$O$60,10,FALSE)</f>
        <v>1329</v>
      </c>
      <c r="K24" s="88">
        <f>VLOOKUP(A24,B3_2019_bearbeitet!$C$7:$O$60,11,FALSE)</f>
        <v>24.661347188717759</v>
      </c>
      <c r="L24" s="88">
        <f>VLOOKUP(A24,B3_2019_bearbeitet!$C$7:$O$60,12,FALSE)</f>
        <v>22.580019398642097</v>
      </c>
      <c r="M24" s="88">
        <f>VLOOKUP(A24,B3_2019_bearbeitet!$C$7:$O$60,13,FALSE)</f>
        <v>2.0813277900756617</v>
      </c>
    </row>
    <row r="25" spans="1:13" ht="8.25" customHeight="1">
      <c r="A25" s="82">
        <v>252</v>
      </c>
      <c r="B25" s="85" t="str">
        <f>VLOOKUP(A25,B3_2019_bearbeitet!$C$7:$O$60,2,FALSE)</f>
        <v xml:space="preserve">Hameln-Pyrmont         </v>
      </c>
      <c r="C25" s="64">
        <f>VLOOKUP(A25,B3_2019_bearbeitet!$C$7:$O$60,3,FALSE)</f>
        <v>2019</v>
      </c>
      <c r="D25" s="86">
        <f>VLOOKUP(A25,B3_2019_bearbeitet!$C$7:$O$60,4,FALSE)</f>
        <v>1187</v>
      </c>
      <c r="E25" s="86">
        <f>VLOOKUP(A25,B3_2019_bearbeitet!$C$7:$O$60,5,FALSE)</f>
        <v>261</v>
      </c>
      <c r="F25" s="87">
        <f>VLOOKUP(A25,B3_2019_bearbeitet!$C$7:$O$60,6,FALSE)</f>
        <v>21.988205560235887</v>
      </c>
      <c r="G25" s="87">
        <f>VLOOKUP(A25,B3_2019_bearbeitet!$C$7:$O$60,7,FALSE)</f>
        <v>18.018018018018019</v>
      </c>
      <c r="H25" s="87">
        <f>VLOOKUP(A25,B3_2019_bearbeitet!$C$7:$O$60,8,FALSE)</f>
        <v>3.9701875422178681</v>
      </c>
      <c r="I25" s="86">
        <f>VLOOKUP(A25,B3_2019_bearbeitet!$C$7:$O$60,9,FALSE)</f>
        <v>3553</v>
      </c>
      <c r="J25" s="86">
        <f>VLOOKUP(A25,B3_2019_bearbeitet!$C$7:$O$60,10,FALSE)</f>
        <v>1152</v>
      </c>
      <c r="K25" s="88">
        <f>VLOOKUP(A25,B3_2019_bearbeitet!$C$7:$O$60,11,FALSE)</f>
        <v>32.423304249929636</v>
      </c>
      <c r="L25" s="88">
        <f>VLOOKUP(A25,B3_2019_bearbeitet!$C$7:$O$60,12,FALSE)</f>
        <v>30.805687203791472</v>
      </c>
      <c r="M25" s="88">
        <f>VLOOKUP(A25,B3_2019_bearbeitet!$C$7:$O$60,13,FALSE)</f>
        <v>1.6176170461381645</v>
      </c>
    </row>
    <row r="26" spans="1:13" ht="8.25" customHeight="1">
      <c r="A26" s="82">
        <v>254</v>
      </c>
      <c r="B26" s="85" t="str">
        <f>VLOOKUP(A26,B3_2019_bearbeitet!$C$7:$O$60,2,FALSE)</f>
        <v xml:space="preserve">Hildesheim             </v>
      </c>
      <c r="C26" s="64">
        <f>VLOOKUP(A26,B3_2019_bearbeitet!$C$7:$O$60,3,FALSE)</f>
        <v>2019</v>
      </c>
      <c r="D26" s="86">
        <f>VLOOKUP(A26,B3_2019_bearbeitet!$C$7:$O$60,4,FALSE)</f>
        <v>2111</v>
      </c>
      <c r="E26" s="86">
        <f>VLOOKUP(A26,B3_2019_bearbeitet!$C$7:$O$60,5,FALSE)</f>
        <v>437</v>
      </c>
      <c r="F26" s="87">
        <f>VLOOKUP(A26,B3_2019_bearbeitet!$C$7:$O$60,6,FALSE)</f>
        <v>20.70108953102795</v>
      </c>
      <c r="G26" s="87">
        <f>VLOOKUP(A26,B3_2019_bearbeitet!$C$7:$O$60,7,FALSE)</f>
        <v>15.39951573849879</v>
      </c>
      <c r="H26" s="87">
        <f>VLOOKUP(A26,B3_2019_bearbeitet!$C$7:$O$60,8,FALSE)</f>
        <v>5.3015737925291599</v>
      </c>
      <c r="I26" s="86">
        <f>VLOOKUP(A26,B3_2019_bearbeitet!$C$7:$O$60,9,FALSE)</f>
        <v>6475</v>
      </c>
      <c r="J26" s="86">
        <f>VLOOKUP(A26,B3_2019_bearbeitet!$C$7:$O$60,10,FALSE)</f>
        <v>1832</v>
      </c>
      <c r="K26" s="88">
        <f>VLOOKUP(A26,B3_2019_bearbeitet!$C$7:$O$60,11,FALSE)</f>
        <v>28.29343629343629</v>
      </c>
      <c r="L26" s="88">
        <f>VLOOKUP(A26,B3_2019_bearbeitet!$C$7:$O$60,12,FALSE)</f>
        <v>26.635959339263028</v>
      </c>
      <c r="M26" s="88">
        <f>VLOOKUP(A26,B3_2019_bearbeitet!$C$7:$O$60,13,FALSE)</f>
        <v>1.6574769541732621</v>
      </c>
    </row>
    <row r="27" spans="1:13" ht="8.25" customHeight="1">
      <c r="A27" s="82">
        <v>255</v>
      </c>
      <c r="B27" s="85" t="str">
        <f>VLOOKUP(A27,B3_2019_bearbeitet!$C$7:$O$60,2,FALSE)</f>
        <v xml:space="preserve">Holzminden             </v>
      </c>
      <c r="C27" s="64">
        <f>VLOOKUP(A27,B3_2019_bearbeitet!$C$7:$O$60,3,FALSE)</f>
        <v>2019</v>
      </c>
      <c r="D27" s="86">
        <f>VLOOKUP(A27,B3_2019_bearbeitet!$C$7:$O$60,4,FALSE)</f>
        <v>513</v>
      </c>
      <c r="E27" s="86">
        <f>VLOOKUP(A27,B3_2019_bearbeitet!$C$7:$O$60,5,FALSE)</f>
        <v>91</v>
      </c>
      <c r="F27" s="87">
        <f>VLOOKUP(A27,B3_2019_bearbeitet!$C$7:$O$60,6,FALSE)</f>
        <v>17.738791423001949</v>
      </c>
      <c r="G27" s="87">
        <f>VLOOKUP(A27,B3_2019_bearbeitet!$C$7:$O$60,7,FALSE)</f>
        <v>14.767932489451477</v>
      </c>
      <c r="H27" s="87">
        <f>VLOOKUP(A27,B3_2019_bearbeitet!$C$7:$O$60,8,FALSE)</f>
        <v>2.9708589335504723</v>
      </c>
      <c r="I27" s="86">
        <f>VLOOKUP(A27,B3_2019_bearbeitet!$C$7:$O$60,9,FALSE)</f>
        <v>1581</v>
      </c>
      <c r="J27" s="86">
        <f>VLOOKUP(A27,B3_2019_bearbeitet!$C$7:$O$60,10,FALSE)</f>
        <v>401</v>
      </c>
      <c r="K27" s="88">
        <f>VLOOKUP(A27,B3_2019_bearbeitet!$C$7:$O$60,11,FALSE)</f>
        <v>25.363693864642634</v>
      </c>
      <c r="L27" s="88">
        <f>VLOOKUP(A27,B3_2019_bearbeitet!$C$7:$O$60,12,FALSE)</f>
        <v>19.022103148024115</v>
      </c>
      <c r="M27" s="88">
        <f>VLOOKUP(A27,B3_2019_bearbeitet!$C$7:$O$60,13,FALSE)</f>
        <v>6.3415907166185193</v>
      </c>
    </row>
    <row r="28" spans="1:13" ht="8.25" customHeight="1">
      <c r="A28" s="82">
        <v>256</v>
      </c>
      <c r="B28" s="85" t="str">
        <f>VLOOKUP(A28,B3_2019_bearbeitet!$C$7:$O$60,2,FALSE)</f>
        <v xml:space="preserve">Nienburg (Weser)       </v>
      </c>
      <c r="C28" s="64">
        <f>VLOOKUP(A28,B3_2019_bearbeitet!$C$7:$O$60,3,FALSE)</f>
        <v>2019</v>
      </c>
      <c r="D28" s="86">
        <f>VLOOKUP(A28,B3_2019_bearbeitet!$C$7:$O$60,4,FALSE)</f>
        <v>1009</v>
      </c>
      <c r="E28" s="86">
        <f>VLOOKUP(A28,B3_2019_bearbeitet!$C$7:$O$60,5,FALSE)</f>
        <v>143</v>
      </c>
      <c r="F28" s="87">
        <f>VLOOKUP(A28,B3_2019_bearbeitet!$C$7:$O$60,6,FALSE)</f>
        <v>14.172447968285432</v>
      </c>
      <c r="G28" s="87">
        <f>VLOOKUP(A28,B3_2019_bearbeitet!$C$7:$O$60,7,FALSE)</f>
        <v>13.146997929606624</v>
      </c>
      <c r="H28" s="87">
        <f>VLOOKUP(A28,B3_2019_bearbeitet!$C$7:$O$60,8,FALSE)</f>
        <v>1.0254500386788088</v>
      </c>
      <c r="I28" s="86">
        <f>VLOOKUP(A28,B3_2019_bearbeitet!$C$7:$O$60,9,FALSE)</f>
        <v>3094</v>
      </c>
      <c r="J28" s="86">
        <f>VLOOKUP(A28,B3_2019_bearbeitet!$C$7:$O$60,10,FALSE)</f>
        <v>668</v>
      </c>
      <c r="K28" s="88">
        <f>VLOOKUP(A28,B3_2019_bearbeitet!$C$7:$O$60,11,FALSE)</f>
        <v>21.590174531351003</v>
      </c>
      <c r="L28" s="88">
        <f>VLOOKUP(A28,B3_2019_bearbeitet!$C$7:$O$60,12,FALSE)</f>
        <v>21.092150170648463</v>
      </c>
      <c r="M28" s="88">
        <f>VLOOKUP(A28,B3_2019_bearbeitet!$C$7:$O$60,13,FALSE)</f>
        <v>0.49802436070254075</v>
      </c>
    </row>
    <row r="29" spans="1:13" ht="8.25" customHeight="1">
      <c r="A29" s="82">
        <v>257</v>
      </c>
      <c r="B29" s="85" t="str">
        <f>VLOOKUP(A29,B3_2019_bearbeitet!$C$7:$O$60,2,FALSE)</f>
        <v xml:space="preserve">Schaumburg             </v>
      </c>
      <c r="C29" s="64">
        <f>VLOOKUP(A29,B3_2019_bearbeitet!$C$7:$O$60,3,FALSE)</f>
        <v>2019</v>
      </c>
      <c r="D29" s="86">
        <f>VLOOKUP(A29,B3_2019_bearbeitet!$C$7:$O$60,4,FALSE)</f>
        <v>1311</v>
      </c>
      <c r="E29" s="86">
        <f>VLOOKUP(A29,B3_2019_bearbeitet!$C$7:$O$60,5,FALSE)</f>
        <v>228</v>
      </c>
      <c r="F29" s="87">
        <f>VLOOKUP(A29,B3_2019_bearbeitet!$C$7:$O$60,6,FALSE)</f>
        <v>17.391304347826086</v>
      </c>
      <c r="G29" s="87">
        <f>VLOOKUP(A29,B3_2019_bearbeitet!$C$7:$O$60,7,FALSE)</f>
        <v>14.970563498738434</v>
      </c>
      <c r="H29" s="87">
        <f>VLOOKUP(A29,B3_2019_bearbeitet!$C$7:$O$60,8,FALSE)</f>
        <v>2.4207408490876521</v>
      </c>
      <c r="I29" s="86">
        <f>VLOOKUP(A29,B3_2019_bearbeitet!$C$7:$O$60,9,FALSE)</f>
        <v>3677</v>
      </c>
      <c r="J29" s="86">
        <f>VLOOKUP(A29,B3_2019_bearbeitet!$C$7:$O$60,10,FALSE)</f>
        <v>1115</v>
      </c>
      <c r="K29" s="88">
        <f>VLOOKUP(A29,B3_2019_bearbeitet!$C$7:$O$60,11,FALSE)</f>
        <v>30.323633396790861</v>
      </c>
      <c r="L29" s="88">
        <f>VLOOKUP(A29,B3_2019_bearbeitet!$C$7:$O$60,12,FALSE)</f>
        <v>27.095130237825593</v>
      </c>
      <c r="M29" s="88">
        <f>VLOOKUP(A29,B3_2019_bearbeitet!$C$7:$O$60,13,FALSE)</f>
        <v>3.2285031589652675</v>
      </c>
    </row>
    <row r="30" spans="1:13" ht="8.25" customHeight="1">
      <c r="A30" s="82">
        <v>2</v>
      </c>
      <c r="B30" s="85" t="str">
        <f>VLOOKUP(A30,B3_2019_bearbeitet!$C$7:$O$60,2,FALSE)</f>
        <v xml:space="preserve">Stat. Region Hannover  </v>
      </c>
      <c r="C30" s="64">
        <f>VLOOKUP(A30,B3_2019_bearbeitet!$C$7:$O$60,3,FALSE)</f>
        <v>2019</v>
      </c>
      <c r="D30" s="86">
        <f>VLOOKUP(A30,B3_2019_bearbeitet!$C$7:$O$60,4,FALSE)</f>
        <v>19454</v>
      </c>
      <c r="E30" s="86">
        <f>VLOOKUP(A30,B3_2019_bearbeitet!$C$7:$O$60,5,FALSE)</f>
        <v>4570</v>
      </c>
      <c r="F30" s="87">
        <f>VLOOKUP(A30,B3_2019_bearbeitet!$C$7:$O$60,6,FALSE)</f>
        <v>23.491312840546932</v>
      </c>
      <c r="G30" s="87">
        <f>VLOOKUP(A30,B3_2019_bearbeitet!$C$7:$O$60,7,FALSE)</f>
        <v>22.097118463180362</v>
      </c>
      <c r="H30" s="87">
        <f>VLOOKUP(A30,B3_2019_bearbeitet!$C$7:$O$60,8,FALSE)</f>
        <v>1.3941943773665706</v>
      </c>
      <c r="I30" s="86">
        <f>VLOOKUP(A30,B3_2019_bearbeitet!$C$7:$O$60,9,FALSE)</f>
        <v>53502</v>
      </c>
      <c r="J30" s="86">
        <f>VLOOKUP(A30,B3_2019_bearbeitet!$C$7:$O$60,10,FALSE)</f>
        <v>18710</v>
      </c>
      <c r="K30" s="88">
        <f>VLOOKUP(A30,B3_2019_bearbeitet!$C$7:$O$60,11,FALSE)</f>
        <v>34.970655302605508</v>
      </c>
      <c r="L30" s="88">
        <f>VLOOKUP(A30,B3_2019_bearbeitet!$C$7:$O$60,12,FALSE)</f>
        <v>33.164177383080563</v>
      </c>
      <c r="M30" s="88">
        <f>VLOOKUP(A30,B3_2019_bearbeitet!$C$7:$O$60,13,FALSE)</f>
        <v>1.8064779195249443</v>
      </c>
    </row>
    <row r="31" spans="1:13" ht="8.25" customHeight="1">
      <c r="A31" s="82">
        <v>351</v>
      </c>
      <c r="B31" s="85" t="str">
        <f>VLOOKUP(A31,B3_2019_bearbeitet!$C$7:$O$60,2,FALSE)</f>
        <v xml:space="preserve">Celle                  </v>
      </c>
      <c r="C31" s="64">
        <f>VLOOKUP(A31,B3_2019_bearbeitet!$C$7:$O$60,3,FALSE)</f>
        <v>2019</v>
      </c>
      <c r="D31" s="86">
        <f>VLOOKUP(A31,B3_2019_bearbeitet!$C$7:$O$60,4,FALSE)</f>
        <v>1518</v>
      </c>
      <c r="E31" s="86">
        <f>VLOOKUP(A31,B3_2019_bearbeitet!$C$7:$O$60,5,FALSE)</f>
        <v>167</v>
      </c>
      <c r="F31" s="87">
        <f>VLOOKUP(A31,B3_2019_bearbeitet!$C$7:$O$60,6,FALSE)</f>
        <v>11.001317523056652</v>
      </c>
      <c r="G31" s="87">
        <f>VLOOKUP(A31,B3_2019_bearbeitet!$C$7:$O$60,7,FALSE)</f>
        <v>9.479305740987984</v>
      </c>
      <c r="H31" s="87">
        <f>VLOOKUP(A31,B3_2019_bearbeitet!$C$7:$O$60,8,FALSE)</f>
        <v>1.5220117820686685</v>
      </c>
      <c r="I31" s="86">
        <f>VLOOKUP(A31,B3_2019_bearbeitet!$C$7:$O$60,9,FALSE)</f>
        <v>4676</v>
      </c>
      <c r="J31" s="86">
        <f>VLOOKUP(A31,B3_2019_bearbeitet!$C$7:$O$60,10,FALSE)</f>
        <v>1025</v>
      </c>
      <c r="K31" s="88">
        <f>VLOOKUP(A31,B3_2019_bearbeitet!$C$7:$O$60,11,FALSE)</f>
        <v>21.920444824636441</v>
      </c>
      <c r="L31" s="88">
        <f>VLOOKUP(A31,B3_2019_bearbeitet!$C$7:$O$60,12,FALSE)</f>
        <v>20.63632346442775</v>
      </c>
      <c r="M31" s="88">
        <f>VLOOKUP(A31,B3_2019_bearbeitet!$C$7:$O$60,13,FALSE)</f>
        <v>1.2841213602086903</v>
      </c>
    </row>
    <row r="32" spans="1:13" ht="8.25" customHeight="1">
      <c r="A32" s="82">
        <v>352</v>
      </c>
      <c r="B32" s="85" t="str">
        <f>VLOOKUP(A32,B3_2019_bearbeitet!$C$7:$O$60,2,FALSE)</f>
        <v xml:space="preserve">Cuxhaven               </v>
      </c>
      <c r="C32" s="64">
        <f>VLOOKUP(A32,B3_2019_bearbeitet!$C$7:$O$60,3,FALSE)</f>
        <v>2019</v>
      </c>
      <c r="D32" s="86">
        <f>VLOOKUP(A32,B3_2019_bearbeitet!$C$7:$O$60,4,FALSE)</f>
        <v>1705</v>
      </c>
      <c r="E32" s="86">
        <f>VLOOKUP(A32,B3_2019_bearbeitet!$C$7:$O$60,5,FALSE)</f>
        <v>217</v>
      </c>
      <c r="F32" s="87">
        <f>VLOOKUP(A32,B3_2019_bearbeitet!$C$7:$O$60,6,FALSE)</f>
        <v>12.727272727272727</v>
      </c>
      <c r="G32" s="87">
        <f>VLOOKUP(A32,B3_2019_bearbeitet!$C$7:$O$60,7,FALSE)</f>
        <v>12.08515967438948</v>
      </c>
      <c r="H32" s="87">
        <f>VLOOKUP(A32,B3_2019_bearbeitet!$C$7:$O$60,8,FALSE)</f>
        <v>0.64211305288324638</v>
      </c>
      <c r="I32" s="86">
        <f>VLOOKUP(A32,B3_2019_bearbeitet!$C$7:$O$60,9,FALSE)</f>
        <v>4776</v>
      </c>
      <c r="J32" s="86">
        <f>VLOOKUP(A32,B3_2019_bearbeitet!$C$7:$O$60,10,FALSE)</f>
        <v>819</v>
      </c>
      <c r="K32" s="88">
        <f>VLOOKUP(A32,B3_2019_bearbeitet!$C$7:$O$60,11,FALSE)</f>
        <v>17.14824120603015</v>
      </c>
      <c r="L32" s="88">
        <f>VLOOKUP(A32,B3_2019_bearbeitet!$C$7:$O$60,12,FALSE)</f>
        <v>17.693288020390824</v>
      </c>
      <c r="M32" s="88">
        <f>VLOOKUP(A32,B3_2019_bearbeitet!$C$7:$O$60,13,FALSE)</f>
        <v>-0.54504681436067415</v>
      </c>
    </row>
    <row r="33" spans="1:13" ht="8.25" customHeight="1">
      <c r="A33" s="82">
        <v>353</v>
      </c>
      <c r="B33" s="85" t="str">
        <f>VLOOKUP(A33,B3_2019_bearbeitet!$C$7:$O$60,2,FALSE)</f>
        <v xml:space="preserve">Harburg                </v>
      </c>
      <c r="C33" s="64">
        <f>VLOOKUP(A33,B3_2019_bearbeitet!$C$7:$O$60,3,FALSE)</f>
        <v>2019</v>
      </c>
      <c r="D33" s="86">
        <f>VLOOKUP(A33,B3_2019_bearbeitet!$C$7:$O$60,4,FALSE)</f>
        <v>2631</v>
      </c>
      <c r="E33" s="86">
        <f>VLOOKUP(A33,B3_2019_bearbeitet!$C$7:$O$60,5,FALSE)</f>
        <v>368</v>
      </c>
      <c r="F33" s="87">
        <f>VLOOKUP(A33,B3_2019_bearbeitet!$C$7:$O$60,6,FALSE)</f>
        <v>13.987077156974534</v>
      </c>
      <c r="G33" s="87">
        <f>VLOOKUP(A33,B3_2019_bearbeitet!$C$7:$O$60,7,FALSE)</f>
        <v>12.580645161290322</v>
      </c>
      <c r="H33" s="87">
        <f>VLOOKUP(A33,B3_2019_bearbeitet!$C$7:$O$60,8,FALSE)</f>
        <v>1.406431995684212</v>
      </c>
      <c r="I33" s="86">
        <f>VLOOKUP(A33,B3_2019_bearbeitet!$C$7:$O$60,9,FALSE)</f>
        <v>6948</v>
      </c>
      <c r="J33" s="86">
        <f>VLOOKUP(A33,B3_2019_bearbeitet!$C$7:$O$60,10,FALSE)</f>
        <v>1545</v>
      </c>
      <c r="K33" s="88">
        <f>VLOOKUP(A33,B3_2019_bearbeitet!$C$7:$O$60,11,FALSE)</f>
        <v>22.236614853195164</v>
      </c>
      <c r="L33" s="88">
        <f>VLOOKUP(A33,B3_2019_bearbeitet!$C$7:$O$60,12,FALSE)</f>
        <v>22.403888643393724</v>
      </c>
      <c r="M33" s="88">
        <f>VLOOKUP(A33,B3_2019_bearbeitet!$C$7:$O$60,13,FALSE)</f>
        <v>-0.16727379019856059</v>
      </c>
    </row>
    <row r="34" spans="1:13" ht="8.25" customHeight="1">
      <c r="A34" s="82">
        <v>354</v>
      </c>
      <c r="B34" s="85" t="str">
        <f>VLOOKUP(A34,B3_2019_bearbeitet!$C$7:$O$60,2,FALSE)</f>
        <v xml:space="preserve">Lüchow-Dannenberg      </v>
      </c>
      <c r="C34" s="64">
        <f>VLOOKUP(A34,B3_2019_bearbeitet!$C$7:$O$60,3,FALSE)</f>
        <v>2019</v>
      </c>
      <c r="D34" s="86">
        <f>VLOOKUP(A34,B3_2019_bearbeitet!$C$7:$O$60,4,FALSE)</f>
        <v>338</v>
      </c>
      <c r="E34" s="86">
        <f>VLOOKUP(A34,B3_2019_bearbeitet!$C$7:$O$60,5,FALSE)</f>
        <v>25</v>
      </c>
      <c r="F34" s="87">
        <f>VLOOKUP(A34,B3_2019_bearbeitet!$C$7:$O$60,6,FALSE)</f>
        <v>7.3964497041420119</v>
      </c>
      <c r="G34" s="87">
        <f>VLOOKUP(A34,B3_2019_bearbeitet!$C$7:$O$60,7,FALSE)</f>
        <v>15.193370165745856</v>
      </c>
      <c r="H34" s="87">
        <f>VLOOKUP(A34,B3_2019_bearbeitet!$C$7:$O$60,8,FALSE)</f>
        <v>-7.7969204616038441</v>
      </c>
      <c r="I34" s="86">
        <f>VLOOKUP(A34,B3_2019_bearbeitet!$C$7:$O$60,9,FALSE)</f>
        <v>1103</v>
      </c>
      <c r="J34" s="86">
        <f>VLOOKUP(A34,B3_2019_bearbeitet!$C$7:$O$60,10,FALSE)</f>
        <v>158</v>
      </c>
      <c r="K34" s="88">
        <f>VLOOKUP(A34,B3_2019_bearbeitet!$C$7:$O$60,11,FALSE)</f>
        <v>14.324569356300998</v>
      </c>
      <c r="L34" s="88">
        <f>VLOOKUP(A34,B3_2019_bearbeitet!$C$7:$O$60,12,FALSE)</f>
        <v>15.589353612167301</v>
      </c>
      <c r="M34" s="88">
        <f>VLOOKUP(A34,B3_2019_bearbeitet!$C$7:$O$60,13,FALSE)</f>
        <v>-1.2647842558663029</v>
      </c>
    </row>
    <row r="35" spans="1:13" ht="8.25" customHeight="1">
      <c r="A35" s="82">
        <v>355</v>
      </c>
      <c r="B35" s="85" t="str">
        <f>VLOOKUP(A35,B3_2019_bearbeitet!$C$7:$O$60,2,FALSE)</f>
        <v xml:space="preserve">Lüneburg               </v>
      </c>
      <c r="C35" s="64">
        <f>VLOOKUP(A35,B3_2019_bearbeitet!$C$7:$O$60,3,FALSE)</f>
        <v>2019</v>
      </c>
      <c r="D35" s="86">
        <f>VLOOKUP(A35,B3_2019_bearbeitet!$C$7:$O$60,4,FALSE)</f>
        <v>2056</v>
      </c>
      <c r="E35" s="86">
        <f>VLOOKUP(A35,B3_2019_bearbeitet!$C$7:$O$60,5,FALSE)</f>
        <v>319</v>
      </c>
      <c r="F35" s="87">
        <f>VLOOKUP(A35,B3_2019_bearbeitet!$C$7:$O$60,6,FALSE)</f>
        <v>15.51556420233463</v>
      </c>
      <c r="G35" s="87">
        <f>VLOOKUP(A35,B3_2019_bearbeitet!$C$7:$O$60,7,FALSE)</f>
        <v>11.727416798732172</v>
      </c>
      <c r="H35" s="87">
        <f>VLOOKUP(A35,B3_2019_bearbeitet!$C$7:$O$60,8,FALSE)</f>
        <v>3.7881474036024585</v>
      </c>
      <c r="I35" s="86">
        <f>VLOOKUP(A35,B3_2019_bearbeitet!$C$7:$O$60,9,FALSE)</f>
        <v>4962</v>
      </c>
      <c r="J35" s="86">
        <f>VLOOKUP(A35,B3_2019_bearbeitet!$C$7:$O$60,10,FALSE)</f>
        <v>1072</v>
      </c>
      <c r="K35" s="88">
        <f>VLOOKUP(A35,B3_2019_bearbeitet!$C$7:$O$60,11,FALSE)</f>
        <v>21.604191858121723</v>
      </c>
      <c r="L35" s="88">
        <f>VLOOKUP(A35,B3_2019_bearbeitet!$C$7:$O$60,12,FALSE)</f>
        <v>22.134146341463413</v>
      </c>
      <c r="M35" s="88">
        <f>VLOOKUP(A35,B3_2019_bearbeitet!$C$7:$O$60,13,FALSE)</f>
        <v>-0.52995448334169026</v>
      </c>
    </row>
    <row r="36" spans="1:13" ht="8.25" customHeight="1">
      <c r="A36" s="82">
        <v>356</v>
      </c>
      <c r="B36" s="85" t="str">
        <f>VLOOKUP(A36,B3_2019_bearbeitet!$C$7:$O$60,2,FALSE)</f>
        <v xml:space="preserve">Osterholz              </v>
      </c>
      <c r="C36" s="64">
        <f>VLOOKUP(A36,B3_2019_bearbeitet!$C$7:$O$60,3,FALSE)</f>
        <v>2019</v>
      </c>
      <c r="D36" s="86">
        <f>VLOOKUP(A36,B3_2019_bearbeitet!$C$7:$O$60,4,FALSE)</f>
        <v>1063</v>
      </c>
      <c r="E36" s="86">
        <f>VLOOKUP(A36,B3_2019_bearbeitet!$C$7:$O$60,5,FALSE)</f>
        <v>131</v>
      </c>
      <c r="F36" s="87">
        <f>VLOOKUP(A36,B3_2019_bearbeitet!$C$7:$O$60,6,FALSE)</f>
        <v>12.323612417685794</v>
      </c>
      <c r="G36" s="87">
        <f>VLOOKUP(A36,B3_2019_bearbeitet!$C$7:$O$60,7,FALSE)</f>
        <v>11.561866125760648</v>
      </c>
      <c r="H36" s="87">
        <f>VLOOKUP(A36,B3_2019_bearbeitet!$C$7:$O$60,8,FALSE)</f>
        <v>0.76174629192514587</v>
      </c>
      <c r="I36" s="86">
        <f>VLOOKUP(A36,B3_2019_bearbeitet!$C$7:$O$60,9,FALSE)</f>
        <v>2884</v>
      </c>
      <c r="J36" s="86">
        <f>VLOOKUP(A36,B3_2019_bearbeitet!$C$7:$O$60,10,FALSE)</f>
        <v>621</v>
      </c>
      <c r="K36" s="88">
        <f>VLOOKUP(A36,B3_2019_bearbeitet!$C$7:$O$60,11,FALSE)</f>
        <v>21.532593619972261</v>
      </c>
      <c r="L36" s="88">
        <f>VLOOKUP(A36,B3_2019_bearbeitet!$C$7:$O$60,12,FALSE)</f>
        <v>18.397731300957108</v>
      </c>
      <c r="M36" s="88">
        <f>VLOOKUP(A36,B3_2019_bearbeitet!$C$7:$O$60,13,FALSE)</f>
        <v>3.1348623190151521</v>
      </c>
    </row>
    <row r="37" spans="1:13" ht="8.25" customHeight="1">
      <c r="A37" s="82">
        <v>357</v>
      </c>
      <c r="B37" s="85" t="str">
        <f>VLOOKUP(A37,B3_2019_bearbeitet!$C$7:$O$60,2,FALSE)</f>
        <v xml:space="preserve">Rotenburg (Wümme)      </v>
      </c>
      <c r="C37" s="64">
        <f>VLOOKUP(A37,B3_2019_bearbeitet!$C$7:$O$60,3,FALSE)</f>
        <v>2019</v>
      </c>
      <c r="D37" s="86">
        <f>VLOOKUP(A37,B3_2019_bearbeitet!$C$7:$O$60,4,FALSE)</f>
        <v>1316</v>
      </c>
      <c r="E37" s="86">
        <f>VLOOKUP(A37,B3_2019_bearbeitet!$C$7:$O$60,5,FALSE)</f>
        <v>161</v>
      </c>
      <c r="F37" s="87">
        <f>VLOOKUP(A37,B3_2019_bearbeitet!$C$7:$O$60,6,FALSE)</f>
        <v>12.23404255319149</v>
      </c>
      <c r="G37" s="87">
        <f>VLOOKUP(A37,B3_2019_bearbeitet!$C$7:$O$60,7,FALSE)</f>
        <v>11.599005799502899</v>
      </c>
      <c r="H37" s="87">
        <f>VLOOKUP(A37,B3_2019_bearbeitet!$C$7:$O$60,8,FALSE)</f>
        <v>0.63503675368859014</v>
      </c>
      <c r="I37" s="86">
        <f>VLOOKUP(A37,B3_2019_bearbeitet!$C$7:$O$60,9,FALSE)</f>
        <v>4003</v>
      </c>
      <c r="J37" s="86">
        <f>VLOOKUP(A37,B3_2019_bearbeitet!$C$7:$O$60,10,FALSE)</f>
        <v>775</v>
      </c>
      <c r="K37" s="88">
        <f>VLOOKUP(A37,B3_2019_bearbeitet!$C$7:$O$60,11,FALSE)</f>
        <v>19.360479640269798</v>
      </c>
      <c r="L37" s="88">
        <f>VLOOKUP(A37,B3_2019_bearbeitet!$C$7:$O$60,12,FALSE)</f>
        <v>18.247609201344016</v>
      </c>
      <c r="M37" s="88">
        <f>VLOOKUP(A37,B3_2019_bearbeitet!$C$7:$O$60,13,FALSE)</f>
        <v>1.112870438925782</v>
      </c>
    </row>
    <row r="38" spans="1:13" ht="8.25" customHeight="1">
      <c r="A38" s="82">
        <v>358</v>
      </c>
      <c r="B38" s="85" t="str">
        <f>VLOOKUP(A38,B3_2019_bearbeitet!$C$7:$O$60,2,FALSE)</f>
        <v xml:space="preserve">Heidekreis             </v>
      </c>
      <c r="C38" s="64">
        <f>VLOOKUP(A38,B3_2019_bearbeitet!$C$7:$O$60,3,FALSE)</f>
        <v>2019</v>
      </c>
      <c r="D38" s="86">
        <f>VLOOKUP(A38,B3_2019_bearbeitet!$C$7:$O$60,4,FALSE)</f>
        <v>1094</v>
      </c>
      <c r="E38" s="86">
        <f>VLOOKUP(A38,B3_2019_bearbeitet!$C$7:$O$60,5,FALSE)</f>
        <v>185</v>
      </c>
      <c r="F38" s="87">
        <f>VLOOKUP(A38,B3_2019_bearbeitet!$C$7:$O$60,6,FALSE)</f>
        <v>16.910420475319928</v>
      </c>
      <c r="G38" s="87">
        <f>VLOOKUP(A38,B3_2019_bearbeitet!$C$7:$O$60,7,FALSE)</f>
        <v>13.479052823315119</v>
      </c>
      <c r="H38" s="87">
        <f>VLOOKUP(A38,B3_2019_bearbeitet!$C$7:$O$60,8,FALSE)</f>
        <v>3.4313676520048091</v>
      </c>
      <c r="I38" s="86">
        <f>VLOOKUP(A38,B3_2019_bearbeitet!$C$7:$O$60,9,FALSE)</f>
        <v>3484</v>
      </c>
      <c r="J38" s="86">
        <f>VLOOKUP(A38,B3_2019_bearbeitet!$C$7:$O$60,10,FALSE)</f>
        <v>747</v>
      </c>
      <c r="K38" s="88">
        <f>VLOOKUP(A38,B3_2019_bearbeitet!$C$7:$O$60,11,FALSE)</f>
        <v>21.440872560275544</v>
      </c>
      <c r="L38" s="88">
        <f>VLOOKUP(A38,B3_2019_bearbeitet!$C$7:$O$60,12,FALSE)</f>
        <v>19.798159691303059</v>
      </c>
      <c r="M38" s="88">
        <f>VLOOKUP(A38,B3_2019_bearbeitet!$C$7:$O$60,13,FALSE)</f>
        <v>1.6427128689724846</v>
      </c>
    </row>
    <row r="39" spans="1:13" ht="8.25" customHeight="1">
      <c r="A39" s="82">
        <v>359</v>
      </c>
      <c r="B39" s="85" t="str">
        <f>VLOOKUP(A39,B3_2019_bearbeitet!$C$7:$O$60,2,FALSE)</f>
        <v xml:space="preserve">Stade                  </v>
      </c>
      <c r="C39" s="64">
        <f>VLOOKUP(A39,B3_2019_bearbeitet!$C$7:$O$60,3,FALSE)</f>
        <v>2019</v>
      </c>
      <c r="D39" s="86">
        <f>VLOOKUP(A39,B3_2019_bearbeitet!$C$7:$O$60,4,FALSE)</f>
        <v>1905</v>
      </c>
      <c r="E39" s="86">
        <f>VLOOKUP(A39,B3_2019_bearbeitet!$C$7:$O$60,5,FALSE)</f>
        <v>236</v>
      </c>
      <c r="F39" s="87">
        <f>VLOOKUP(A39,B3_2019_bearbeitet!$C$7:$O$60,6,FALSE)</f>
        <v>12.388451443569554</v>
      </c>
      <c r="G39" s="87">
        <f>VLOOKUP(A39,B3_2019_bearbeitet!$C$7:$O$60,7,FALSE)</f>
        <v>10.096426545660805</v>
      </c>
      <c r="H39" s="87">
        <f>VLOOKUP(A39,B3_2019_bearbeitet!$C$7:$O$60,8,FALSE)</f>
        <v>2.2920248979087496</v>
      </c>
      <c r="I39" s="86">
        <f>VLOOKUP(A39,B3_2019_bearbeitet!$C$7:$O$60,9,FALSE)</f>
        <v>5264</v>
      </c>
      <c r="J39" s="86">
        <f>VLOOKUP(A39,B3_2019_bearbeitet!$C$7:$O$60,10,FALSE)</f>
        <v>1063</v>
      </c>
      <c r="K39" s="88">
        <f>VLOOKUP(A39,B3_2019_bearbeitet!$C$7:$O$60,11,FALSE)</f>
        <v>20.193768996960486</v>
      </c>
      <c r="L39" s="88">
        <f>VLOOKUP(A39,B3_2019_bearbeitet!$C$7:$O$60,12,FALSE)</f>
        <v>19.752099160335863</v>
      </c>
      <c r="M39" s="88">
        <f>VLOOKUP(A39,B3_2019_bearbeitet!$C$7:$O$60,13,FALSE)</f>
        <v>0.441669836624623</v>
      </c>
    </row>
    <row r="40" spans="1:13" ht="8.25" customHeight="1">
      <c r="A40" s="82">
        <v>360</v>
      </c>
      <c r="B40" s="85" t="str">
        <f>VLOOKUP(A40,B3_2019_bearbeitet!$C$7:$O$60,2,FALSE)</f>
        <v xml:space="preserve">Uelzen                 </v>
      </c>
      <c r="C40" s="64">
        <f>VLOOKUP(A40,B3_2019_bearbeitet!$C$7:$O$60,3,FALSE)</f>
        <v>2019</v>
      </c>
      <c r="D40" s="86">
        <f>VLOOKUP(A40,B3_2019_bearbeitet!$C$7:$O$60,4,FALSE)</f>
        <v>715</v>
      </c>
      <c r="E40" s="86">
        <f>VLOOKUP(A40,B3_2019_bearbeitet!$C$7:$O$60,5,FALSE)</f>
        <v>81</v>
      </c>
      <c r="F40" s="87">
        <f>VLOOKUP(A40,B3_2019_bearbeitet!$C$7:$O$60,6,FALSE)</f>
        <v>11.328671328671328</v>
      </c>
      <c r="G40" s="87">
        <f>VLOOKUP(A40,B3_2019_bearbeitet!$C$7:$O$60,7,FALSE)</f>
        <v>10.340136054421768</v>
      </c>
      <c r="H40" s="87">
        <f>VLOOKUP(A40,B3_2019_bearbeitet!$C$7:$O$60,8,FALSE)</f>
        <v>0.98853527424956056</v>
      </c>
      <c r="I40" s="86">
        <f>VLOOKUP(A40,B3_2019_bearbeitet!$C$7:$O$60,9,FALSE)</f>
        <v>2069</v>
      </c>
      <c r="J40" s="86">
        <f>VLOOKUP(A40,B3_2019_bearbeitet!$C$7:$O$60,10,FALSE)</f>
        <v>432</v>
      </c>
      <c r="K40" s="88">
        <f>VLOOKUP(A40,B3_2019_bearbeitet!$C$7:$O$60,11,FALSE)</f>
        <v>20.879652005799905</v>
      </c>
      <c r="L40" s="88">
        <f>VLOOKUP(A40,B3_2019_bearbeitet!$C$7:$O$60,12,FALSE)</f>
        <v>19.084712755598833</v>
      </c>
      <c r="M40" s="88">
        <f>VLOOKUP(A40,B3_2019_bearbeitet!$C$7:$O$60,13,FALSE)</f>
        <v>1.7949392502010717</v>
      </c>
    </row>
    <row r="41" spans="1:13" ht="8.25" customHeight="1">
      <c r="A41" s="82">
        <v>361</v>
      </c>
      <c r="B41" s="85" t="str">
        <f>VLOOKUP(A41,B3_2019_bearbeitet!$C$7:$O$60,2,FALSE)</f>
        <v xml:space="preserve">Verden                 </v>
      </c>
      <c r="C41" s="64">
        <f>VLOOKUP(A41,B3_2019_bearbeitet!$C$7:$O$60,3,FALSE)</f>
        <v>2019</v>
      </c>
      <c r="D41" s="86">
        <f>VLOOKUP(A41,B3_2019_bearbeitet!$C$7:$O$60,4,FALSE)</f>
        <v>1290</v>
      </c>
      <c r="E41" s="86">
        <f>VLOOKUP(A41,B3_2019_bearbeitet!$C$7:$O$60,5,FALSE)</f>
        <v>246</v>
      </c>
      <c r="F41" s="87">
        <f>VLOOKUP(A41,B3_2019_bearbeitet!$C$7:$O$60,6,FALSE)</f>
        <v>19.069767441860467</v>
      </c>
      <c r="G41" s="87">
        <f>VLOOKUP(A41,B3_2019_bearbeitet!$C$7:$O$60,7,FALSE)</f>
        <v>16.429699842022117</v>
      </c>
      <c r="H41" s="87">
        <f>VLOOKUP(A41,B3_2019_bearbeitet!$C$7:$O$60,8,FALSE)</f>
        <v>2.6400675998383498</v>
      </c>
      <c r="I41" s="86">
        <f>VLOOKUP(A41,B3_2019_bearbeitet!$C$7:$O$60,9,FALSE)</f>
        <v>3669</v>
      </c>
      <c r="J41" s="86">
        <f>VLOOKUP(A41,B3_2019_bearbeitet!$C$7:$O$60,10,FALSE)</f>
        <v>908</v>
      </c>
      <c r="K41" s="88">
        <f>VLOOKUP(A41,B3_2019_bearbeitet!$C$7:$O$60,11,FALSE)</f>
        <v>24.747887707822294</v>
      </c>
      <c r="L41" s="88">
        <f>VLOOKUP(A41,B3_2019_bearbeitet!$C$7:$O$60,12,FALSE)</f>
        <v>24.305360651136681</v>
      </c>
      <c r="M41" s="88">
        <f>VLOOKUP(A41,B3_2019_bearbeitet!$C$7:$O$60,13,FALSE)</f>
        <v>0.44252705668561276</v>
      </c>
    </row>
    <row r="42" spans="1:13" ht="8.25" customHeight="1">
      <c r="A42" s="82">
        <v>3</v>
      </c>
      <c r="B42" s="85" t="str">
        <f>VLOOKUP(A42,B3_2019_bearbeitet!$C$7:$O$60,2,FALSE)</f>
        <v xml:space="preserve">Stat. Region Lüneburg  </v>
      </c>
      <c r="C42" s="64">
        <f>VLOOKUP(A42,B3_2019_bearbeitet!$C$7:$O$60,3,FALSE)</f>
        <v>2019</v>
      </c>
      <c r="D42" s="86">
        <f>VLOOKUP(A42,B3_2019_bearbeitet!$C$7:$O$60,4,FALSE)</f>
        <v>15631</v>
      </c>
      <c r="E42" s="86">
        <f>VLOOKUP(A42,B3_2019_bearbeitet!$C$7:$O$60,5,FALSE)</f>
        <v>2136</v>
      </c>
      <c r="F42" s="87">
        <f>VLOOKUP(A42,B3_2019_bearbeitet!$C$7:$O$60,6,FALSE)</f>
        <v>13.665152581408737</v>
      </c>
      <c r="G42" s="87">
        <f>VLOOKUP(A42,B3_2019_bearbeitet!$C$7:$O$60,7,FALSE)</f>
        <v>12.012092710782667</v>
      </c>
      <c r="H42" s="87">
        <f>VLOOKUP(A42,B3_2019_bearbeitet!$C$7:$O$60,8,FALSE)</f>
        <v>1.6530598706260697</v>
      </c>
      <c r="I42" s="86">
        <f>VLOOKUP(A42,B3_2019_bearbeitet!$C$7:$O$60,9,FALSE)</f>
        <v>43838</v>
      </c>
      <c r="J42" s="86">
        <f>VLOOKUP(A42,B3_2019_bearbeitet!$C$7:$O$60,10,FALSE)</f>
        <v>9165</v>
      </c>
      <c r="K42" s="88">
        <f>VLOOKUP(A42,B3_2019_bearbeitet!$C$7:$O$60,11,FALSE)</f>
        <v>20.906519458004471</v>
      </c>
      <c r="L42" s="88">
        <f>VLOOKUP(A42,B3_2019_bearbeitet!$C$7:$O$60,12,FALSE)</f>
        <v>20.338387270639515</v>
      </c>
      <c r="M42" s="88">
        <f>VLOOKUP(A42,B3_2019_bearbeitet!$C$7:$O$60,13,FALSE)</f>
        <v>0.56813218736495585</v>
      </c>
    </row>
    <row r="43" spans="1:13" ht="8.25" customHeight="1">
      <c r="A43" s="82">
        <v>401</v>
      </c>
      <c r="B43" s="85" t="str">
        <f>VLOOKUP(A43,B3_2019_bearbeitet!$C$7:$O$60,2,FALSE)</f>
        <v xml:space="preserve">Delmenhorst, Stadt     </v>
      </c>
      <c r="C43" s="64">
        <f>VLOOKUP(A43,B3_2019_bearbeitet!$C$7:$O$60,3,FALSE)</f>
        <v>2019</v>
      </c>
      <c r="D43" s="86">
        <f>VLOOKUP(A43,B3_2019_bearbeitet!$C$7:$O$60,4,FALSE)</f>
        <v>484</v>
      </c>
      <c r="E43" s="86">
        <f>VLOOKUP(A43,B3_2019_bearbeitet!$C$7:$O$60,5,FALSE)</f>
        <v>146</v>
      </c>
      <c r="F43" s="87">
        <f>VLOOKUP(A43,B3_2019_bearbeitet!$C$7:$O$60,6,FALSE)</f>
        <v>30.165289256198346</v>
      </c>
      <c r="G43" s="87">
        <f>VLOOKUP(A43,B3_2019_bearbeitet!$C$7:$O$60,7,FALSE)</f>
        <v>22.302158273381295</v>
      </c>
      <c r="H43" s="87">
        <f>VLOOKUP(A43,B3_2019_bearbeitet!$C$7:$O$60,8,FALSE)</f>
        <v>7.8631309828170508</v>
      </c>
      <c r="I43" s="86">
        <f>VLOOKUP(A43,B3_2019_bearbeitet!$C$7:$O$60,9,FALSE)</f>
        <v>1783</v>
      </c>
      <c r="J43" s="86">
        <f>VLOOKUP(A43,B3_2019_bearbeitet!$C$7:$O$60,10,FALSE)</f>
        <v>820</v>
      </c>
      <c r="K43" s="88">
        <f>VLOOKUP(A43,B3_2019_bearbeitet!$C$7:$O$60,11,FALSE)</f>
        <v>45.989904655075712</v>
      </c>
      <c r="L43" s="88">
        <f>VLOOKUP(A43,B3_2019_bearbeitet!$C$7:$O$60,12,FALSE)</f>
        <v>46.005830903790084</v>
      </c>
      <c r="M43" s="88">
        <f>VLOOKUP(A43,B3_2019_bearbeitet!$C$7:$O$60,13,FALSE)</f>
        <v>-1.5926248714372093E-2</v>
      </c>
    </row>
    <row r="44" spans="1:13" ht="8.25" customHeight="1">
      <c r="A44" s="82">
        <v>402</v>
      </c>
      <c r="B44" s="85" t="str">
        <f>VLOOKUP(A44,B3_2019_bearbeitet!$C$7:$O$60,2,FALSE)</f>
        <v xml:space="preserve">Emden, Stadt           </v>
      </c>
      <c r="C44" s="64">
        <f>VLOOKUP(A44,B3_2019_bearbeitet!$C$7:$O$60,3,FALSE)</f>
        <v>2019</v>
      </c>
      <c r="D44" s="86">
        <f>VLOOKUP(A44,B3_2019_bearbeitet!$C$7:$O$60,4,FALSE)</f>
        <v>358</v>
      </c>
      <c r="E44" s="86">
        <f>VLOOKUP(A44,B3_2019_bearbeitet!$C$7:$O$60,5,FALSE)</f>
        <v>66</v>
      </c>
      <c r="F44" s="87">
        <f>VLOOKUP(A44,B3_2019_bearbeitet!$C$7:$O$60,6,FALSE)</f>
        <v>18.435754189944134</v>
      </c>
      <c r="G44" s="87">
        <f>VLOOKUP(A44,B3_2019_bearbeitet!$C$7:$O$60,7,FALSE)</f>
        <v>18.130311614730878</v>
      </c>
      <c r="H44" s="87">
        <f>VLOOKUP(A44,B3_2019_bearbeitet!$C$7:$O$60,8,FALSE)</f>
        <v>0.30544257521325591</v>
      </c>
      <c r="I44" s="86">
        <f>VLOOKUP(A44,B3_2019_bearbeitet!$C$7:$O$60,9,FALSE)</f>
        <v>1193</v>
      </c>
      <c r="J44" s="86">
        <f>VLOOKUP(A44,B3_2019_bearbeitet!$C$7:$O$60,10,FALSE)</f>
        <v>351</v>
      </c>
      <c r="K44" s="88">
        <f>VLOOKUP(A44,B3_2019_bearbeitet!$C$7:$O$60,11,FALSE)</f>
        <v>29.421626152556581</v>
      </c>
      <c r="L44" s="88">
        <f>VLOOKUP(A44,B3_2019_bearbeitet!$C$7:$O$60,12,FALSE)</f>
        <v>26.311336717428084</v>
      </c>
      <c r="M44" s="88">
        <f>VLOOKUP(A44,B3_2019_bearbeitet!$C$7:$O$60,13,FALSE)</f>
        <v>3.1102894351284966</v>
      </c>
    </row>
    <row r="45" spans="1:13" ht="8.25" customHeight="1">
      <c r="A45" s="82">
        <v>403</v>
      </c>
      <c r="B45" s="85" t="str">
        <f>VLOOKUP(A45,B3_2019_bearbeitet!$C$7:$O$60,2,FALSE)</f>
        <v>Oldenburg (Oldb), Stadt</v>
      </c>
      <c r="C45" s="64">
        <f>VLOOKUP(A45,B3_2019_bearbeitet!$C$7:$O$60,3,FALSE)</f>
        <v>2019</v>
      </c>
      <c r="D45" s="86">
        <f>VLOOKUP(A45,B3_2019_bearbeitet!$C$7:$O$60,4,FALSE)</f>
        <v>1827</v>
      </c>
      <c r="E45" s="86">
        <f>VLOOKUP(A45,B3_2019_bearbeitet!$C$7:$O$60,5,FALSE)</f>
        <v>393</v>
      </c>
      <c r="F45" s="87">
        <f>VLOOKUP(A45,B3_2019_bearbeitet!$C$7:$O$60,6,FALSE)</f>
        <v>21.510673234811165</v>
      </c>
      <c r="G45" s="87">
        <f>VLOOKUP(A45,B3_2019_bearbeitet!$C$7:$O$60,7,FALSE)</f>
        <v>19.52191235059761</v>
      </c>
      <c r="H45" s="87">
        <f>VLOOKUP(A45,B3_2019_bearbeitet!$C$7:$O$60,8,FALSE)</f>
        <v>1.9887608842135549</v>
      </c>
      <c r="I45" s="86">
        <f>VLOOKUP(A45,B3_2019_bearbeitet!$C$7:$O$60,9,FALSE)</f>
        <v>4124</v>
      </c>
      <c r="J45" s="86">
        <f>VLOOKUP(A45,B3_2019_bearbeitet!$C$7:$O$60,10,FALSE)</f>
        <v>1221</v>
      </c>
      <c r="K45" s="88">
        <f>VLOOKUP(A45,B3_2019_bearbeitet!$C$7:$O$60,11,FALSE)</f>
        <v>29.607177497575172</v>
      </c>
      <c r="L45" s="88">
        <f>VLOOKUP(A45,B3_2019_bearbeitet!$C$7:$O$60,12,FALSE)</f>
        <v>29.79859257461781</v>
      </c>
      <c r="M45" s="88">
        <f>VLOOKUP(A45,B3_2019_bearbeitet!$C$7:$O$60,13,FALSE)</f>
        <v>-0.19141507704263816</v>
      </c>
    </row>
    <row r="46" spans="1:13" ht="8.25" customHeight="1">
      <c r="A46" s="82">
        <v>404</v>
      </c>
      <c r="B46" s="85" t="str">
        <f>VLOOKUP(A46,B3_2019_bearbeitet!$C$7:$O$60,2,FALSE)</f>
        <v xml:space="preserve">Osnabrück, Stadt       </v>
      </c>
      <c r="C46" s="64">
        <f>VLOOKUP(A46,B3_2019_bearbeitet!$C$7:$O$60,3,FALSE)</f>
        <v>2019</v>
      </c>
      <c r="D46" s="86">
        <f>VLOOKUP(A46,B3_2019_bearbeitet!$C$7:$O$60,4,FALSE)</f>
        <v>1444</v>
      </c>
      <c r="E46" s="86">
        <f>VLOOKUP(A46,B3_2019_bearbeitet!$C$7:$O$60,5,FALSE)</f>
        <v>306</v>
      </c>
      <c r="F46" s="87">
        <f>VLOOKUP(A46,B3_2019_bearbeitet!$C$7:$O$60,6,FALSE)</f>
        <v>21.191135734072024</v>
      </c>
      <c r="G46" s="87">
        <f>VLOOKUP(A46,B3_2019_bearbeitet!$C$7:$O$60,7,FALSE)</f>
        <v>23.287671232876711</v>
      </c>
      <c r="H46" s="87">
        <f>VLOOKUP(A46,B3_2019_bearbeitet!$C$7:$O$60,8,FALSE)</f>
        <v>-2.0965354988046876</v>
      </c>
      <c r="I46" s="86">
        <f>VLOOKUP(A46,B3_2019_bearbeitet!$C$7:$O$60,9,FALSE)</f>
        <v>3907</v>
      </c>
      <c r="J46" s="86">
        <f>VLOOKUP(A46,B3_2019_bearbeitet!$C$7:$O$60,10,FALSE)</f>
        <v>1548</v>
      </c>
      <c r="K46" s="88">
        <f>VLOOKUP(A46,B3_2019_bearbeitet!$C$7:$O$60,11,FALSE)</f>
        <v>39.621192730995645</v>
      </c>
      <c r="L46" s="88">
        <f>VLOOKUP(A46,B3_2019_bearbeitet!$C$7:$O$60,12,FALSE)</f>
        <v>40.485512920908377</v>
      </c>
      <c r="M46" s="88">
        <f>VLOOKUP(A46,B3_2019_bearbeitet!$C$7:$O$60,13,FALSE)</f>
        <v>-0.86432018991273196</v>
      </c>
    </row>
    <row r="47" spans="1:13" ht="8.25" customHeight="1">
      <c r="A47" s="82">
        <v>405</v>
      </c>
      <c r="B47" s="85" t="str">
        <f>VLOOKUP(A47,B3_2019_bearbeitet!$C$7:$O$60,2,FALSE)</f>
        <v xml:space="preserve">Wilhelmshaven, Stadt   </v>
      </c>
      <c r="C47" s="64">
        <f>VLOOKUP(A47,B3_2019_bearbeitet!$C$7:$O$60,3,FALSE)</f>
        <v>2019</v>
      </c>
      <c r="D47" s="86">
        <f>VLOOKUP(A47,B3_2019_bearbeitet!$C$7:$O$60,4,FALSE)</f>
        <v>436</v>
      </c>
      <c r="E47" s="86">
        <f>VLOOKUP(A47,B3_2019_bearbeitet!$C$7:$O$60,5,FALSE)</f>
        <v>52</v>
      </c>
      <c r="F47" s="87">
        <f>VLOOKUP(A47,B3_2019_bearbeitet!$C$7:$O$60,6,FALSE)</f>
        <v>11.926605504587156</v>
      </c>
      <c r="G47" s="87">
        <f>VLOOKUP(A47,B3_2019_bearbeitet!$C$7:$O$60,7,FALSE)</f>
        <v>10.677083333333332</v>
      </c>
      <c r="H47" s="87">
        <f>VLOOKUP(A47,B3_2019_bearbeitet!$C$7:$O$60,8,FALSE)</f>
        <v>1.2495221712538243</v>
      </c>
      <c r="I47" s="86">
        <f>VLOOKUP(A47,B3_2019_bearbeitet!$C$7:$O$60,9,FALSE)</f>
        <v>1536</v>
      </c>
      <c r="J47" s="86">
        <f>VLOOKUP(A47,B3_2019_bearbeitet!$C$7:$O$60,10,FALSE)</f>
        <v>437</v>
      </c>
      <c r="K47" s="88">
        <f>VLOOKUP(A47,B3_2019_bearbeitet!$C$7:$O$60,11,FALSE)</f>
        <v>28.450520833333332</v>
      </c>
      <c r="L47" s="88">
        <f>VLOOKUP(A47,B3_2019_bearbeitet!$C$7:$O$60,12,FALSE)</f>
        <v>28.391793514228986</v>
      </c>
      <c r="M47" s="88">
        <f>VLOOKUP(A47,B3_2019_bearbeitet!$C$7:$O$60,13,FALSE)</f>
        <v>5.872731910434581E-2</v>
      </c>
    </row>
    <row r="48" spans="1:13" ht="8.25" customHeight="1">
      <c r="A48" s="82">
        <v>451</v>
      </c>
      <c r="B48" s="85" t="str">
        <f>VLOOKUP(A48,B3_2019_bearbeitet!$C$7:$O$60,2,FALSE)</f>
        <v xml:space="preserve">Ammerland              </v>
      </c>
      <c r="C48" s="64">
        <f>VLOOKUP(A48,B3_2019_bearbeitet!$C$7:$O$60,3,FALSE)</f>
        <v>2019</v>
      </c>
      <c r="D48" s="86">
        <f>VLOOKUP(A48,B3_2019_bearbeitet!$C$7:$O$60,4,FALSE)</f>
        <v>1142</v>
      </c>
      <c r="E48" s="86">
        <f>VLOOKUP(A48,B3_2019_bearbeitet!$C$7:$O$60,5,FALSE)</f>
        <v>107</v>
      </c>
      <c r="F48" s="87">
        <f>VLOOKUP(A48,B3_2019_bearbeitet!$C$7:$O$60,6,FALSE)</f>
        <v>9.3695271453590188</v>
      </c>
      <c r="G48" s="87">
        <f>VLOOKUP(A48,B3_2019_bearbeitet!$C$7:$O$60,7,FALSE)</f>
        <v>6.1010486177311725</v>
      </c>
      <c r="H48" s="87">
        <f>VLOOKUP(A48,B3_2019_bearbeitet!$C$7:$O$60,8,FALSE)</f>
        <v>3.2684785276278463</v>
      </c>
      <c r="I48" s="86">
        <f>VLOOKUP(A48,B3_2019_bearbeitet!$C$7:$O$60,9,FALSE)</f>
        <v>3181</v>
      </c>
      <c r="J48" s="86">
        <f>VLOOKUP(A48,B3_2019_bearbeitet!$C$7:$O$60,10,FALSE)</f>
        <v>613</v>
      </c>
      <c r="K48" s="88">
        <f>VLOOKUP(A48,B3_2019_bearbeitet!$C$7:$O$60,11,FALSE)</f>
        <v>19.270669600754481</v>
      </c>
      <c r="L48" s="88">
        <f>VLOOKUP(A48,B3_2019_bearbeitet!$C$7:$O$60,12,FALSE)</f>
        <v>18.504672897196262</v>
      </c>
      <c r="M48" s="88">
        <f>VLOOKUP(A48,B3_2019_bearbeitet!$C$7:$O$60,13,FALSE)</f>
        <v>0.76599670355821914</v>
      </c>
    </row>
    <row r="49" spans="1:13" ht="8.25" customHeight="1">
      <c r="A49" s="82">
        <v>452</v>
      </c>
      <c r="B49" s="85" t="str">
        <f>VLOOKUP(A49,B3_2019_bearbeitet!$C$7:$O$60,2,FALSE)</f>
        <v xml:space="preserve">Aurich                 </v>
      </c>
      <c r="C49" s="64">
        <f>VLOOKUP(A49,B3_2019_bearbeitet!$C$7:$O$60,3,FALSE)</f>
        <v>2019</v>
      </c>
      <c r="D49" s="86">
        <f>VLOOKUP(A49,B3_2019_bearbeitet!$C$7:$O$60,4,FALSE)</f>
        <v>1319</v>
      </c>
      <c r="E49" s="86">
        <f>VLOOKUP(A49,B3_2019_bearbeitet!$C$7:$O$60,5,FALSE)</f>
        <v>140</v>
      </c>
      <c r="F49" s="87">
        <f>VLOOKUP(A49,B3_2019_bearbeitet!$C$7:$O$60,6,FALSE)</f>
        <v>10.614101592115238</v>
      </c>
      <c r="G49" s="87">
        <f>VLOOKUP(A49,B3_2019_bearbeitet!$C$7:$O$60,7,FALSE)</f>
        <v>11.874469889737066</v>
      </c>
      <c r="H49" s="87">
        <f>VLOOKUP(A49,B3_2019_bearbeitet!$C$7:$O$60,8,FALSE)</f>
        <v>-1.2603682976218273</v>
      </c>
      <c r="I49" s="86">
        <f>VLOOKUP(A49,B3_2019_bearbeitet!$C$7:$O$60,9,FALSE)</f>
        <v>4564</v>
      </c>
      <c r="J49" s="86">
        <f>VLOOKUP(A49,B3_2019_bearbeitet!$C$7:$O$60,10,FALSE)</f>
        <v>661</v>
      </c>
      <c r="K49" s="88">
        <f>VLOOKUP(A49,B3_2019_bearbeitet!$C$7:$O$60,11,FALSE)</f>
        <v>14.482909728308503</v>
      </c>
      <c r="L49" s="88">
        <f>VLOOKUP(A49,B3_2019_bearbeitet!$C$7:$O$60,12,FALSE)</f>
        <v>15.065700045310376</v>
      </c>
      <c r="M49" s="88">
        <f>VLOOKUP(A49,B3_2019_bearbeitet!$C$7:$O$60,13,FALSE)</f>
        <v>-0.58279031700187289</v>
      </c>
    </row>
    <row r="50" spans="1:13" ht="8.25" customHeight="1">
      <c r="A50" s="82">
        <v>453</v>
      </c>
      <c r="B50" s="85" t="str">
        <f>VLOOKUP(A50,B3_2019_bearbeitet!$C$7:$O$60,2,FALSE)</f>
        <v xml:space="preserve">Cloppenburg            </v>
      </c>
      <c r="C50" s="64">
        <f>VLOOKUP(A50,B3_2019_bearbeitet!$C$7:$O$60,3,FALSE)</f>
        <v>2019</v>
      </c>
      <c r="D50" s="86">
        <f>VLOOKUP(A50,B3_2019_bearbeitet!$C$7:$O$60,4,FALSE)</f>
        <v>1631</v>
      </c>
      <c r="E50" s="86">
        <f>VLOOKUP(A50,B3_2019_bearbeitet!$C$7:$O$60,5,FALSE)</f>
        <v>297</v>
      </c>
      <c r="F50" s="87">
        <f>VLOOKUP(A50,B3_2019_bearbeitet!$C$7:$O$60,6,FALSE)</f>
        <v>18.209687308399754</v>
      </c>
      <c r="G50" s="87">
        <f>VLOOKUP(A50,B3_2019_bearbeitet!$C$7:$O$60,7,FALSE)</f>
        <v>16.310160427807489</v>
      </c>
      <c r="H50" s="87">
        <f>VLOOKUP(A50,B3_2019_bearbeitet!$C$7:$O$60,8,FALSE)</f>
        <v>1.8995268805922656</v>
      </c>
      <c r="I50" s="86">
        <f>VLOOKUP(A50,B3_2019_bearbeitet!$C$7:$O$60,9,FALSE)</f>
        <v>4827</v>
      </c>
      <c r="J50" s="86">
        <f>VLOOKUP(A50,B3_2019_bearbeitet!$C$7:$O$60,10,FALSE)</f>
        <v>1083</v>
      </c>
      <c r="K50" s="88">
        <f>VLOOKUP(A50,B3_2019_bearbeitet!$C$7:$O$60,11,FALSE)</f>
        <v>22.436295835922934</v>
      </c>
      <c r="L50" s="88">
        <f>VLOOKUP(A50,B3_2019_bearbeitet!$C$7:$O$60,12,FALSE)</f>
        <v>22.804347826086957</v>
      </c>
      <c r="M50" s="88">
        <f>VLOOKUP(A50,B3_2019_bearbeitet!$C$7:$O$60,13,FALSE)</f>
        <v>-0.36805199016402312</v>
      </c>
    </row>
    <row r="51" spans="1:13" ht="8.25" customHeight="1">
      <c r="A51" s="82">
        <v>454</v>
      </c>
      <c r="B51" s="85" t="str">
        <f>VLOOKUP(A51,B3_2019_bearbeitet!$C$7:$O$60,2,FALSE)</f>
        <v xml:space="preserve">Emsland                </v>
      </c>
      <c r="C51" s="64">
        <f>VLOOKUP(A51,B3_2019_bearbeitet!$C$7:$O$60,3,FALSE)</f>
        <v>2019</v>
      </c>
      <c r="D51" s="86">
        <f>VLOOKUP(A51,B3_2019_bearbeitet!$C$7:$O$60,4,FALSE)</f>
        <v>3045</v>
      </c>
      <c r="E51" s="86">
        <f>VLOOKUP(A51,B3_2019_bearbeitet!$C$7:$O$60,5,FALSE)</f>
        <v>541</v>
      </c>
      <c r="F51" s="87">
        <f>VLOOKUP(A51,B3_2019_bearbeitet!$C$7:$O$60,6,FALSE)</f>
        <v>17.766830870279147</v>
      </c>
      <c r="G51" s="87">
        <f>VLOOKUP(A51,B3_2019_bearbeitet!$C$7:$O$60,7,FALSE)</f>
        <v>15.789473684210526</v>
      </c>
      <c r="H51" s="87">
        <f>VLOOKUP(A51,B3_2019_bearbeitet!$C$7:$O$60,8,FALSE)</f>
        <v>1.9773571860686214</v>
      </c>
      <c r="I51" s="86">
        <f>VLOOKUP(A51,B3_2019_bearbeitet!$C$7:$O$60,9,FALSE)</f>
        <v>8944</v>
      </c>
      <c r="J51" s="86">
        <f>VLOOKUP(A51,B3_2019_bearbeitet!$C$7:$O$60,10,FALSE)</f>
        <v>2049</v>
      </c>
      <c r="K51" s="88">
        <f>VLOOKUP(A51,B3_2019_bearbeitet!$C$7:$O$60,11,FALSE)</f>
        <v>22.909212880143112</v>
      </c>
      <c r="L51" s="88">
        <f>VLOOKUP(A51,B3_2019_bearbeitet!$C$7:$O$60,12,FALSE)</f>
        <v>21.388019928165914</v>
      </c>
      <c r="M51" s="88">
        <f>VLOOKUP(A51,B3_2019_bearbeitet!$C$7:$O$60,13,FALSE)</f>
        <v>1.5211929519771985</v>
      </c>
    </row>
    <row r="52" spans="1:13" ht="8.25" customHeight="1">
      <c r="A52" s="82">
        <v>455</v>
      </c>
      <c r="B52" s="85" t="str">
        <f>VLOOKUP(A52,B3_2019_bearbeitet!$C$7:$O$60,2,FALSE)</f>
        <v xml:space="preserve">Friesland              </v>
      </c>
      <c r="C52" s="64">
        <f>VLOOKUP(A52,B3_2019_bearbeitet!$C$7:$O$60,3,FALSE)</f>
        <v>2019</v>
      </c>
      <c r="D52" s="86">
        <f>VLOOKUP(A52,B3_2019_bearbeitet!$C$7:$O$60,4,FALSE)</f>
        <v>801</v>
      </c>
      <c r="E52" s="86">
        <f>VLOOKUP(A52,B3_2019_bearbeitet!$C$7:$O$60,5,FALSE)</f>
        <v>54</v>
      </c>
      <c r="F52" s="87">
        <f>VLOOKUP(A52,B3_2019_bearbeitet!$C$7:$O$60,6,FALSE)</f>
        <v>6.7415730337078648</v>
      </c>
      <c r="G52" s="87">
        <f>VLOOKUP(A52,B3_2019_bearbeitet!$C$7:$O$60,7,FALSE)</f>
        <v>6.25</v>
      </c>
      <c r="H52" s="87">
        <f>VLOOKUP(A52,B3_2019_bearbeitet!$C$7:$O$60,8,FALSE)</f>
        <v>0.49157303370786476</v>
      </c>
      <c r="I52" s="86">
        <f>VLOOKUP(A52,B3_2019_bearbeitet!$C$7:$O$60,9,FALSE)</f>
        <v>2385</v>
      </c>
      <c r="J52" s="86">
        <f>VLOOKUP(A52,B3_2019_bearbeitet!$C$7:$O$60,10,FALSE)</f>
        <v>257</v>
      </c>
      <c r="K52" s="88">
        <f>VLOOKUP(A52,B3_2019_bearbeitet!$C$7:$O$60,11,FALSE)</f>
        <v>10.775681341719077</v>
      </c>
      <c r="L52" s="88">
        <f>VLOOKUP(A52,B3_2019_bearbeitet!$C$7:$O$60,12,FALSE)</f>
        <v>11.164835164835164</v>
      </c>
      <c r="M52" s="88">
        <f>VLOOKUP(A52,B3_2019_bearbeitet!$C$7:$O$60,13,FALSE)</f>
        <v>-0.38915382311608759</v>
      </c>
    </row>
    <row r="53" spans="1:13" ht="8.25" customHeight="1">
      <c r="A53" s="82">
        <v>456</v>
      </c>
      <c r="B53" s="85" t="str">
        <f>VLOOKUP(A53,B3_2019_bearbeitet!$C$7:$O$60,2,FALSE)</f>
        <v xml:space="preserve">Grafschaft Bentheim    </v>
      </c>
      <c r="C53" s="64">
        <f>VLOOKUP(A53,B3_2019_bearbeitet!$C$7:$O$60,3,FALSE)</f>
        <v>2019</v>
      </c>
      <c r="D53" s="86">
        <f>VLOOKUP(A53,B3_2019_bearbeitet!$C$7:$O$60,4,FALSE)</f>
        <v>1304</v>
      </c>
      <c r="E53" s="86">
        <f>VLOOKUP(A53,B3_2019_bearbeitet!$C$7:$O$60,5,FALSE)</f>
        <v>264</v>
      </c>
      <c r="F53" s="87">
        <f>VLOOKUP(A53,B3_2019_bearbeitet!$C$7:$O$60,6,FALSE)</f>
        <v>20.245398773006134</v>
      </c>
      <c r="G53" s="87">
        <f>VLOOKUP(A53,B3_2019_bearbeitet!$C$7:$O$60,7,FALSE)</f>
        <v>21.386800334168754</v>
      </c>
      <c r="H53" s="87">
        <f>VLOOKUP(A53,B3_2019_bearbeitet!$C$7:$O$60,8,FALSE)</f>
        <v>-1.1414015611626205</v>
      </c>
      <c r="I53" s="86">
        <f>VLOOKUP(A53,B3_2019_bearbeitet!$C$7:$O$60,9,FALSE)</f>
        <v>3726</v>
      </c>
      <c r="J53" s="86">
        <f>VLOOKUP(A53,B3_2019_bearbeitet!$C$7:$O$60,10,FALSE)</f>
        <v>1118</v>
      </c>
      <c r="K53" s="88">
        <f>VLOOKUP(A53,B3_2019_bearbeitet!$C$7:$O$60,11,FALSE)</f>
        <v>30.005367686527109</v>
      </c>
      <c r="L53" s="88">
        <f>VLOOKUP(A53,B3_2019_bearbeitet!$C$7:$O$60,12,FALSE)</f>
        <v>30.997229916897506</v>
      </c>
      <c r="M53" s="88">
        <f>VLOOKUP(A53,B3_2019_bearbeitet!$C$7:$O$60,13,FALSE)</f>
        <v>-0.99186223037039767</v>
      </c>
    </row>
    <row r="54" spans="1:13" ht="8.25" customHeight="1">
      <c r="A54" s="82">
        <v>457</v>
      </c>
      <c r="B54" s="85" t="str">
        <f>VLOOKUP(A54,B3_2019_bearbeitet!$C$7:$O$60,2,FALSE)</f>
        <v xml:space="preserve">Leer                   </v>
      </c>
      <c r="C54" s="64">
        <f>VLOOKUP(A54,B3_2019_bearbeitet!$C$7:$O$60,3,FALSE)</f>
        <v>2019</v>
      </c>
      <c r="D54" s="86">
        <f>VLOOKUP(A54,B3_2019_bearbeitet!$C$7:$O$60,4,FALSE)</f>
        <v>1277</v>
      </c>
      <c r="E54" s="86">
        <f>VLOOKUP(A54,B3_2019_bearbeitet!$C$7:$O$60,5,FALSE)</f>
        <v>183</v>
      </c>
      <c r="F54" s="87">
        <f>VLOOKUP(A54,B3_2019_bearbeitet!$C$7:$O$60,6,FALSE)</f>
        <v>14.330462020360219</v>
      </c>
      <c r="G54" s="87">
        <f>VLOOKUP(A54,B3_2019_bearbeitet!$C$7:$O$60,7,FALSE)</f>
        <v>11.634615384615385</v>
      </c>
      <c r="H54" s="87">
        <f>VLOOKUP(A54,B3_2019_bearbeitet!$C$7:$O$60,8,FALSE)</f>
        <v>2.6958466357448341</v>
      </c>
      <c r="I54" s="86">
        <f>VLOOKUP(A54,B3_2019_bearbeitet!$C$7:$O$60,9,FALSE)</f>
        <v>4281</v>
      </c>
      <c r="J54" s="86">
        <f>VLOOKUP(A54,B3_2019_bearbeitet!$C$7:$O$60,10,FALSE)</f>
        <v>706</v>
      </c>
      <c r="K54" s="88">
        <f>VLOOKUP(A54,B3_2019_bearbeitet!$C$7:$O$60,11,FALSE)</f>
        <v>16.491473954683485</v>
      </c>
      <c r="L54" s="88">
        <f>VLOOKUP(A54,B3_2019_bearbeitet!$C$7:$O$60,12,FALSE)</f>
        <v>14.860388073828679</v>
      </c>
      <c r="M54" s="88">
        <f>VLOOKUP(A54,B3_2019_bearbeitet!$C$7:$O$60,13,FALSE)</f>
        <v>1.6310858808548065</v>
      </c>
    </row>
    <row r="55" spans="1:13" ht="8.25" customHeight="1">
      <c r="A55" s="82">
        <v>458</v>
      </c>
      <c r="B55" s="85" t="str">
        <f>VLOOKUP(A55,B3_2019_bearbeitet!$C$7:$O$60,2,FALSE)</f>
        <v xml:space="preserve">Oldenburg              </v>
      </c>
      <c r="C55" s="64">
        <f>VLOOKUP(A55,B3_2019_bearbeitet!$C$7:$O$60,3,FALSE)</f>
        <v>2019</v>
      </c>
      <c r="D55" s="86">
        <f>VLOOKUP(A55,B3_2019_bearbeitet!$C$7:$O$60,4,FALSE)</f>
        <v>1195</v>
      </c>
      <c r="E55" s="86">
        <f>VLOOKUP(A55,B3_2019_bearbeitet!$C$7:$O$60,5,FALSE)</f>
        <v>100</v>
      </c>
      <c r="F55" s="87">
        <f>VLOOKUP(A55,B3_2019_bearbeitet!$C$7:$O$60,6,FALSE)</f>
        <v>8.3682008368200833</v>
      </c>
      <c r="G55" s="87">
        <f>VLOOKUP(A55,B3_2019_bearbeitet!$C$7:$O$60,7,FALSE)</f>
        <v>8.0789946140035909</v>
      </c>
      <c r="H55" s="87">
        <f>VLOOKUP(A55,B3_2019_bearbeitet!$C$7:$O$60,8,FALSE)</f>
        <v>0.28920622281649244</v>
      </c>
      <c r="I55" s="86">
        <f>VLOOKUP(A55,B3_2019_bearbeitet!$C$7:$O$60,9,FALSE)</f>
        <v>3268</v>
      </c>
      <c r="J55" s="86">
        <f>VLOOKUP(A55,B3_2019_bearbeitet!$C$7:$O$60,10,FALSE)</f>
        <v>520</v>
      </c>
      <c r="K55" s="88">
        <f>VLOOKUP(A55,B3_2019_bearbeitet!$C$7:$O$60,11,FALSE)</f>
        <v>15.911872705018359</v>
      </c>
      <c r="L55" s="88">
        <f>VLOOKUP(A55,B3_2019_bearbeitet!$C$7:$O$60,12,FALSE)</f>
        <v>15.129728040012505</v>
      </c>
      <c r="M55" s="88">
        <f>VLOOKUP(A55,B3_2019_bearbeitet!$C$7:$O$60,13,FALSE)</f>
        <v>0.78214466500585367</v>
      </c>
    </row>
    <row r="56" spans="1:13" ht="8.25" customHeight="1">
      <c r="A56" s="82">
        <v>459</v>
      </c>
      <c r="B56" s="85" t="str">
        <f>VLOOKUP(A56,B3_2019_bearbeitet!$C$7:$O$60,2,FALSE)</f>
        <v xml:space="preserve">Osnabrück              </v>
      </c>
      <c r="C56" s="64">
        <f>VLOOKUP(A56,B3_2019_bearbeitet!$C$7:$O$60,3,FALSE)</f>
        <v>2019</v>
      </c>
      <c r="D56" s="86">
        <f>VLOOKUP(A56,B3_2019_bearbeitet!$C$7:$O$60,4,FALSE)</f>
        <v>3329</v>
      </c>
      <c r="E56" s="86">
        <f>VLOOKUP(A56,B3_2019_bearbeitet!$C$7:$O$60,5,FALSE)</f>
        <v>492</v>
      </c>
      <c r="F56" s="87">
        <f>VLOOKUP(A56,B3_2019_bearbeitet!$C$7:$O$60,6,FALSE)</f>
        <v>14.779212976869932</v>
      </c>
      <c r="G56" s="87">
        <f>VLOOKUP(A56,B3_2019_bearbeitet!$C$7:$O$60,7,FALSE)</f>
        <v>13.249211356466878</v>
      </c>
      <c r="H56" s="87">
        <f>VLOOKUP(A56,B3_2019_bearbeitet!$C$7:$O$60,8,FALSE)</f>
        <v>1.5300016204030538</v>
      </c>
      <c r="I56" s="86">
        <f>VLOOKUP(A56,B3_2019_bearbeitet!$C$7:$O$60,9,FALSE)</f>
        <v>9429</v>
      </c>
      <c r="J56" s="86">
        <f>VLOOKUP(A56,B3_2019_bearbeitet!$C$7:$O$60,10,FALSE)</f>
        <v>2022</v>
      </c>
      <c r="K56" s="88">
        <f>VLOOKUP(A56,B3_2019_bearbeitet!$C$7:$O$60,11,FALSE)</f>
        <v>21.444479796372892</v>
      </c>
      <c r="L56" s="88">
        <f>VLOOKUP(A56,B3_2019_bearbeitet!$C$7:$O$60,12,FALSE)</f>
        <v>19.662861410434225</v>
      </c>
      <c r="M56" s="88">
        <f>VLOOKUP(A56,B3_2019_bearbeitet!$C$7:$O$60,13,FALSE)</f>
        <v>1.7816183859386676</v>
      </c>
    </row>
    <row r="57" spans="1:13" ht="8.25" customHeight="1">
      <c r="A57" s="82">
        <v>460</v>
      </c>
      <c r="B57" s="85" t="str">
        <f>VLOOKUP(A57,B3_2019_bearbeitet!$C$7:$O$60,2,FALSE)</f>
        <v xml:space="preserve">Vechta                 </v>
      </c>
      <c r="C57" s="64">
        <f>VLOOKUP(A57,B3_2019_bearbeitet!$C$7:$O$60,3,FALSE)</f>
        <v>2019</v>
      </c>
      <c r="D57" s="86">
        <f>VLOOKUP(A57,B3_2019_bearbeitet!$C$7:$O$60,4,FALSE)</f>
        <v>1679</v>
      </c>
      <c r="E57" s="86">
        <f>VLOOKUP(A57,B3_2019_bearbeitet!$C$7:$O$60,5,FALSE)</f>
        <v>289</v>
      </c>
      <c r="F57" s="87">
        <f>VLOOKUP(A57,B3_2019_bearbeitet!$C$7:$O$60,6,FALSE)</f>
        <v>17.212626563430614</v>
      </c>
      <c r="G57" s="87">
        <f>VLOOKUP(A57,B3_2019_bearbeitet!$C$7:$O$60,7,FALSE)</f>
        <v>15.218855218855218</v>
      </c>
      <c r="H57" s="87">
        <f>VLOOKUP(A57,B3_2019_bearbeitet!$C$7:$O$60,8,FALSE)</f>
        <v>1.9937713445753964</v>
      </c>
      <c r="I57" s="86">
        <f>VLOOKUP(A57,B3_2019_bearbeitet!$C$7:$O$60,9,FALSE)</f>
        <v>4358</v>
      </c>
      <c r="J57" s="86">
        <f>VLOOKUP(A57,B3_2019_bearbeitet!$C$7:$O$60,10,FALSE)</f>
        <v>1066</v>
      </c>
      <c r="K57" s="88">
        <f>VLOOKUP(A57,B3_2019_bearbeitet!$C$7:$O$60,11,FALSE)</f>
        <v>24.460761817347407</v>
      </c>
      <c r="L57" s="88">
        <f>VLOOKUP(A57,B3_2019_bearbeitet!$C$7:$O$60,12,FALSE)</f>
        <v>18.501454898157128</v>
      </c>
      <c r="M57" s="88">
        <f>VLOOKUP(A57,B3_2019_bearbeitet!$C$7:$O$60,13,FALSE)</f>
        <v>5.9593069191902792</v>
      </c>
    </row>
    <row r="58" spans="1:13" ht="8.25" customHeight="1">
      <c r="A58" s="82">
        <v>461</v>
      </c>
      <c r="B58" s="85" t="str">
        <f>VLOOKUP(A58,B3_2019_bearbeitet!$C$7:$O$60,2,FALSE)</f>
        <v xml:space="preserve">Wesermarsch            </v>
      </c>
      <c r="C58" s="64">
        <f>VLOOKUP(A58,B3_2019_bearbeitet!$C$7:$O$60,3,FALSE)</f>
        <v>2019</v>
      </c>
      <c r="D58" s="86">
        <f>VLOOKUP(A58,B3_2019_bearbeitet!$C$7:$O$60,4,FALSE)</f>
        <v>715</v>
      </c>
      <c r="E58" s="86">
        <f>VLOOKUP(A58,B3_2019_bearbeitet!$C$7:$O$60,5,FALSE)</f>
        <v>98</v>
      </c>
      <c r="F58" s="87">
        <f>VLOOKUP(A58,B3_2019_bearbeitet!$C$7:$O$60,6,FALSE)</f>
        <v>13.706293706293707</v>
      </c>
      <c r="G58" s="87">
        <f>VLOOKUP(A58,B3_2019_bearbeitet!$C$7:$O$60,7,FALSE)</f>
        <v>16.715542521994134</v>
      </c>
      <c r="H58" s="87">
        <f>VLOOKUP(A58,B3_2019_bearbeitet!$C$7:$O$60,8,FALSE)</f>
        <v>-3.0092488157004276</v>
      </c>
      <c r="I58" s="86">
        <f>VLOOKUP(A58,B3_2019_bearbeitet!$C$7:$O$60,9,FALSE)</f>
        <v>2105</v>
      </c>
      <c r="J58" s="86">
        <f>VLOOKUP(A58,B3_2019_bearbeitet!$C$7:$O$60,10,FALSE)</f>
        <v>522</v>
      </c>
      <c r="K58" s="88">
        <f>VLOOKUP(A58,B3_2019_bearbeitet!$C$7:$O$60,11,FALSE)</f>
        <v>24.798099762470308</v>
      </c>
      <c r="L58" s="88">
        <f>VLOOKUP(A58,B3_2019_bearbeitet!$C$7:$O$60,12,FALSE)</f>
        <v>23.055162659123056</v>
      </c>
      <c r="M58" s="88">
        <f>VLOOKUP(A58,B3_2019_bearbeitet!$C$7:$O$60,13,FALSE)</f>
        <v>1.742937103347252</v>
      </c>
    </row>
    <row r="59" spans="1:13" ht="8.25" customHeight="1">
      <c r="A59" s="82">
        <v>462</v>
      </c>
      <c r="B59" s="85" t="str">
        <f>VLOOKUP(A59,B3_2019_bearbeitet!$C$7:$O$60,2,FALSE)</f>
        <v xml:space="preserve">Wittmund               </v>
      </c>
      <c r="C59" s="64">
        <f>VLOOKUP(A59,B3_2019_bearbeitet!$C$7:$O$60,3,FALSE)</f>
        <v>2019</v>
      </c>
      <c r="D59" s="86">
        <f>VLOOKUP(A59,B3_2019_bearbeitet!$C$7:$O$60,4,FALSE)</f>
        <v>342</v>
      </c>
      <c r="E59" s="86">
        <f>VLOOKUP(A59,B3_2019_bearbeitet!$C$7:$O$60,5,FALSE)</f>
        <v>21</v>
      </c>
      <c r="F59" s="87">
        <f>VLOOKUP(A59,B3_2019_bearbeitet!$C$7:$O$60,6,FALSE)</f>
        <v>6.140350877192982</v>
      </c>
      <c r="G59" s="87">
        <f>VLOOKUP(A59,B3_2019_bearbeitet!$C$7:$O$60,7,FALSE)</f>
        <v>4.7770700636942678</v>
      </c>
      <c r="H59" s="87">
        <f>VLOOKUP(A59,B3_2019_bearbeitet!$C$7:$O$60,8,FALSE)</f>
        <v>1.3632808134987142</v>
      </c>
      <c r="I59" s="86">
        <f>VLOOKUP(A59,B3_2019_bearbeitet!$C$7:$O$60,9,FALSE)</f>
        <v>1334</v>
      </c>
      <c r="J59" s="86">
        <f>VLOOKUP(A59,B3_2019_bearbeitet!$C$7:$O$60,10,FALSE)</f>
        <v>124</v>
      </c>
      <c r="K59" s="88">
        <f>VLOOKUP(A59,B3_2019_bearbeitet!$C$7:$O$60,11,FALSE)</f>
        <v>9.2953523238380811</v>
      </c>
      <c r="L59" s="88">
        <f>VLOOKUP(A59,B3_2019_bearbeitet!$C$7:$O$60,12,FALSE)</f>
        <v>9.704321455648218</v>
      </c>
      <c r="M59" s="88">
        <f>VLOOKUP(A59,B3_2019_bearbeitet!$C$7:$O$60,13,FALSE)</f>
        <v>-0.40896913181013694</v>
      </c>
    </row>
    <row r="60" spans="1:13" ht="8.25" customHeight="1">
      <c r="A60" s="82">
        <v>4</v>
      </c>
      <c r="B60" s="85" t="str">
        <f>VLOOKUP(A60,B3_2019_bearbeitet!$C$7:$O$60,2,FALSE)</f>
        <v xml:space="preserve">Stat. Region Weser-Ems </v>
      </c>
      <c r="C60" s="64">
        <f>VLOOKUP(A60,B3_2019_bearbeitet!$C$7:$O$60,3,FALSE)</f>
        <v>2019</v>
      </c>
      <c r="D60" s="86">
        <f>VLOOKUP(A60,B3_2019_bearbeitet!$C$7:$O$60,4,FALSE)</f>
        <v>22328</v>
      </c>
      <c r="E60" s="86">
        <f>VLOOKUP(A60,B3_2019_bearbeitet!$C$7:$O$60,5,FALSE)</f>
        <v>3549</v>
      </c>
      <c r="F60" s="87">
        <f>VLOOKUP(A60,B3_2019_bearbeitet!$C$7:$O$60,6,FALSE)</f>
        <v>15.89484055893945</v>
      </c>
      <c r="G60" s="87">
        <f>VLOOKUP(A60,B3_2019_bearbeitet!$C$7:$O$60,7,FALSE)</f>
        <v>14.83083803227688</v>
      </c>
      <c r="H60" s="87">
        <f>VLOOKUP(A60,B3_2019_bearbeitet!$C$7:$O$60,8,FALSE)</f>
        <v>1.0640025266625699</v>
      </c>
      <c r="I60" s="86">
        <f>VLOOKUP(A60,B3_2019_bearbeitet!$C$7:$O$60,9,FALSE)</f>
        <v>64945</v>
      </c>
      <c r="J60" s="86">
        <f>VLOOKUP(A60,B3_2019_bearbeitet!$C$7:$O$60,10,FALSE)</f>
        <v>15118</v>
      </c>
      <c r="K60" s="88">
        <f>VLOOKUP(A60,B3_2019_bearbeitet!$C$7:$O$60,11,FALSE)</f>
        <v>23.278158441758411</v>
      </c>
      <c r="L60" s="88">
        <f>VLOOKUP(A60,B3_2019_bearbeitet!$C$7:$O$60,12,FALSE)</f>
        <v>22.328322460685136</v>
      </c>
      <c r="M60" s="88">
        <f>VLOOKUP(A60,B3_2019_bearbeitet!$C$7:$O$60,13,FALSE)</f>
        <v>0.94983598107327438</v>
      </c>
    </row>
    <row r="61" spans="1:13" ht="8.25" customHeight="1">
      <c r="A61" s="1">
        <v>0</v>
      </c>
      <c r="B61" s="85" t="str">
        <f>VLOOKUP(A61,B3_2019_bearbeitet!$C$7:$O$60,2,FALSE)</f>
        <v xml:space="preserve">Niedersachsen          </v>
      </c>
      <c r="C61" s="64">
        <f>VLOOKUP(A61,B3_2019_bearbeitet!$C$7:$O$60,3,FALSE)</f>
        <v>2019</v>
      </c>
      <c r="D61" s="86">
        <f>VLOOKUP(A61,B3_2019_bearbeitet!$C$7:$O$60,4,FALSE)</f>
        <v>72011</v>
      </c>
      <c r="E61" s="86">
        <f>VLOOKUP(A61,B3_2019_bearbeitet!$C$7:$O$60,5,FALSE)</f>
        <v>12962</v>
      </c>
      <c r="F61" s="87">
        <f>VLOOKUP(A61,B3_2019_bearbeitet!$C$7:$O$60,6,FALSE)</f>
        <v>18.000027773534597</v>
      </c>
      <c r="G61" s="87">
        <f>VLOOKUP(A61,B3_2019_bearbeitet!$C$7:$O$60,7,FALSE)</f>
        <v>16.571814128138936</v>
      </c>
      <c r="H61" s="87">
        <f>VLOOKUP(A61,B3_2019_bearbeitet!$C$7:$O$60,8,FALSE)</f>
        <v>1.4282136453956618</v>
      </c>
      <c r="I61" s="86">
        <f>VLOOKUP(A61,B3_2019_bearbeitet!$C$7:$O$60,9,FALSE)</f>
        <v>200425</v>
      </c>
      <c r="J61" s="86">
        <f>VLOOKUP(A61,B3_2019_bearbeitet!$C$7:$O$60,10,FALSE)</f>
        <v>54021</v>
      </c>
      <c r="K61" s="88">
        <f>VLOOKUP(A61,B3_2019_bearbeitet!$C$7:$O$60,11,FALSE)</f>
        <v>26.953224398153925</v>
      </c>
      <c r="L61" s="88">
        <f>VLOOKUP(A61,B3_2019_bearbeitet!$C$7:$O$60,12,FALSE)</f>
        <v>25.625751644021395</v>
      </c>
      <c r="M61" s="88">
        <f>VLOOKUP(A61,B3_2019_bearbeitet!$C$7:$O$60,13,FALSE)</f>
        <v>1.3274727541325291</v>
      </c>
    </row>
    <row r="62" spans="1:13" ht="8.25" customHeight="1">
      <c r="A62" s="67">
        <v>101</v>
      </c>
      <c r="B62" s="27" t="s">
        <v>1</v>
      </c>
      <c r="C62" s="64">
        <v>2018</v>
      </c>
      <c r="D62" s="64">
        <v>2522</v>
      </c>
      <c r="E62" s="64">
        <v>570</v>
      </c>
      <c r="F62" s="65">
        <v>22.601110229976211</v>
      </c>
      <c r="G62" s="65">
        <v>20.063821300358995</v>
      </c>
      <c r="H62" s="65">
        <v>2.5372889296172154</v>
      </c>
      <c r="I62" s="64">
        <v>5760</v>
      </c>
      <c r="J62" s="64">
        <v>2062</v>
      </c>
      <c r="K62" s="66">
        <v>35.798611111111114</v>
      </c>
      <c r="L62" s="66">
        <v>35.308685653635237</v>
      </c>
      <c r="M62" s="66">
        <v>0.48992545747587712</v>
      </c>
    </row>
    <row r="63" spans="1:13" ht="8.25" customHeight="1">
      <c r="A63" s="67">
        <v>102</v>
      </c>
      <c r="B63" s="23" t="s">
        <v>103</v>
      </c>
      <c r="C63" s="64">
        <v>2018</v>
      </c>
      <c r="D63" s="64">
        <v>579</v>
      </c>
      <c r="E63" s="64">
        <v>149</v>
      </c>
      <c r="F63" s="65">
        <v>25.734024179620036</v>
      </c>
      <c r="G63" s="65">
        <v>25.878003696857672</v>
      </c>
      <c r="H63" s="65">
        <v>-0.14397951723763569</v>
      </c>
      <c r="I63" s="64">
        <v>2593</v>
      </c>
      <c r="J63" s="64">
        <v>1176</v>
      </c>
      <c r="K63" s="66">
        <v>45.352873119938295</v>
      </c>
      <c r="L63" s="66">
        <v>41.206828106391427</v>
      </c>
      <c r="M63" s="66">
        <v>4.1460450135468676</v>
      </c>
    </row>
    <row r="64" spans="1:13" ht="8.25" customHeight="1">
      <c r="A64" s="67">
        <v>103</v>
      </c>
      <c r="B64" s="23" t="s">
        <v>104</v>
      </c>
      <c r="C64" s="64">
        <v>2018</v>
      </c>
      <c r="D64" s="64">
        <v>1410</v>
      </c>
      <c r="E64" s="64">
        <v>349</v>
      </c>
      <c r="F64" s="65">
        <v>24.75177304964539</v>
      </c>
      <c r="G64" s="65">
        <v>23.191823899371069</v>
      </c>
      <c r="H64" s="65">
        <v>1.5599491502743206</v>
      </c>
      <c r="I64" s="64">
        <v>3405</v>
      </c>
      <c r="J64" s="64">
        <v>1112</v>
      </c>
      <c r="K64" s="66">
        <v>32.65785609397944</v>
      </c>
      <c r="L64" s="66">
        <v>33.076686171850938</v>
      </c>
      <c r="M64" s="66">
        <v>-0.41883007787149751</v>
      </c>
    </row>
    <row r="65" spans="1:13" ht="8.25" customHeight="1">
      <c r="A65" s="67">
        <v>151</v>
      </c>
      <c r="B65" s="23" t="s">
        <v>61</v>
      </c>
      <c r="C65" s="64">
        <v>2018</v>
      </c>
      <c r="D65" s="64">
        <v>1622</v>
      </c>
      <c r="E65" s="64">
        <v>171</v>
      </c>
      <c r="F65" s="65">
        <v>10.542540073982737</v>
      </c>
      <c r="G65" s="65">
        <v>10.289855072463768</v>
      </c>
      <c r="H65" s="65">
        <v>0.25268500151896944</v>
      </c>
      <c r="I65" s="64">
        <v>4413</v>
      </c>
      <c r="J65" s="64">
        <v>693</v>
      </c>
      <c r="K65" s="66">
        <v>15.703602991162475</v>
      </c>
      <c r="L65" s="66">
        <v>14.535022710972987</v>
      </c>
      <c r="M65" s="66">
        <v>1.168580280189488</v>
      </c>
    </row>
    <row r="66" spans="1:13" ht="8.25" customHeight="1">
      <c r="A66" s="67">
        <v>153</v>
      </c>
      <c r="B66" s="23" t="s">
        <v>63</v>
      </c>
      <c r="C66" s="64">
        <v>2018</v>
      </c>
      <c r="D66" s="64">
        <v>986</v>
      </c>
      <c r="E66" s="64">
        <v>119</v>
      </c>
      <c r="F66" s="65">
        <v>12.068965517241379</v>
      </c>
      <c r="G66" s="65">
        <v>10.864978902953586</v>
      </c>
      <c r="H66" s="65">
        <v>1.2039866142877926</v>
      </c>
      <c r="I66" s="64">
        <v>2670</v>
      </c>
      <c r="J66" s="64">
        <v>590</v>
      </c>
      <c r="K66" s="66">
        <v>22.09737827715356</v>
      </c>
      <c r="L66" s="66">
        <v>19.31143648595172</v>
      </c>
      <c r="M66" s="66">
        <v>2.7859417912018394</v>
      </c>
    </row>
    <row r="67" spans="1:13" ht="8.25" customHeight="1">
      <c r="A67" s="67">
        <v>154</v>
      </c>
      <c r="B67" s="23" t="s">
        <v>64</v>
      </c>
      <c r="C67" s="64">
        <v>2018</v>
      </c>
      <c r="D67" s="64">
        <v>748</v>
      </c>
      <c r="E67" s="64">
        <v>63</v>
      </c>
      <c r="F67" s="65">
        <v>8.4224598930481278</v>
      </c>
      <c r="G67" s="65">
        <v>7.1808510638297882</v>
      </c>
      <c r="H67" s="65">
        <v>1.2416088292183396</v>
      </c>
      <c r="I67" s="64">
        <v>2049</v>
      </c>
      <c r="J67" s="64">
        <v>322</v>
      </c>
      <c r="K67" s="66">
        <v>15.714982918496828</v>
      </c>
      <c r="L67" s="66">
        <v>16.417910447761194</v>
      </c>
      <c r="M67" s="66">
        <v>-0.70292752926436641</v>
      </c>
    </row>
    <row r="68" spans="1:13" ht="8.25" customHeight="1">
      <c r="A68" s="67">
        <v>155</v>
      </c>
      <c r="B68" s="23" t="s">
        <v>65</v>
      </c>
      <c r="C68" s="64">
        <v>2018</v>
      </c>
      <c r="D68" s="64">
        <v>928</v>
      </c>
      <c r="E68" s="64">
        <v>141</v>
      </c>
      <c r="F68" s="65">
        <v>15.193965517241379</v>
      </c>
      <c r="G68" s="65">
        <v>15.450643776824036</v>
      </c>
      <c r="H68" s="65">
        <v>-0.25667825958265666</v>
      </c>
      <c r="I68" s="64">
        <v>3002</v>
      </c>
      <c r="J68" s="64">
        <v>677</v>
      </c>
      <c r="K68" s="66">
        <v>22.551632245169888</v>
      </c>
      <c r="L68" s="66">
        <v>22.241681260945708</v>
      </c>
      <c r="M68" s="66">
        <v>0.3099509842241801</v>
      </c>
    </row>
    <row r="69" spans="1:13" ht="8.25" customHeight="1">
      <c r="A69" s="67">
        <v>157</v>
      </c>
      <c r="B69" s="23" t="s">
        <v>66</v>
      </c>
      <c r="C69" s="64">
        <v>2018</v>
      </c>
      <c r="D69" s="64">
        <v>1100</v>
      </c>
      <c r="E69" s="64">
        <v>131</v>
      </c>
      <c r="F69" s="65">
        <v>11.90909090909091</v>
      </c>
      <c r="G69" s="65">
        <v>13.557779799818018</v>
      </c>
      <c r="H69" s="65">
        <v>-1.648688890727108</v>
      </c>
      <c r="I69" s="64">
        <v>3462</v>
      </c>
      <c r="J69" s="64">
        <v>905</v>
      </c>
      <c r="K69" s="66">
        <v>26.140958983246676</v>
      </c>
      <c r="L69" s="66">
        <v>27.154520713637737</v>
      </c>
      <c r="M69" s="66">
        <v>-1.0135617303910607</v>
      </c>
    </row>
    <row r="70" spans="1:13" ht="8.25" customHeight="1">
      <c r="A70" s="67">
        <v>158</v>
      </c>
      <c r="B70" s="23" t="s">
        <v>67</v>
      </c>
      <c r="C70" s="64">
        <v>2018</v>
      </c>
      <c r="D70" s="64">
        <v>1014</v>
      </c>
      <c r="E70" s="64">
        <v>102</v>
      </c>
      <c r="F70" s="65">
        <v>10.059171597633137</v>
      </c>
      <c r="G70" s="65">
        <v>10.876451953537487</v>
      </c>
      <c r="H70" s="65">
        <v>-0.81728035590434978</v>
      </c>
      <c r="I70" s="64">
        <v>2755</v>
      </c>
      <c r="J70" s="64">
        <v>546</v>
      </c>
      <c r="K70" s="66">
        <v>19.818511796733212</v>
      </c>
      <c r="L70" s="66">
        <v>16.74933231590996</v>
      </c>
      <c r="M70" s="66">
        <v>3.0691794808232515</v>
      </c>
    </row>
    <row r="71" spans="1:13" ht="8.25" customHeight="1">
      <c r="A71" s="67">
        <v>159</v>
      </c>
      <c r="B71" s="23" t="s">
        <v>62</v>
      </c>
      <c r="C71" s="64">
        <v>2018</v>
      </c>
      <c r="D71" s="64">
        <v>3070</v>
      </c>
      <c r="E71" s="64">
        <v>523</v>
      </c>
      <c r="F71" s="65">
        <v>17.035830618892508</v>
      </c>
      <c r="G71" s="65">
        <v>15.748031496062993</v>
      </c>
      <c r="H71" s="65">
        <v>1.2877991228295151</v>
      </c>
      <c r="I71" s="64">
        <v>7138</v>
      </c>
      <c r="J71" s="64">
        <v>1889</v>
      </c>
      <c r="K71" s="66">
        <v>26.463995516951528</v>
      </c>
      <c r="L71" s="66">
        <v>25.742574257425744</v>
      </c>
      <c r="M71" s="66">
        <v>0.7214212595257834</v>
      </c>
    </row>
    <row r="72" spans="1:13" ht="8.25" customHeight="1">
      <c r="A72" s="67">
        <v>159016</v>
      </c>
      <c r="B72" s="23" t="s">
        <v>105</v>
      </c>
      <c r="C72" s="64">
        <v>2018</v>
      </c>
      <c r="D72" s="64">
        <v>1366</v>
      </c>
      <c r="E72" s="64">
        <v>372</v>
      </c>
      <c r="F72" s="65">
        <v>27.232796486090777</v>
      </c>
      <c r="G72" s="65">
        <v>23.911439114391143</v>
      </c>
      <c r="H72" s="65">
        <v>3.3213573716996336</v>
      </c>
      <c r="I72" s="64">
        <v>2659</v>
      </c>
      <c r="J72" s="64">
        <v>1046</v>
      </c>
      <c r="K72" s="66">
        <v>39.338097028958259</v>
      </c>
      <c r="L72" s="66">
        <v>37.312859884836854</v>
      </c>
      <c r="M72" s="66">
        <v>2.0252371441214052</v>
      </c>
    </row>
    <row r="73" spans="1:13" ht="8.25" customHeight="1">
      <c r="A73" s="67" t="s">
        <v>146</v>
      </c>
      <c r="B73" s="23" t="s">
        <v>106</v>
      </c>
      <c r="C73" s="64">
        <v>2018</v>
      </c>
      <c r="D73" s="64">
        <v>1704</v>
      </c>
      <c r="E73" s="64">
        <v>151</v>
      </c>
      <c r="F73" s="65">
        <v>8.86150234741784</v>
      </c>
      <c r="G73" s="65">
        <v>8.6845466155810982</v>
      </c>
      <c r="H73" s="65">
        <v>0.17695573183674185</v>
      </c>
      <c r="I73" s="64">
        <v>4479</v>
      </c>
      <c r="J73" s="64">
        <v>843</v>
      </c>
      <c r="K73" s="66">
        <v>18.821165438714001</v>
      </c>
      <c r="L73" s="66">
        <v>18.835930339138404</v>
      </c>
      <c r="M73" s="66">
        <v>-1.4764900424403038E-2</v>
      </c>
    </row>
    <row r="74" spans="1:13" s="72" customFormat="1" ht="16.5" customHeight="1">
      <c r="A74" s="68">
        <v>1</v>
      </c>
      <c r="B74" s="36" t="s">
        <v>14</v>
      </c>
      <c r="C74" s="69">
        <v>2018</v>
      </c>
      <c r="D74" s="69">
        <v>13979</v>
      </c>
      <c r="E74" s="69">
        <v>2318</v>
      </c>
      <c r="F74" s="70">
        <v>16.582015880964303</v>
      </c>
      <c r="G74" s="70">
        <v>15.738025415444771</v>
      </c>
      <c r="H74" s="70">
        <v>0.84399046551953205</v>
      </c>
      <c r="I74" s="69">
        <v>37247</v>
      </c>
      <c r="J74" s="69">
        <v>9972</v>
      </c>
      <c r="K74" s="71">
        <v>26.772625983300667</v>
      </c>
      <c r="L74" s="71">
        <v>25.929544439481912</v>
      </c>
      <c r="M74" s="71">
        <v>0.84308154381875511</v>
      </c>
    </row>
    <row r="75" spans="1:13" ht="8.25" customHeight="1">
      <c r="A75" s="67">
        <v>241</v>
      </c>
      <c r="B75" s="23" t="s">
        <v>68</v>
      </c>
      <c r="C75" s="64">
        <v>2018</v>
      </c>
      <c r="D75" s="64">
        <v>11129</v>
      </c>
      <c r="E75" s="64">
        <v>2992</v>
      </c>
      <c r="F75" s="65">
        <v>26.884715607871328</v>
      </c>
      <c r="G75" s="65">
        <v>25.501703900037864</v>
      </c>
      <c r="H75" s="65">
        <v>1.3830117078334645</v>
      </c>
      <c r="I75" s="64">
        <v>29241</v>
      </c>
      <c r="J75" s="64">
        <v>11513</v>
      </c>
      <c r="K75" s="66">
        <v>39.372798467904651</v>
      </c>
      <c r="L75" s="66">
        <v>37.777777777777779</v>
      </c>
      <c r="M75" s="66">
        <v>1.5950206901268729</v>
      </c>
    </row>
    <row r="76" spans="1:13" ht="8.25" customHeight="1">
      <c r="A76" s="67">
        <v>241001</v>
      </c>
      <c r="B76" s="23" t="s">
        <v>141</v>
      </c>
      <c r="C76" s="64">
        <v>2018</v>
      </c>
      <c r="D76" s="64">
        <v>5577</v>
      </c>
      <c r="E76" s="64">
        <v>1983</v>
      </c>
      <c r="F76" s="65">
        <v>35.556750941366325</v>
      </c>
      <c r="G76" s="65">
        <v>33.808553971486759</v>
      </c>
      <c r="H76" s="65">
        <v>1.7481969698795652</v>
      </c>
      <c r="I76" s="64">
        <v>13449</v>
      </c>
      <c r="J76" s="64">
        <v>6868</v>
      </c>
      <c r="K76" s="66">
        <v>51.066993828537434</v>
      </c>
      <c r="L76" s="66">
        <v>49.448360404535698</v>
      </c>
      <c r="M76" s="66">
        <v>1.6186334240017359</v>
      </c>
    </row>
    <row r="77" spans="1:13" ht="8.25" customHeight="1">
      <c r="A77" s="67" t="s">
        <v>147</v>
      </c>
      <c r="B77" s="23" t="s">
        <v>109</v>
      </c>
      <c r="C77" s="64">
        <v>2018</v>
      </c>
      <c r="D77" s="64">
        <v>5552</v>
      </c>
      <c r="E77" s="64">
        <v>1009</v>
      </c>
      <c r="F77" s="65">
        <v>18.173631123919311</v>
      </c>
      <c r="G77" s="65">
        <v>16.811931047840403</v>
      </c>
      <c r="H77" s="65">
        <v>1.3617000760789075</v>
      </c>
      <c r="I77" s="64">
        <v>15792</v>
      </c>
      <c r="J77" s="64">
        <v>4645</v>
      </c>
      <c r="K77" s="66">
        <v>29.413627152988852</v>
      </c>
      <c r="L77" s="66">
        <v>27.820630147731727</v>
      </c>
      <c r="M77" s="66">
        <v>1.592997005257125</v>
      </c>
    </row>
    <row r="78" spans="1:13" ht="8.25" customHeight="1">
      <c r="A78" s="67">
        <v>251</v>
      </c>
      <c r="B78" s="23" t="s">
        <v>69</v>
      </c>
      <c r="C78" s="64">
        <v>2018</v>
      </c>
      <c r="D78" s="64">
        <v>1807</v>
      </c>
      <c r="E78" s="64">
        <v>256</v>
      </c>
      <c r="F78" s="65">
        <v>14.167127836192584</v>
      </c>
      <c r="G78" s="65">
        <v>10.554245283018867</v>
      </c>
      <c r="H78" s="65">
        <v>3.6128825531737174</v>
      </c>
      <c r="I78" s="64">
        <v>5155</v>
      </c>
      <c r="J78" s="64">
        <v>1164</v>
      </c>
      <c r="K78" s="66">
        <v>22.580019398642097</v>
      </c>
      <c r="L78" s="66">
        <v>22.670125723408503</v>
      </c>
      <c r="M78" s="66">
        <v>-9.0106324766406232E-2</v>
      </c>
    </row>
    <row r="79" spans="1:13" ht="8.25" customHeight="1">
      <c r="A79" s="67">
        <v>252</v>
      </c>
      <c r="B79" s="23" t="s">
        <v>70</v>
      </c>
      <c r="C79" s="64">
        <v>2018</v>
      </c>
      <c r="D79" s="64">
        <v>1110</v>
      </c>
      <c r="E79" s="64">
        <v>200</v>
      </c>
      <c r="F79" s="65">
        <v>18.018018018018019</v>
      </c>
      <c r="G79" s="65">
        <v>20.018621973929239</v>
      </c>
      <c r="H79" s="65">
        <v>-2.0006039559112203</v>
      </c>
      <c r="I79" s="64">
        <v>3376</v>
      </c>
      <c r="J79" s="64">
        <v>1040</v>
      </c>
      <c r="K79" s="66">
        <v>30.805687203791472</v>
      </c>
      <c r="L79" s="66">
        <v>29.500301023479832</v>
      </c>
      <c r="M79" s="66">
        <v>1.3053861803116398</v>
      </c>
    </row>
    <row r="80" spans="1:13" ht="8.25" customHeight="1">
      <c r="A80" s="67">
        <v>254</v>
      </c>
      <c r="B80" s="23" t="s">
        <v>71</v>
      </c>
      <c r="C80" s="64">
        <v>2018</v>
      </c>
      <c r="D80" s="64">
        <v>2065</v>
      </c>
      <c r="E80" s="64">
        <v>318</v>
      </c>
      <c r="F80" s="65">
        <v>15.39951573849879</v>
      </c>
      <c r="G80" s="65">
        <v>14.693665628245068</v>
      </c>
      <c r="H80" s="65">
        <v>0.70585011025372246</v>
      </c>
      <c r="I80" s="64">
        <v>6296</v>
      </c>
      <c r="J80" s="64">
        <v>1677</v>
      </c>
      <c r="K80" s="66">
        <v>26.635959339263028</v>
      </c>
      <c r="L80" s="66">
        <v>26.040642412323827</v>
      </c>
      <c r="M80" s="66">
        <v>0.59531692693920135</v>
      </c>
    </row>
    <row r="81" spans="1:13" ht="8.25" customHeight="1">
      <c r="A81" s="67">
        <v>255</v>
      </c>
      <c r="B81" s="23" t="s">
        <v>72</v>
      </c>
      <c r="C81" s="64">
        <v>2018</v>
      </c>
      <c r="D81" s="64">
        <v>474</v>
      </c>
      <c r="E81" s="64">
        <v>70</v>
      </c>
      <c r="F81" s="65">
        <v>14.767932489451477</v>
      </c>
      <c r="G81" s="65">
        <v>13.842482100238662</v>
      </c>
      <c r="H81" s="65">
        <v>0.92545038921281453</v>
      </c>
      <c r="I81" s="64">
        <v>1493</v>
      </c>
      <c r="J81" s="64">
        <v>284</v>
      </c>
      <c r="K81" s="66">
        <v>19.022103148024115</v>
      </c>
      <c r="L81" s="66">
        <v>17.447386286490158</v>
      </c>
      <c r="M81" s="66">
        <v>1.5747168615339575</v>
      </c>
    </row>
    <row r="82" spans="1:13" ht="8.25" customHeight="1">
      <c r="A82" s="67">
        <v>256</v>
      </c>
      <c r="B82" s="23" t="s">
        <v>73</v>
      </c>
      <c r="C82" s="64">
        <v>2018</v>
      </c>
      <c r="D82" s="64">
        <v>966</v>
      </c>
      <c r="E82" s="64">
        <v>127</v>
      </c>
      <c r="F82" s="65">
        <v>13.146997929606624</v>
      </c>
      <c r="G82" s="65">
        <v>12.16685979142526</v>
      </c>
      <c r="H82" s="65">
        <v>0.98013813818136342</v>
      </c>
      <c r="I82" s="64">
        <v>2930</v>
      </c>
      <c r="J82" s="64">
        <v>618</v>
      </c>
      <c r="K82" s="66">
        <v>21.092150170648463</v>
      </c>
      <c r="L82" s="66">
        <v>20.913884007029875</v>
      </c>
      <c r="M82" s="66">
        <v>0.17826616361858783</v>
      </c>
    </row>
    <row r="83" spans="1:13" ht="8.25" customHeight="1">
      <c r="A83" s="67">
        <v>257</v>
      </c>
      <c r="B83" s="23" t="s">
        <v>74</v>
      </c>
      <c r="C83" s="64">
        <v>2018</v>
      </c>
      <c r="D83" s="64">
        <v>1189</v>
      </c>
      <c r="E83" s="64">
        <v>178</v>
      </c>
      <c r="F83" s="65">
        <v>14.970563498738434</v>
      </c>
      <c r="G83" s="65">
        <v>13.896457765667575</v>
      </c>
      <c r="H83" s="65">
        <v>1.0741057330708585</v>
      </c>
      <c r="I83" s="64">
        <v>3532</v>
      </c>
      <c r="J83" s="64">
        <v>957</v>
      </c>
      <c r="K83" s="66">
        <v>27.095130237825593</v>
      </c>
      <c r="L83" s="66">
        <v>27.826086956521738</v>
      </c>
      <c r="M83" s="66">
        <v>-0.7309567186961452</v>
      </c>
    </row>
    <row r="84" spans="1:13" s="72" customFormat="1" ht="16.5" customHeight="1">
      <c r="A84" s="68">
        <v>2</v>
      </c>
      <c r="B84" s="36" t="s">
        <v>26</v>
      </c>
      <c r="C84" s="69">
        <v>2018</v>
      </c>
      <c r="D84" s="69">
        <v>18740</v>
      </c>
      <c r="E84" s="69">
        <v>4141</v>
      </c>
      <c r="F84" s="70">
        <v>22.097118463180362</v>
      </c>
      <c r="G84" s="70">
        <v>20.897806495493963</v>
      </c>
      <c r="H84" s="70">
        <v>1.1993119676863984</v>
      </c>
      <c r="I84" s="69">
        <v>52023</v>
      </c>
      <c r="J84" s="69">
        <v>17253</v>
      </c>
      <c r="K84" s="71">
        <v>33.164177383080563</v>
      </c>
      <c r="L84" s="71">
        <v>32.098985223428876</v>
      </c>
      <c r="M84" s="71">
        <v>1.0651921596516871</v>
      </c>
    </row>
    <row r="85" spans="1:13" ht="8.25" customHeight="1">
      <c r="A85" s="67">
        <v>351</v>
      </c>
      <c r="B85" s="23" t="s">
        <v>75</v>
      </c>
      <c r="C85" s="64">
        <v>2018</v>
      </c>
      <c r="D85" s="64">
        <v>1498</v>
      </c>
      <c r="E85" s="64">
        <v>142</v>
      </c>
      <c r="F85" s="65">
        <v>9.479305740987984</v>
      </c>
      <c r="G85" s="65">
        <v>10.173160173160174</v>
      </c>
      <c r="H85" s="65">
        <v>-0.69385443217218956</v>
      </c>
      <c r="I85" s="64">
        <v>4526</v>
      </c>
      <c r="J85" s="64">
        <v>934</v>
      </c>
      <c r="K85" s="66">
        <v>20.63632346442775</v>
      </c>
      <c r="L85" s="66">
        <v>20.032198712051517</v>
      </c>
      <c r="M85" s="66">
        <v>0.60412475237623298</v>
      </c>
    </row>
    <row r="86" spans="1:13" ht="8.25" customHeight="1">
      <c r="A86" s="67">
        <v>352</v>
      </c>
      <c r="B86" s="23" t="s">
        <v>76</v>
      </c>
      <c r="C86" s="64">
        <v>2018</v>
      </c>
      <c r="D86" s="64">
        <v>1597</v>
      </c>
      <c r="E86" s="64">
        <v>193</v>
      </c>
      <c r="F86" s="65">
        <v>12.08515967438948</v>
      </c>
      <c r="G86" s="65">
        <v>11.792138574283811</v>
      </c>
      <c r="H86" s="65">
        <v>0.29302110010566906</v>
      </c>
      <c r="I86" s="64">
        <v>4708</v>
      </c>
      <c r="J86" s="64">
        <v>833</v>
      </c>
      <c r="K86" s="66">
        <v>17.693288020390824</v>
      </c>
      <c r="L86" s="66">
        <v>17.20430107526882</v>
      </c>
      <c r="M86" s="66">
        <v>0.48898694512200436</v>
      </c>
    </row>
    <row r="87" spans="1:13" ht="8.25" customHeight="1">
      <c r="A87" s="67">
        <v>353</v>
      </c>
      <c r="B87" s="23" t="s">
        <v>77</v>
      </c>
      <c r="C87" s="64">
        <v>2018</v>
      </c>
      <c r="D87" s="64">
        <v>2480</v>
      </c>
      <c r="E87" s="64">
        <v>312</v>
      </c>
      <c r="F87" s="65">
        <v>12.580645161290322</v>
      </c>
      <c r="G87" s="65">
        <v>12.592592592592592</v>
      </c>
      <c r="H87" s="65">
        <v>-1.1947431302269607E-2</v>
      </c>
      <c r="I87" s="64">
        <v>6789</v>
      </c>
      <c r="J87" s="64">
        <v>1521</v>
      </c>
      <c r="K87" s="66">
        <v>22.403888643393724</v>
      </c>
      <c r="L87" s="66">
        <v>20.663986898913205</v>
      </c>
      <c r="M87" s="66">
        <v>1.7399017444805196</v>
      </c>
    </row>
    <row r="88" spans="1:13" ht="8.25" customHeight="1">
      <c r="A88" s="67">
        <v>354</v>
      </c>
      <c r="B88" s="23" t="s">
        <v>78</v>
      </c>
      <c r="C88" s="64">
        <v>2018</v>
      </c>
      <c r="D88" s="64">
        <v>362</v>
      </c>
      <c r="E88" s="64">
        <v>55</v>
      </c>
      <c r="F88" s="65">
        <v>15.193370165745856</v>
      </c>
      <c r="G88" s="65">
        <v>14.714714714714713</v>
      </c>
      <c r="H88" s="65">
        <v>0.47865545103114293</v>
      </c>
      <c r="I88" s="64">
        <v>1052</v>
      </c>
      <c r="J88" s="64">
        <v>164</v>
      </c>
      <c r="K88" s="66">
        <v>15.589353612167301</v>
      </c>
      <c r="L88" s="66">
        <v>14.367816091954023</v>
      </c>
      <c r="M88" s="66">
        <v>1.2215375202132783</v>
      </c>
    </row>
    <row r="89" spans="1:13" ht="8.25" customHeight="1">
      <c r="A89" s="67">
        <v>355</v>
      </c>
      <c r="B89" s="23" t="s">
        <v>79</v>
      </c>
      <c r="C89" s="64">
        <v>2018</v>
      </c>
      <c r="D89" s="64">
        <v>1893</v>
      </c>
      <c r="E89" s="64">
        <v>222</v>
      </c>
      <c r="F89" s="65">
        <v>11.727416798732172</v>
      </c>
      <c r="G89" s="65">
        <v>12.052631578947368</v>
      </c>
      <c r="H89" s="65">
        <v>-0.32521478021519634</v>
      </c>
      <c r="I89" s="64">
        <v>4920</v>
      </c>
      <c r="J89" s="64">
        <v>1089</v>
      </c>
      <c r="K89" s="66">
        <v>22.134146341463413</v>
      </c>
      <c r="L89" s="66">
        <v>20.226605119597146</v>
      </c>
      <c r="M89" s="66">
        <v>1.9075412218662677</v>
      </c>
    </row>
    <row r="90" spans="1:13" ht="8.25" customHeight="1">
      <c r="A90" s="67">
        <v>356</v>
      </c>
      <c r="B90" s="23" t="s">
        <v>80</v>
      </c>
      <c r="C90" s="64">
        <v>2018</v>
      </c>
      <c r="D90" s="64">
        <v>986</v>
      </c>
      <c r="E90" s="64">
        <v>114</v>
      </c>
      <c r="F90" s="65">
        <v>11.561866125760648</v>
      </c>
      <c r="G90" s="65">
        <v>9.5906432748538002</v>
      </c>
      <c r="H90" s="65">
        <v>1.9712228509068481</v>
      </c>
      <c r="I90" s="64">
        <v>2821</v>
      </c>
      <c r="J90" s="64">
        <v>519</v>
      </c>
      <c r="K90" s="66">
        <v>18.397731300957108</v>
      </c>
      <c r="L90" s="66">
        <v>16.875712656784494</v>
      </c>
      <c r="M90" s="66">
        <v>1.5220186441726149</v>
      </c>
    </row>
    <row r="91" spans="1:13" ht="8.25" customHeight="1">
      <c r="A91" s="67">
        <v>357</v>
      </c>
      <c r="B91" s="23" t="s">
        <v>81</v>
      </c>
      <c r="C91" s="64">
        <v>2018</v>
      </c>
      <c r="D91" s="64">
        <v>1207</v>
      </c>
      <c r="E91" s="64">
        <v>140</v>
      </c>
      <c r="F91" s="65">
        <v>11.599005799502899</v>
      </c>
      <c r="G91" s="65">
        <v>8.4041548630783751</v>
      </c>
      <c r="H91" s="65">
        <v>3.1948509364245243</v>
      </c>
      <c r="I91" s="64">
        <v>3869</v>
      </c>
      <c r="J91" s="64">
        <v>706</v>
      </c>
      <c r="K91" s="66">
        <v>18.247609201344016</v>
      </c>
      <c r="L91" s="66">
        <v>16.321591825759612</v>
      </c>
      <c r="M91" s="66">
        <v>1.9260173755844043</v>
      </c>
    </row>
    <row r="92" spans="1:13" ht="8.25" customHeight="1">
      <c r="A92" s="67">
        <v>358</v>
      </c>
      <c r="B92" s="23" t="s">
        <v>82</v>
      </c>
      <c r="C92" s="64">
        <v>2018</v>
      </c>
      <c r="D92" s="64">
        <v>1098</v>
      </c>
      <c r="E92" s="64">
        <v>148</v>
      </c>
      <c r="F92" s="65">
        <v>13.479052823315119</v>
      </c>
      <c r="G92" s="65">
        <v>12.961210974456009</v>
      </c>
      <c r="H92" s="65">
        <v>0.51784184885910989</v>
      </c>
      <c r="I92" s="64">
        <v>3369</v>
      </c>
      <c r="J92" s="64">
        <v>667</v>
      </c>
      <c r="K92" s="66">
        <v>19.798159691303059</v>
      </c>
      <c r="L92" s="66">
        <v>16.231343283582088</v>
      </c>
      <c r="M92" s="66">
        <v>3.566816407720971</v>
      </c>
    </row>
    <row r="93" spans="1:13" ht="8.25" customHeight="1">
      <c r="A93" s="67">
        <v>359</v>
      </c>
      <c r="B93" s="23" t="s">
        <v>83</v>
      </c>
      <c r="C93" s="64">
        <v>2018</v>
      </c>
      <c r="D93" s="64">
        <v>1763</v>
      </c>
      <c r="E93" s="64">
        <v>178</v>
      </c>
      <c r="F93" s="65">
        <v>10.096426545660805</v>
      </c>
      <c r="G93" s="65">
        <v>10.01778304682869</v>
      </c>
      <c r="H93" s="65">
        <v>7.8643498832114744E-2</v>
      </c>
      <c r="I93" s="64">
        <v>5002</v>
      </c>
      <c r="J93" s="64">
        <v>988</v>
      </c>
      <c r="K93" s="66">
        <v>19.752099160335863</v>
      </c>
      <c r="L93" s="66">
        <v>20.829180785329878</v>
      </c>
      <c r="M93" s="66">
        <v>-1.0770816249940154</v>
      </c>
    </row>
    <row r="94" spans="1:13" ht="8.25" customHeight="1">
      <c r="A94" s="67">
        <v>360</v>
      </c>
      <c r="B94" s="23" t="s">
        <v>84</v>
      </c>
      <c r="C94" s="64">
        <v>2018</v>
      </c>
      <c r="D94" s="64">
        <v>735</v>
      </c>
      <c r="E94" s="64">
        <v>76</v>
      </c>
      <c r="F94" s="65">
        <v>10.340136054421768</v>
      </c>
      <c r="G94" s="65">
        <v>8.5674157303370784</v>
      </c>
      <c r="H94" s="65">
        <v>1.7727203240846894</v>
      </c>
      <c r="I94" s="64">
        <v>2054</v>
      </c>
      <c r="J94" s="64">
        <v>392</v>
      </c>
      <c r="K94" s="66">
        <v>19.084712755598833</v>
      </c>
      <c r="L94" s="66">
        <v>18.010204081632651</v>
      </c>
      <c r="M94" s="66">
        <v>1.0745086739661822</v>
      </c>
    </row>
    <row r="95" spans="1:13" ht="8.25" customHeight="1">
      <c r="A95" s="67">
        <v>361</v>
      </c>
      <c r="B95" s="23" t="s">
        <v>85</v>
      </c>
      <c r="C95" s="64">
        <v>2018</v>
      </c>
      <c r="D95" s="64">
        <v>1266</v>
      </c>
      <c r="E95" s="64">
        <v>208</v>
      </c>
      <c r="F95" s="65">
        <v>16.429699842022117</v>
      </c>
      <c r="G95" s="65">
        <v>13.811659192825113</v>
      </c>
      <c r="H95" s="65">
        <v>2.6180406491970043</v>
      </c>
      <c r="I95" s="64">
        <v>3563</v>
      </c>
      <c r="J95" s="64">
        <v>866</v>
      </c>
      <c r="K95" s="66">
        <v>24.305360651136681</v>
      </c>
      <c r="L95" s="66">
        <v>23.010688836104514</v>
      </c>
      <c r="M95" s="66">
        <v>1.2946718150321672</v>
      </c>
    </row>
    <row r="96" spans="1:13" s="72" customFormat="1" ht="16.5" customHeight="1">
      <c r="A96" s="68">
        <v>3</v>
      </c>
      <c r="B96" s="36" t="s">
        <v>38</v>
      </c>
      <c r="C96" s="69">
        <v>2018</v>
      </c>
      <c r="D96" s="69">
        <v>14885</v>
      </c>
      <c r="E96" s="69">
        <v>1788</v>
      </c>
      <c r="F96" s="70">
        <v>12.012092710782667</v>
      </c>
      <c r="G96" s="70">
        <v>11.345323741007194</v>
      </c>
      <c r="H96" s="70">
        <v>0.66676896977547351</v>
      </c>
      <c r="I96" s="69">
        <v>42673</v>
      </c>
      <c r="J96" s="69">
        <v>8679</v>
      </c>
      <c r="K96" s="71">
        <v>20.338387270639515</v>
      </c>
      <c r="L96" s="71">
        <v>19.111400714354669</v>
      </c>
      <c r="M96" s="71">
        <v>1.2269865562848459</v>
      </c>
    </row>
    <row r="97" spans="1:13" ht="8.25" customHeight="1">
      <c r="A97" s="67">
        <v>401</v>
      </c>
      <c r="B97" s="23" t="s">
        <v>112</v>
      </c>
      <c r="C97" s="64">
        <v>2018</v>
      </c>
      <c r="D97" s="64">
        <v>417</v>
      </c>
      <c r="E97" s="64">
        <v>93</v>
      </c>
      <c r="F97" s="65">
        <v>22.302158273381295</v>
      </c>
      <c r="G97" s="65">
        <v>19.5</v>
      </c>
      <c r="H97" s="65">
        <v>2.8021582733812949</v>
      </c>
      <c r="I97" s="64">
        <v>1715</v>
      </c>
      <c r="J97" s="64">
        <v>789</v>
      </c>
      <c r="K97" s="66">
        <v>46.005830903790084</v>
      </c>
      <c r="L97" s="66">
        <v>49.026548672566371</v>
      </c>
      <c r="M97" s="66">
        <v>-3.0207177687762865</v>
      </c>
    </row>
    <row r="98" spans="1:13" ht="8.25" customHeight="1">
      <c r="A98" s="67">
        <v>402</v>
      </c>
      <c r="B98" s="23" t="s">
        <v>113</v>
      </c>
      <c r="C98" s="64">
        <v>2018</v>
      </c>
      <c r="D98" s="64">
        <v>353</v>
      </c>
      <c r="E98" s="64">
        <v>64</v>
      </c>
      <c r="F98" s="65">
        <v>18.130311614730878</v>
      </c>
      <c r="G98" s="65">
        <v>18.658892128279884</v>
      </c>
      <c r="H98" s="65">
        <v>-0.52858051354900581</v>
      </c>
      <c r="I98" s="64">
        <v>1182</v>
      </c>
      <c r="J98" s="64">
        <v>311</v>
      </c>
      <c r="K98" s="66">
        <v>26.311336717428084</v>
      </c>
      <c r="L98" s="66">
        <v>26.700680272108844</v>
      </c>
      <c r="M98" s="66">
        <v>-0.38934355468076021</v>
      </c>
    </row>
    <row r="99" spans="1:13" ht="8.25" customHeight="1">
      <c r="A99" s="67">
        <v>403</v>
      </c>
      <c r="B99" s="23" t="s">
        <v>41</v>
      </c>
      <c r="C99" s="64">
        <v>2018</v>
      </c>
      <c r="D99" s="64">
        <v>1757</v>
      </c>
      <c r="E99" s="64">
        <v>343</v>
      </c>
      <c r="F99" s="65">
        <v>19.52191235059761</v>
      </c>
      <c r="G99" s="65">
        <v>17.6056338028169</v>
      </c>
      <c r="H99" s="65">
        <v>1.9162785477807098</v>
      </c>
      <c r="I99" s="64">
        <v>4121</v>
      </c>
      <c r="J99" s="64">
        <v>1228</v>
      </c>
      <c r="K99" s="66">
        <v>29.79859257461781</v>
      </c>
      <c r="L99" s="66">
        <v>28.784489187173751</v>
      </c>
      <c r="M99" s="66">
        <v>1.0141033874440595</v>
      </c>
    </row>
    <row r="100" spans="1:13" ht="8.25" customHeight="1">
      <c r="A100" s="67">
        <v>404</v>
      </c>
      <c r="B100" s="23" t="s">
        <v>114</v>
      </c>
      <c r="C100" s="64">
        <v>2018</v>
      </c>
      <c r="D100" s="64">
        <v>1460</v>
      </c>
      <c r="E100" s="64">
        <v>340</v>
      </c>
      <c r="F100" s="65">
        <v>23.287671232876711</v>
      </c>
      <c r="G100" s="65">
        <v>24.125874125874127</v>
      </c>
      <c r="H100" s="65">
        <v>-0.83820289299741546</v>
      </c>
      <c r="I100" s="64">
        <v>3831</v>
      </c>
      <c r="J100" s="64">
        <v>1551</v>
      </c>
      <c r="K100" s="66">
        <v>40.485512920908377</v>
      </c>
      <c r="L100" s="66">
        <v>41.339612768184196</v>
      </c>
      <c r="M100" s="66">
        <v>-0.854099847275819</v>
      </c>
    </row>
    <row r="101" spans="1:13" ht="8.25" customHeight="1">
      <c r="A101" s="67">
        <v>405</v>
      </c>
      <c r="B101" s="23" t="s">
        <v>115</v>
      </c>
      <c r="C101" s="64">
        <v>2018</v>
      </c>
      <c r="D101" s="64">
        <v>384</v>
      </c>
      <c r="E101" s="64">
        <v>41</v>
      </c>
      <c r="F101" s="65">
        <v>10.677083333333332</v>
      </c>
      <c r="G101" s="65">
        <v>13.597733711048161</v>
      </c>
      <c r="H101" s="65">
        <v>-2.9206503777148285</v>
      </c>
      <c r="I101" s="64">
        <v>1511</v>
      </c>
      <c r="J101" s="64">
        <v>429</v>
      </c>
      <c r="K101" s="66">
        <v>28.391793514228986</v>
      </c>
      <c r="L101" s="66">
        <v>25.446133509583607</v>
      </c>
      <c r="M101" s="66">
        <v>2.9456600046453794</v>
      </c>
    </row>
    <row r="102" spans="1:13" ht="8.25" customHeight="1">
      <c r="A102" s="67">
        <v>451</v>
      </c>
      <c r="B102" s="23" t="s">
        <v>86</v>
      </c>
      <c r="C102" s="64">
        <v>2018</v>
      </c>
      <c r="D102" s="64">
        <v>1049</v>
      </c>
      <c r="E102" s="64">
        <v>64</v>
      </c>
      <c r="F102" s="65">
        <v>6.1010486177311725</v>
      </c>
      <c r="G102" s="65">
        <v>8.4572490706319705</v>
      </c>
      <c r="H102" s="65">
        <v>-2.356200452900798</v>
      </c>
      <c r="I102" s="64">
        <v>3210</v>
      </c>
      <c r="J102" s="64">
        <v>594</v>
      </c>
      <c r="K102" s="66">
        <v>18.504672897196262</v>
      </c>
      <c r="L102" s="66">
        <v>17.620137299771166</v>
      </c>
      <c r="M102" s="66">
        <v>0.88453559742509569</v>
      </c>
    </row>
    <row r="103" spans="1:13" ht="8.25" customHeight="1">
      <c r="A103" s="67">
        <v>452</v>
      </c>
      <c r="B103" s="23" t="s">
        <v>87</v>
      </c>
      <c r="C103" s="64">
        <v>2018</v>
      </c>
      <c r="D103" s="64">
        <v>1179</v>
      </c>
      <c r="E103" s="64">
        <v>140</v>
      </c>
      <c r="F103" s="65">
        <v>11.874469889737066</v>
      </c>
      <c r="G103" s="65">
        <v>11.162790697674419</v>
      </c>
      <c r="H103" s="65">
        <v>0.71167919206264685</v>
      </c>
      <c r="I103" s="64">
        <v>4414</v>
      </c>
      <c r="J103" s="64">
        <v>665</v>
      </c>
      <c r="K103" s="66">
        <v>15.065700045310376</v>
      </c>
      <c r="L103" s="66">
        <v>13.121764573486383</v>
      </c>
      <c r="M103" s="66">
        <v>1.943935471823993</v>
      </c>
    </row>
    <row r="104" spans="1:13" ht="8.25" customHeight="1">
      <c r="A104" s="67">
        <v>453</v>
      </c>
      <c r="B104" s="23" t="s">
        <v>88</v>
      </c>
      <c r="C104" s="64">
        <v>2018</v>
      </c>
      <c r="D104" s="64">
        <v>1496</v>
      </c>
      <c r="E104" s="64">
        <v>244</v>
      </c>
      <c r="F104" s="65">
        <v>16.310160427807489</v>
      </c>
      <c r="G104" s="65">
        <v>14.432989690721648</v>
      </c>
      <c r="H104" s="65">
        <v>1.8771707370858408</v>
      </c>
      <c r="I104" s="64">
        <v>4600</v>
      </c>
      <c r="J104" s="64">
        <v>1049</v>
      </c>
      <c r="K104" s="66">
        <v>22.804347826086957</v>
      </c>
      <c r="L104" s="66">
        <v>22.473404255319149</v>
      </c>
      <c r="M104" s="66">
        <v>0.33094357076780767</v>
      </c>
    </row>
    <row r="105" spans="1:13" ht="8.25" customHeight="1">
      <c r="A105" s="67">
        <v>454</v>
      </c>
      <c r="B105" s="23" t="s">
        <v>89</v>
      </c>
      <c r="C105" s="64">
        <v>2018</v>
      </c>
      <c r="D105" s="64">
        <v>2755</v>
      </c>
      <c r="E105" s="64">
        <v>435</v>
      </c>
      <c r="F105" s="65">
        <v>15.789473684210526</v>
      </c>
      <c r="G105" s="65">
        <v>14.750290360046458</v>
      </c>
      <c r="H105" s="65">
        <v>1.0391833241640676</v>
      </c>
      <c r="I105" s="64">
        <v>8631</v>
      </c>
      <c r="J105" s="64">
        <v>1846</v>
      </c>
      <c r="K105" s="66">
        <v>21.388019928165914</v>
      </c>
      <c r="L105" s="66">
        <v>21.229050279329609</v>
      </c>
      <c r="M105" s="66">
        <v>0.1589696488363046</v>
      </c>
    </row>
    <row r="106" spans="1:13" ht="8.25" customHeight="1">
      <c r="A106" s="67">
        <v>455</v>
      </c>
      <c r="B106" s="23" t="s">
        <v>90</v>
      </c>
      <c r="C106" s="64">
        <v>2018</v>
      </c>
      <c r="D106" s="64">
        <v>720</v>
      </c>
      <c r="E106" s="64">
        <v>45</v>
      </c>
      <c r="F106" s="65">
        <v>6.25</v>
      </c>
      <c r="G106" s="65">
        <v>6.5079365079365088</v>
      </c>
      <c r="H106" s="65">
        <v>-0.2579365079365088</v>
      </c>
      <c r="I106" s="64">
        <v>2275</v>
      </c>
      <c r="J106" s="64">
        <v>254</v>
      </c>
      <c r="K106" s="66">
        <v>11.164835164835164</v>
      </c>
      <c r="L106" s="66">
        <v>11.524822695035461</v>
      </c>
      <c r="M106" s="66">
        <v>-0.35998753020029639</v>
      </c>
    </row>
    <row r="107" spans="1:13" ht="8.25" customHeight="1">
      <c r="A107" s="67">
        <v>456</v>
      </c>
      <c r="B107" s="23" t="s">
        <v>116</v>
      </c>
      <c r="C107" s="64">
        <v>2018</v>
      </c>
      <c r="D107" s="64">
        <v>1197</v>
      </c>
      <c r="E107" s="64">
        <v>256</v>
      </c>
      <c r="F107" s="65">
        <v>21.386800334168754</v>
      </c>
      <c r="G107" s="65">
        <v>22.020018198362148</v>
      </c>
      <c r="H107" s="65">
        <v>-0.63321786419339432</v>
      </c>
      <c r="I107" s="64">
        <v>3610</v>
      </c>
      <c r="J107" s="64">
        <v>1119</v>
      </c>
      <c r="K107" s="66">
        <v>30.997229916897506</v>
      </c>
      <c r="L107" s="66">
        <v>29.699886749716875</v>
      </c>
      <c r="M107" s="66">
        <v>1.2973431671806317</v>
      </c>
    </row>
    <row r="108" spans="1:13" ht="8.25" customHeight="1">
      <c r="A108" s="67">
        <v>457</v>
      </c>
      <c r="B108" s="23" t="s">
        <v>91</v>
      </c>
      <c r="C108" s="64">
        <v>2018</v>
      </c>
      <c r="D108" s="64">
        <v>1040</v>
      </c>
      <c r="E108" s="64">
        <v>121</v>
      </c>
      <c r="F108" s="65">
        <v>11.634615384615385</v>
      </c>
      <c r="G108" s="65">
        <v>12.330316742081449</v>
      </c>
      <c r="H108" s="65">
        <v>-0.69570135746606354</v>
      </c>
      <c r="I108" s="64">
        <v>4226</v>
      </c>
      <c r="J108" s="64">
        <v>628</v>
      </c>
      <c r="K108" s="66">
        <v>14.860388073828679</v>
      </c>
      <c r="L108" s="66">
        <v>16.381236038719287</v>
      </c>
      <c r="M108" s="66">
        <v>-1.5208479648906081</v>
      </c>
    </row>
    <row r="109" spans="1:13" ht="8.25" customHeight="1">
      <c r="A109" s="67">
        <v>458</v>
      </c>
      <c r="B109" s="23" t="s">
        <v>92</v>
      </c>
      <c r="C109" s="64">
        <v>2018</v>
      </c>
      <c r="D109" s="64">
        <v>1114</v>
      </c>
      <c r="E109" s="64">
        <v>90</v>
      </c>
      <c r="F109" s="65">
        <v>8.0789946140035909</v>
      </c>
      <c r="G109" s="65">
        <v>8.9676746611053186</v>
      </c>
      <c r="H109" s="65">
        <v>-0.88868004710172777</v>
      </c>
      <c r="I109" s="64">
        <v>3199</v>
      </c>
      <c r="J109" s="64">
        <v>484</v>
      </c>
      <c r="K109" s="66">
        <v>15.129728040012505</v>
      </c>
      <c r="L109" s="66">
        <v>15.008051529790661</v>
      </c>
      <c r="M109" s="66">
        <v>0.12167651022184423</v>
      </c>
    </row>
    <row r="110" spans="1:13" ht="8.25" customHeight="1">
      <c r="A110" s="67">
        <v>459</v>
      </c>
      <c r="B110" s="23" t="s">
        <v>93</v>
      </c>
      <c r="C110" s="64">
        <v>2018</v>
      </c>
      <c r="D110" s="64">
        <v>3170</v>
      </c>
      <c r="E110" s="64">
        <v>420</v>
      </c>
      <c r="F110" s="65">
        <v>13.249211356466878</v>
      </c>
      <c r="G110" s="65">
        <v>13.198867657466383</v>
      </c>
      <c r="H110" s="65">
        <v>5.0343699000494624E-2</v>
      </c>
      <c r="I110" s="64">
        <v>9373</v>
      </c>
      <c r="J110" s="64">
        <v>1843</v>
      </c>
      <c r="K110" s="66">
        <v>19.662861410434225</v>
      </c>
      <c r="L110" s="66">
        <v>18.437843784378437</v>
      </c>
      <c r="M110" s="66">
        <v>1.2250176260557879</v>
      </c>
    </row>
    <row r="111" spans="1:13" ht="8.25" customHeight="1">
      <c r="A111" s="67">
        <v>460</v>
      </c>
      <c r="B111" s="23" t="s">
        <v>94</v>
      </c>
      <c r="C111" s="64">
        <v>2018</v>
      </c>
      <c r="D111" s="64">
        <v>1485</v>
      </c>
      <c r="E111" s="64">
        <v>226</v>
      </c>
      <c r="F111" s="65">
        <v>15.218855218855218</v>
      </c>
      <c r="G111" s="65">
        <v>17.494751574527641</v>
      </c>
      <c r="H111" s="65">
        <v>-2.2758963556724225</v>
      </c>
      <c r="I111" s="64">
        <v>4124</v>
      </c>
      <c r="J111" s="64">
        <v>763</v>
      </c>
      <c r="K111" s="66">
        <v>18.501454898157128</v>
      </c>
      <c r="L111" s="66">
        <v>23.137348250416569</v>
      </c>
      <c r="M111" s="66">
        <v>-4.6358933522594405</v>
      </c>
    </row>
    <row r="112" spans="1:13" ht="8.25" customHeight="1">
      <c r="A112" s="67">
        <v>461</v>
      </c>
      <c r="B112" s="23" t="s">
        <v>95</v>
      </c>
      <c r="C112" s="64">
        <v>2018</v>
      </c>
      <c r="D112" s="64">
        <v>682</v>
      </c>
      <c r="E112" s="64">
        <v>114</v>
      </c>
      <c r="F112" s="65">
        <v>16.715542521994134</v>
      </c>
      <c r="G112" s="65">
        <v>14.58670988654781</v>
      </c>
      <c r="H112" s="65">
        <v>2.1288326354463241</v>
      </c>
      <c r="I112" s="64">
        <v>2121</v>
      </c>
      <c r="J112" s="64">
        <v>489</v>
      </c>
      <c r="K112" s="66">
        <v>23.055162659123056</v>
      </c>
      <c r="L112" s="66">
        <v>24.146224146224146</v>
      </c>
      <c r="M112" s="66">
        <v>-1.09106148710109</v>
      </c>
    </row>
    <row r="113" spans="1:13" ht="8.25" customHeight="1">
      <c r="A113" s="67">
        <v>462</v>
      </c>
      <c r="B113" s="23" t="s">
        <v>96</v>
      </c>
      <c r="C113" s="64">
        <v>2018</v>
      </c>
      <c r="D113" s="64">
        <v>314</v>
      </c>
      <c r="E113" s="64">
        <v>15</v>
      </c>
      <c r="F113" s="65">
        <v>4.7770700636942678</v>
      </c>
      <c r="G113" s="65">
        <v>5.9936908517350158</v>
      </c>
      <c r="H113" s="65">
        <v>-1.216620788040748</v>
      </c>
      <c r="I113" s="64">
        <v>1319</v>
      </c>
      <c r="J113" s="64">
        <v>128</v>
      </c>
      <c r="K113" s="66">
        <v>9.704321455648218</v>
      </c>
      <c r="L113" s="66">
        <v>12.267080745341614</v>
      </c>
      <c r="M113" s="66">
        <v>-2.5627592896933962</v>
      </c>
    </row>
    <row r="114" spans="1:13" s="72" customFormat="1" ht="16.5" customHeight="1">
      <c r="A114" s="68">
        <v>4</v>
      </c>
      <c r="B114" s="36" t="s">
        <v>56</v>
      </c>
      <c r="C114" s="69">
        <v>2018</v>
      </c>
      <c r="D114" s="69">
        <v>20572</v>
      </c>
      <c r="E114" s="69">
        <v>3051</v>
      </c>
      <c r="F114" s="70">
        <v>14.83083803227688</v>
      </c>
      <c r="G114" s="70">
        <v>14.866059817945384</v>
      </c>
      <c r="H114" s="70">
        <v>-3.5221785668504424E-2</v>
      </c>
      <c r="I114" s="69">
        <v>63462</v>
      </c>
      <c r="J114" s="69">
        <v>14170</v>
      </c>
      <c r="K114" s="71">
        <v>22.328322460685136</v>
      </c>
      <c r="L114" s="71">
        <v>22.387364226492707</v>
      </c>
      <c r="M114" s="71">
        <v>-5.9041765807570812E-2</v>
      </c>
    </row>
    <row r="115" spans="1:13" s="72" customFormat="1" ht="16.5" customHeight="1">
      <c r="A115" s="52">
        <v>0</v>
      </c>
      <c r="B115" s="36" t="s">
        <v>57</v>
      </c>
      <c r="C115" s="69">
        <v>2018</v>
      </c>
      <c r="D115" s="69">
        <v>68176</v>
      </c>
      <c r="E115" s="69">
        <v>11298</v>
      </c>
      <c r="F115" s="70">
        <v>16.571814128138936</v>
      </c>
      <c r="G115" s="70">
        <v>15.944245867607348</v>
      </c>
      <c r="H115" s="70">
        <v>0.62756826053158754</v>
      </c>
      <c r="I115" s="69">
        <v>195405</v>
      </c>
      <c r="J115" s="69">
        <v>50074</v>
      </c>
      <c r="K115" s="71">
        <v>25.625751644021395</v>
      </c>
      <c r="L115" s="71">
        <v>24.924098521960126</v>
      </c>
      <c r="M115" s="71">
        <v>0.70165312206126984</v>
      </c>
    </row>
    <row r="116" spans="1:13" ht="8.25" customHeight="1">
      <c r="A116" s="67">
        <v>101</v>
      </c>
      <c r="B116" s="27" t="s">
        <v>1</v>
      </c>
      <c r="C116" s="27">
        <v>2017</v>
      </c>
      <c r="D116" s="28">
        <v>2507</v>
      </c>
      <c r="E116" s="28">
        <v>503</v>
      </c>
      <c r="F116" s="29">
        <v>20.063821300358995</v>
      </c>
      <c r="G116" s="29">
        <v>19.78165938864629</v>
      </c>
      <c r="H116" s="30">
        <v>0.28216191171270566</v>
      </c>
      <c r="I116" s="28">
        <v>5653</v>
      </c>
      <c r="J116" s="28">
        <v>1996</v>
      </c>
      <c r="K116" s="31">
        <v>35.308685653635237</v>
      </c>
      <c r="L116" s="31">
        <v>34.89771359807461</v>
      </c>
      <c r="M116" s="32">
        <v>0.41097205556062733</v>
      </c>
    </row>
    <row r="117" spans="1:13" ht="8.25" customHeight="1">
      <c r="A117" s="67">
        <v>102</v>
      </c>
      <c r="B117" s="23" t="s">
        <v>103</v>
      </c>
      <c r="C117" s="23">
        <v>2017</v>
      </c>
      <c r="D117" s="33">
        <v>541</v>
      </c>
      <c r="E117" s="33">
        <v>140</v>
      </c>
      <c r="F117" s="34">
        <v>25.878003696857672</v>
      </c>
      <c r="G117" s="34">
        <v>24.803149606299215</v>
      </c>
      <c r="H117" s="35">
        <v>1.0748540905584569</v>
      </c>
      <c r="I117" s="33">
        <v>2519</v>
      </c>
      <c r="J117" s="33">
        <v>1038</v>
      </c>
      <c r="K117" s="31">
        <v>41.206828106391427</v>
      </c>
      <c r="L117" s="31">
        <v>43.553459119496857</v>
      </c>
      <c r="M117" s="32">
        <v>-2.34663101310543</v>
      </c>
    </row>
    <row r="118" spans="1:13" ht="8.25" customHeight="1">
      <c r="A118" s="67">
        <v>103</v>
      </c>
      <c r="B118" s="23" t="s">
        <v>104</v>
      </c>
      <c r="C118" s="23">
        <v>2017</v>
      </c>
      <c r="D118" s="33">
        <v>1272</v>
      </c>
      <c r="E118" s="33">
        <v>295</v>
      </c>
      <c r="F118" s="34">
        <v>23.191823899371069</v>
      </c>
      <c r="G118" s="34">
        <v>23.043852106620808</v>
      </c>
      <c r="H118" s="35">
        <v>0.14797179275026195</v>
      </c>
      <c r="I118" s="33">
        <v>3247</v>
      </c>
      <c r="J118" s="33">
        <v>1074</v>
      </c>
      <c r="K118" s="31">
        <v>33.076686171850938</v>
      </c>
      <c r="L118" s="31">
        <v>32.903834066624768</v>
      </c>
      <c r="M118" s="32">
        <v>0.17285210522616978</v>
      </c>
    </row>
    <row r="119" spans="1:13" ht="8.25" customHeight="1">
      <c r="A119" s="67">
        <v>151</v>
      </c>
      <c r="B119" s="23" t="s">
        <v>61</v>
      </c>
      <c r="C119" s="23">
        <v>2017</v>
      </c>
      <c r="D119" s="33">
        <v>1380</v>
      </c>
      <c r="E119" s="33">
        <v>142</v>
      </c>
      <c r="F119" s="34">
        <v>10.289855072463768</v>
      </c>
      <c r="G119" s="34">
        <v>9.1327705295471997</v>
      </c>
      <c r="H119" s="35">
        <v>1.1570845429165679</v>
      </c>
      <c r="I119" s="33">
        <v>4183</v>
      </c>
      <c r="J119" s="33">
        <v>608</v>
      </c>
      <c r="K119" s="31">
        <v>14.535022710972987</v>
      </c>
      <c r="L119" s="31">
        <v>13.705457263892351</v>
      </c>
      <c r="M119" s="32">
        <v>0.82956544708063618</v>
      </c>
    </row>
    <row r="120" spans="1:13" ht="8.25" customHeight="1">
      <c r="A120" s="67">
        <v>153</v>
      </c>
      <c r="B120" s="23" t="s">
        <v>63</v>
      </c>
      <c r="C120" s="23">
        <v>2017</v>
      </c>
      <c r="D120" s="33">
        <v>948</v>
      </c>
      <c r="E120" s="33">
        <v>103</v>
      </c>
      <c r="F120" s="34">
        <v>10.864978902953586</v>
      </c>
      <c r="G120" s="34">
        <v>8.4134615384615383</v>
      </c>
      <c r="H120" s="35">
        <v>2.451517364492048</v>
      </c>
      <c r="I120" s="33">
        <v>2527</v>
      </c>
      <c r="J120" s="33">
        <v>488</v>
      </c>
      <c r="K120" s="31">
        <v>19.31143648595172</v>
      </c>
      <c r="L120" s="31">
        <v>17.434869739478959</v>
      </c>
      <c r="M120" s="32">
        <v>1.8765667464727613</v>
      </c>
    </row>
    <row r="121" spans="1:13" ht="8.25" customHeight="1">
      <c r="A121" s="67">
        <v>154</v>
      </c>
      <c r="B121" s="23" t="s">
        <v>64</v>
      </c>
      <c r="C121" s="23">
        <v>2017</v>
      </c>
      <c r="D121" s="33">
        <v>752</v>
      </c>
      <c r="E121" s="33">
        <v>54</v>
      </c>
      <c r="F121" s="34">
        <v>7.1808510638297882</v>
      </c>
      <c r="G121" s="34">
        <v>9.4170403587443943</v>
      </c>
      <c r="H121" s="35">
        <v>-2.2361892949146061</v>
      </c>
      <c r="I121" s="33">
        <v>1943</v>
      </c>
      <c r="J121" s="33">
        <v>319</v>
      </c>
      <c r="K121" s="31">
        <v>16.417910447761194</v>
      </c>
      <c r="L121" s="31">
        <v>15.068493150684931</v>
      </c>
      <c r="M121" s="32">
        <v>1.349417297076263</v>
      </c>
    </row>
    <row r="122" spans="1:13" ht="8.25" customHeight="1">
      <c r="A122" s="67">
        <v>155</v>
      </c>
      <c r="B122" s="23" t="s">
        <v>65</v>
      </c>
      <c r="C122" s="23">
        <v>2017</v>
      </c>
      <c r="D122" s="33">
        <v>932</v>
      </c>
      <c r="E122" s="33">
        <v>144</v>
      </c>
      <c r="F122" s="34">
        <v>15.450643776824036</v>
      </c>
      <c r="G122" s="34">
        <v>15</v>
      </c>
      <c r="H122" s="35">
        <v>0.45064377682403567</v>
      </c>
      <c r="I122" s="33">
        <v>2855</v>
      </c>
      <c r="J122" s="33">
        <v>635</v>
      </c>
      <c r="K122" s="31">
        <v>22.241681260945708</v>
      </c>
      <c r="L122" s="31">
        <v>21.653255303584494</v>
      </c>
      <c r="M122" s="32">
        <v>0.58842595736121339</v>
      </c>
    </row>
    <row r="123" spans="1:13" ht="8.25" customHeight="1">
      <c r="A123" s="67">
        <v>157</v>
      </c>
      <c r="B123" s="23" t="s">
        <v>66</v>
      </c>
      <c r="C123" s="23">
        <v>2017</v>
      </c>
      <c r="D123" s="33">
        <v>1099</v>
      </c>
      <c r="E123" s="33">
        <v>149</v>
      </c>
      <c r="F123" s="34">
        <v>13.557779799818018</v>
      </c>
      <c r="G123" s="34">
        <v>10.319148936170212</v>
      </c>
      <c r="H123" s="35">
        <v>3.2386308636478063</v>
      </c>
      <c r="I123" s="33">
        <v>3307</v>
      </c>
      <c r="J123" s="33">
        <v>898</v>
      </c>
      <c r="K123" s="31">
        <v>27.154520713637737</v>
      </c>
      <c r="L123" s="31">
        <v>24.010136205258156</v>
      </c>
      <c r="M123" s="32">
        <v>3.1443845083795807</v>
      </c>
    </row>
    <row r="124" spans="1:13" ht="8.25" customHeight="1">
      <c r="A124" s="67">
        <v>158</v>
      </c>
      <c r="B124" s="23" t="s">
        <v>67</v>
      </c>
      <c r="C124" s="23">
        <v>2017</v>
      </c>
      <c r="D124" s="33">
        <v>947</v>
      </c>
      <c r="E124" s="33">
        <v>103</v>
      </c>
      <c r="F124" s="34">
        <v>10.876451953537487</v>
      </c>
      <c r="G124" s="34">
        <v>7.7197149643705458</v>
      </c>
      <c r="H124" s="35">
        <v>3.1567369891669408</v>
      </c>
      <c r="I124" s="33">
        <v>2621</v>
      </c>
      <c r="J124" s="33">
        <v>439</v>
      </c>
      <c r="K124" s="31">
        <v>16.74933231590996</v>
      </c>
      <c r="L124" s="31">
        <v>16.153268219383921</v>
      </c>
      <c r="M124" s="32">
        <v>0.59606409652603887</v>
      </c>
    </row>
    <row r="125" spans="1:13" ht="8.25" customHeight="1">
      <c r="A125" s="67">
        <v>159</v>
      </c>
      <c r="B125" s="23" t="s">
        <v>62</v>
      </c>
      <c r="C125" s="23">
        <v>2017</v>
      </c>
      <c r="D125" s="33">
        <v>2921</v>
      </c>
      <c r="E125" s="33">
        <v>460</v>
      </c>
      <c r="F125" s="34">
        <v>15.748031496062993</v>
      </c>
      <c r="G125" s="34">
        <v>17.026825633383012</v>
      </c>
      <c r="H125" s="35">
        <v>-1.2787941373200198</v>
      </c>
      <c r="I125" s="33">
        <v>6969</v>
      </c>
      <c r="J125" s="33">
        <v>1794</v>
      </c>
      <c r="K125" s="31">
        <v>25.742574257425744</v>
      </c>
      <c r="L125" s="31">
        <v>24.410241657077101</v>
      </c>
      <c r="M125" s="32">
        <v>1.3323326003486429</v>
      </c>
    </row>
    <row r="126" spans="1:13" ht="8.25" customHeight="1">
      <c r="A126" s="67">
        <v>159016</v>
      </c>
      <c r="B126" s="23" t="s">
        <v>105</v>
      </c>
      <c r="C126" s="23">
        <v>2017</v>
      </c>
      <c r="D126" s="33">
        <v>1355</v>
      </c>
      <c r="E126" s="33">
        <v>324</v>
      </c>
      <c r="F126" s="34">
        <v>23.911439114391143</v>
      </c>
      <c r="G126" s="34">
        <v>25.313479623824453</v>
      </c>
      <c r="H126" s="35">
        <v>-1.4020405094333093</v>
      </c>
      <c r="I126" s="33">
        <v>2605</v>
      </c>
      <c r="J126" s="33">
        <v>972</v>
      </c>
      <c r="K126" s="31">
        <v>37.312859884836854</v>
      </c>
      <c r="L126" s="31">
        <v>38.175546186278268</v>
      </c>
      <c r="M126" s="32">
        <v>-0.86268630144141412</v>
      </c>
    </row>
    <row r="127" spans="1:13" ht="8.25" customHeight="1">
      <c r="A127" s="67" t="s">
        <v>146</v>
      </c>
      <c r="B127" s="23" t="s">
        <v>106</v>
      </c>
      <c r="C127" s="23">
        <v>2017</v>
      </c>
      <c r="D127" s="33">
        <v>1566</v>
      </c>
      <c r="E127" s="33">
        <v>136</v>
      </c>
      <c r="F127" s="34">
        <v>8.6845466155810982</v>
      </c>
      <c r="G127" s="34">
        <v>9.517045454545455</v>
      </c>
      <c r="H127" s="35">
        <v>-0.83249883896435684</v>
      </c>
      <c r="I127" s="33">
        <v>4364</v>
      </c>
      <c r="J127" s="33">
        <v>822</v>
      </c>
      <c r="K127" s="31">
        <v>18.835930339138404</v>
      </c>
      <c r="L127" s="31">
        <v>16.140916417223117</v>
      </c>
      <c r="M127" s="32">
        <v>2.6950139219152867</v>
      </c>
    </row>
    <row r="128" spans="1:13" s="73" customFormat="1" ht="16.5" customHeight="1">
      <c r="A128" s="68">
        <v>1</v>
      </c>
      <c r="B128" s="36" t="s">
        <v>14</v>
      </c>
      <c r="C128" s="36">
        <v>2017</v>
      </c>
      <c r="D128" s="37">
        <v>13299</v>
      </c>
      <c r="E128" s="37">
        <v>2093</v>
      </c>
      <c r="F128" s="38">
        <v>15.738025415444771</v>
      </c>
      <c r="G128" s="38">
        <v>15.274915505729123</v>
      </c>
      <c r="H128" s="39">
        <v>0.46310990971564792</v>
      </c>
      <c r="I128" s="37">
        <v>35824</v>
      </c>
      <c r="J128" s="37">
        <v>9289</v>
      </c>
      <c r="K128" s="40">
        <v>25.929544439481912</v>
      </c>
      <c r="L128" s="40">
        <v>25.196028656851134</v>
      </c>
      <c r="M128" s="41">
        <v>0.73351578263077855</v>
      </c>
    </row>
    <row r="129" spans="1:13" ht="8.25" customHeight="1">
      <c r="A129" s="67">
        <v>241</v>
      </c>
      <c r="B129" s="23" t="s">
        <v>68</v>
      </c>
      <c r="C129" s="23">
        <v>2017</v>
      </c>
      <c r="D129" s="33">
        <v>10564</v>
      </c>
      <c r="E129" s="33">
        <v>2694</v>
      </c>
      <c r="F129" s="34">
        <v>25.501703900037864</v>
      </c>
      <c r="G129" s="34">
        <v>23.56501563603349</v>
      </c>
      <c r="H129" s="35">
        <v>1.9366882640043741</v>
      </c>
      <c r="I129" s="33">
        <v>28350</v>
      </c>
      <c r="J129" s="33">
        <v>10710</v>
      </c>
      <c r="K129" s="31">
        <v>37.777777777777779</v>
      </c>
      <c r="L129" s="31">
        <v>37.779425786629936</v>
      </c>
      <c r="M129" s="32">
        <v>-1.6480088521575453E-3</v>
      </c>
    </row>
    <row r="130" spans="1:13" ht="8.25" customHeight="1">
      <c r="A130" s="67">
        <v>241001</v>
      </c>
      <c r="B130" s="23" t="s">
        <v>141</v>
      </c>
      <c r="C130" s="23">
        <v>2017</v>
      </c>
      <c r="D130" s="33">
        <v>5401</v>
      </c>
      <c r="E130" s="33">
        <v>1826</v>
      </c>
      <c r="F130" s="34">
        <v>33.808553971486759</v>
      </c>
      <c r="G130" s="34">
        <v>31.378120560178608</v>
      </c>
      <c r="H130" s="35">
        <v>2.4304334113081509</v>
      </c>
      <c r="I130" s="33">
        <v>13052</v>
      </c>
      <c r="J130" s="33">
        <v>6454</v>
      </c>
      <c r="K130" s="31">
        <v>49.448360404535698</v>
      </c>
      <c r="L130" s="31">
        <v>49.645390070921984</v>
      </c>
      <c r="M130" s="32">
        <v>-0.19702966638628538</v>
      </c>
    </row>
    <row r="131" spans="1:13" ht="8.25" customHeight="1">
      <c r="A131" s="67" t="s">
        <v>147</v>
      </c>
      <c r="B131" s="23" t="s">
        <v>109</v>
      </c>
      <c r="C131" s="23">
        <v>2017</v>
      </c>
      <c r="D131" s="33">
        <v>5163</v>
      </c>
      <c r="E131" s="33">
        <v>868</v>
      </c>
      <c r="F131" s="34">
        <v>16.811931047840403</v>
      </c>
      <c r="G131" s="34">
        <v>15.844364219815482</v>
      </c>
      <c r="H131" s="35">
        <v>0.96756682802492122</v>
      </c>
      <c r="I131" s="33">
        <v>15298</v>
      </c>
      <c r="J131" s="33">
        <v>4256</v>
      </c>
      <c r="K131" s="31">
        <v>27.820630147731727</v>
      </c>
      <c r="L131" s="31">
        <v>27.545382794001576</v>
      </c>
      <c r="M131" s="32">
        <v>0.27524735373015119</v>
      </c>
    </row>
    <row r="132" spans="1:13" ht="8.25" customHeight="1">
      <c r="A132" s="67">
        <v>251</v>
      </c>
      <c r="B132" s="23" t="s">
        <v>69</v>
      </c>
      <c r="C132" s="23">
        <v>2017</v>
      </c>
      <c r="D132" s="33">
        <v>1696</v>
      </c>
      <c r="E132" s="33">
        <v>179</v>
      </c>
      <c r="F132" s="34">
        <v>10.554245283018867</v>
      </c>
      <c r="G132" s="34">
        <v>13.788487282463185</v>
      </c>
      <c r="H132" s="35">
        <v>-3.2342419994443183</v>
      </c>
      <c r="I132" s="33">
        <v>5011</v>
      </c>
      <c r="J132" s="33">
        <v>1136</v>
      </c>
      <c r="K132" s="31">
        <v>22.670125723408503</v>
      </c>
      <c r="L132" s="31">
        <v>21.30035899481452</v>
      </c>
      <c r="M132" s="32">
        <v>1.3697667285939836</v>
      </c>
    </row>
    <row r="133" spans="1:13" ht="8.25" customHeight="1">
      <c r="A133" s="67">
        <v>252</v>
      </c>
      <c r="B133" s="23" t="s">
        <v>70</v>
      </c>
      <c r="C133" s="23">
        <v>2017</v>
      </c>
      <c r="D133" s="33">
        <v>1074</v>
      </c>
      <c r="E133" s="33">
        <v>215</v>
      </c>
      <c r="F133" s="34">
        <v>20.018621973929239</v>
      </c>
      <c r="G133" s="34">
        <v>19.219219219219219</v>
      </c>
      <c r="H133" s="35">
        <v>0.79940275471001954</v>
      </c>
      <c r="I133" s="33">
        <v>3322</v>
      </c>
      <c r="J133" s="33">
        <v>980</v>
      </c>
      <c r="K133" s="31">
        <v>29.500301023479832</v>
      </c>
      <c r="L133" s="31">
        <v>27.212721272127212</v>
      </c>
      <c r="M133" s="32">
        <v>2.2875797513526201</v>
      </c>
    </row>
    <row r="134" spans="1:13" ht="8.25" customHeight="1">
      <c r="A134" s="67">
        <v>254</v>
      </c>
      <c r="B134" s="23" t="s">
        <v>71</v>
      </c>
      <c r="C134" s="23">
        <v>2017</v>
      </c>
      <c r="D134" s="33">
        <v>1926</v>
      </c>
      <c r="E134" s="33">
        <v>283</v>
      </c>
      <c r="F134" s="34">
        <v>14.693665628245068</v>
      </c>
      <c r="G134" s="34">
        <v>15.080213903743314</v>
      </c>
      <c r="H134" s="35">
        <v>-0.38654827549824589</v>
      </c>
      <c r="I134" s="33">
        <v>6102</v>
      </c>
      <c r="J134" s="33">
        <v>1589</v>
      </c>
      <c r="K134" s="31">
        <v>26.040642412323827</v>
      </c>
      <c r="L134" s="31">
        <v>25.187406296851574</v>
      </c>
      <c r="M134" s="32">
        <v>0.85323611547225298</v>
      </c>
    </row>
    <row r="135" spans="1:13" ht="8.25" customHeight="1">
      <c r="A135" s="67">
        <v>255</v>
      </c>
      <c r="B135" s="23" t="s">
        <v>72</v>
      </c>
      <c r="C135" s="23">
        <v>2017</v>
      </c>
      <c r="D135" s="33">
        <v>419</v>
      </c>
      <c r="E135" s="33">
        <v>58</v>
      </c>
      <c r="F135" s="34">
        <v>13.842482100238662</v>
      </c>
      <c r="G135" s="34">
        <v>11.868686868686869</v>
      </c>
      <c r="H135" s="35">
        <v>1.9737952315517937</v>
      </c>
      <c r="I135" s="33">
        <v>1473</v>
      </c>
      <c r="J135" s="33">
        <v>257</v>
      </c>
      <c r="K135" s="31">
        <v>17.447386286490158</v>
      </c>
      <c r="L135" s="31">
        <v>15.904436860068261</v>
      </c>
      <c r="M135" s="32">
        <v>1.542949426421897</v>
      </c>
    </row>
    <row r="136" spans="1:13" ht="8.25" customHeight="1">
      <c r="A136" s="67">
        <v>256</v>
      </c>
      <c r="B136" s="23" t="s">
        <v>73</v>
      </c>
      <c r="C136" s="23">
        <v>2017</v>
      </c>
      <c r="D136" s="33">
        <v>863</v>
      </c>
      <c r="E136" s="33">
        <v>105</v>
      </c>
      <c r="F136" s="34">
        <v>12.16685979142526</v>
      </c>
      <c r="G136" s="34">
        <v>13.892709766162312</v>
      </c>
      <c r="H136" s="35">
        <v>-1.7258499747370522</v>
      </c>
      <c r="I136" s="33">
        <v>2845</v>
      </c>
      <c r="J136" s="33">
        <v>595</v>
      </c>
      <c r="K136" s="31">
        <v>20.913884007029875</v>
      </c>
      <c r="L136" s="31">
        <v>22.93178519593614</v>
      </c>
      <c r="M136" s="32">
        <v>-2.017901188906265</v>
      </c>
    </row>
    <row r="137" spans="1:13" ht="8.25" customHeight="1">
      <c r="A137" s="67">
        <v>257</v>
      </c>
      <c r="B137" s="23" t="s">
        <v>74</v>
      </c>
      <c r="C137" s="23">
        <v>2017</v>
      </c>
      <c r="D137" s="33">
        <v>1101</v>
      </c>
      <c r="E137" s="33">
        <v>153</v>
      </c>
      <c r="F137" s="34">
        <v>13.896457765667575</v>
      </c>
      <c r="G137" s="34">
        <v>14.218455743879474</v>
      </c>
      <c r="H137" s="35">
        <v>-0.32199797821189868</v>
      </c>
      <c r="I137" s="33">
        <v>3450</v>
      </c>
      <c r="J137" s="33">
        <v>960</v>
      </c>
      <c r="K137" s="31">
        <v>27.826086956521738</v>
      </c>
      <c r="L137" s="31">
        <v>24.626647144948755</v>
      </c>
      <c r="M137" s="32">
        <v>3.199439811572983</v>
      </c>
    </row>
    <row r="138" spans="1:13" s="73" customFormat="1" ht="16.5" customHeight="1">
      <c r="A138" s="68">
        <v>2</v>
      </c>
      <c r="B138" s="36" t="s">
        <v>26</v>
      </c>
      <c r="C138" s="36">
        <v>2017</v>
      </c>
      <c r="D138" s="37">
        <v>17643</v>
      </c>
      <c r="E138" s="37">
        <v>3687</v>
      </c>
      <c r="F138" s="38">
        <v>20.897806495493963</v>
      </c>
      <c r="G138" s="38">
        <v>20.138509203572081</v>
      </c>
      <c r="H138" s="39">
        <v>0.75929729192188233</v>
      </c>
      <c r="I138" s="37">
        <v>50553</v>
      </c>
      <c r="J138" s="37">
        <v>16227</v>
      </c>
      <c r="K138" s="40">
        <v>32.098985223428876</v>
      </c>
      <c r="L138" s="40">
        <v>31.590561199133255</v>
      </c>
      <c r="M138" s="41">
        <v>0.50842402429562128</v>
      </c>
    </row>
    <row r="139" spans="1:13" ht="8.25" customHeight="1">
      <c r="A139" s="67">
        <v>351</v>
      </c>
      <c r="B139" s="23" t="s">
        <v>75</v>
      </c>
      <c r="C139" s="23">
        <v>2017</v>
      </c>
      <c r="D139" s="33">
        <v>1386</v>
      </c>
      <c r="E139" s="33">
        <v>141</v>
      </c>
      <c r="F139" s="34">
        <v>10.173160173160174</v>
      </c>
      <c r="G139" s="34">
        <v>8.4318360914105597</v>
      </c>
      <c r="H139" s="35">
        <v>1.7413240817496138</v>
      </c>
      <c r="I139" s="33">
        <v>4348</v>
      </c>
      <c r="J139" s="33">
        <v>871</v>
      </c>
      <c r="K139" s="31">
        <v>20.032198712051517</v>
      </c>
      <c r="L139" s="31">
        <v>12.886969042476601</v>
      </c>
      <c r="M139" s="32">
        <v>7.1452296695749169</v>
      </c>
    </row>
    <row r="140" spans="1:13" ht="8.25" customHeight="1">
      <c r="A140" s="67">
        <v>352</v>
      </c>
      <c r="B140" s="23" t="s">
        <v>76</v>
      </c>
      <c r="C140" s="23">
        <v>2017</v>
      </c>
      <c r="D140" s="33">
        <v>1501</v>
      </c>
      <c r="E140" s="33">
        <v>177</v>
      </c>
      <c r="F140" s="34">
        <v>11.792138574283811</v>
      </c>
      <c r="G140" s="34">
        <v>11.350574712643677</v>
      </c>
      <c r="H140" s="35">
        <v>0.44156386164013384</v>
      </c>
      <c r="I140" s="33">
        <v>4650</v>
      </c>
      <c r="J140" s="33">
        <v>800</v>
      </c>
      <c r="K140" s="31">
        <v>17.20430107526882</v>
      </c>
      <c r="L140" s="31">
        <v>14.862466725820763</v>
      </c>
      <c r="M140" s="32">
        <v>2.3418343494480567</v>
      </c>
    </row>
    <row r="141" spans="1:13" ht="8.25" customHeight="1">
      <c r="A141" s="67">
        <v>353</v>
      </c>
      <c r="B141" s="23" t="s">
        <v>77</v>
      </c>
      <c r="C141" s="23">
        <v>2017</v>
      </c>
      <c r="D141" s="33">
        <v>2295</v>
      </c>
      <c r="E141" s="33">
        <v>289</v>
      </c>
      <c r="F141" s="34">
        <v>12.592592592592592</v>
      </c>
      <c r="G141" s="34">
        <v>12.984586641756188</v>
      </c>
      <c r="H141" s="35">
        <v>-0.39199404916359626</v>
      </c>
      <c r="I141" s="33">
        <v>6717</v>
      </c>
      <c r="J141" s="33">
        <v>1388</v>
      </c>
      <c r="K141" s="31">
        <v>20.663986898913205</v>
      </c>
      <c r="L141" s="31">
        <v>20.842169039684943</v>
      </c>
      <c r="M141" s="32">
        <v>-0.17818214077173877</v>
      </c>
    </row>
    <row r="142" spans="1:13" ht="8.25" customHeight="1">
      <c r="A142" s="67">
        <v>354</v>
      </c>
      <c r="B142" s="23" t="s">
        <v>78</v>
      </c>
      <c r="C142" s="23">
        <v>2017</v>
      </c>
      <c r="D142" s="33">
        <v>333</v>
      </c>
      <c r="E142" s="33">
        <v>49</v>
      </c>
      <c r="F142" s="34">
        <v>14.714714714714713</v>
      </c>
      <c r="G142" s="34">
        <v>12.418300653594772</v>
      </c>
      <c r="H142" s="35">
        <v>2.2964140611199415</v>
      </c>
      <c r="I142" s="33">
        <v>1044</v>
      </c>
      <c r="J142" s="33">
        <v>150</v>
      </c>
      <c r="K142" s="31">
        <v>14.367816091954023</v>
      </c>
      <c r="L142" s="31">
        <v>12.79296875</v>
      </c>
      <c r="M142" s="32">
        <v>1.5748473419540225</v>
      </c>
    </row>
    <row r="143" spans="1:13" ht="8.25" customHeight="1">
      <c r="A143" s="67">
        <v>355</v>
      </c>
      <c r="B143" s="23" t="s">
        <v>79</v>
      </c>
      <c r="C143" s="23">
        <v>2017</v>
      </c>
      <c r="D143" s="33">
        <v>1900</v>
      </c>
      <c r="E143" s="33">
        <v>229</v>
      </c>
      <c r="F143" s="34">
        <v>12.052631578947368</v>
      </c>
      <c r="G143" s="34">
        <v>14.61579795808705</v>
      </c>
      <c r="H143" s="35">
        <v>-2.5631663791396821</v>
      </c>
      <c r="I143" s="33">
        <v>4766</v>
      </c>
      <c r="J143" s="33">
        <v>964</v>
      </c>
      <c r="K143" s="31">
        <v>20.226605119597146</v>
      </c>
      <c r="L143" s="31">
        <v>20.004334633723449</v>
      </c>
      <c r="M143" s="32">
        <v>0.2222704858736968</v>
      </c>
    </row>
    <row r="144" spans="1:13" ht="8.25" customHeight="1">
      <c r="A144" s="67">
        <v>356</v>
      </c>
      <c r="B144" s="23" t="s">
        <v>80</v>
      </c>
      <c r="C144" s="23">
        <v>2017</v>
      </c>
      <c r="D144" s="33">
        <v>855</v>
      </c>
      <c r="E144" s="33">
        <v>82</v>
      </c>
      <c r="F144" s="34">
        <v>9.5906432748538002</v>
      </c>
      <c r="G144" s="34">
        <v>9.7783572359843536</v>
      </c>
      <c r="H144" s="35">
        <v>-0.18771396113055339</v>
      </c>
      <c r="I144" s="33">
        <v>2631</v>
      </c>
      <c r="J144" s="33">
        <v>444</v>
      </c>
      <c r="K144" s="31">
        <v>16.875712656784494</v>
      </c>
      <c r="L144" s="31">
        <v>16.468330134357007</v>
      </c>
      <c r="M144" s="32">
        <v>0.40738252242748629</v>
      </c>
    </row>
    <row r="145" spans="1:13" ht="8.25" customHeight="1">
      <c r="A145" s="67">
        <v>357</v>
      </c>
      <c r="B145" s="23" t="s">
        <v>81</v>
      </c>
      <c r="C145" s="23">
        <v>2017</v>
      </c>
      <c r="D145" s="33">
        <v>1059</v>
      </c>
      <c r="E145" s="33">
        <v>89</v>
      </c>
      <c r="F145" s="34">
        <v>8.4041548630783751</v>
      </c>
      <c r="G145" s="34">
        <v>11.284916201117319</v>
      </c>
      <c r="H145" s="35">
        <v>-2.8807613380389441</v>
      </c>
      <c r="I145" s="33">
        <v>3719</v>
      </c>
      <c r="J145" s="33">
        <v>607</v>
      </c>
      <c r="K145" s="31">
        <v>16.321591825759612</v>
      </c>
      <c r="L145" s="31">
        <v>16.282153274993373</v>
      </c>
      <c r="M145" s="32">
        <v>3.9438550766238478E-2</v>
      </c>
    </row>
    <row r="146" spans="1:13" ht="8.25" customHeight="1">
      <c r="A146" s="67">
        <v>358</v>
      </c>
      <c r="B146" s="23" t="s">
        <v>82</v>
      </c>
      <c r="C146" s="23">
        <v>2017</v>
      </c>
      <c r="D146" s="33">
        <v>1057</v>
      </c>
      <c r="E146" s="33">
        <v>137</v>
      </c>
      <c r="F146" s="34">
        <v>12.961210974456009</v>
      </c>
      <c r="G146" s="34">
        <v>11.051502145922747</v>
      </c>
      <c r="H146" s="35">
        <v>1.9097088285332617</v>
      </c>
      <c r="I146" s="33">
        <v>3216</v>
      </c>
      <c r="J146" s="33">
        <v>522</v>
      </c>
      <c r="K146" s="31">
        <v>16.231343283582088</v>
      </c>
      <c r="L146" s="31">
        <v>16.271289537712896</v>
      </c>
      <c r="M146" s="32">
        <v>-3.9946254130807546E-2</v>
      </c>
    </row>
    <row r="147" spans="1:13" ht="8.25" customHeight="1">
      <c r="A147" s="67">
        <v>359</v>
      </c>
      <c r="B147" s="23" t="s">
        <v>83</v>
      </c>
      <c r="C147" s="23">
        <v>2017</v>
      </c>
      <c r="D147" s="33">
        <v>1687</v>
      </c>
      <c r="E147" s="33">
        <v>169</v>
      </c>
      <c r="F147" s="34">
        <v>10.01778304682869</v>
      </c>
      <c r="G147" s="34">
        <v>9.5330739299610894</v>
      </c>
      <c r="H147" s="35">
        <v>0.48470911686760054</v>
      </c>
      <c r="I147" s="33">
        <v>5017</v>
      </c>
      <c r="J147" s="33">
        <v>1045</v>
      </c>
      <c r="K147" s="31">
        <v>20.829180785329878</v>
      </c>
      <c r="L147" s="31">
        <v>18.253968253968253</v>
      </c>
      <c r="M147" s="32">
        <v>2.5752125313616254</v>
      </c>
    </row>
    <row r="148" spans="1:13" ht="8.25" customHeight="1">
      <c r="A148" s="67">
        <v>360</v>
      </c>
      <c r="B148" s="23" t="s">
        <v>84</v>
      </c>
      <c r="C148" s="23">
        <v>2017</v>
      </c>
      <c r="D148" s="33">
        <v>712</v>
      </c>
      <c r="E148" s="33">
        <v>61</v>
      </c>
      <c r="F148" s="34">
        <v>8.5674157303370784</v>
      </c>
      <c r="G148" s="34">
        <v>9.0189873417721511</v>
      </c>
      <c r="H148" s="35">
        <v>-0.45157161143507274</v>
      </c>
      <c r="I148" s="33">
        <v>1960</v>
      </c>
      <c r="J148" s="33">
        <v>353</v>
      </c>
      <c r="K148" s="31">
        <v>18.010204081632651</v>
      </c>
      <c r="L148" s="31">
        <v>17.431665807117071</v>
      </c>
      <c r="M148" s="32">
        <v>0.57853827451558004</v>
      </c>
    </row>
    <row r="149" spans="1:13" ht="8.25" customHeight="1">
      <c r="A149" s="67">
        <v>361</v>
      </c>
      <c r="B149" s="23" t="s">
        <v>85</v>
      </c>
      <c r="C149" s="23">
        <v>2017</v>
      </c>
      <c r="D149" s="33">
        <v>1115</v>
      </c>
      <c r="E149" s="33">
        <v>154</v>
      </c>
      <c r="F149" s="34">
        <v>13.811659192825113</v>
      </c>
      <c r="G149" s="34">
        <v>16.324435318275153</v>
      </c>
      <c r="H149" s="35">
        <v>-2.5127761254500403</v>
      </c>
      <c r="I149" s="33">
        <v>3368</v>
      </c>
      <c r="J149" s="33">
        <v>775</v>
      </c>
      <c r="K149" s="31">
        <v>23.010688836104514</v>
      </c>
      <c r="L149" s="31">
        <v>23.683418597652722</v>
      </c>
      <c r="M149" s="32">
        <v>-0.67272976154820796</v>
      </c>
    </row>
    <row r="150" spans="1:13" s="73" customFormat="1" ht="16.5" customHeight="1">
      <c r="A150" s="68">
        <v>3</v>
      </c>
      <c r="B150" s="36" t="s">
        <v>38</v>
      </c>
      <c r="C150" s="36">
        <v>2017</v>
      </c>
      <c r="D150" s="37">
        <v>13900</v>
      </c>
      <c r="E150" s="37">
        <v>1577</v>
      </c>
      <c r="F150" s="38">
        <v>11.345323741007194</v>
      </c>
      <c r="G150" s="38">
        <v>11.76146644638502</v>
      </c>
      <c r="H150" s="39">
        <v>-0.41614270537782616</v>
      </c>
      <c r="I150" s="37">
        <v>41436</v>
      </c>
      <c r="J150" s="37">
        <v>7919</v>
      </c>
      <c r="K150" s="40">
        <v>19.111400714354669</v>
      </c>
      <c r="L150" s="40">
        <v>17.757330388909338</v>
      </c>
      <c r="M150" s="41">
        <v>1.3540703254453312</v>
      </c>
    </row>
    <row r="151" spans="1:13" ht="8.25" customHeight="1">
      <c r="A151" s="67">
        <v>401</v>
      </c>
      <c r="B151" s="23" t="s">
        <v>112</v>
      </c>
      <c r="C151" s="23">
        <v>2017</v>
      </c>
      <c r="D151" s="33">
        <v>400</v>
      </c>
      <c r="E151" s="33">
        <v>78</v>
      </c>
      <c r="F151" s="34">
        <v>19.5</v>
      </c>
      <c r="G151" s="34">
        <v>24.009900990099009</v>
      </c>
      <c r="H151" s="35">
        <v>-4.509900990099009</v>
      </c>
      <c r="I151" s="33">
        <v>1695</v>
      </c>
      <c r="J151" s="33">
        <v>831</v>
      </c>
      <c r="K151" s="31">
        <v>49.026548672566371</v>
      </c>
      <c r="L151" s="31">
        <v>46.76737160120846</v>
      </c>
      <c r="M151" s="32">
        <v>2.2591770713579109</v>
      </c>
    </row>
    <row r="152" spans="1:13" ht="8.25" customHeight="1">
      <c r="A152" s="67">
        <v>402</v>
      </c>
      <c r="B152" s="23" t="s">
        <v>113</v>
      </c>
      <c r="C152" s="23">
        <v>2017</v>
      </c>
      <c r="D152" s="33">
        <v>343</v>
      </c>
      <c r="E152" s="33">
        <v>64</v>
      </c>
      <c r="F152" s="34">
        <v>18.658892128279884</v>
      </c>
      <c r="G152" s="34">
        <v>22.077922077922079</v>
      </c>
      <c r="H152" s="35">
        <v>-3.4190299496421943</v>
      </c>
      <c r="I152" s="33">
        <v>1176</v>
      </c>
      <c r="J152" s="33">
        <v>314</v>
      </c>
      <c r="K152" s="31">
        <v>26.700680272108844</v>
      </c>
      <c r="L152" s="31">
        <v>23.387790197764403</v>
      </c>
      <c r="M152" s="32">
        <v>3.3128900743444412</v>
      </c>
    </row>
    <row r="153" spans="1:13" ht="8.25" customHeight="1">
      <c r="A153" s="67">
        <v>403</v>
      </c>
      <c r="B153" s="23" t="s">
        <v>41</v>
      </c>
      <c r="C153" s="23">
        <v>2017</v>
      </c>
      <c r="D153" s="33">
        <v>1846</v>
      </c>
      <c r="E153" s="33">
        <v>325</v>
      </c>
      <c r="F153" s="34">
        <v>17.6056338028169</v>
      </c>
      <c r="G153" s="34">
        <v>17.643467643467645</v>
      </c>
      <c r="H153" s="35">
        <v>-3.7833840650744577E-2</v>
      </c>
      <c r="I153" s="33">
        <v>4023</v>
      </c>
      <c r="J153" s="33">
        <v>1158</v>
      </c>
      <c r="K153" s="31">
        <v>28.784489187173751</v>
      </c>
      <c r="L153" s="31">
        <v>26.897089397089395</v>
      </c>
      <c r="M153" s="32">
        <v>1.8873997900843555</v>
      </c>
    </row>
    <row r="154" spans="1:13" ht="8.25" customHeight="1">
      <c r="A154" s="67">
        <v>404</v>
      </c>
      <c r="B154" s="23" t="s">
        <v>114</v>
      </c>
      <c r="C154" s="23">
        <v>2017</v>
      </c>
      <c r="D154" s="33">
        <v>1430</v>
      </c>
      <c r="E154" s="33">
        <v>345</v>
      </c>
      <c r="F154" s="34">
        <v>24.125874125874127</v>
      </c>
      <c r="G154" s="34">
        <v>18.359941944847606</v>
      </c>
      <c r="H154" s="35">
        <v>5.7659321810265212</v>
      </c>
      <c r="I154" s="33">
        <v>3822</v>
      </c>
      <c r="J154" s="33">
        <v>1580</v>
      </c>
      <c r="K154" s="31">
        <v>41.339612768184196</v>
      </c>
      <c r="L154" s="31">
        <v>30.153765962991919</v>
      </c>
      <c r="M154" s="32">
        <v>11.185846805192277</v>
      </c>
    </row>
    <row r="155" spans="1:13" ht="8.25" customHeight="1">
      <c r="A155" s="67">
        <v>405</v>
      </c>
      <c r="B155" s="23" t="s">
        <v>115</v>
      </c>
      <c r="C155" s="23">
        <v>2017</v>
      </c>
      <c r="D155" s="33">
        <v>353</v>
      </c>
      <c r="E155" s="33">
        <v>48</v>
      </c>
      <c r="F155" s="34">
        <v>13.597733711048161</v>
      </c>
      <c r="G155" s="34">
        <v>15.755627009646304</v>
      </c>
      <c r="H155" s="35">
        <v>-2.1578932985981432</v>
      </c>
      <c r="I155" s="33">
        <v>1513</v>
      </c>
      <c r="J155" s="33">
        <v>385</v>
      </c>
      <c r="K155" s="31">
        <v>25.446133509583607</v>
      </c>
      <c r="L155" s="31">
        <v>24.503311258278146</v>
      </c>
      <c r="M155" s="32">
        <v>0.94282225130546138</v>
      </c>
    </row>
    <row r="156" spans="1:13" ht="8.25" customHeight="1">
      <c r="A156" s="67">
        <v>451</v>
      </c>
      <c r="B156" s="23" t="s">
        <v>86</v>
      </c>
      <c r="C156" s="23">
        <v>2017</v>
      </c>
      <c r="D156" s="33">
        <v>1076</v>
      </c>
      <c r="E156" s="33">
        <v>91</v>
      </c>
      <c r="F156" s="34">
        <v>8.4572490706319705</v>
      </c>
      <c r="G156" s="34">
        <v>12.79826464208243</v>
      </c>
      <c r="H156" s="35">
        <v>-4.341015571450459</v>
      </c>
      <c r="I156" s="33">
        <v>3059</v>
      </c>
      <c r="J156" s="33">
        <v>539</v>
      </c>
      <c r="K156" s="31">
        <v>17.620137299771166</v>
      </c>
      <c r="L156" s="31">
        <v>15.474209650582363</v>
      </c>
      <c r="M156" s="32">
        <v>2.1459276491888026</v>
      </c>
    </row>
    <row r="157" spans="1:13" ht="8.25" customHeight="1">
      <c r="A157" s="67">
        <v>452</v>
      </c>
      <c r="B157" s="23" t="s">
        <v>87</v>
      </c>
      <c r="C157" s="23">
        <v>2017</v>
      </c>
      <c r="D157" s="33">
        <v>1075</v>
      </c>
      <c r="E157" s="33">
        <v>120</v>
      </c>
      <c r="F157" s="34">
        <v>11.162790697674419</v>
      </c>
      <c r="G157" s="34">
        <v>12.024048096192384</v>
      </c>
      <c r="H157" s="35">
        <v>-0.86125739851796546</v>
      </c>
      <c r="I157" s="33">
        <v>4443</v>
      </c>
      <c r="J157" s="33">
        <v>583</v>
      </c>
      <c r="K157" s="31">
        <v>13.121764573486383</v>
      </c>
      <c r="L157" s="31">
        <v>12.878787878787879</v>
      </c>
      <c r="M157" s="32">
        <v>0.24297669469850369</v>
      </c>
    </row>
    <row r="158" spans="1:13" ht="8.25" customHeight="1">
      <c r="A158" s="67">
        <v>453</v>
      </c>
      <c r="B158" s="23" t="s">
        <v>88</v>
      </c>
      <c r="C158" s="23">
        <v>2017</v>
      </c>
      <c r="D158" s="33">
        <v>1358</v>
      </c>
      <c r="E158" s="33">
        <v>196</v>
      </c>
      <c r="F158" s="34">
        <v>14.432989690721648</v>
      </c>
      <c r="G158" s="34">
        <v>14.55223880597015</v>
      </c>
      <c r="H158" s="35">
        <v>-0.11924911524850224</v>
      </c>
      <c r="I158" s="33">
        <v>4512</v>
      </c>
      <c r="J158" s="33">
        <v>1014</v>
      </c>
      <c r="K158" s="31">
        <v>22.473404255319149</v>
      </c>
      <c r="L158" s="31">
        <v>25.776040469073351</v>
      </c>
      <c r="M158" s="32">
        <v>-3.3026362137542016</v>
      </c>
    </row>
    <row r="159" spans="1:13" ht="8.25" customHeight="1">
      <c r="A159" s="67">
        <v>454</v>
      </c>
      <c r="B159" s="23" t="s">
        <v>89</v>
      </c>
      <c r="C159" s="23">
        <v>2017</v>
      </c>
      <c r="D159" s="33">
        <v>2583</v>
      </c>
      <c r="E159" s="33">
        <v>381</v>
      </c>
      <c r="F159" s="34">
        <v>14.750290360046458</v>
      </c>
      <c r="G159" s="34">
        <v>16.054158607350097</v>
      </c>
      <c r="H159" s="35">
        <v>-1.3038682473036385</v>
      </c>
      <c r="I159" s="33">
        <v>8413</v>
      </c>
      <c r="J159" s="33">
        <v>1786</v>
      </c>
      <c r="K159" s="31">
        <v>21.229050279329609</v>
      </c>
      <c r="L159" s="31">
        <v>20.263611727026362</v>
      </c>
      <c r="M159" s="32">
        <v>0.96543855230324738</v>
      </c>
    </row>
    <row r="160" spans="1:13" ht="8.25" customHeight="1">
      <c r="A160" s="67">
        <v>455</v>
      </c>
      <c r="B160" s="23" t="s">
        <v>90</v>
      </c>
      <c r="C160" s="23">
        <v>2017</v>
      </c>
      <c r="D160" s="33">
        <v>630</v>
      </c>
      <c r="E160" s="33">
        <v>41</v>
      </c>
      <c r="F160" s="34">
        <v>6.5079365079365088</v>
      </c>
      <c r="G160" s="34">
        <v>4.3010752688172049</v>
      </c>
      <c r="H160" s="35">
        <v>2.2068612391193039</v>
      </c>
      <c r="I160" s="33">
        <v>2256</v>
      </c>
      <c r="J160" s="33">
        <v>260</v>
      </c>
      <c r="K160" s="31">
        <v>11.524822695035461</v>
      </c>
      <c r="L160" s="31">
        <v>8.7765957446808507</v>
      </c>
      <c r="M160" s="32">
        <v>2.74822695035461</v>
      </c>
    </row>
    <row r="161" spans="1:13" ht="8.25" customHeight="1">
      <c r="A161" s="67">
        <v>456</v>
      </c>
      <c r="B161" s="23" t="s">
        <v>116</v>
      </c>
      <c r="C161" s="23">
        <v>2017</v>
      </c>
      <c r="D161" s="33">
        <v>1099</v>
      </c>
      <c r="E161" s="33">
        <v>242</v>
      </c>
      <c r="F161" s="34">
        <v>22.020018198362148</v>
      </c>
      <c r="G161" s="34">
        <v>21.913580246913579</v>
      </c>
      <c r="H161" s="35">
        <v>0.10643795144856938</v>
      </c>
      <c r="I161" s="33">
        <v>3532</v>
      </c>
      <c r="J161" s="33">
        <v>1049</v>
      </c>
      <c r="K161" s="31">
        <v>29.699886749716875</v>
      </c>
      <c r="L161" s="31">
        <v>27.787356321839081</v>
      </c>
      <c r="M161" s="32">
        <v>1.9125304278777939</v>
      </c>
    </row>
    <row r="162" spans="1:13" ht="8.25" customHeight="1">
      <c r="A162" s="67">
        <v>457</v>
      </c>
      <c r="B162" s="23" t="s">
        <v>91</v>
      </c>
      <c r="C162" s="23">
        <v>2017</v>
      </c>
      <c r="D162" s="33">
        <v>884</v>
      </c>
      <c r="E162" s="33">
        <v>109</v>
      </c>
      <c r="F162" s="34">
        <v>12.330316742081449</v>
      </c>
      <c r="G162" s="34">
        <v>8.9073634204275542</v>
      </c>
      <c r="H162" s="35">
        <v>3.4229533216538943</v>
      </c>
      <c r="I162" s="33">
        <v>4029</v>
      </c>
      <c r="J162" s="33">
        <v>660</v>
      </c>
      <c r="K162" s="31">
        <v>16.381236038719287</v>
      </c>
      <c r="L162" s="31">
        <v>14.217533283094699</v>
      </c>
      <c r="M162" s="32">
        <v>2.1637027556245876</v>
      </c>
    </row>
    <row r="163" spans="1:13" ht="8.25" customHeight="1">
      <c r="A163" s="67">
        <v>458</v>
      </c>
      <c r="B163" s="23" t="s">
        <v>92</v>
      </c>
      <c r="C163" s="23">
        <v>2017</v>
      </c>
      <c r="D163" s="33">
        <v>959</v>
      </c>
      <c r="E163" s="33">
        <v>86</v>
      </c>
      <c r="F163" s="34">
        <v>8.9676746611053186</v>
      </c>
      <c r="G163" s="34">
        <v>5.3899082568807346</v>
      </c>
      <c r="H163" s="35">
        <v>3.577766404224584</v>
      </c>
      <c r="I163" s="33">
        <v>3105</v>
      </c>
      <c r="J163" s="33">
        <v>466</v>
      </c>
      <c r="K163" s="31">
        <v>15.008051529790661</v>
      </c>
      <c r="L163" s="31">
        <v>11.144081767227169</v>
      </c>
      <c r="M163" s="32">
        <v>3.8639697625634923</v>
      </c>
    </row>
    <row r="164" spans="1:13" ht="8.25" customHeight="1">
      <c r="A164" s="67">
        <v>459</v>
      </c>
      <c r="B164" s="23" t="s">
        <v>93</v>
      </c>
      <c r="C164" s="23">
        <v>2017</v>
      </c>
      <c r="D164" s="33">
        <v>2826</v>
      </c>
      <c r="E164" s="33">
        <v>373</v>
      </c>
      <c r="F164" s="34">
        <v>13.198867657466383</v>
      </c>
      <c r="G164" s="34">
        <v>13.537469782433522</v>
      </c>
      <c r="H164" s="35">
        <v>-0.33860212496713871</v>
      </c>
      <c r="I164" s="33">
        <v>9090</v>
      </c>
      <c r="J164" s="33">
        <v>1676</v>
      </c>
      <c r="K164" s="31">
        <v>18.437843784378437</v>
      </c>
      <c r="L164" s="31">
        <v>19.565696649029981</v>
      </c>
      <c r="M164" s="32">
        <v>-1.127852864651544</v>
      </c>
    </row>
    <row r="165" spans="1:13" ht="8.25" customHeight="1">
      <c r="A165" s="67">
        <v>460</v>
      </c>
      <c r="B165" s="23" t="s">
        <v>94</v>
      </c>
      <c r="C165" s="23">
        <v>2017</v>
      </c>
      <c r="D165" s="33">
        <v>1429</v>
      </c>
      <c r="E165" s="33">
        <v>250</v>
      </c>
      <c r="F165" s="34">
        <v>17.494751574527641</v>
      </c>
      <c r="G165" s="34">
        <v>19.17140536149472</v>
      </c>
      <c r="H165" s="35">
        <v>-1.6766537869670799</v>
      </c>
      <c r="I165" s="33">
        <v>4201</v>
      </c>
      <c r="J165" s="33">
        <v>972</v>
      </c>
      <c r="K165" s="31">
        <v>23.137348250416569</v>
      </c>
      <c r="L165" s="31">
        <v>28.106653620352251</v>
      </c>
      <c r="M165" s="32">
        <v>-4.9693053699356824</v>
      </c>
    </row>
    <row r="166" spans="1:13" ht="8.25" customHeight="1">
      <c r="A166" s="67">
        <v>461</v>
      </c>
      <c r="B166" s="23" t="s">
        <v>95</v>
      </c>
      <c r="C166" s="23">
        <v>2017</v>
      </c>
      <c r="D166" s="33">
        <v>617</v>
      </c>
      <c r="E166" s="33">
        <v>90</v>
      </c>
      <c r="F166" s="34">
        <v>14.58670988654781</v>
      </c>
      <c r="G166" s="34">
        <v>12.414965986394558</v>
      </c>
      <c r="H166" s="35">
        <v>2.1717439001532526</v>
      </c>
      <c r="I166" s="33">
        <v>2079</v>
      </c>
      <c r="J166" s="33">
        <v>502</v>
      </c>
      <c r="K166" s="31">
        <v>24.146224146224146</v>
      </c>
      <c r="L166" s="31">
        <v>22.834251377065598</v>
      </c>
      <c r="M166" s="32">
        <v>1.3119727691585474</v>
      </c>
    </row>
    <row r="167" spans="1:13" ht="8.25" customHeight="1">
      <c r="A167" s="67">
        <v>462</v>
      </c>
      <c r="B167" s="23" t="s">
        <v>96</v>
      </c>
      <c r="C167" s="23">
        <v>2017</v>
      </c>
      <c r="D167" s="33">
        <v>317</v>
      </c>
      <c r="E167" s="33">
        <v>19</v>
      </c>
      <c r="F167" s="34">
        <v>5.9936908517350158</v>
      </c>
      <c r="G167" s="34">
        <v>4.3668122270742353</v>
      </c>
      <c r="H167" s="35">
        <v>1.6268786246607805</v>
      </c>
      <c r="I167" s="33">
        <v>1288</v>
      </c>
      <c r="J167" s="33">
        <v>158</v>
      </c>
      <c r="K167" s="31">
        <v>12.267080745341614</v>
      </c>
      <c r="L167" s="31">
        <v>12.913640032284098</v>
      </c>
      <c r="M167" s="32">
        <v>-0.64655928694248388</v>
      </c>
    </row>
    <row r="168" spans="1:13" s="73" customFormat="1" ht="16.5" customHeight="1">
      <c r="A168" s="68">
        <v>4</v>
      </c>
      <c r="B168" s="36" t="s">
        <v>56</v>
      </c>
      <c r="C168" s="36">
        <v>2017</v>
      </c>
      <c r="D168" s="37">
        <v>19225</v>
      </c>
      <c r="E168" s="37">
        <v>2858</v>
      </c>
      <c r="F168" s="38">
        <v>14.866059817945384</v>
      </c>
      <c r="G168" s="38">
        <v>14.792864339477271</v>
      </c>
      <c r="H168" s="39">
        <v>7.3195478468113251E-2</v>
      </c>
      <c r="I168" s="37">
        <v>62236</v>
      </c>
      <c r="J168" s="37">
        <v>13933</v>
      </c>
      <c r="K168" s="40">
        <v>22.387364226492707</v>
      </c>
      <c r="L168" s="40">
        <v>21.312521474500564</v>
      </c>
      <c r="M168" s="41">
        <v>1.0748427519921435</v>
      </c>
    </row>
    <row r="169" spans="1:13" s="73" customFormat="1" ht="16.5" customHeight="1">
      <c r="A169" s="52">
        <v>0</v>
      </c>
      <c r="B169" s="36" t="s">
        <v>57</v>
      </c>
      <c r="C169" s="36">
        <v>2017</v>
      </c>
      <c r="D169" s="37">
        <v>64067</v>
      </c>
      <c r="E169" s="37">
        <v>10215</v>
      </c>
      <c r="F169" s="38">
        <v>15.944245867607348</v>
      </c>
      <c r="G169" s="38">
        <v>15.743605610561056</v>
      </c>
      <c r="H169" s="39">
        <v>0.20064025704629174</v>
      </c>
      <c r="I169" s="37">
        <v>190049</v>
      </c>
      <c r="J169" s="37">
        <v>47368</v>
      </c>
      <c r="K169" s="40">
        <v>24.924098521960126</v>
      </c>
      <c r="L169" s="40">
        <v>24.029611311563652</v>
      </c>
      <c r="M169" s="41">
        <v>0.89448721039647339</v>
      </c>
    </row>
    <row r="170" spans="1:13" ht="8.25" customHeight="1">
      <c r="A170" s="67">
        <v>101</v>
      </c>
      <c r="B170" s="23" t="s">
        <v>102</v>
      </c>
      <c r="C170" s="23">
        <v>2016</v>
      </c>
      <c r="D170" s="33">
        <v>2290</v>
      </c>
      <c r="E170" s="33">
        <v>453</v>
      </c>
      <c r="F170" s="34">
        <v>19.78165938864629</v>
      </c>
      <c r="G170" s="34">
        <v>17.406290392072382</v>
      </c>
      <c r="H170" s="35">
        <v>2.3753689965739078</v>
      </c>
      <c r="I170" s="33">
        <v>5817</v>
      </c>
      <c r="J170" s="33">
        <v>2030</v>
      </c>
      <c r="K170" s="31">
        <v>34.89771359807461</v>
      </c>
      <c r="L170" s="31">
        <v>33.872651356993735</v>
      </c>
      <c r="M170" s="32">
        <v>1.0250622410808745</v>
      </c>
    </row>
    <row r="171" spans="1:13" ht="8.25" customHeight="1">
      <c r="A171" s="67">
        <v>102</v>
      </c>
      <c r="B171" s="23" t="s">
        <v>103</v>
      </c>
      <c r="C171" s="23">
        <v>2016</v>
      </c>
      <c r="D171" s="33">
        <v>508</v>
      </c>
      <c r="E171" s="33">
        <v>126</v>
      </c>
      <c r="F171" s="34">
        <v>24.803149606299215</v>
      </c>
      <c r="G171" s="34">
        <v>26.016260162601629</v>
      </c>
      <c r="H171" s="35">
        <v>-1.2131105563024143</v>
      </c>
      <c r="I171" s="33">
        <v>2544</v>
      </c>
      <c r="J171" s="33">
        <v>1108</v>
      </c>
      <c r="K171" s="31">
        <v>43.553459119496857</v>
      </c>
      <c r="L171" s="31">
        <v>42.13219616204691</v>
      </c>
      <c r="M171" s="32">
        <v>1.4212629574499474</v>
      </c>
    </row>
    <row r="172" spans="1:13" ht="8.25" customHeight="1">
      <c r="A172" s="67">
        <v>103</v>
      </c>
      <c r="B172" s="23" t="s">
        <v>104</v>
      </c>
      <c r="C172" s="23">
        <v>2016</v>
      </c>
      <c r="D172" s="33">
        <v>1163</v>
      </c>
      <c r="E172" s="33">
        <v>268</v>
      </c>
      <c r="F172" s="34">
        <v>23.043852106620808</v>
      </c>
      <c r="G172" s="34">
        <v>26.827094474153295</v>
      </c>
      <c r="H172" s="35">
        <v>-3.7832423675324875</v>
      </c>
      <c r="I172" s="33">
        <v>3182</v>
      </c>
      <c r="J172" s="33">
        <v>1047</v>
      </c>
      <c r="K172" s="31">
        <v>32.903834066624768</v>
      </c>
      <c r="L172" s="31">
        <v>32.481060606060609</v>
      </c>
      <c r="M172" s="32">
        <v>0.42277346056415865</v>
      </c>
    </row>
    <row r="173" spans="1:13" ht="8.25" customHeight="1">
      <c r="A173" s="67">
        <v>151</v>
      </c>
      <c r="B173" s="23" t="s">
        <v>61</v>
      </c>
      <c r="C173" s="23">
        <v>2016</v>
      </c>
      <c r="D173" s="33">
        <v>1303</v>
      </c>
      <c r="E173" s="33">
        <v>119</v>
      </c>
      <c r="F173" s="34">
        <v>9.1327705295471997</v>
      </c>
      <c r="G173" s="34">
        <v>10.705182667799489</v>
      </c>
      <c r="H173" s="35">
        <v>-1.5724121382522895</v>
      </c>
      <c r="I173" s="33">
        <v>4013</v>
      </c>
      <c r="J173" s="33">
        <v>550</v>
      </c>
      <c r="K173" s="31">
        <v>13.705457263892351</v>
      </c>
      <c r="L173" s="31">
        <v>18.138722554890219</v>
      </c>
      <c r="M173" s="32">
        <v>-4.433265290997868</v>
      </c>
    </row>
    <row r="174" spans="1:13" ht="8.25" customHeight="1">
      <c r="A174" s="67">
        <v>153</v>
      </c>
      <c r="B174" s="23" t="s">
        <v>63</v>
      </c>
      <c r="C174" s="23">
        <v>2016</v>
      </c>
      <c r="D174" s="33">
        <v>832</v>
      </c>
      <c r="E174" s="33">
        <v>70</v>
      </c>
      <c r="F174" s="34">
        <v>8.4134615384615383</v>
      </c>
      <c r="G174" s="34">
        <v>7.4349442379182156</v>
      </c>
      <c r="H174" s="35">
        <v>0.97851730054332275</v>
      </c>
      <c r="I174" s="33">
        <v>2495</v>
      </c>
      <c r="J174" s="33">
        <v>435</v>
      </c>
      <c r="K174" s="31">
        <v>17.434869739478959</v>
      </c>
      <c r="L174" s="31">
        <v>17.516805061289048</v>
      </c>
      <c r="M174" s="32">
        <v>-8.1935321810089334E-2</v>
      </c>
    </row>
    <row r="175" spans="1:13" ht="8.25" customHeight="1">
      <c r="A175" s="67">
        <v>154</v>
      </c>
      <c r="B175" s="23" t="s">
        <v>64</v>
      </c>
      <c r="C175" s="23">
        <v>2016</v>
      </c>
      <c r="D175" s="33">
        <v>669</v>
      </c>
      <c r="E175" s="33">
        <v>63</v>
      </c>
      <c r="F175" s="34">
        <v>9.4170403587443943</v>
      </c>
      <c r="G175" s="34">
        <v>10.960960960960961</v>
      </c>
      <c r="H175" s="35">
        <v>-1.5439206022165664</v>
      </c>
      <c r="I175" s="33">
        <v>1898</v>
      </c>
      <c r="J175" s="33">
        <v>286</v>
      </c>
      <c r="K175" s="31">
        <v>15.068493150684931</v>
      </c>
      <c r="L175" s="31">
        <v>13.069094804499196</v>
      </c>
      <c r="M175" s="32">
        <v>1.9993983461857354</v>
      </c>
    </row>
    <row r="176" spans="1:13" ht="8.25" customHeight="1">
      <c r="A176" s="67">
        <v>155</v>
      </c>
      <c r="B176" s="23" t="s">
        <v>65</v>
      </c>
      <c r="C176" s="23">
        <v>2016</v>
      </c>
      <c r="D176" s="33">
        <v>900</v>
      </c>
      <c r="E176" s="33">
        <v>135</v>
      </c>
      <c r="F176" s="34">
        <v>15</v>
      </c>
      <c r="G176" s="34">
        <v>12.682926829268293</v>
      </c>
      <c r="H176" s="35">
        <v>2.3170731707317067</v>
      </c>
      <c r="I176" s="33">
        <v>2734</v>
      </c>
      <c r="J176" s="33">
        <v>592</v>
      </c>
      <c r="K176" s="31">
        <v>21.653255303584494</v>
      </c>
      <c r="L176" s="31">
        <v>20.304568527918782</v>
      </c>
      <c r="M176" s="32">
        <v>1.3486867756657119</v>
      </c>
    </row>
    <row r="177" spans="1:13" ht="8.25" customHeight="1">
      <c r="A177" s="67">
        <v>157</v>
      </c>
      <c r="B177" s="23" t="s">
        <v>66</v>
      </c>
      <c r="C177" s="23">
        <v>2016</v>
      </c>
      <c r="D177" s="33">
        <v>940</v>
      </c>
      <c r="E177" s="33">
        <v>97</v>
      </c>
      <c r="F177" s="34">
        <v>10.319148936170212</v>
      </c>
      <c r="G177" s="34">
        <v>12.238147739801542</v>
      </c>
      <c r="H177" s="35">
        <v>-1.9189988036313306</v>
      </c>
      <c r="I177" s="33">
        <v>3157</v>
      </c>
      <c r="J177" s="33">
        <v>758</v>
      </c>
      <c r="K177" s="31">
        <v>24.010136205258156</v>
      </c>
      <c r="L177" s="31">
        <v>22.240207186791842</v>
      </c>
      <c r="M177" s="32">
        <v>1.7699290184663141</v>
      </c>
    </row>
    <row r="178" spans="1:13" ht="8.25" customHeight="1">
      <c r="A178" s="67">
        <v>158</v>
      </c>
      <c r="B178" s="23" t="s">
        <v>67</v>
      </c>
      <c r="C178" s="23">
        <v>2016</v>
      </c>
      <c r="D178" s="33">
        <v>842</v>
      </c>
      <c r="E178" s="33">
        <v>65</v>
      </c>
      <c r="F178" s="34">
        <v>7.7197149643705458</v>
      </c>
      <c r="G178" s="34">
        <v>6.7924528301886795</v>
      </c>
      <c r="H178" s="35">
        <v>0.92726213418186632</v>
      </c>
      <c r="I178" s="33">
        <v>2662</v>
      </c>
      <c r="J178" s="33">
        <v>430</v>
      </c>
      <c r="K178" s="31">
        <v>16.153268219383921</v>
      </c>
      <c r="L178" s="31">
        <v>14.514285714285712</v>
      </c>
      <c r="M178" s="32">
        <v>1.638982505098209</v>
      </c>
    </row>
    <row r="179" spans="1:13" ht="8.25" customHeight="1">
      <c r="A179" s="67">
        <v>159</v>
      </c>
      <c r="B179" s="23" t="s">
        <v>62</v>
      </c>
      <c r="C179" s="23">
        <v>2016</v>
      </c>
      <c r="D179" s="33">
        <v>2684</v>
      </c>
      <c r="E179" s="33">
        <v>457</v>
      </c>
      <c r="F179" s="34">
        <v>17.026825633383012</v>
      </c>
      <c r="G179" s="34">
        <v>17.802882742500977</v>
      </c>
      <c r="H179" s="35">
        <v>-0.77605710911796422</v>
      </c>
      <c r="I179" s="33">
        <v>6952</v>
      </c>
      <c r="J179" s="33">
        <v>1697</v>
      </c>
      <c r="K179" s="31">
        <v>24.410241657077101</v>
      </c>
      <c r="L179" s="31">
        <v>24.738219895287958</v>
      </c>
      <c r="M179" s="32">
        <v>-0.32797823821085714</v>
      </c>
    </row>
    <row r="180" spans="1:13" ht="8.25" customHeight="1">
      <c r="A180" s="67">
        <v>159016</v>
      </c>
      <c r="B180" s="23" t="s">
        <v>105</v>
      </c>
      <c r="C180" s="23">
        <v>2016</v>
      </c>
      <c r="D180" s="33">
        <v>1276</v>
      </c>
      <c r="E180" s="33">
        <v>323</v>
      </c>
      <c r="F180" s="34">
        <v>25.313479623824453</v>
      </c>
      <c r="G180" s="34">
        <v>26.758286176232822</v>
      </c>
      <c r="H180" s="35">
        <v>-1.4448065524083695</v>
      </c>
      <c r="I180" s="33">
        <v>2609</v>
      </c>
      <c r="J180" s="33">
        <v>996</v>
      </c>
      <c r="K180" s="31">
        <v>38.175546186278268</v>
      </c>
      <c r="L180" s="31">
        <v>39.125431530494822</v>
      </c>
      <c r="M180" s="32">
        <v>-0.94988534421655402</v>
      </c>
    </row>
    <row r="181" spans="1:13" ht="8.25" customHeight="1">
      <c r="A181" s="67" t="s">
        <v>146</v>
      </c>
      <c r="B181" s="23" t="s">
        <v>106</v>
      </c>
      <c r="C181" s="23">
        <v>2016</v>
      </c>
      <c r="D181" s="33">
        <v>1408</v>
      </c>
      <c r="E181" s="33">
        <v>134</v>
      </c>
      <c r="F181" s="34">
        <v>9.517045454545455</v>
      </c>
      <c r="G181" s="34">
        <v>9.4736842105263168</v>
      </c>
      <c r="H181" s="35">
        <v>4.3361244019138212E-2</v>
      </c>
      <c r="I181" s="33">
        <v>4343</v>
      </c>
      <c r="J181" s="33">
        <v>701</v>
      </c>
      <c r="K181" s="31">
        <v>16.140916417223117</v>
      </c>
      <c r="L181" s="31">
        <v>15.952213633169359</v>
      </c>
      <c r="M181" s="32">
        <v>0.18870278405375807</v>
      </c>
    </row>
    <row r="182" spans="1:13" s="73" customFormat="1" ht="16.5" customHeight="1">
      <c r="A182" s="68">
        <v>1</v>
      </c>
      <c r="B182" s="36" t="s">
        <v>14</v>
      </c>
      <c r="C182" s="36">
        <v>2016</v>
      </c>
      <c r="D182" s="37">
        <v>12131</v>
      </c>
      <c r="E182" s="37">
        <v>1853</v>
      </c>
      <c r="F182" s="38">
        <v>15.274915505729123</v>
      </c>
      <c r="G182" s="38">
        <v>15.573068357032721</v>
      </c>
      <c r="H182" s="39">
        <v>-0.29815285130359825</v>
      </c>
      <c r="I182" s="37">
        <v>35454</v>
      </c>
      <c r="J182" s="37">
        <v>8933</v>
      </c>
      <c r="K182" s="40">
        <v>25.196028656851134</v>
      </c>
      <c r="L182" s="40">
        <v>24.867906206266245</v>
      </c>
      <c r="M182" s="41">
        <v>0.32812245058488898</v>
      </c>
    </row>
    <row r="183" spans="1:13" ht="8.25" customHeight="1">
      <c r="A183" s="67">
        <v>241</v>
      </c>
      <c r="B183" s="23" t="s">
        <v>68</v>
      </c>
      <c r="C183" s="36">
        <v>2016</v>
      </c>
      <c r="D183" s="37">
        <v>9913</v>
      </c>
      <c r="E183" s="37">
        <v>2336</v>
      </c>
      <c r="F183" s="38">
        <v>23.56501563603349</v>
      </c>
      <c r="G183" s="38">
        <v>24.369747899159663</v>
      </c>
      <c r="H183" s="39">
        <v>-0.80473226312617285</v>
      </c>
      <c r="I183" s="37">
        <v>28317</v>
      </c>
      <c r="J183" s="37">
        <v>10698</v>
      </c>
      <c r="K183" s="40">
        <v>37.779425786629936</v>
      </c>
      <c r="L183" s="40">
        <v>36.785688678568867</v>
      </c>
      <c r="M183" s="41">
        <v>0.99373710806106885</v>
      </c>
    </row>
    <row r="184" spans="1:13" ht="8.25" customHeight="1">
      <c r="A184" s="67">
        <v>241001</v>
      </c>
      <c r="B184" s="23" t="s">
        <v>141</v>
      </c>
      <c r="C184" s="36">
        <v>2016</v>
      </c>
      <c r="D184" s="37">
        <v>4927</v>
      </c>
      <c r="E184" s="37">
        <v>1546</v>
      </c>
      <c r="F184" s="38">
        <v>31.378120560178608</v>
      </c>
      <c r="G184" s="38">
        <v>32.554257095158597</v>
      </c>
      <c r="H184" s="39">
        <v>-1.1761365349799888</v>
      </c>
      <c r="I184" s="37">
        <v>13113</v>
      </c>
      <c r="J184" s="37">
        <v>6510</v>
      </c>
      <c r="K184" s="40">
        <v>49.645390070921984</v>
      </c>
      <c r="L184" s="40">
        <v>47.633611132349571</v>
      </c>
      <c r="M184" s="41">
        <v>2.0117789385724123</v>
      </c>
    </row>
    <row r="185" spans="1:13" ht="8.25" customHeight="1">
      <c r="A185" s="67" t="s">
        <v>147</v>
      </c>
      <c r="B185" s="23" t="s">
        <v>109</v>
      </c>
      <c r="C185" s="36">
        <v>2016</v>
      </c>
      <c r="D185" s="37">
        <v>4986</v>
      </c>
      <c r="E185" s="37">
        <v>790</v>
      </c>
      <c r="F185" s="38">
        <v>15.844364219815482</v>
      </c>
      <c r="G185" s="38">
        <v>15.634743875278396</v>
      </c>
      <c r="H185" s="39">
        <v>0.20962034453708611</v>
      </c>
      <c r="I185" s="37">
        <v>15204</v>
      </c>
      <c r="J185" s="37">
        <v>4188</v>
      </c>
      <c r="K185" s="40">
        <v>27.545382794001576</v>
      </c>
      <c r="L185" s="40">
        <v>27.208909888626394</v>
      </c>
      <c r="M185" s="41">
        <v>0.3364729053751816</v>
      </c>
    </row>
    <row r="186" spans="1:13" ht="8.25" customHeight="1">
      <c r="A186" s="67">
        <v>251</v>
      </c>
      <c r="B186" s="23" t="s">
        <v>69</v>
      </c>
      <c r="C186" s="42">
        <v>2016</v>
      </c>
      <c r="D186" s="43">
        <v>1494</v>
      </c>
      <c r="E186" s="43">
        <v>206</v>
      </c>
      <c r="F186" s="44">
        <v>13.788487282463185</v>
      </c>
      <c r="G186" s="44">
        <v>11.979913916786227</v>
      </c>
      <c r="H186" s="45">
        <v>1.808573365676958</v>
      </c>
      <c r="I186" s="43">
        <v>5014</v>
      </c>
      <c r="J186" s="43">
        <v>1068</v>
      </c>
      <c r="K186" s="46">
        <v>21.30035899481452</v>
      </c>
      <c r="L186" s="46">
        <v>19.340206185567009</v>
      </c>
      <c r="M186" s="47">
        <v>1.9601528092475107</v>
      </c>
    </row>
    <row r="187" spans="1:13" ht="8.25" customHeight="1">
      <c r="A187" s="67">
        <v>252</v>
      </c>
      <c r="B187" s="23" t="s">
        <v>70</v>
      </c>
      <c r="C187" s="23">
        <v>2016</v>
      </c>
      <c r="D187" s="33">
        <v>999</v>
      </c>
      <c r="E187" s="33">
        <v>192</v>
      </c>
      <c r="F187" s="34">
        <v>19.219219219219219</v>
      </c>
      <c r="G187" s="34">
        <v>17.995444191343964</v>
      </c>
      <c r="H187" s="35">
        <v>1.2237750278752557</v>
      </c>
      <c r="I187" s="33">
        <v>3333</v>
      </c>
      <c r="J187" s="33">
        <v>907</v>
      </c>
      <c r="K187" s="31">
        <v>27.212721272127212</v>
      </c>
      <c r="L187" s="31">
        <v>23.126338329764454</v>
      </c>
      <c r="M187" s="32">
        <v>4.0863829423627571</v>
      </c>
    </row>
    <row r="188" spans="1:13" ht="8.25" customHeight="1">
      <c r="A188" s="67">
        <v>254</v>
      </c>
      <c r="B188" s="23" t="s">
        <v>71</v>
      </c>
      <c r="C188" s="23">
        <v>2016</v>
      </c>
      <c r="D188" s="33">
        <v>1870</v>
      </c>
      <c r="E188" s="33">
        <v>282</v>
      </c>
      <c r="F188" s="34">
        <v>15.080213903743314</v>
      </c>
      <c r="G188" s="34">
        <v>16.118598382749326</v>
      </c>
      <c r="H188" s="35">
        <v>-1.0383844790060124</v>
      </c>
      <c r="I188" s="33">
        <v>6003</v>
      </c>
      <c r="J188" s="33">
        <v>1512</v>
      </c>
      <c r="K188" s="31">
        <v>25.187406296851574</v>
      </c>
      <c r="L188" s="31">
        <v>23.923770631274461</v>
      </c>
      <c r="M188" s="32">
        <v>1.2636356655771124</v>
      </c>
    </row>
    <row r="189" spans="1:13" ht="8.25" customHeight="1">
      <c r="A189" s="67">
        <v>255</v>
      </c>
      <c r="B189" s="23" t="s">
        <v>72</v>
      </c>
      <c r="C189" s="23">
        <v>2016</v>
      </c>
      <c r="D189" s="33">
        <v>396</v>
      </c>
      <c r="E189" s="33">
        <v>47</v>
      </c>
      <c r="F189" s="34">
        <v>11.868686868686869</v>
      </c>
      <c r="G189" s="34">
        <v>10.198300283286118</v>
      </c>
      <c r="H189" s="35">
        <v>1.6703865854007507</v>
      </c>
      <c r="I189" s="33">
        <v>1465</v>
      </c>
      <c r="J189" s="33">
        <v>233</v>
      </c>
      <c r="K189" s="31">
        <v>15.904436860068261</v>
      </c>
      <c r="L189" s="31">
        <v>18.346774193548388</v>
      </c>
      <c r="M189" s="32">
        <v>-2.4423373334801273</v>
      </c>
    </row>
    <row r="190" spans="1:13" ht="8.25" customHeight="1">
      <c r="A190" s="67">
        <v>256</v>
      </c>
      <c r="B190" s="23" t="s">
        <v>73</v>
      </c>
      <c r="C190" s="23">
        <v>2016</v>
      </c>
      <c r="D190" s="33">
        <v>727</v>
      </c>
      <c r="E190" s="33">
        <v>101</v>
      </c>
      <c r="F190" s="34">
        <v>13.892709766162312</v>
      </c>
      <c r="G190" s="34">
        <v>15.5049786628734</v>
      </c>
      <c r="H190" s="35">
        <v>-1.6122688967110879</v>
      </c>
      <c r="I190" s="33">
        <v>2756</v>
      </c>
      <c r="J190" s="33">
        <v>632</v>
      </c>
      <c r="K190" s="31">
        <v>22.93178519593614</v>
      </c>
      <c r="L190" s="31">
        <v>21.089696071163825</v>
      </c>
      <c r="M190" s="32">
        <v>1.8420891247723148</v>
      </c>
    </row>
    <row r="191" spans="1:13" ht="8.25" customHeight="1">
      <c r="A191" s="67">
        <v>257</v>
      </c>
      <c r="B191" s="23" t="s">
        <v>74</v>
      </c>
      <c r="C191" s="23">
        <v>2016</v>
      </c>
      <c r="D191" s="33">
        <v>1062</v>
      </c>
      <c r="E191" s="33">
        <v>151</v>
      </c>
      <c r="F191" s="34">
        <v>14.218455743879474</v>
      </c>
      <c r="G191" s="34">
        <v>14.241486068111456</v>
      </c>
      <c r="H191" s="35">
        <v>-2.3030324231982036E-2</v>
      </c>
      <c r="I191" s="33">
        <v>3415</v>
      </c>
      <c r="J191" s="33">
        <v>841</v>
      </c>
      <c r="K191" s="31">
        <v>24.626647144948755</v>
      </c>
      <c r="L191" s="31">
        <v>23.208395802098948</v>
      </c>
      <c r="M191" s="32">
        <v>1.4182513428498069</v>
      </c>
    </row>
    <row r="192" spans="1:13" s="73" customFormat="1" ht="16.5" customHeight="1">
      <c r="A192" s="68">
        <v>2</v>
      </c>
      <c r="B192" s="36" t="s">
        <v>26</v>
      </c>
      <c r="C192" s="36">
        <v>2016</v>
      </c>
      <c r="D192" s="37">
        <v>16461</v>
      </c>
      <c r="E192" s="37">
        <v>3315</v>
      </c>
      <c r="F192" s="38">
        <v>20.138509203572081</v>
      </c>
      <c r="G192" s="38">
        <v>20.532590384864584</v>
      </c>
      <c r="H192" s="39">
        <v>-0.39408118129250269</v>
      </c>
      <c r="I192" s="37">
        <v>50303</v>
      </c>
      <c r="J192" s="37">
        <v>15891</v>
      </c>
      <c r="K192" s="40">
        <v>31.590561199133255</v>
      </c>
      <c r="L192" s="40">
        <v>30.311064337900469</v>
      </c>
      <c r="M192" s="41">
        <v>1.2794968612327864</v>
      </c>
    </row>
    <row r="193" spans="1:13" ht="8.25" customHeight="1">
      <c r="A193" s="67">
        <v>351</v>
      </c>
      <c r="B193" s="23" t="s">
        <v>75</v>
      </c>
      <c r="C193" s="23">
        <v>2016</v>
      </c>
      <c r="D193" s="33">
        <v>1269</v>
      </c>
      <c r="E193" s="33">
        <v>107</v>
      </c>
      <c r="F193" s="34">
        <v>8.4318360914105597</v>
      </c>
      <c r="G193" s="34">
        <v>8.617886178861788</v>
      </c>
      <c r="H193" s="35">
        <v>-0.18605008745122831</v>
      </c>
      <c r="I193" s="33">
        <v>4167</v>
      </c>
      <c r="J193" s="33">
        <v>537</v>
      </c>
      <c r="K193" s="31">
        <v>12.886969042476601</v>
      </c>
      <c r="L193" s="31">
        <v>14.239407270201434</v>
      </c>
      <c r="M193" s="32">
        <v>-1.3524382277248339</v>
      </c>
    </row>
    <row r="194" spans="1:13" ht="8.25" customHeight="1">
      <c r="A194" s="67">
        <v>352</v>
      </c>
      <c r="B194" s="23" t="s">
        <v>76</v>
      </c>
      <c r="C194" s="23">
        <v>2016</v>
      </c>
      <c r="D194" s="33">
        <v>1392</v>
      </c>
      <c r="E194" s="33">
        <v>158</v>
      </c>
      <c r="F194" s="34">
        <v>11.350574712643677</v>
      </c>
      <c r="G194" s="34">
        <v>11.774065234685761</v>
      </c>
      <c r="H194" s="35">
        <v>-0.42349052204208348</v>
      </c>
      <c r="I194" s="33">
        <v>4508</v>
      </c>
      <c r="J194" s="33">
        <v>670</v>
      </c>
      <c r="K194" s="31">
        <v>14.862466725820763</v>
      </c>
      <c r="L194" s="31">
        <v>14.854827819041189</v>
      </c>
      <c r="M194" s="32">
        <v>7.6389067795741283E-3</v>
      </c>
    </row>
    <row r="195" spans="1:13" ht="8.25" customHeight="1">
      <c r="A195" s="67">
        <v>353</v>
      </c>
      <c r="B195" s="23" t="s">
        <v>77</v>
      </c>
      <c r="C195" s="23">
        <v>2016</v>
      </c>
      <c r="D195" s="33">
        <v>2141</v>
      </c>
      <c r="E195" s="33">
        <v>278</v>
      </c>
      <c r="F195" s="34">
        <v>12.984586641756188</v>
      </c>
      <c r="G195" s="34">
        <v>10.758552305404065</v>
      </c>
      <c r="H195" s="35">
        <v>2.2260343363521233</v>
      </c>
      <c r="I195" s="33">
        <v>6602</v>
      </c>
      <c r="J195" s="33">
        <v>1376</v>
      </c>
      <c r="K195" s="31">
        <v>20.842169039684943</v>
      </c>
      <c r="L195" s="31">
        <v>20.027752081406106</v>
      </c>
      <c r="M195" s="32">
        <v>0.8144169582788372</v>
      </c>
    </row>
    <row r="196" spans="1:13" ht="8.25" customHeight="1">
      <c r="A196" s="67">
        <v>354</v>
      </c>
      <c r="B196" s="23" t="s">
        <v>78</v>
      </c>
      <c r="C196" s="23">
        <v>2016</v>
      </c>
      <c r="D196" s="33">
        <v>306</v>
      </c>
      <c r="E196" s="33">
        <v>38</v>
      </c>
      <c r="F196" s="34">
        <v>12.418300653594772</v>
      </c>
      <c r="G196" s="34">
        <v>8.1433224755700326</v>
      </c>
      <c r="H196" s="35">
        <v>4.2749781780247389</v>
      </c>
      <c r="I196" s="33">
        <v>1024</v>
      </c>
      <c r="J196" s="33">
        <v>131</v>
      </c>
      <c r="K196" s="31">
        <v>12.79296875</v>
      </c>
      <c r="L196" s="31">
        <v>13.326551373346899</v>
      </c>
      <c r="M196" s="32">
        <v>-0.53358262334689854</v>
      </c>
    </row>
    <row r="197" spans="1:13" ht="8.25" customHeight="1">
      <c r="A197" s="67">
        <v>355</v>
      </c>
      <c r="B197" s="23" t="s">
        <v>79</v>
      </c>
      <c r="C197" s="23">
        <v>2016</v>
      </c>
      <c r="D197" s="33">
        <v>1861</v>
      </c>
      <c r="E197" s="33">
        <v>272</v>
      </c>
      <c r="F197" s="34">
        <v>14.61579795808705</v>
      </c>
      <c r="G197" s="34">
        <v>11.573546180159635</v>
      </c>
      <c r="H197" s="35">
        <v>3.0422517779274152</v>
      </c>
      <c r="I197" s="33">
        <v>4614</v>
      </c>
      <c r="J197" s="33">
        <v>923</v>
      </c>
      <c r="K197" s="31">
        <v>20.004334633723449</v>
      </c>
      <c r="L197" s="31">
        <v>16.089002995293111</v>
      </c>
      <c r="M197" s="32">
        <v>3.915331638430338</v>
      </c>
    </row>
    <row r="198" spans="1:13" ht="8.25" customHeight="1">
      <c r="A198" s="67">
        <v>356</v>
      </c>
      <c r="B198" s="23" t="s">
        <v>80</v>
      </c>
      <c r="C198" s="23">
        <v>2016</v>
      </c>
      <c r="D198" s="33">
        <v>767</v>
      </c>
      <c r="E198" s="33">
        <v>75</v>
      </c>
      <c r="F198" s="34">
        <v>9.7783572359843536</v>
      </c>
      <c r="G198" s="34">
        <v>10.10928961748634</v>
      </c>
      <c r="H198" s="35">
        <v>-0.33093238150198623</v>
      </c>
      <c r="I198" s="33">
        <v>2605</v>
      </c>
      <c r="J198" s="33">
        <v>429</v>
      </c>
      <c r="K198" s="31">
        <v>16.468330134357007</v>
      </c>
      <c r="L198" s="31">
        <v>14.241365929375243</v>
      </c>
      <c r="M198" s="32">
        <v>2.2269642049817637</v>
      </c>
    </row>
    <row r="199" spans="1:13" ht="8.25" customHeight="1">
      <c r="A199" s="67">
        <v>357</v>
      </c>
      <c r="B199" s="23" t="s">
        <v>81</v>
      </c>
      <c r="C199" s="23">
        <v>2016</v>
      </c>
      <c r="D199" s="33">
        <v>895</v>
      </c>
      <c r="E199" s="33">
        <v>101</v>
      </c>
      <c r="F199" s="34">
        <v>11.284916201117319</v>
      </c>
      <c r="G199" s="34">
        <v>10.297482837528605</v>
      </c>
      <c r="H199" s="35">
        <v>0.98743336358871403</v>
      </c>
      <c r="I199" s="33">
        <v>3771</v>
      </c>
      <c r="J199" s="33">
        <v>614</v>
      </c>
      <c r="K199" s="31">
        <v>16.282153274993373</v>
      </c>
      <c r="L199" s="31">
        <v>13.971742543171114</v>
      </c>
      <c r="M199" s="32">
        <v>2.3104107318222589</v>
      </c>
    </row>
    <row r="200" spans="1:13" ht="8.25" customHeight="1">
      <c r="A200" s="67">
        <v>358</v>
      </c>
      <c r="B200" s="23" t="s">
        <v>82</v>
      </c>
      <c r="C200" s="23">
        <v>2016</v>
      </c>
      <c r="D200" s="33">
        <v>932</v>
      </c>
      <c r="E200" s="33">
        <v>103</v>
      </c>
      <c r="F200" s="34">
        <v>11.051502145922747</v>
      </c>
      <c r="G200" s="34">
        <v>12.64737406216506</v>
      </c>
      <c r="H200" s="35">
        <v>-1.5958719162423129</v>
      </c>
      <c r="I200" s="33">
        <v>3288</v>
      </c>
      <c r="J200" s="33">
        <v>535</v>
      </c>
      <c r="K200" s="31">
        <v>16.271289537712896</v>
      </c>
      <c r="L200" s="31">
        <v>16.192493946731233</v>
      </c>
      <c r="M200" s="32">
        <v>7.8795590981663111E-2</v>
      </c>
    </row>
    <row r="201" spans="1:13" ht="8.25" customHeight="1">
      <c r="A201" s="67">
        <v>359</v>
      </c>
      <c r="B201" s="23" t="s">
        <v>83</v>
      </c>
      <c r="C201" s="23">
        <v>2016</v>
      </c>
      <c r="D201" s="33">
        <v>1542</v>
      </c>
      <c r="E201" s="33">
        <v>147</v>
      </c>
      <c r="F201" s="34">
        <v>9.5330739299610894</v>
      </c>
      <c r="G201" s="34">
        <v>10.736842105263159</v>
      </c>
      <c r="H201" s="35">
        <v>-1.2037681753020699</v>
      </c>
      <c r="I201" s="33">
        <v>4914</v>
      </c>
      <c r="J201" s="33">
        <v>897</v>
      </c>
      <c r="K201" s="31">
        <v>18.253968253968253</v>
      </c>
      <c r="L201" s="31">
        <v>17.7186929165821</v>
      </c>
      <c r="M201" s="32">
        <v>0.53527533738615318</v>
      </c>
    </row>
    <row r="202" spans="1:13" ht="8.25" customHeight="1">
      <c r="A202" s="67">
        <v>360</v>
      </c>
      <c r="B202" s="23" t="s">
        <v>84</v>
      </c>
      <c r="C202" s="23">
        <v>2016</v>
      </c>
      <c r="D202" s="33">
        <v>632</v>
      </c>
      <c r="E202" s="33">
        <v>57</v>
      </c>
      <c r="F202" s="34">
        <v>9.0189873417721511</v>
      </c>
      <c r="G202" s="34">
        <v>8.8186356073211325</v>
      </c>
      <c r="H202" s="35">
        <v>0.20035173445101861</v>
      </c>
      <c r="I202" s="33">
        <v>1939</v>
      </c>
      <c r="J202" s="33">
        <v>338</v>
      </c>
      <c r="K202" s="31">
        <v>17.431665807117071</v>
      </c>
      <c r="L202" s="31">
        <v>14.515292897874547</v>
      </c>
      <c r="M202" s="32">
        <v>2.9163729092425239</v>
      </c>
    </row>
    <row r="203" spans="1:13" ht="8.25" customHeight="1">
      <c r="A203" s="67">
        <v>361</v>
      </c>
      <c r="B203" s="23" t="s">
        <v>85</v>
      </c>
      <c r="C203" s="23">
        <v>2016</v>
      </c>
      <c r="D203" s="33">
        <v>974</v>
      </c>
      <c r="E203" s="33">
        <v>159</v>
      </c>
      <c r="F203" s="34">
        <v>16.324435318275153</v>
      </c>
      <c r="G203" s="34">
        <v>15.426695842450766</v>
      </c>
      <c r="H203" s="35">
        <v>0.89773947582438751</v>
      </c>
      <c r="I203" s="33">
        <v>3323</v>
      </c>
      <c r="J203" s="33">
        <v>787</v>
      </c>
      <c r="K203" s="31">
        <v>23.683418597652722</v>
      </c>
      <c r="L203" s="31">
        <v>22.31893068075847</v>
      </c>
      <c r="M203" s="32">
        <v>1.3644879168942516</v>
      </c>
    </row>
    <row r="204" spans="1:13" s="73" customFormat="1" ht="16.5" customHeight="1">
      <c r="A204" s="68">
        <v>3</v>
      </c>
      <c r="B204" s="36" t="s">
        <v>38</v>
      </c>
      <c r="C204" s="36">
        <v>2016</v>
      </c>
      <c r="D204" s="37">
        <v>12711</v>
      </c>
      <c r="E204" s="37">
        <v>1495</v>
      </c>
      <c r="F204" s="38">
        <v>11.76146644638502</v>
      </c>
      <c r="G204" s="38">
        <v>11.026237130521421</v>
      </c>
      <c r="H204" s="39">
        <v>0.73522931586359874</v>
      </c>
      <c r="I204" s="37">
        <v>40755</v>
      </c>
      <c r="J204" s="37">
        <v>7237</v>
      </c>
      <c r="K204" s="40">
        <v>17.757330388909338</v>
      </c>
      <c r="L204" s="40">
        <v>16.62692657505961</v>
      </c>
      <c r="M204" s="41">
        <v>1.1304038138497283</v>
      </c>
    </row>
    <row r="205" spans="1:13" ht="8.25" customHeight="1">
      <c r="A205" s="67">
        <v>401</v>
      </c>
      <c r="B205" s="23" t="s">
        <v>112</v>
      </c>
      <c r="C205" s="23">
        <v>2016</v>
      </c>
      <c r="D205" s="33">
        <v>404</v>
      </c>
      <c r="E205" s="33">
        <v>97</v>
      </c>
      <c r="F205" s="34">
        <v>24.009900990099009</v>
      </c>
      <c r="G205" s="34">
        <v>20.186335403726709</v>
      </c>
      <c r="H205" s="35">
        <v>3.8235655863723004</v>
      </c>
      <c r="I205" s="33">
        <v>1655</v>
      </c>
      <c r="J205" s="33">
        <v>774</v>
      </c>
      <c r="K205" s="31">
        <v>46.76737160120846</v>
      </c>
      <c r="L205" s="31">
        <v>31.879606879606882</v>
      </c>
      <c r="M205" s="32">
        <v>14.887764721601577</v>
      </c>
    </row>
    <row r="206" spans="1:13" ht="8.25" customHeight="1">
      <c r="A206" s="67">
        <v>402</v>
      </c>
      <c r="B206" s="23" t="s">
        <v>113</v>
      </c>
      <c r="C206" s="23">
        <v>2016</v>
      </c>
      <c r="D206" s="33">
        <v>308</v>
      </c>
      <c r="E206" s="33">
        <v>68</v>
      </c>
      <c r="F206" s="34">
        <v>22.077922077922079</v>
      </c>
      <c r="G206" s="34">
        <v>19.298245614035086</v>
      </c>
      <c r="H206" s="35">
        <v>2.7796764638869931</v>
      </c>
      <c r="I206" s="33">
        <v>1163</v>
      </c>
      <c r="J206" s="33">
        <v>272</v>
      </c>
      <c r="K206" s="31">
        <v>23.387790197764403</v>
      </c>
      <c r="L206" s="31">
        <v>21.496130696474637</v>
      </c>
      <c r="M206" s="32">
        <v>1.8916595012897659</v>
      </c>
    </row>
    <row r="207" spans="1:13" ht="8.25" customHeight="1">
      <c r="A207" s="67">
        <v>403</v>
      </c>
      <c r="B207" s="23" t="s">
        <v>41</v>
      </c>
      <c r="C207" s="23">
        <v>2016</v>
      </c>
      <c r="D207" s="33">
        <v>1638</v>
      </c>
      <c r="E207" s="33">
        <v>289</v>
      </c>
      <c r="F207" s="34">
        <v>17.643467643467645</v>
      </c>
      <c r="G207" s="34">
        <v>17.742987606001304</v>
      </c>
      <c r="H207" s="35">
        <v>-9.9519962533658912E-2</v>
      </c>
      <c r="I207" s="33">
        <v>3848</v>
      </c>
      <c r="J207" s="33">
        <v>1035</v>
      </c>
      <c r="K207" s="31">
        <v>26.897089397089395</v>
      </c>
      <c r="L207" s="31">
        <v>26.749734888653236</v>
      </c>
      <c r="M207" s="32">
        <v>0.14735450843615894</v>
      </c>
    </row>
    <row r="208" spans="1:13" ht="8.25" customHeight="1">
      <c r="A208" s="67">
        <v>404</v>
      </c>
      <c r="B208" s="23" t="s">
        <v>114</v>
      </c>
      <c r="C208" s="23">
        <v>2016</v>
      </c>
      <c r="D208" s="33">
        <v>1378</v>
      </c>
      <c r="E208" s="33">
        <v>253</v>
      </c>
      <c r="F208" s="34">
        <v>18.359941944847606</v>
      </c>
      <c r="G208" s="34">
        <v>19.26605504587156</v>
      </c>
      <c r="H208" s="35">
        <v>-0.90611310102395493</v>
      </c>
      <c r="I208" s="33">
        <v>3837</v>
      </c>
      <c r="J208" s="33">
        <v>1157</v>
      </c>
      <c r="K208" s="31">
        <v>30.153765962991919</v>
      </c>
      <c r="L208" s="31">
        <v>29.246521396692042</v>
      </c>
      <c r="M208" s="32">
        <v>0.90724456629987671</v>
      </c>
    </row>
    <row r="209" spans="1:13" ht="8.25" customHeight="1">
      <c r="A209" s="67">
        <v>405</v>
      </c>
      <c r="B209" s="23" t="s">
        <v>115</v>
      </c>
      <c r="C209" s="23">
        <v>2016</v>
      </c>
      <c r="D209" s="33">
        <v>311</v>
      </c>
      <c r="E209" s="33">
        <v>49</v>
      </c>
      <c r="F209" s="34">
        <v>15.755627009646304</v>
      </c>
      <c r="G209" s="34">
        <v>13.148788927335639</v>
      </c>
      <c r="H209" s="35">
        <v>2.6068380823106647</v>
      </c>
      <c r="I209" s="33">
        <v>1510</v>
      </c>
      <c r="J209" s="33">
        <v>370</v>
      </c>
      <c r="K209" s="31">
        <v>24.503311258278146</v>
      </c>
      <c r="L209" s="31">
        <v>20.602662929222141</v>
      </c>
      <c r="M209" s="32">
        <v>3.9006483290560041</v>
      </c>
    </row>
    <row r="210" spans="1:13" ht="8.25" customHeight="1">
      <c r="A210" s="67">
        <v>451</v>
      </c>
      <c r="B210" s="23" t="s">
        <v>86</v>
      </c>
      <c r="C210" s="23">
        <v>2016</v>
      </c>
      <c r="D210" s="33">
        <v>922</v>
      </c>
      <c r="E210" s="33">
        <v>118</v>
      </c>
      <c r="F210" s="34">
        <v>12.79826464208243</v>
      </c>
      <c r="G210" s="34">
        <v>7.7537058152793614</v>
      </c>
      <c r="H210" s="35">
        <v>5.0445588268030681</v>
      </c>
      <c r="I210" s="33">
        <v>3005</v>
      </c>
      <c r="J210" s="33">
        <v>465</v>
      </c>
      <c r="K210" s="31">
        <v>15.474209650582363</v>
      </c>
      <c r="L210" s="31">
        <v>13.698164513936097</v>
      </c>
      <c r="M210" s="32">
        <v>1.7760451366462657</v>
      </c>
    </row>
    <row r="211" spans="1:13" ht="8.25" customHeight="1">
      <c r="A211" s="67">
        <v>452</v>
      </c>
      <c r="B211" s="23" t="s">
        <v>87</v>
      </c>
      <c r="C211" s="23">
        <v>2016</v>
      </c>
      <c r="D211" s="33">
        <v>998</v>
      </c>
      <c r="E211" s="33">
        <v>120</v>
      </c>
      <c r="F211" s="34">
        <v>12.024048096192384</v>
      </c>
      <c r="G211" s="34">
        <v>7.3196986006458564</v>
      </c>
      <c r="H211" s="35">
        <v>4.7043494955465279</v>
      </c>
      <c r="I211" s="33">
        <v>4488</v>
      </c>
      <c r="J211" s="33">
        <v>578</v>
      </c>
      <c r="K211" s="31">
        <v>12.878787878787879</v>
      </c>
      <c r="L211" s="31">
        <v>11.250857534873084</v>
      </c>
      <c r="M211" s="32">
        <v>1.6279303439147945</v>
      </c>
    </row>
    <row r="212" spans="1:13" ht="8.25" customHeight="1">
      <c r="A212" s="67">
        <v>453</v>
      </c>
      <c r="B212" s="23" t="s">
        <v>88</v>
      </c>
      <c r="C212" s="23">
        <v>2016</v>
      </c>
      <c r="D212" s="33">
        <v>1072</v>
      </c>
      <c r="E212" s="33">
        <v>156</v>
      </c>
      <c r="F212" s="34">
        <v>14.55223880597015</v>
      </c>
      <c r="G212" s="34">
        <v>16.358024691358025</v>
      </c>
      <c r="H212" s="35">
        <v>-1.8057858853878752</v>
      </c>
      <c r="I212" s="33">
        <v>4349</v>
      </c>
      <c r="J212" s="33">
        <v>1121</v>
      </c>
      <c r="K212" s="31">
        <v>25.776040469073351</v>
      </c>
      <c r="L212" s="31">
        <v>25.458392101551482</v>
      </c>
      <c r="M212" s="32">
        <v>0.31764836752186909</v>
      </c>
    </row>
    <row r="213" spans="1:13" ht="8.25" customHeight="1">
      <c r="A213" s="67">
        <v>454</v>
      </c>
      <c r="B213" s="23" t="s">
        <v>89</v>
      </c>
      <c r="C213" s="23">
        <v>2016</v>
      </c>
      <c r="D213" s="33">
        <v>2068</v>
      </c>
      <c r="E213" s="33">
        <v>332</v>
      </c>
      <c r="F213" s="34">
        <v>16.054158607350097</v>
      </c>
      <c r="G213" s="34">
        <v>14.918970448045757</v>
      </c>
      <c r="H213" s="35">
        <v>1.1351881593043398</v>
      </c>
      <c r="I213" s="33">
        <v>8118</v>
      </c>
      <c r="J213" s="33">
        <v>1645</v>
      </c>
      <c r="K213" s="31">
        <v>20.263611727026362</v>
      </c>
      <c r="L213" s="31">
        <v>18.359136901133731</v>
      </c>
      <c r="M213" s="32">
        <v>1.9044748258926312</v>
      </c>
    </row>
    <row r="214" spans="1:13" ht="8.25" customHeight="1">
      <c r="A214" s="67">
        <v>455</v>
      </c>
      <c r="B214" s="23" t="s">
        <v>90</v>
      </c>
      <c r="C214" s="23">
        <v>2016</v>
      </c>
      <c r="D214" s="33">
        <v>558</v>
      </c>
      <c r="E214" s="33">
        <v>24</v>
      </c>
      <c r="F214" s="34">
        <v>4.3010752688172049</v>
      </c>
      <c r="G214" s="34">
        <v>6.3573883161512024</v>
      </c>
      <c r="H214" s="35">
        <v>-2.0563130473339974</v>
      </c>
      <c r="I214" s="33">
        <v>2256</v>
      </c>
      <c r="J214" s="33">
        <v>198</v>
      </c>
      <c r="K214" s="31">
        <v>8.7765957446808507</v>
      </c>
      <c r="L214" s="31">
        <v>8.2551594746716699</v>
      </c>
      <c r="M214" s="32">
        <v>0.5214362700091808</v>
      </c>
    </row>
    <row r="215" spans="1:13" ht="8.25" customHeight="1">
      <c r="A215" s="67">
        <v>456</v>
      </c>
      <c r="B215" s="23" t="s">
        <v>116</v>
      </c>
      <c r="C215" s="23">
        <v>2016</v>
      </c>
      <c r="D215" s="33">
        <v>972</v>
      </c>
      <c r="E215" s="33">
        <v>213</v>
      </c>
      <c r="F215" s="34">
        <v>21.913580246913579</v>
      </c>
      <c r="G215" s="34">
        <v>24.282560706401764</v>
      </c>
      <c r="H215" s="35">
        <v>-2.3689804594881849</v>
      </c>
      <c r="I215" s="33">
        <v>3480</v>
      </c>
      <c r="J215" s="33">
        <v>967</v>
      </c>
      <c r="K215" s="31">
        <v>27.787356321839081</v>
      </c>
      <c r="L215" s="31">
        <v>27.722206344669903</v>
      </c>
      <c r="M215" s="32">
        <v>6.5149977169177475E-2</v>
      </c>
    </row>
    <row r="216" spans="1:13" ht="8.25" customHeight="1">
      <c r="A216" s="67">
        <v>457</v>
      </c>
      <c r="B216" s="23" t="s">
        <v>91</v>
      </c>
      <c r="C216" s="23">
        <v>2016</v>
      </c>
      <c r="D216" s="33">
        <v>842</v>
      </c>
      <c r="E216" s="33">
        <v>75</v>
      </c>
      <c r="F216" s="34">
        <v>8.9073634204275542</v>
      </c>
      <c r="G216" s="34">
        <v>9.079903147699758</v>
      </c>
      <c r="H216" s="35">
        <v>-0.17253972727220379</v>
      </c>
      <c r="I216" s="33">
        <v>3981</v>
      </c>
      <c r="J216" s="33">
        <v>566</v>
      </c>
      <c r="K216" s="31">
        <v>14.217533283094699</v>
      </c>
      <c r="L216" s="31">
        <v>15.467806841046277</v>
      </c>
      <c r="M216" s="32">
        <v>-1.2502735579515782</v>
      </c>
    </row>
    <row r="217" spans="1:13" ht="8.25" customHeight="1">
      <c r="A217" s="67">
        <v>458</v>
      </c>
      <c r="B217" s="23" t="s">
        <v>92</v>
      </c>
      <c r="C217" s="23">
        <v>2016</v>
      </c>
      <c r="D217" s="33">
        <v>872</v>
      </c>
      <c r="E217" s="33">
        <v>47</v>
      </c>
      <c r="F217" s="34">
        <v>5.3899082568807346</v>
      </c>
      <c r="G217" s="34">
        <v>8.0684596577017107</v>
      </c>
      <c r="H217" s="35">
        <v>-2.6785514008209761</v>
      </c>
      <c r="I217" s="33">
        <v>3033</v>
      </c>
      <c r="J217" s="33">
        <v>338</v>
      </c>
      <c r="K217" s="31">
        <v>11.144081767227169</v>
      </c>
      <c r="L217" s="31">
        <v>12.665589660743134</v>
      </c>
      <c r="M217" s="32">
        <v>-1.5215078935159649</v>
      </c>
    </row>
    <row r="218" spans="1:13" ht="8.25" customHeight="1">
      <c r="A218" s="67">
        <v>459</v>
      </c>
      <c r="B218" s="23" t="s">
        <v>93</v>
      </c>
      <c r="C218" s="23">
        <v>2016</v>
      </c>
      <c r="D218" s="33">
        <v>2482</v>
      </c>
      <c r="E218" s="33">
        <v>336</v>
      </c>
      <c r="F218" s="34">
        <v>13.537469782433522</v>
      </c>
      <c r="G218" s="34">
        <v>13.305785123966944</v>
      </c>
      <c r="H218" s="35">
        <v>0.2316846584665786</v>
      </c>
      <c r="I218" s="33">
        <v>9072</v>
      </c>
      <c r="J218" s="33">
        <v>1775</v>
      </c>
      <c r="K218" s="31">
        <v>19.565696649029981</v>
      </c>
      <c r="L218" s="31">
        <v>18.378617185774242</v>
      </c>
      <c r="M218" s="32">
        <v>1.1870794632557384</v>
      </c>
    </row>
    <row r="219" spans="1:13" ht="8.25" customHeight="1">
      <c r="A219" s="67">
        <v>460</v>
      </c>
      <c r="B219" s="23" t="s">
        <v>94</v>
      </c>
      <c r="C219" s="23">
        <v>2016</v>
      </c>
      <c r="D219" s="33">
        <v>1231</v>
      </c>
      <c r="E219" s="33">
        <v>236</v>
      </c>
      <c r="F219" s="34">
        <v>19.17140536149472</v>
      </c>
      <c r="G219" s="34">
        <v>18.871103622577927</v>
      </c>
      <c r="H219" s="35">
        <v>0.30030173891679368</v>
      </c>
      <c r="I219" s="33">
        <v>4088</v>
      </c>
      <c r="J219" s="33">
        <v>1149</v>
      </c>
      <c r="K219" s="31">
        <v>28.106653620352251</v>
      </c>
      <c r="L219" s="31">
        <v>26.550868486352357</v>
      </c>
      <c r="M219" s="32">
        <v>1.555785133999894</v>
      </c>
    </row>
    <row r="220" spans="1:13" ht="8.25" customHeight="1">
      <c r="A220" s="67">
        <v>461</v>
      </c>
      <c r="B220" s="23" t="s">
        <v>95</v>
      </c>
      <c r="C220" s="23">
        <v>2016</v>
      </c>
      <c r="D220" s="33">
        <v>588</v>
      </c>
      <c r="E220" s="33">
        <v>73</v>
      </c>
      <c r="F220" s="34">
        <v>12.414965986394558</v>
      </c>
      <c r="G220" s="34">
        <v>10.905730129390019</v>
      </c>
      <c r="H220" s="35">
        <v>1.5092358570045388</v>
      </c>
      <c r="I220" s="33">
        <v>1997</v>
      </c>
      <c r="J220" s="33">
        <v>456</v>
      </c>
      <c r="K220" s="31">
        <v>22.834251377065598</v>
      </c>
      <c r="L220" s="31">
        <v>21.343050494534097</v>
      </c>
      <c r="M220" s="32">
        <v>1.4912008825315013</v>
      </c>
    </row>
    <row r="221" spans="1:13" ht="8.25" customHeight="1">
      <c r="A221" s="67">
        <v>462</v>
      </c>
      <c r="B221" s="23" t="s">
        <v>96</v>
      </c>
      <c r="C221" s="23">
        <v>2016</v>
      </c>
      <c r="D221" s="33">
        <v>229</v>
      </c>
      <c r="E221" s="33">
        <v>10</v>
      </c>
      <c r="F221" s="34">
        <v>4.3668122270742353</v>
      </c>
      <c r="G221" s="34">
        <v>6.593406593406594</v>
      </c>
      <c r="H221" s="35">
        <v>-2.2265943663323586</v>
      </c>
      <c r="I221" s="33">
        <v>1239</v>
      </c>
      <c r="J221" s="33">
        <v>160</v>
      </c>
      <c r="K221" s="31">
        <v>12.913640032284098</v>
      </c>
      <c r="L221" s="31">
        <v>12.45105716523101</v>
      </c>
      <c r="M221" s="32">
        <v>0.46258286705308826</v>
      </c>
    </row>
    <row r="222" spans="1:13" s="73" customFormat="1" ht="16.5" customHeight="1">
      <c r="A222" s="68">
        <v>4</v>
      </c>
      <c r="B222" s="36" t="s">
        <v>56</v>
      </c>
      <c r="C222" s="36">
        <v>2016</v>
      </c>
      <c r="D222" s="37">
        <v>16873</v>
      </c>
      <c r="E222" s="37">
        <v>2496</v>
      </c>
      <c r="F222" s="38">
        <v>14.792864339477271</v>
      </c>
      <c r="G222" s="38">
        <v>14.295434863293332</v>
      </c>
      <c r="H222" s="39">
        <v>0.49742947618393885</v>
      </c>
      <c r="I222" s="37">
        <v>61119</v>
      </c>
      <c r="J222" s="37">
        <v>13026</v>
      </c>
      <c r="K222" s="40">
        <v>21.312521474500564</v>
      </c>
      <c r="L222" s="40">
        <v>20.024770869457516</v>
      </c>
      <c r="M222" s="41">
        <v>1.2877506050430476</v>
      </c>
    </row>
    <row r="223" spans="1:13" s="73" customFormat="1" ht="16.5" customHeight="1">
      <c r="A223" s="52">
        <v>0</v>
      </c>
      <c r="B223" s="36" t="s">
        <v>57</v>
      </c>
      <c r="C223" s="36">
        <v>2016</v>
      </c>
      <c r="D223" s="37">
        <v>58176</v>
      </c>
      <c r="E223" s="37">
        <v>9159</v>
      </c>
      <c r="F223" s="38">
        <v>15.743605610561056</v>
      </c>
      <c r="G223" s="38">
        <v>15.593477710690914</v>
      </c>
      <c r="H223" s="39">
        <v>0.1501278998701423</v>
      </c>
      <c r="I223" s="37">
        <v>187631</v>
      </c>
      <c r="J223" s="37">
        <v>45087</v>
      </c>
      <c r="K223" s="40">
        <v>24.029611311563652</v>
      </c>
      <c r="L223" s="40">
        <v>22.931164494236778</v>
      </c>
      <c r="M223" s="41">
        <v>1.0984468173268738</v>
      </c>
    </row>
    <row r="224" spans="1:13" ht="8.25" customHeight="1">
      <c r="A224" s="67">
        <v>101</v>
      </c>
      <c r="B224" s="23" t="s">
        <v>102</v>
      </c>
      <c r="C224" s="23">
        <v>2015</v>
      </c>
      <c r="D224" s="33">
        <v>2321</v>
      </c>
      <c r="E224" s="33">
        <v>404</v>
      </c>
      <c r="F224" s="34">
        <v>17.406290392072382</v>
      </c>
      <c r="G224" s="34">
        <v>18.084632516703785</v>
      </c>
      <c r="H224" s="35">
        <v>-0.67834212463140275</v>
      </c>
      <c r="I224" s="33">
        <v>5748</v>
      </c>
      <c r="J224" s="33">
        <v>1947</v>
      </c>
      <c r="K224" s="31">
        <v>33.872651356993735</v>
      </c>
      <c r="L224" s="31">
        <v>33.874628950584949</v>
      </c>
      <c r="M224" s="32">
        <v>-1.9775935912136333E-3</v>
      </c>
    </row>
    <row r="225" spans="1:13" ht="8.25" customHeight="1">
      <c r="A225" s="67">
        <v>102</v>
      </c>
      <c r="B225" s="23" t="s">
        <v>103</v>
      </c>
      <c r="C225" s="23">
        <v>2015</v>
      </c>
      <c r="D225" s="33">
        <v>492</v>
      </c>
      <c r="E225" s="33">
        <v>128</v>
      </c>
      <c r="F225" s="34">
        <v>26.016260162601629</v>
      </c>
      <c r="G225" s="34">
        <v>17.995444191343964</v>
      </c>
      <c r="H225" s="35">
        <v>8.0208159712576652</v>
      </c>
      <c r="I225" s="33">
        <v>2345</v>
      </c>
      <c r="J225" s="33">
        <v>988</v>
      </c>
      <c r="K225" s="31">
        <v>42.13219616204691</v>
      </c>
      <c r="L225" s="31">
        <v>41.305300043802013</v>
      </c>
      <c r="M225" s="32">
        <v>0.82689611824489617</v>
      </c>
    </row>
    <row r="226" spans="1:13" ht="8.25" customHeight="1">
      <c r="A226" s="67">
        <v>103</v>
      </c>
      <c r="B226" s="23" t="s">
        <v>104</v>
      </c>
      <c r="C226" s="23">
        <v>2015</v>
      </c>
      <c r="D226" s="33">
        <v>1122</v>
      </c>
      <c r="E226" s="33">
        <v>301</v>
      </c>
      <c r="F226" s="34">
        <v>26.827094474153295</v>
      </c>
      <c r="G226" s="34">
        <v>25.225225225225223</v>
      </c>
      <c r="H226" s="35">
        <v>1.6018692489280717</v>
      </c>
      <c r="I226" s="33">
        <v>3168</v>
      </c>
      <c r="J226" s="33">
        <v>1029</v>
      </c>
      <c r="K226" s="31">
        <v>32.481060606060609</v>
      </c>
      <c r="L226" s="31">
        <v>31.763122476446839</v>
      </c>
      <c r="M226" s="32">
        <v>0.71793812961377057</v>
      </c>
    </row>
    <row r="227" spans="1:13" ht="8.25" customHeight="1">
      <c r="A227" s="67">
        <v>151</v>
      </c>
      <c r="B227" s="23" t="s">
        <v>61</v>
      </c>
      <c r="C227" s="23">
        <v>2015</v>
      </c>
      <c r="D227" s="33">
        <v>1177</v>
      </c>
      <c r="E227" s="33">
        <v>126</v>
      </c>
      <c r="F227" s="34">
        <v>10.705182667799489</v>
      </c>
      <c r="G227" s="34">
        <v>11.71875</v>
      </c>
      <c r="H227" s="35">
        <v>-1.0135673322005108</v>
      </c>
      <c r="I227" s="33">
        <v>4008</v>
      </c>
      <c r="J227" s="33">
        <v>727</v>
      </c>
      <c r="K227" s="31">
        <v>18.138722554890219</v>
      </c>
      <c r="L227" s="31">
        <v>16.546940797621996</v>
      </c>
      <c r="M227" s="32">
        <v>1.5917817572682225</v>
      </c>
    </row>
    <row r="228" spans="1:13" ht="8.25" customHeight="1">
      <c r="A228" s="67">
        <v>153</v>
      </c>
      <c r="B228" s="23" t="s">
        <v>63</v>
      </c>
      <c r="C228" s="23">
        <v>2015</v>
      </c>
      <c r="D228" s="33">
        <v>807</v>
      </c>
      <c r="E228" s="33">
        <v>60</v>
      </c>
      <c r="F228" s="34">
        <v>7.4349442379182156</v>
      </c>
      <c r="G228" s="34">
        <v>9.317585301837271</v>
      </c>
      <c r="H228" s="35">
        <v>-1.8826410639190554</v>
      </c>
      <c r="I228" s="33">
        <v>2529</v>
      </c>
      <c r="J228" s="33">
        <v>443</v>
      </c>
      <c r="K228" s="31">
        <v>17.516805061289048</v>
      </c>
      <c r="L228" s="31">
        <v>17.277882797731571</v>
      </c>
      <c r="M228" s="32">
        <v>0.23892226355747681</v>
      </c>
    </row>
    <row r="229" spans="1:13" ht="8.25" customHeight="1">
      <c r="A229" s="67">
        <v>154</v>
      </c>
      <c r="B229" s="23" t="s">
        <v>64</v>
      </c>
      <c r="C229" s="23">
        <v>2015</v>
      </c>
      <c r="D229" s="33">
        <v>666</v>
      </c>
      <c r="E229" s="33">
        <v>73</v>
      </c>
      <c r="F229" s="34">
        <v>10.960960960960961</v>
      </c>
      <c r="G229" s="34">
        <v>6.3545150501672243</v>
      </c>
      <c r="H229" s="35">
        <v>4.6064459107937363</v>
      </c>
      <c r="I229" s="33">
        <v>1867</v>
      </c>
      <c r="J229" s="33">
        <v>244</v>
      </c>
      <c r="K229" s="31">
        <v>13.069094804499196</v>
      </c>
      <c r="L229" s="31">
        <v>10.41890440386681</v>
      </c>
      <c r="M229" s="32">
        <v>2.6501904006323862</v>
      </c>
    </row>
    <row r="230" spans="1:13" ht="8.25" customHeight="1">
      <c r="A230" s="67">
        <v>155</v>
      </c>
      <c r="B230" s="23" t="s">
        <v>65</v>
      </c>
      <c r="C230" s="23">
        <v>2015</v>
      </c>
      <c r="D230" s="33">
        <v>820</v>
      </c>
      <c r="E230" s="33">
        <v>104</v>
      </c>
      <c r="F230" s="34">
        <v>12.682926829268293</v>
      </c>
      <c r="G230" s="34">
        <v>12.700534759358289</v>
      </c>
      <c r="H230" s="35">
        <v>-1.760793008999606E-2</v>
      </c>
      <c r="I230" s="33">
        <v>2758</v>
      </c>
      <c r="J230" s="33">
        <v>560</v>
      </c>
      <c r="K230" s="31">
        <v>20.304568527918782</v>
      </c>
      <c r="L230" s="31">
        <v>17.303609341825901</v>
      </c>
      <c r="M230" s="32">
        <v>3.0009591860928815</v>
      </c>
    </row>
    <row r="231" spans="1:13" ht="8.25" customHeight="1">
      <c r="A231" s="67">
        <v>157</v>
      </c>
      <c r="B231" s="23" t="s">
        <v>66</v>
      </c>
      <c r="C231" s="23">
        <v>2015</v>
      </c>
      <c r="D231" s="33">
        <v>907</v>
      </c>
      <c r="E231" s="33">
        <v>111</v>
      </c>
      <c r="F231" s="34">
        <v>12.238147739801542</v>
      </c>
      <c r="G231" s="34">
        <v>12.098765432098766</v>
      </c>
      <c r="H231" s="35">
        <v>0.13938230770277649</v>
      </c>
      <c r="I231" s="33">
        <v>3089</v>
      </c>
      <c r="J231" s="33">
        <v>687</v>
      </c>
      <c r="K231" s="31">
        <v>22.240207186791842</v>
      </c>
      <c r="L231" s="31">
        <v>22.793878215564963</v>
      </c>
      <c r="M231" s="32">
        <v>-0.55367102877312036</v>
      </c>
    </row>
    <row r="232" spans="1:13" ht="8.25" customHeight="1">
      <c r="A232" s="67">
        <v>158</v>
      </c>
      <c r="B232" s="23" t="s">
        <v>67</v>
      </c>
      <c r="C232" s="23">
        <v>2015</v>
      </c>
      <c r="D232" s="33">
        <v>795</v>
      </c>
      <c r="E232" s="33">
        <v>54</v>
      </c>
      <c r="F232" s="34">
        <v>6.7924528301886795</v>
      </c>
      <c r="G232" s="34">
        <v>7.259073842302878</v>
      </c>
      <c r="H232" s="35">
        <v>-0.46662101211419849</v>
      </c>
      <c r="I232" s="33">
        <v>2625</v>
      </c>
      <c r="J232" s="33">
        <v>381</v>
      </c>
      <c r="K232" s="31">
        <v>14.514285714285712</v>
      </c>
      <c r="L232" s="31">
        <v>15.097963887821745</v>
      </c>
      <c r="M232" s="32">
        <v>-0.58367817353603257</v>
      </c>
    </row>
    <row r="233" spans="1:13" ht="8.25" customHeight="1">
      <c r="A233" s="67">
        <v>152</v>
      </c>
      <c r="B233" s="23" t="s">
        <v>62</v>
      </c>
      <c r="C233" s="23">
        <v>2015</v>
      </c>
      <c r="D233" s="33">
        <v>2567</v>
      </c>
      <c r="E233" s="33">
        <v>457</v>
      </c>
      <c r="F233" s="34">
        <v>17.802882742500977</v>
      </c>
      <c r="G233" s="34">
        <v>16.626506024096386</v>
      </c>
      <c r="H233" s="35">
        <v>1.1763767184045903</v>
      </c>
      <c r="I233" s="33">
        <v>6876</v>
      </c>
      <c r="J233" s="33">
        <v>1701</v>
      </c>
      <c r="K233" s="31">
        <v>24.738219895287958</v>
      </c>
      <c r="L233" s="31">
        <v>23.972996265440965</v>
      </c>
      <c r="M233" s="32">
        <v>0.76522362984699299</v>
      </c>
    </row>
    <row r="234" spans="1:13" ht="8.25" customHeight="1">
      <c r="A234" s="67">
        <v>152012</v>
      </c>
      <c r="B234" s="23" t="s">
        <v>105</v>
      </c>
      <c r="C234" s="23">
        <v>2015</v>
      </c>
      <c r="D234" s="33">
        <v>1237</v>
      </c>
      <c r="E234" s="33">
        <v>331</v>
      </c>
      <c r="F234" s="34">
        <v>26.758286176232822</v>
      </c>
      <c r="G234" s="34">
        <v>24.04274265360641</v>
      </c>
      <c r="H234" s="35">
        <v>2.7155435226264117</v>
      </c>
      <c r="I234" s="33">
        <v>2607</v>
      </c>
      <c r="J234" s="33">
        <v>1020</v>
      </c>
      <c r="K234" s="31">
        <v>39.125431530494822</v>
      </c>
      <c r="L234" s="31">
        <v>37.316245759517528</v>
      </c>
      <c r="M234" s="32">
        <v>1.8091857709772938</v>
      </c>
    </row>
    <row r="235" spans="1:13" ht="8.25" customHeight="1">
      <c r="A235" s="67" t="s">
        <v>145</v>
      </c>
      <c r="B235" s="23" t="s">
        <v>106</v>
      </c>
      <c r="C235" s="23">
        <v>2015</v>
      </c>
      <c r="D235" s="33">
        <v>1330</v>
      </c>
      <c r="E235" s="33">
        <v>126</v>
      </c>
      <c r="F235" s="34">
        <v>9.4736842105263168</v>
      </c>
      <c r="G235" s="34">
        <v>10.534016093635698</v>
      </c>
      <c r="H235" s="35">
        <v>-1.0603318831093809</v>
      </c>
      <c r="I235" s="33">
        <v>4269</v>
      </c>
      <c r="J235" s="33">
        <v>681</v>
      </c>
      <c r="K235" s="31">
        <v>15.952213633169359</v>
      </c>
      <c r="L235" s="31">
        <v>15.757716407519146</v>
      </c>
      <c r="M235" s="32">
        <v>0.19449722565021332</v>
      </c>
    </row>
    <row r="236" spans="1:13" s="73" customFormat="1" ht="16.5" customHeight="1">
      <c r="A236" s="68">
        <v>1</v>
      </c>
      <c r="B236" s="36" t="s">
        <v>14</v>
      </c>
      <c r="C236" s="36">
        <v>2015</v>
      </c>
      <c r="D236" s="37">
        <v>11674</v>
      </c>
      <c r="E236" s="37">
        <v>1818</v>
      </c>
      <c r="F236" s="38">
        <v>15.573068357032721</v>
      </c>
      <c r="G236" s="38">
        <v>14.944108484515301</v>
      </c>
      <c r="H236" s="39">
        <v>0.62895987251742014</v>
      </c>
      <c r="I236" s="37">
        <v>35013</v>
      </c>
      <c r="J236" s="37">
        <v>8707</v>
      </c>
      <c r="K236" s="40">
        <v>24.867906206266245</v>
      </c>
      <c r="L236" s="40">
        <v>23.999657025265805</v>
      </c>
      <c r="M236" s="41">
        <v>0.86824918100044002</v>
      </c>
    </row>
    <row r="237" spans="1:13" ht="8.25" customHeight="1">
      <c r="A237" s="67">
        <v>241</v>
      </c>
      <c r="B237" s="23" t="s">
        <v>68</v>
      </c>
      <c r="C237" s="23">
        <v>2015</v>
      </c>
      <c r="D237" s="33">
        <v>9282</v>
      </c>
      <c r="E237" s="33">
        <v>2262</v>
      </c>
      <c r="F237" s="34">
        <v>24.369747899159663</v>
      </c>
      <c r="G237" s="34">
        <v>22.268088521958489</v>
      </c>
      <c r="H237" s="35">
        <v>2.1016593772011731</v>
      </c>
      <c r="I237" s="33">
        <v>27894</v>
      </c>
      <c r="J237" s="33">
        <v>10261</v>
      </c>
      <c r="K237" s="31">
        <v>36.785688678568867</v>
      </c>
      <c r="L237" s="31">
        <v>36.760823176245069</v>
      </c>
      <c r="M237" s="32">
        <v>2.4865502323798694E-2</v>
      </c>
    </row>
    <row r="238" spans="1:13" ht="8.25" customHeight="1">
      <c r="A238" s="67">
        <v>241001</v>
      </c>
      <c r="B238" s="23" t="s">
        <v>141</v>
      </c>
      <c r="C238" s="23">
        <v>2015</v>
      </c>
      <c r="D238" s="33">
        <v>4792</v>
      </c>
      <c r="E238" s="33">
        <v>1560</v>
      </c>
      <c r="F238" s="34">
        <v>32.554257095158597</v>
      </c>
      <c r="G238" s="34">
        <v>28.568262411347519</v>
      </c>
      <c r="H238" s="35">
        <v>3.9859946838110787</v>
      </c>
      <c r="I238" s="33">
        <v>13079</v>
      </c>
      <c r="J238" s="33">
        <v>6230</v>
      </c>
      <c r="K238" s="31">
        <v>47.633611132349571</v>
      </c>
      <c r="L238" s="31">
        <v>47.951938831239758</v>
      </c>
      <c r="M238" s="32">
        <v>-0.31832769889018664</v>
      </c>
    </row>
    <row r="239" spans="1:13" ht="8.25" customHeight="1">
      <c r="A239" s="67" t="s">
        <v>147</v>
      </c>
      <c r="B239" s="23" t="s">
        <v>109</v>
      </c>
      <c r="C239" s="23">
        <v>2015</v>
      </c>
      <c r="D239" s="33">
        <v>4490</v>
      </c>
      <c r="E239" s="33">
        <v>702</v>
      </c>
      <c r="F239" s="34">
        <v>15.634743875278396</v>
      </c>
      <c r="G239" s="34">
        <v>15.514373960560704</v>
      </c>
      <c r="H239" s="35">
        <v>0.12036991471769198</v>
      </c>
      <c r="I239" s="33">
        <v>14815</v>
      </c>
      <c r="J239" s="33">
        <v>4031</v>
      </c>
      <c r="K239" s="31">
        <v>27.208909888626394</v>
      </c>
      <c r="L239" s="31">
        <v>27.090075512405608</v>
      </c>
      <c r="M239" s="32">
        <v>0.11883437622078574</v>
      </c>
    </row>
    <row r="240" spans="1:13" ht="8.25" customHeight="1">
      <c r="A240" s="67">
        <v>251</v>
      </c>
      <c r="B240" s="23" t="s">
        <v>69</v>
      </c>
      <c r="C240" s="23">
        <v>2015</v>
      </c>
      <c r="D240" s="33">
        <v>1394</v>
      </c>
      <c r="E240" s="33">
        <v>167</v>
      </c>
      <c r="F240" s="34">
        <v>11.979913916786227</v>
      </c>
      <c r="G240" s="34">
        <v>12.057272042200452</v>
      </c>
      <c r="H240" s="35">
        <v>-7.7358125414225043E-2</v>
      </c>
      <c r="I240" s="33">
        <v>4850</v>
      </c>
      <c r="J240" s="33">
        <v>938</v>
      </c>
      <c r="K240" s="31">
        <v>19.340206185567009</v>
      </c>
      <c r="L240" s="31">
        <v>19.200167504187604</v>
      </c>
      <c r="M240" s="32">
        <v>0.14003868137940501</v>
      </c>
    </row>
    <row r="241" spans="1:13" ht="8.25" customHeight="1">
      <c r="A241" s="67">
        <v>252</v>
      </c>
      <c r="B241" s="23" t="s">
        <v>70</v>
      </c>
      <c r="C241" s="23">
        <v>2015</v>
      </c>
      <c r="D241" s="33">
        <v>878</v>
      </c>
      <c r="E241" s="33">
        <v>158</v>
      </c>
      <c r="F241" s="34">
        <v>17.995444191343964</v>
      </c>
      <c r="G241" s="34">
        <v>17.296678121420388</v>
      </c>
      <c r="H241" s="35">
        <v>0.69876606992357537</v>
      </c>
      <c r="I241" s="33">
        <v>3269</v>
      </c>
      <c r="J241" s="33">
        <v>756</v>
      </c>
      <c r="K241" s="31">
        <v>23.126338329764454</v>
      </c>
      <c r="L241" s="31">
        <v>26.927747419550695</v>
      </c>
      <c r="M241" s="32">
        <v>-3.8014090897862403</v>
      </c>
    </row>
    <row r="242" spans="1:13" ht="8.25" customHeight="1">
      <c r="A242" s="67">
        <v>254</v>
      </c>
      <c r="B242" s="23" t="s">
        <v>71</v>
      </c>
      <c r="C242" s="23">
        <v>2015</v>
      </c>
      <c r="D242" s="33">
        <v>1855</v>
      </c>
      <c r="E242" s="33">
        <v>299</v>
      </c>
      <c r="F242" s="34">
        <v>16.118598382749326</v>
      </c>
      <c r="G242" s="34">
        <v>17.075956596230725</v>
      </c>
      <c r="H242" s="35">
        <v>-0.95735821348139893</v>
      </c>
      <c r="I242" s="33">
        <v>5877</v>
      </c>
      <c r="J242" s="33">
        <v>1406</v>
      </c>
      <c r="K242" s="31">
        <v>23.923770631274461</v>
      </c>
      <c r="L242" s="31">
        <v>23.450967637014148</v>
      </c>
      <c r="M242" s="32">
        <v>0.47280299426031291</v>
      </c>
    </row>
    <row r="243" spans="1:13" ht="8.25" customHeight="1">
      <c r="A243" s="67">
        <v>255</v>
      </c>
      <c r="B243" s="23" t="s">
        <v>72</v>
      </c>
      <c r="C243" s="23">
        <v>2015</v>
      </c>
      <c r="D243" s="33">
        <v>353</v>
      </c>
      <c r="E243" s="33">
        <v>36</v>
      </c>
      <c r="F243" s="34">
        <v>10.198300283286118</v>
      </c>
      <c r="G243" s="34">
        <v>13.65079365079365</v>
      </c>
      <c r="H243" s="35">
        <v>-3.4524933675075324</v>
      </c>
      <c r="I243" s="33">
        <v>1488</v>
      </c>
      <c r="J243" s="33">
        <v>273</v>
      </c>
      <c r="K243" s="31">
        <v>18.346774193548388</v>
      </c>
      <c r="L243" s="31">
        <v>20.226969292389853</v>
      </c>
      <c r="M243" s="32">
        <v>-1.8801950988414653</v>
      </c>
    </row>
    <row r="244" spans="1:13" ht="8.25" customHeight="1">
      <c r="A244" s="67">
        <v>256</v>
      </c>
      <c r="B244" s="23" t="s">
        <v>73</v>
      </c>
      <c r="C244" s="23">
        <v>2015</v>
      </c>
      <c r="D244" s="33">
        <v>703</v>
      </c>
      <c r="E244" s="33">
        <v>109</v>
      </c>
      <c r="F244" s="34">
        <v>15.5049786628734</v>
      </c>
      <c r="G244" s="34">
        <v>13.323572474377746</v>
      </c>
      <c r="H244" s="35">
        <v>2.1814061884956537</v>
      </c>
      <c r="I244" s="33">
        <v>2698</v>
      </c>
      <c r="J244" s="33">
        <v>569</v>
      </c>
      <c r="K244" s="31">
        <v>21.089696071163825</v>
      </c>
      <c r="L244" s="31">
        <v>22.349888806523353</v>
      </c>
      <c r="M244" s="32">
        <v>-1.2601927353595279</v>
      </c>
    </row>
    <row r="245" spans="1:13" ht="8.25" customHeight="1">
      <c r="A245" s="67">
        <v>257</v>
      </c>
      <c r="B245" s="23" t="s">
        <v>74</v>
      </c>
      <c r="C245" s="23">
        <v>2015</v>
      </c>
      <c r="D245" s="33">
        <v>969</v>
      </c>
      <c r="E245" s="33">
        <v>138</v>
      </c>
      <c r="F245" s="34">
        <v>14.241486068111456</v>
      </c>
      <c r="G245" s="34">
        <v>12.756756756756756</v>
      </c>
      <c r="H245" s="35">
        <v>1.4847293113547</v>
      </c>
      <c r="I245" s="33">
        <v>3335</v>
      </c>
      <c r="J245" s="33">
        <v>774</v>
      </c>
      <c r="K245" s="31">
        <v>23.208395802098948</v>
      </c>
      <c r="L245" s="31">
        <v>21.141141141141141</v>
      </c>
      <c r="M245" s="32">
        <v>2.0672546609578077</v>
      </c>
    </row>
    <row r="246" spans="1:13" s="73" customFormat="1" ht="16.5" customHeight="1">
      <c r="A246" s="68">
        <v>2</v>
      </c>
      <c r="B246" s="36" t="s">
        <v>26</v>
      </c>
      <c r="C246" s="36">
        <v>2015</v>
      </c>
      <c r="D246" s="37">
        <v>15434</v>
      </c>
      <c r="E246" s="37">
        <v>3169</v>
      </c>
      <c r="F246" s="38">
        <v>20.532590384864584</v>
      </c>
      <c r="G246" s="38">
        <v>19.212058924289142</v>
      </c>
      <c r="H246" s="39">
        <v>1.3205314605754417</v>
      </c>
      <c r="I246" s="37">
        <v>49411</v>
      </c>
      <c r="J246" s="37">
        <v>14977</v>
      </c>
      <c r="K246" s="40">
        <v>30.311064337900469</v>
      </c>
      <c r="L246" s="40">
        <v>30.408551645948901</v>
      </c>
      <c r="M246" s="41">
        <v>-9.7487308048432197E-2</v>
      </c>
    </row>
    <row r="247" spans="1:13" ht="8.25" customHeight="1">
      <c r="A247" s="67">
        <v>351</v>
      </c>
      <c r="B247" s="23" t="s">
        <v>75</v>
      </c>
      <c r="C247" s="23">
        <v>2015</v>
      </c>
      <c r="D247" s="33">
        <v>1230</v>
      </c>
      <c r="E247" s="33">
        <v>106</v>
      </c>
      <c r="F247" s="34">
        <v>8.617886178861788</v>
      </c>
      <c r="G247" s="34">
        <v>11.599005799502899</v>
      </c>
      <c r="H247" s="35">
        <v>-2.9811196206411115</v>
      </c>
      <c r="I247" s="33">
        <v>4319</v>
      </c>
      <c r="J247" s="33">
        <v>615</v>
      </c>
      <c r="K247" s="31">
        <v>14.239407270201434</v>
      </c>
      <c r="L247" s="31">
        <v>15.715260404821468</v>
      </c>
      <c r="M247" s="32">
        <v>-1.4758531346200332</v>
      </c>
    </row>
    <row r="248" spans="1:13" ht="8.25" customHeight="1">
      <c r="A248" s="67">
        <v>352</v>
      </c>
      <c r="B248" s="23" t="s">
        <v>76</v>
      </c>
      <c r="C248" s="23">
        <v>2015</v>
      </c>
      <c r="D248" s="33">
        <v>1257</v>
      </c>
      <c r="E248" s="33">
        <v>148</v>
      </c>
      <c r="F248" s="34">
        <v>11.774065234685761</v>
      </c>
      <c r="G248" s="34">
        <v>12.324234904880067</v>
      </c>
      <c r="H248" s="35">
        <v>-0.55016967019430574</v>
      </c>
      <c r="I248" s="33">
        <v>4443</v>
      </c>
      <c r="J248" s="33">
        <v>660</v>
      </c>
      <c r="K248" s="31">
        <v>14.854827819041189</v>
      </c>
      <c r="L248" s="31">
        <v>14.684704342133973</v>
      </c>
      <c r="M248" s="32">
        <v>0.17012347690721619</v>
      </c>
    </row>
    <row r="249" spans="1:13" ht="8.25" customHeight="1">
      <c r="A249" s="67">
        <v>353</v>
      </c>
      <c r="B249" s="23" t="s">
        <v>77</v>
      </c>
      <c r="C249" s="23">
        <v>2015</v>
      </c>
      <c r="D249" s="33">
        <v>2017</v>
      </c>
      <c r="E249" s="33">
        <v>217</v>
      </c>
      <c r="F249" s="34">
        <v>10.758552305404065</v>
      </c>
      <c r="G249" s="34">
        <v>11.381272633212623</v>
      </c>
      <c r="H249" s="35">
        <v>-0.62272032780855824</v>
      </c>
      <c r="I249" s="33">
        <v>6486</v>
      </c>
      <c r="J249" s="33">
        <v>1299</v>
      </c>
      <c r="K249" s="31">
        <v>20.027752081406106</v>
      </c>
      <c r="L249" s="31">
        <v>19.275250578257516</v>
      </c>
      <c r="M249" s="32">
        <v>0.75250150314858999</v>
      </c>
    </row>
    <row r="250" spans="1:13" ht="8.25" customHeight="1">
      <c r="A250" s="67">
        <v>354</v>
      </c>
      <c r="B250" s="23" t="s">
        <v>78</v>
      </c>
      <c r="C250" s="23">
        <v>2015</v>
      </c>
      <c r="D250" s="33">
        <v>307</v>
      </c>
      <c r="E250" s="33">
        <v>25</v>
      </c>
      <c r="F250" s="34">
        <v>8.1433224755700326</v>
      </c>
      <c r="G250" s="34">
        <v>8.7272727272727284</v>
      </c>
      <c r="H250" s="35">
        <v>-0.58395025170269577</v>
      </c>
      <c r="I250" s="33">
        <v>983</v>
      </c>
      <c r="J250" s="33">
        <v>131</v>
      </c>
      <c r="K250" s="31">
        <v>13.326551373346899</v>
      </c>
      <c r="L250" s="31">
        <v>10.926118626430801</v>
      </c>
      <c r="M250" s="32">
        <v>2.4004327469160973</v>
      </c>
    </row>
    <row r="251" spans="1:13" ht="8.25" customHeight="1">
      <c r="A251" s="67">
        <v>355</v>
      </c>
      <c r="B251" s="23" t="s">
        <v>79</v>
      </c>
      <c r="C251" s="23">
        <v>2015</v>
      </c>
      <c r="D251" s="33">
        <v>1754</v>
      </c>
      <c r="E251" s="33">
        <v>203</v>
      </c>
      <c r="F251" s="34">
        <v>11.573546180159635</v>
      </c>
      <c r="G251" s="34">
        <v>11.589613679544016</v>
      </c>
      <c r="H251" s="35">
        <v>-1.6067499384380568E-2</v>
      </c>
      <c r="I251" s="33">
        <v>4674</v>
      </c>
      <c r="J251" s="33">
        <v>752</v>
      </c>
      <c r="K251" s="31">
        <v>16.089002995293111</v>
      </c>
      <c r="L251" s="31">
        <v>16.359297027554785</v>
      </c>
      <c r="M251" s="32">
        <v>-0.27029403226167403</v>
      </c>
    </row>
    <row r="252" spans="1:13" ht="8.25" customHeight="1">
      <c r="A252" s="67">
        <v>356</v>
      </c>
      <c r="B252" s="23" t="s">
        <v>80</v>
      </c>
      <c r="C252" s="23">
        <v>2015</v>
      </c>
      <c r="D252" s="33">
        <v>732</v>
      </c>
      <c r="E252" s="33">
        <v>74</v>
      </c>
      <c r="F252" s="34">
        <v>10.10928961748634</v>
      </c>
      <c r="G252" s="34">
        <v>7.9207920792079207</v>
      </c>
      <c r="H252" s="35">
        <v>2.1884975382784191</v>
      </c>
      <c r="I252" s="33">
        <v>2577</v>
      </c>
      <c r="J252" s="33">
        <v>367</v>
      </c>
      <c r="K252" s="31">
        <v>14.241365929375243</v>
      </c>
      <c r="L252" s="31">
        <v>14.385964912280702</v>
      </c>
      <c r="M252" s="32">
        <v>-0.14459898290545858</v>
      </c>
    </row>
    <row r="253" spans="1:13" ht="8.25" customHeight="1">
      <c r="A253" s="67">
        <v>357</v>
      </c>
      <c r="B253" s="23" t="s">
        <v>81</v>
      </c>
      <c r="C253" s="23">
        <v>2015</v>
      </c>
      <c r="D253" s="33">
        <v>874</v>
      </c>
      <c r="E253" s="33">
        <v>90</v>
      </c>
      <c r="F253" s="34">
        <v>10.297482837528605</v>
      </c>
      <c r="G253" s="34">
        <v>13.76470588235294</v>
      </c>
      <c r="H253" s="35">
        <v>-3.4672230448243351</v>
      </c>
      <c r="I253" s="33">
        <v>3822</v>
      </c>
      <c r="J253" s="33">
        <v>534</v>
      </c>
      <c r="K253" s="31">
        <v>13.971742543171114</v>
      </c>
      <c r="L253" s="31">
        <v>14.950339780449557</v>
      </c>
      <c r="M253" s="32">
        <v>-0.97859723727844283</v>
      </c>
    </row>
    <row r="254" spans="1:13" ht="8.25" customHeight="1">
      <c r="A254" s="67">
        <v>358</v>
      </c>
      <c r="B254" s="23" t="s">
        <v>82</v>
      </c>
      <c r="C254" s="23">
        <v>2015</v>
      </c>
      <c r="D254" s="33">
        <v>933</v>
      </c>
      <c r="E254" s="33">
        <v>118</v>
      </c>
      <c r="F254" s="34">
        <v>12.64737406216506</v>
      </c>
      <c r="G254" s="34">
        <v>13.965884861407249</v>
      </c>
      <c r="H254" s="35">
        <v>-1.3185107992421887</v>
      </c>
      <c r="I254" s="33">
        <v>3304</v>
      </c>
      <c r="J254" s="33">
        <v>535</v>
      </c>
      <c r="K254" s="31">
        <v>16.192493946731233</v>
      </c>
      <c r="L254" s="31">
        <v>18.822136726842263</v>
      </c>
      <c r="M254" s="32">
        <v>-2.6296427801110305</v>
      </c>
    </row>
    <row r="255" spans="1:13" ht="8.25" customHeight="1">
      <c r="A255" s="67">
        <v>359</v>
      </c>
      <c r="B255" s="23" t="s">
        <v>83</v>
      </c>
      <c r="C255" s="23">
        <v>2015</v>
      </c>
      <c r="D255" s="33">
        <v>1425</v>
      </c>
      <c r="E255" s="33">
        <v>153</v>
      </c>
      <c r="F255" s="34">
        <v>10.736842105263159</v>
      </c>
      <c r="G255" s="34">
        <v>9.1538461538461533</v>
      </c>
      <c r="H255" s="35">
        <v>1.582995951417006</v>
      </c>
      <c r="I255" s="33">
        <v>4927</v>
      </c>
      <c r="J255" s="33">
        <v>873</v>
      </c>
      <c r="K255" s="31">
        <v>17.7186929165821</v>
      </c>
      <c r="L255" s="31">
        <v>15.362378690894074</v>
      </c>
      <c r="M255" s="32">
        <v>2.3563142256880258</v>
      </c>
    </row>
    <row r="256" spans="1:13" ht="8.25" customHeight="1">
      <c r="A256" s="67">
        <v>360</v>
      </c>
      <c r="B256" s="23" t="s">
        <v>84</v>
      </c>
      <c r="C256" s="23">
        <v>2015</v>
      </c>
      <c r="D256" s="33">
        <v>601</v>
      </c>
      <c r="E256" s="33">
        <v>53</v>
      </c>
      <c r="F256" s="34">
        <v>8.8186356073211325</v>
      </c>
      <c r="G256" s="34">
        <v>9.5406360424028271</v>
      </c>
      <c r="H256" s="35">
        <v>-0.72200043508169465</v>
      </c>
      <c r="I256" s="33">
        <v>1929</v>
      </c>
      <c r="J256" s="33">
        <v>280</v>
      </c>
      <c r="K256" s="31">
        <v>14.515292897874547</v>
      </c>
      <c r="L256" s="31">
        <v>15.372829417773238</v>
      </c>
      <c r="M256" s="32">
        <v>-0.85753651989869084</v>
      </c>
    </row>
    <row r="257" spans="1:13" ht="8.25" customHeight="1">
      <c r="A257" s="67">
        <v>361</v>
      </c>
      <c r="B257" s="23" t="s">
        <v>85</v>
      </c>
      <c r="C257" s="23">
        <v>2015</v>
      </c>
      <c r="D257" s="33">
        <v>914</v>
      </c>
      <c r="E257" s="33">
        <v>141</v>
      </c>
      <c r="F257" s="34">
        <v>15.426695842450766</v>
      </c>
      <c r="G257" s="34">
        <v>15.351351351351351</v>
      </c>
      <c r="H257" s="35">
        <v>7.5344491099414768E-2</v>
      </c>
      <c r="I257" s="33">
        <v>3217</v>
      </c>
      <c r="J257" s="33">
        <v>718</v>
      </c>
      <c r="K257" s="31">
        <v>22.31893068075847</v>
      </c>
      <c r="L257" s="31">
        <v>21.430793157076206</v>
      </c>
      <c r="M257" s="32">
        <v>0.88813752368226417</v>
      </c>
    </row>
    <row r="258" spans="1:13" s="73" customFormat="1" ht="16.5" customHeight="1">
      <c r="A258" s="68">
        <v>3</v>
      </c>
      <c r="B258" s="36" t="s">
        <v>38</v>
      </c>
      <c r="C258" s="36">
        <v>2015</v>
      </c>
      <c r="D258" s="37">
        <v>12044</v>
      </c>
      <c r="E258" s="37">
        <v>1328</v>
      </c>
      <c r="F258" s="38">
        <v>11.026237130521421</v>
      </c>
      <c r="G258" s="38">
        <v>11.619810253285753</v>
      </c>
      <c r="H258" s="39">
        <v>-0.59357312276433127</v>
      </c>
      <c r="I258" s="37">
        <v>40681</v>
      </c>
      <c r="J258" s="37">
        <v>6764</v>
      </c>
      <c r="K258" s="40">
        <v>16.62692657505961</v>
      </c>
      <c r="L258" s="40">
        <v>16.618897136277898</v>
      </c>
      <c r="M258" s="41">
        <v>8.0294387817119173E-3</v>
      </c>
    </row>
    <row r="259" spans="1:13" ht="8.25" customHeight="1">
      <c r="A259" s="67">
        <v>401</v>
      </c>
      <c r="B259" s="23" t="s">
        <v>112</v>
      </c>
      <c r="C259" s="23">
        <v>2015</v>
      </c>
      <c r="D259" s="33">
        <v>322</v>
      </c>
      <c r="E259" s="33">
        <v>65</v>
      </c>
      <c r="F259" s="34">
        <v>20.186335403726709</v>
      </c>
      <c r="G259" s="34">
        <v>20.579710144927535</v>
      </c>
      <c r="H259" s="35">
        <v>-0.39337474120082661</v>
      </c>
      <c r="I259" s="33">
        <v>1628</v>
      </c>
      <c r="J259" s="33">
        <v>519</v>
      </c>
      <c r="K259" s="31">
        <v>31.879606879606882</v>
      </c>
      <c r="L259" s="31">
        <v>35.267857142857146</v>
      </c>
      <c r="M259" s="32">
        <v>-3.3882502632502636</v>
      </c>
    </row>
    <row r="260" spans="1:13" ht="8.25" customHeight="1">
      <c r="A260" s="67">
        <v>402</v>
      </c>
      <c r="B260" s="23" t="s">
        <v>113</v>
      </c>
      <c r="C260" s="23">
        <v>2015</v>
      </c>
      <c r="D260" s="33">
        <v>285</v>
      </c>
      <c r="E260" s="33">
        <v>55</v>
      </c>
      <c r="F260" s="34">
        <v>19.298245614035086</v>
      </c>
      <c r="G260" s="34">
        <v>14.82889733840304</v>
      </c>
      <c r="H260" s="35">
        <v>4.4693482756320453</v>
      </c>
      <c r="I260" s="33">
        <v>1163</v>
      </c>
      <c r="J260" s="33">
        <v>250</v>
      </c>
      <c r="K260" s="31">
        <v>21.496130696474637</v>
      </c>
      <c r="L260" s="31">
        <v>22.907488986784141</v>
      </c>
      <c r="M260" s="32">
        <v>-1.4113582903095043</v>
      </c>
    </row>
    <row r="261" spans="1:13" ht="8.25" customHeight="1">
      <c r="A261" s="67">
        <v>403</v>
      </c>
      <c r="B261" s="23" t="s">
        <v>41</v>
      </c>
      <c r="C261" s="23">
        <v>2015</v>
      </c>
      <c r="D261" s="33">
        <v>1533</v>
      </c>
      <c r="E261" s="33">
        <v>272</v>
      </c>
      <c r="F261" s="34">
        <v>17.742987606001304</v>
      </c>
      <c r="G261" s="34">
        <v>13.417346182357301</v>
      </c>
      <c r="H261" s="35">
        <v>4.3256414236440026</v>
      </c>
      <c r="I261" s="33">
        <v>3772</v>
      </c>
      <c r="J261" s="33">
        <v>1009</v>
      </c>
      <c r="K261" s="31">
        <v>26.749734888653236</v>
      </c>
      <c r="L261" s="31">
        <v>17.846877449699502</v>
      </c>
      <c r="M261" s="32">
        <v>8.9028574389537347</v>
      </c>
    </row>
    <row r="262" spans="1:13" ht="8.25" customHeight="1">
      <c r="A262" s="67">
        <v>404</v>
      </c>
      <c r="B262" s="23" t="s">
        <v>114</v>
      </c>
      <c r="C262" s="23">
        <v>2015</v>
      </c>
      <c r="D262" s="33">
        <v>1308</v>
      </c>
      <c r="E262" s="33">
        <v>252</v>
      </c>
      <c r="F262" s="34">
        <v>19.26605504587156</v>
      </c>
      <c r="G262" s="34">
        <v>23.717948717948715</v>
      </c>
      <c r="H262" s="35">
        <v>-4.4518936720771549</v>
      </c>
      <c r="I262" s="33">
        <v>3809</v>
      </c>
      <c r="J262" s="33">
        <v>1114</v>
      </c>
      <c r="K262" s="31">
        <v>29.246521396692042</v>
      </c>
      <c r="L262" s="31">
        <v>40.052562417871222</v>
      </c>
      <c r="M262" s="32">
        <v>-10.80604102117918</v>
      </c>
    </row>
    <row r="263" spans="1:13" ht="8.25" customHeight="1">
      <c r="A263" s="67">
        <v>405</v>
      </c>
      <c r="B263" s="23" t="s">
        <v>115</v>
      </c>
      <c r="C263" s="23">
        <v>2015</v>
      </c>
      <c r="D263" s="33">
        <v>289</v>
      </c>
      <c r="E263" s="33">
        <v>38</v>
      </c>
      <c r="F263" s="34">
        <v>13.148788927335639</v>
      </c>
      <c r="G263" s="34">
        <v>11.857707509881422</v>
      </c>
      <c r="H263" s="35">
        <v>1.2910814174542171</v>
      </c>
      <c r="I263" s="33">
        <v>1427</v>
      </c>
      <c r="J263" s="33">
        <v>294</v>
      </c>
      <c r="K263" s="31">
        <v>20.602662929222141</v>
      </c>
      <c r="L263" s="31">
        <v>22.658402203856749</v>
      </c>
      <c r="M263" s="32">
        <v>-2.0557392746346075</v>
      </c>
    </row>
    <row r="264" spans="1:13" ht="8.25" customHeight="1">
      <c r="A264" s="67">
        <v>451</v>
      </c>
      <c r="B264" s="23" t="s">
        <v>86</v>
      </c>
      <c r="C264" s="23">
        <v>2015</v>
      </c>
      <c r="D264" s="33">
        <v>877</v>
      </c>
      <c r="E264" s="33">
        <v>68</v>
      </c>
      <c r="F264" s="34">
        <v>7.7537058152793614</v>
      </c>
      <c r="G264" s="34">
        <v>7.7188940092165899</v>
      </c>
      <c r="H264" s="35">
        <v>3.4811806062771566E-2</v>
      </c>
      <c r="I264" s="33">
        <v>2942</v>
      </c>
      <c r="J264" s="33">
        <v>403</v>
      </c>
      <c r="K264" s="31">
        <v>13.698164513936097</v>
      </c>
      <c r="L264" s="31">
        <v>12.852552659764369</v>
      </c>
      <c r="M264" s="32">
        <v>0.84561185417172879</v>
      </c>
    </row>
    <row r="265" spans="1:13" ht="8.25" customHeight="1">
      <c r="A265" s="67">
        <v>452</v>
      </c>
      <c r="B265" s="23" t="s">
        <v>87</v>
      </c>
      <c r="C265" s="23">
        <v>2015</v>
      </c>
      <c r="D265" s="33">
        <v>929</v>
      </c>
      <c r="E265" s="33">
        <v>68</v>
      </c>
      <c r="F265" s="34">
        <v>7.3196986006458564</v>
      </c>
      <c r="G265" s="34">
        <v>7.8431372549019605</v>
      </c>
      <c r="H265" s="35">
        <v>-0.52343865425610403</v>
      </c>
      <c r="I265" s="33">
        <v>4373</v>
      </c>
      <c r="J265" s="33">
        <v>492</v>
      </c>
      <c r="K265" s="31">
        <v>11.250857534873084</v>
      </c>
      <c r="L265" s="31">
        <v>11.986940298507463</v>
      </c>
      <c r="M265" s="32">
        <v>-0.73608276363437852</v>
      </c>
    </row>
    <row r="266" spans="1:13" ht="8.25" customHeight="1">
      <c r="A266" s="67">
        <v>453</v>
      </c>
      <c r="B266" s="23" t="s">
        <v>88</v>
      </c>
      <c r="C266" s="23">
        <v>2015</v>
      </c>
      <c r="D266" s="33">
        <v>972</v>
      </c>
      <c r="E266" s="33">
        <v>159</v>
      </c>
      <c r="F266" s="34">
        <v>16.358024691358025</v>
      </c>
      <c r="G266" s="34">
        <v>17.048853439680958</v>
      </c>
      <c r="H266" s="35">
        <v>-0.69082874832293228</v>
      </c>
      <c r="I266" s="33">
        <v>4254</v>
      </c>
      <c r="J266" s="33">
        <v>1083</v>
      </c>
      <c r="K266" s="31">
        <v>25.458392101551482</v>
      </c>
      <c r="L266" s="31">
        <v>25.090383224873463</v>
      </c>
      <c r="M266" s="32">
        <v>0.36800887667801874</v>
      </c>
    </row>
    <row r="267" spans="1:13" ht="8.25" customHeight="1">
      <c r="A267" s="67">
        <v>454</v>
      </c>
      <c r="B267" s="23" t="s">
        <v>89</v>
      </c>
      <c r="C267" s="23">
        <v>2015</v>
      </c>
      <c r="D267" s="33">
        <v>2098</v>
      </c>
      <c r="E267" s="33">
        <v>313</v>
      </c>
      <c r="F267" s="34">
        <v>14.918970448045757</v>
      </c>
      <c r="G267" s="34">
        <v>14.928324270884824</v>
      </c>
      <c r="H267" s="35">
        <v>-9.3538228390670497E-3</v>
      </c>
      <c r="I267" s="33">
        <v>8203</v>
      </c>
      <c r="J267" s="33">
        <v>1506</v>
      </c>
      <c r="K267" s="31">
        <v>18.359136901133731</v>
      </c>
      <c r="L267" s="31">
        <v>17.924763328350775</v>
      </c>
      <c r="M267" s="32">
        <v>0.43437357278295607</v>
      </c>
    </row>
    <row r="268" spans="1:13" ht="8.25" customHeight="1">
      <c r="A268" s="67">
        <v>455</v>
      </c>
      <c r="B268" s="23" t="s">
        <v>90</v>
      </c>
      <c r="C268" s="23">
        <v>2015</v>
      </c>
      <c r="D268" s="33">
        <v>582</v>
      </c>
      <c r="E268" s="33">
        <v>37</v>
      </c>
      <c r="F268" s="34">
        <v>6.3573883161512024</v>
      </c>
      <c r="G268" s="34">
        <v>6.71875</v>
      </c>
      <c r="H268" s="35">
        <v>-0.36136168384879763</v>
      </c>
      <c r="I268" s="33">
        <v>2132</v>
      </c>
      <c r="J268" s="33">
        <v>176</v>
      </c>
      <c r="K268" s="31">
        <v>8.2551594746716699</v>
      </c>
      <c r="L268" s="31">
        <v>8.5872576177285325</v>
      </c>
      <c r="M268" s="32">
        <v>-0.33209814305686258</v>
      </c>
    </row>
    <row r="269" spans="1:13" ht="8.25" customHeight="1">
      <c r="A269" s="67">
        <v>456</v>
      </c>
      <c r="B269" s="23" t="s">
        <v>116</v>
      </c>
      <c r="C269" s="23">
        <v>2015</v>
      </c>
      <c r="D269" s="33">
        <v>906</v>
      </c>
      <c r="E269" s="33">
        <v>220</v>
      </c>
      <c r="F269" s="34">
        <v>24.282560706401764</v>
      </c>
      <c r="G269" s="34">
        <v>22.075055187637968</v>
      </c>
      <c r="H269" s="35">
        <v>2.2075055187637957</v>
      </c>
      <c r="I269" s="33">
        <v>3499</v>
      </c>
      <c r="J269" s="33">
        <v>970</v>
      </c>
      <c r="K269" s="31">
        <v>27.722206344669903</v>
      </c>
      <c r="L269" s="31">
        <v>26.224865477201924</v>
      </c>
      <c r="M269" s="32">
        <v>1.4973408674679796</v>
      </c>
    </row>
    <row r="270" spans="1:13" ht="8.25" customHeight="1">
      <c r="A270" s="67">
        <v>457</v>
      </c>
      <c r="B270" s="23" t="s">
        <v>91</v>
      </c>
      <c r="C270" s="23">
        <v>2015</v>
      </c>
      <c r="D270" s="33">
        <v>826</v>
      </c>
      <c r="E270" s="33">
        <v>75</v>
      </c>
      <c r="F270" s="34">
        <v>9.079903147699758</v>
      </c>
      <c r="G270" s="34">
        <v>12.581063553826199</v>
      </c>
      <c r="H270" s="35">
        <v>-3.5011604061264414</v>
      </c>
      <c r="I270" s="33">
        <v>3976</v>
      </c>
      <c r="J270" s="33">
        <v>615</v>
      </c>
      <c r="K270" s="31">
        <v>15.467806841046277</v>
      </c>
      <c r="L270" s="31">
        <v>15.438687841707887</v>
      </c>
      <c r="M270" s="32">
        <v>2.9118999338390239E-2</v>
      </c>
    </row>
    <row r="271" spans="1:13" ht="8.25" customHeight="1">
      <c r="A271" s="67">
        <v>458</v>
      </c>
      <c r="B271" s="23" t="s">
        <v>92</v>
      </c>
      <c r="C271" s="23">
        <v>2015</v>
      </c>
      <c r="D271" s="33">
        <v>818</v>
      </c>
      <c r="E271" s="33">
        <v>66</v>
      </c>
      <c r="F271" s="34">
        <v>8.0684596577017107</v>
      </c>
      <c r="G271" s="34">
        <v>8.3554376657824925</v>
      </c>
      <c r="H271" s="35">
        <v>-0.28697800808078178</v>
      </c>
      <c r="I271" s="33">
        <v>3095</v>
      </c>
      <c r="J271" s="33">
        <v>392</v>
      </c>
      <c r="K271" s="31">
        <v>12.665589660743134</v>
      </c>
      <c r="L271" s="31">
        <v>11.555415617128464</v>
      </c>
      <c r="M271" s="32">
        <v>1.1101740436146699</v>
      </c>
    </row>
    <row r="272" spans="1:13" ht="8.25" customHeight="1">
      <c r="A272" s="67">
        <v>459</v>
      </c>
      <c r="B272" s="23" t="s">
        <v>93</v>
      </c>
      <c r="C272" s="23">
        <v>2015</v>
      </c>
      <c r="D272" s="33">
        <v>2420</v>
      </c>
      <c r="E272" s="33">
        <v>322</v>
      </c>
      <c r="F272" s="34">
        <v>13.305785123966944</v>
      </c>
      <c r="G272" s="34">
        <v>14.096056228035925</v>
      </c>
      <c r="H272" s="35">
        <v>-0.7902711040689816</v>
      </c>
      <c r="I272" s="33">
        <v>9054</v>
      </c>
      <c r="J272" s="33">
        <v>1664</v>
      </c>
      <c r="K272" s="31">
        <v>18.378617185774242</v>
      </c>
      <c r="L272" s="31">
        <v>20.252883762200533</v>
      </c>
      <c r="M272" s="32">
        <v>-1.8742665764262902</v>
      </c>
    </row>
    <row r="273" spans="1:13" ht="8.25" customHeight="1">
      <c r="A273" s="67">
        <v>460</v>
      </c>
      <c r="B273" s="23" t="s">
        <v>94</v>
      </c>
      <c r="C273" s="23">
        <v>2015</v>
      </c>
      <c r="D273" s="33">
        <v>1187</v>
      </c>
      <c r="E273" s="33">
        <v>224</v>
      </c>
      <c r="F273" s="34">
        <v>18.871103622577927</v>
      </c>
      <c r="G273" s="34">
        <v>19.823788546255507</v>
      </c>
      <c r="H273" s="35">
        <v>-0.95268492367758029</v>
      </c>
      <c r="I273" s="33">
        <v>4030</v>
      </c>
      <c r="J273" s="33">
        <v>1070</v>
      </c>
      <c r="K273" s="31">
        <v>26.550868486352357</v>
      </c>
      <c r="L273" s="31">
        <v>29.05556939945178</v>
      </c>
      <c r="M273" s="32">
        <v>-2.5047009130994233</v>
      </c>
    </row>
    <row r="274" spans="1:13" ht="8.25" customHeight="1">
      <c r="A274" s="67">
        <v>461</v>
      </c>
      <c r="B274" s="23" t="s">
        <v>95</v>
      </c>
      <c r="C274" s="23">
        <v>2015</v>
      </c>
      <c r="D274" s="33">
        <v>541</v>
      </c>
      <c r="E274" s="33">
        <v>59</v>
      </c>
      <c r="F274" s="34">
        <v>10.905730129390019</v>
      </c>
      <c r="G274" s="34">
        <v>8.1180811808118083</v>
      </c>
      <c r="H274" s="35">
        <v>2.7876489485782106</v>
      </c>
      <c r="I274" s="33">
        <v>1921</v>
      </c>
      <c r="J274" s="33">
        <v>410</v>
      </c>
      <c r="K274" s="31">
        <v>21.343050494534097</v>
      </c>
      <c r="L274" s="31">
        <v>20.460358056265985</v>
      </c>
      <c r="M274" s="32">
        <v>0.88269243826811206</v>
      </c>
    </row>
    <row r="275" spans="1:13" ht="8.25" customHeight="1">
      <c r="A275" s="67">
        <v>462</v>
      </c>
      <c r="B275" s="23" t="s">
        <v>96</v>
      </c>
      <c r="C275" s="23">
        <v>2015</v>
      </c>
      <c r="D275" s="33">
        <v>273</v>
      </c>
      <c r="E275" s="33">
        <v>18</v>
      </c>
      <c r="F275" s="34">
        <v>6.593406593406594</v>
      </c>
      <c r="G275" s="34">
        <v>9.8684210526315788</v>
      </c>
      <c r="H275" s="35">
        <v>-3.2750144592249848</v>
      </c>
      <c r="I275" s="33">
        <v>1277</v>
      </c>
      <c r="J275" s="33">
        <v>159</v>
      </c>
      <c r="K275" s="31">
        <v>12.45105716523101</v>
      </c>
      <c r="L275" s="31">
        <v>11.962470680218921</v>
      </c>
      <c r="M275" s="32">
        <v>0.4885864850120889</v>
      </c>
    </row>
    <row r="276" spans="1:13" s="73" customFormat="1" ht="16.5" customHeight="1">
      <c r="A276" s="68">
        <v>4</v>
      </c>
      <c r="B276" s="36" t="s">
        <v>56</v>
      </c>
      <c r="C276" s="36">
        <v>2015</v>
      </c>
      <c r="D276" s="37">
        <v>16166</v>
      </c>
      <c r="E276" s="37">
        <v>2311</v>
      </c>
      <c r="F276" s="38">
        <v>14.295434863293332</v>
      </c>
      <c r="G276" s="38">
        <v>14.451743304699344</v>
      </c>
      <c r="H276" s="39">
        <v>-0.15630844140601141</v>
      </c>
      <c r="I276" s="37">
        <v>60555</v>
      </c>
      <c r="J276" s="37">
        <v>12126</v>
      </c>
      <c r="K276" s="40">
        <v>20.024770869457516</v>
      </c>
      <c r="L276" s="40">
        <v>20.523071797434618</v>
      </c>
      <c r="M276" s="41">
        <v>-0.49830092797710179</v>
      </c>
    </row>
    <row r="277" spans="1:13" s="73" customFormat="1" ht="16.5" customHeight="1">
      <c r="A277" s="52">
        <v>0</v>
      </c>
      <c r="B277" s="36" t="s">
        <v>57</v>
      </c>
      <c r="C277" s="36">
        <v>2015</v>
      </c>
      <c r="D277" s="37">
        <v>55318</v>
      </c>
      <c r="E277" s="37">
        <v>8626</v>
      </c>
      <c r="F277" s="38">
        <v>15.593477710690914</v>
      </c>
      <c r="G277" s="38">
        <v>15.252697331061896</v>
      </c>
      <c r="H277" s="39">
        <v>0.34078037962901853</v>
      </c>
      <c r="I277" s="37">
        <v>185660</v>
      </c>
      <c r="J277" s="37">
        <v>42574</v>
      </c>
      <c r="K277" s="40">
        <v>22.931164494236778</v>
      </c>
      <c r="L277" s="40">
        <v>22.955412912386024</v>
      </c>
      <c r="M277" s="41">
        <v>-2.4248418149245055E-2</v>
      </c>
    </row>
    <row r="278" spans="1:13" ht="8.25" customHeight="1">
      <c r="A278" s="67">
        <v>101</v>
      </c>
      <c r="B278" s="23" t="s">
        <v>102</v>
      </c>
      <c r="C278" s="23">
        <v>2014</v>
      </c>
      <c r="D278" s="33">
        <v>2245</v>
      </c>
      <c r="E278" s="33">
        <v>406</v>
      </c>
      <c r="F278" s="34">
        <v>18.084632516703785</v>
      </c>
      <c r="G278" s="34">
        <v>17.435082140964493</v>
      </c>
      <c r="H278" s="35">
        <v>0.64955037573929175</v>
      </c>
      <c r="I278" s="33">
        <v>5727</v>
      </c>
      <c r="J278" s="33">
        <v>1940</v>
      </c>
      <c r="K278" s="31">
        <v>33.874628950584949</v>
      </c>
      <c r="L278" s="31">
        <v>32.95655245496291</v>
      </c>
      <c r="M278" s="32">
        <v>0.91807649562203864</v>
      </c>
    </row>
    <row r="279" spans="1:13" ht="8.25" customHeight="1">
      <c r="A279" s="67">
        <v>102</v>
      </c>
      <c r="B279" s="23" t="s">
        <v>103</v>
      </c>
      <c r="C279" s="23">
        <v>2014</v>
      </c>
      <c r="D279" s="33">
        <v>439</v>
      </c>
      <c r="E279" s="33">
        <v>79</v>
      </c>
      <c r="F279" s="34">
        <v>17.995444191343964</v>
      </c>
      <c r="G279" s="34">
        <v>19.298245614035086</v>
      </c>
      <c r="H279" s="35">
        <v>-1.3028014226911218</v>
      </c>
      <c r="I279" s="33">
        <v>2283</v>
      </c>
      <c r="J279" s="33">
        <v>943</v>
      </c>
      <c r="K279" s="31">
        <v>41.305300043802013</v>
      </c>
      <c r="L279" s="31">
        <v>36.621562636403318</v>
      </c>
      <c r="M279" s="32">
        <v>4.683737407398695</v>
      </c>
    </row>
    <row r="280" spans="1:13" ht="8.25" customHeight="1">
      <c r="A280" s="67">
        <v>103</v>
      </c>
      <c r="B280" s="23" t="s">
        <v>104</v>
      </c>
      <c r="C280" s="23">
        <v>2014</v>
      </c>
      <c r="D280" s="33">
        <v>999</v>
      </c>
      <c r="E280" s="33">
        <v>252</v>
      </c>
      <c r="F280" s="34">
        <v>25.225225225225223</v>
      </c>
      <c r="G280" s="34">
        <v>27.51605995717345</v>
      </c>
      <c r="H280" s="35">
        <v>-2.2908347319482267</v>
      </c>
      <c r="I280" s="33">
        <v>2972</v>
      </c>
      <c r="J280" s="33">
        <v>944</v>
      </c>
      <c r="K280" s="31">
        <v>31.763122476446839</v>
      </c>
      <c r="L280" s="31">
        <v>31.724812520378222</v>
      </c>
      <c r="M280" s="32">
        <v>3.8309956068616202E-2</v>
      </c>
    </row>
    <row r="281" spans="1:13" ht="8.25" customHeight="1">
      <c r="A281" s="67">
        <v>151</v>
      </c>
      <c r="B281" s="23" t="s">
        <v>61</v>
      </c>
      <c r="C281" s="23">
        <v>2014</v>
      </c>
      <c r="D281" s="33">
        <v>1024</v>
      </c>
      <c r="E281" s="33">
        <v>120</v>
      </c>
      <c r="F281" s="34">
        <v>11.71875</v>
      </c>
      <c r="G281" s="34">
        <v>8.7053571428571423</v>
      </c>
      <c r="H281" s="35">
        <v>3.0133928571428577</v>
      </c>
      <c r="I281" s="33">
        <v>4037</v>
      </c>
      <c r="J281" s="33">
        <v>668</v>
      </c>
      <c r="K281" s="31">
        <v>16.546940797621996</v>
      </c>
      <c r="L281" s="31">
        <v>15.982076176250933</v>
      </c>
      <c r="M281" s="32">
        <v>0.56486462137106308</v>
      </c>
    </row>
    <row r="282" spans="1:13" ht="8.25" customHeight="1">
      <c r="A282" s="67">
        <v>153</v>
      </c>
      <c r="B282" s="23" t="s">
        <v>63</v>
      </c>
      <c r="C282" s="23">
        <v>2014</v>
      </c>
      <c r="D282" s="33">
        <v>762</v>
      </c>
      <c r="E282" s="33">
        <v>71</v>
      </c>
      <c r="F282" s="34">
        <v>9.317585301837271</v>
      </c>
      <c r="G282" s="34">
        <v>12.727272727272727</v>
      </c>
      <c r="H282" s="35">
        <v>-3.4096874254354557</v>
      </c>
      <c r="I282" s="33">
        <v>2645</v>
      </c>
      <c r="J282" s="33">
        <v>457</v>
      </c>
      <c r="K282" s="31">
        <v>17.277882797731571</v>
      </c>
      <c r="L282" s="31">
        <v>18.042366691015342</v>
      </c>
      <c r="M282" s="32">
        <v>-0.76448389328377075</v>
      </c>
    </row>
    <row r="283" spans="1:13" ht="8.25" customHeight="1">
      <c r="A283" s="67">
        <v>154</v>
      </c>
      <c r="B283" s="23" t="s">
        <v>64</v>
      </c>
      <c r="C283" s="23">
        <v>2014</v>
      </c>
      <c r="D283" s="33">
        <v>598</v>
      </c>
      <c r="E283" s="33">
        <v>38</v>
      </c>
      <c r="F283" s="34">
        <v>6.3545150501672243</v>
      </c>
      <c r="G283" s="34">
        <v>5.8823529411764701</v>
      </c>
      <c r="H283" s="35">
        <v>0.47216210899075417</v>
      </c>
      <c r="I283" s="33">
        <v>1862</v>
      </c>
      <c r="J283" s="33">
        <v>194</v>
      </c>
      <c r="K283" s="31">
        <v>10.41890440386681</v>
      </c>
      <c r="L283" s="31">
        <v>9.6133190118152516</v>
      </c>
      <c r="M283" s="32">
        <v>0.8055853920515581</v>
      </c>
    </row>
    <row r="284" spans="1:13" ht="8.25" customHeight="1">
      <c r="A284" s="67">
        <v>155</v>
      </c>
      <c r="B284" s="23" t="s">
        <v>65</v>
      </c>
      <c r="C284" s="23">
        <v>2014</v>
      </c>
      <c r="D284" s="33">
        <v>748</v>
      </c>
      <c r="E284" s="33">
        <v>95</v>
      </c>
      <c r="F284" s="34">
        <v>12.700534759358289</v>
      </c>
      <c r="G284" s="34">
        <v>8.1163859111791741</v>
      </c>
      <c r="H284" s="35">
        <v>4.5841488481791153</v>
      </c>
      <c r="I284" s="33">
        <v>2826</v>
      </c>
      <c r="J284" s="33">
        <v>489</v>
      </c>
      <c r="K284" s="31">
        <v>17.303609341825901</v>
      </c>
      <c r="L284" s="31">
        <v>17.466344494304455</v>
      </c>
      <c r="M284" s="32">
        <v>-0.16273515247855386</v>
      </c>
    </row>
    <row r="285" spans="1:13" ht="8.25" customHeight="1">
      <c r="A285" s="67">
        <v>157</v>
      </c>
      <c r="B285" s="23" t="s">
        <v>66</v>
      </c>
      <c r="C285" s="23">
        <v>2014</v>
      </c>
      <c r="D285" s="33">
        <v>810</v>
      </c>
      <c r="E285" s="33">
        <v>98</v>
      </c>
      <c r="F285" s="34">
        <v>12.098765432098766</v>
      </c>
      <c r="G285" s="34">
        <v>10.133333333333333</v>
      </c>
      <c r="H285" s="35">
        <v>1.965432098765433</v>
      </c>
      <c r="I285" s="33">
        <v>3071</v>
      </c>
      <c r="J285" s="33">
        <v>700</v>
      </c>
      <c r="K285" s="31">
        <v>22.793878215564963</v>
      </c>
      <c r="L285" s="31">
        <v>23.323615160349853</v>
      </c>
      <c r="M285" s="32">
        <v>-0.52973694478489008</v>
      </c>
    </row>
    <row r="286" spans="1:13" ht="8.25" customHeight="1">
      <c r="A286" s="67">
        <v>158</v>
      </c>
      <c r="B286" s="23" t="s">
        <v>67</v>
      </c>
      <c r="C286" s="23">
        <v>2014</v>
      </c>
      <c r="D286" s="33">
        <v>799</v>
      </c>
      <c r="E286" s="33">
        <v>58</v>
      </c>
      <c r="F286" s="34">
        <v>7.259073842302878</v>
      </c>
      <c r="G286" s="34">
        <v>10.01410437235543</v>
      </c>
      <c r="H286" s="35">
        <v>-2.7550305300525517</v>
      </c>
      <c r="I286" s="33">
        <v>2603</v>
      </c>
      <c r="J286" s="33">
        <v>393</v>
      </c>
      <c r="K286" s="31">
        <v>15.097963887821745</v>
      </c>
      <c r="L286" s="31">
        <v>15.277253866465484</v>
      </c>
      <c r="M286" s="32">
        <v>-0.17928997864373919</v>
      </c>
    </row>
    <row r="287" spans="1:13" ht="8.25" customHeight="1">
      <c r="A287" s="67">
        <v>152</v>
      </c>
      <c r="B287" s="23" t="s">
        <v>62</v>
      </c>
      <c r="C287" s="23">
        <v>2014</v>
      </c>
      <c r="D287" s="33">
        <v>2490</v>
      </c>
      <c r="E287" s="33">
        <v>414</v>
      </c>
      <c r="F287" s="34">
        <v>16.626506024096386</v>
      </c>
      <c r="G287" s="34">
        <v>15.219260533104043</v>
      </c>
      <c r="H287" s="35">
        <v>1.4072454909923433</v>
      </c>
      <c r="I287" s="33">
        <v>6962</v>
      </c>
      <c r="J287" s="33">
        <v>1669</v>
      </c>
      <c r="K287" s="31">
        <v>23.972996265440965</v>
      </c>
      <c r="L287" s="31">
        <v>23.249260250810202</v>
      </c>
      <c r="M287" s="32">
        <v>0.72373601463076298</v>
      </c>
    </row>
    <row r="288" spans="1:13" ht="8.25" customHeight="1">
      <c r="A288" s="67">
        <v>152012</v>
      </c>
      <c r="B288" s="23" t="s">
        <v>105</v>
      </c>
      <c r="C288" s="23">
        <v>2014</v>
      </c>
      <c r="D288" s="33">
        <v>1123</v>
      </c>
      <c r="E288" s="33">
        <v>270</v>
      </c>
      <c r="F288" s="34">
        <v>24.04274265360641</v>
      </c>
      <c r="G288" s="34">
        <v>22.25177304964539</v>
      </c>
      <c r="H288" s="35">
        <v>1.7909696039610203</v>
      </c>
      <c r="I288" s="33">
        <v>2653</v>
      </c>
      <c r="J288" s="33">
        <v>990</v>
      </c>
      <c r="K288" s="31">
        <v>37.316245759517528</v>
      </c>
      <c r="L288" s="31">
        <v>36.703130894002264</v>
      </c>
      <c r="M288" s="32">
        <v>0.61311486551526428</v>
      </c>
    </row>
    <row r="289" spans="1:13" ht="8.25" customHeight="1">
      <c r="A289" s="67" t="s">
        <v>145</v>
      </c>
      <c r="B289" s="23" t="s">
        <v>106</v>
      </c>
      <c r="C289" s="23">
        <v>2014</v>
      </c>
      <c r="D289" s="33">
        <v>1367</v>
      </c>
      <c r="E289" s="33">
        <v>144</v>
      </c>
      <c r="F289" s="34">
        <v>10.534016093635698</v>
      </c>
      <c r="G289" s="34">
        <v>8.5976627712854761</v>
      </c>
      <c r="H289" s="35">
        <v>1.9363533223502216</v>
      </c>
      <c r="I289" s="33">
        <v>4309</v>
      </c>
      <c r="J289" s="33">
        <v>679</v>
      </c>
      <c r="K289" s="31">
        <v>15.757716407519146</v>
      </c>
      <c r="L289" s="31">
        <v>15.227170490328385</v>
      </c>
      <c r="M289" s="32">
        <v>0.53054591719076072</v>
      </c>
    </row>
    <row r="290" spans="1:13" s="73" customFormat="1" ht="16.5" customHeight="1">
      <c r="A290" s="68">
        <v>1</v>
      </c>
      <c r="B290" s="36" t="s">
        <v>14</v>
      </c>
      <c r="C290" s="36">
        <v>2014</v>
      </c>
      <c r="D290" s="37">
        <v>10914</v>
      </c>
      <c r="E290" s="37">
        <v>1631</v>
      </c>
      <c r="F290" s="38">
        <v>14.944108484515301</v>
      </c>
      <c r="G290" s="38">
        <v>14.435401831129196</v>
      </c>
      <c r="H290" s="39">
        <v>0.50870665338610443</v>
      </c>
      <c r="I290" s="37">
        <v>34988</v>
      </c>
      <c r="J290" s="37">
        <v>8397</v>
      </c>
      <c r="K290" s="40">
        <v>23.999657025265805</v>
      </c>
      <c r="L290" s="40">
        <v>23.393367072860414</v>
      </c>
      <c r="M290" s="41">
        <v>0.60628995240539041</v>
      </c>
    </row>
    <row r="291" spans="1:13" ht="8.25" customHeight="1">
      <c r="A291" s="67">
        <v>241</v>
      </c>
      <c r="B291" s="23" t="s">
        <v>68</v>
      </c>
      <c r="C291" s="23">
        <v>2014</v>
      </c>
      <c r="D291" s="33">
        <v>8721</v>
      </c>
      <c r="E291" s="33">
        <v>1942</v>
      </c>
      <c r="F291" s="34">
        <v>22.268088521958489</v>
      </c>
      <c r="G291" s="34">
        <v>21.392965937413457</v>
      </c>
      <c r="H291" s="35">
        <v>0.87512258454503211</v>
      </c>
      <c r="I291" s="33">
        <v>27649</v>
      </c>
      <c r="J291" s="33">
        <v>10164</v>
      </c>
      <c r="K291" s="31">
        <v>36.760823176245069</v>
      </c>
      <c r="L291" s="31">
        <v>36.741436910312416</v>
      </c>
      <c r="M291" s="32">
        <v>1.9386265932652691E-2</v>
      </c>
    </row>
    <row r="292" spans="1:13" ht="8.25" customHeight="1">
      <c r="A292" s="67">
        <v>241001</v>
      </c>
      <c r="B292" s="23" t="s">
        <v>141</v>
      </c>
      <c r="C292" s="23">
        <v>2014</v>
      </c>
      <c r="D292" s="33">
        <v>4512</v>
      </c>
      <c r="E292" s="33">
        <v>1289</v>
      </c>
      <c r="F292" s="34">
        <v>28.568262411347519</v>
      </c>
      <c r="G292" s="34">
        <v>28.591352859135288</v>
      </c>
      <c r="H292" s="35">
        <v>-2.3090447787769364E-2</v>
      </c>
      <c r="I292" s="33">
        <v>12817</v>
      </c>
      <c r="J292" s="33">
        <v>6146</v>
      </c>
      <c r="K292" s="31">
        <v>47.951938831239758</v>
      </c>
      <c r="L292" s="31">
        <v>48.320745621083077</v>
      </c>
      <c r="M292" s="32">
        <v>-0.36880678984331894</v>
      </c>
    </row>
    <row r="293" spans="1:13" ht="8.25" customHeight="1">
      <c r="A293" s="67" t="s">
        <v>147</v>
      </c>
      <c r="B293" s="23" t="s">
        <v>109</v>
      </c>
      <c r="C293" s="23">
        <v>2014</v>
      </c>
      <c r="D293" s="33">
        <v>4209</v>
      </c>
      <c r="E293" s="33">
        <v>653</v>
      </c>
      <c r="F293" s="34">
        <v>15.514373960560704</v>
      </c>
      <c r="G293" s="34">
        <v>14.297497937860873</v>
      </c>
      <c r="H293" s="35">
        <v>1.2168760226998305</v>
      </c>
      <c r="I293" s="33">
        <v>14832</v>
      </c>
      <c r="J293" s="33">
        <v>4018</v>
      </c>
      <c r="K293" s="31">
        <v>27.090075512405608</v>
      </c>
      <c r="L293" s="31">
        <v>26.999256405056443</v>
      </c>
      <c r="M293" s="32">
        <v>9.0819107349165762E-2</v>
      </c>
    </row>
    <row r="294" spans="1:13" ht="8.25" customHeight="1">
      <c r="A294" s="67">
        <v>251</v>
      </c>
      <c r="B294" s="23" t="s">
        <v>69</v>
      </c>
      <c r="C294" s="23">
        <v>2014</v>
      </c>
      <c r="D294" s="33">
        <v>1327</v>
      </c>
      <c r="E294" s="33">
        <v>160</v>
      </c>
      <c r="F294" s="34">
        <v>12.057272042200452</v>
      </c>
      <c r="G294" s="34">
        <v>12.713936430317849</v>
      </c>
      <c r="H294" s="35">
        <v>-0.65666438811739702</v>
      </c>
      <c r="I294" s="33">
        <v>4776</v>
      </c>
      <c r="J294" s="33">
        <v>917</v>
      </c>
      <c r="K294" s="31">
        <v>19.200167504187604</v>
      </c>
      <c r="L294" s="31">
        <v>19.695096827358878</v>
      </c>
      <c r="M294" s="32">
        <v>-0.49492932317127369</v>
      </c>
    </row>
    <row r="295" spans="1:13" ht="8.25" customHeight="1">
      <c r="A295" s="67">
        <v>252</v>
      </c>
      <c r="B295" s="23" t="s">
        <v>70</v>
      </c>
      <c r="C295" s="23">
        <v>2014</v>
      </c>
      <c r="D295" s="33">
        <v>873</v>
      </c>
      <c r="E295" s="33">
        <v>151</v>
      </c>
      <c r="F295" s="34">
        <v>17.296678121420388</v>
      </c>
      <c r="G295" s="34">
        <v>16.321559074299635</v>
      </c>
      <c r="H295" s="35">
        <v>0.97511904712075292</v>
      </c>
      <c r="I295" s="33">
        <v>3294</v>
      </c>
      <c r="J295" s="33">
        <v>887</v>
      </c>
      <c r="K295" s="31">
        <v>26.927747419550695</v>
      </c>
      <c r="L295" s="31">
        <v>25.304787392209338</v>
      </c>
      <c r="M295" s="32">
        <v>1.6229600273413567</v>
      </c>
    </row>
    <row r="296" spans="1:13" ht="8.25" customHeight="1">
      <c r="A296" s="67">
        <v>254</v>
      </c>
      <c r="B296" s="23" t="s">
        <v>71</v>
      </c>
      <c r="C296" s="23">
        <v>2014</v>
      </c>
      <c r="D296" s="33">
        <v>1751</v>
      </c>
      <c r="E296" s="33">
        <v>299</v>
      </c>
      <c r="F296" s="34">
        <v>17.075956596230725</v>
      </c>
      <c r="G296" s="34">
        <v>17.214700193423599</v>
      </c>
      <c r="H296" s="35">
        <v>-0.13874359719287455</v>
      </c>
      <c r="I296" s="33">
        <v>6149</v>
      </c>
      <c r="J296" s="33">
        <v>1442</v>
      </c>
      <c r="K296" s="31">
        <v>23.450967637014148</v>
      </c>
      <c r="L296" s="31">
        <v>23.763669006038846</v>
      </c>
      <c r="M296" s="32">
        <v>-0.31270136902469758</v>
      </c>
    </row>
    <row r="297" spans="1:13" ht="8.25" customHeight="1">
      <c r="A297" s="67">
        <v>255</v>
      </c>
      <c r="B297" s="23" t="s">
        <v>72</v>
      </c>
      <c r="C297" s="23">
        <v>2014</v>
      </c>
      <c r="D297" s="33">
        <v>315</v>
      </c>
      <c r="E297" s="33">
        <v>43</v>
      </c>
      <c r="F297" s="34">
        <v>13.65079365079365</v>
      </c>
      <c r="G297" s="34">
        <v>12.162162162162163</v>
      </c>
      <c r="H297" s="35">
        <v>1.4886314886314871</v>
      </c>
      <c r="I297" s="33">
        <v>1498</v>
      </c>
      <c r="J297" s="33">
        <v>303</v>
      </c>
      <c r="K297" s="31">
        <v>20.226969292389853</v>
      </c>
      <c r="L297" s="31">
        <v>22.214673913043477</v>
      </c>
      <c r="M297" s="32">
        <v>-1.9877046206536235</v>
      </c>
    </row>
    <row r="298" spans="1:13" ht="8.25" customHeight="1">
      <c r="A298" s="67">
        <v>256</v>
      </c>
      <c r="B298" s="23" t="s">
        <v>73</v>
      </c>
      <c r="C298" s="23">
        <v>2014</v>
      </c>
      <c r="D298" s="33">
        <v>683</v>
      </c>
      <c r="E298" s="33">
        <v>91</v>
      </c>
      <c r="F298" s="34">
        <v>13.323572474377746</v>
      </c>
      <c r="G298" s="34">
        <v>15.128593040847202</v>
      </c>
      <c r="H298" s="35">
        <v>-1.8050205664694552</v>
      </c>
      <c r="I298" s="33">
        <v>2698</v>
      </c>
      <c r="J298" s="33">
        <v>603</v>
      </c>
      <c r="K298" s="31">
        <v>22.349888806523353</v>
      </c>
      <c r="L298" s="31">
        <v>23.562152133580703</v>
      </c>
      <c r="M298" s="32">
        <v>-1.2122633270573502</v>
      </c>
    </row>
    <row r="299" spans="1:13" ht="8.25" customHeight="1">
      <c r="A299" s="67">
        <v>257</v>
      </c>
      <c r="B299" s="23" t="s">
        <v>74</v>
      </c>
      <c r="C299" s="23">
        <v>2014</v>
      </c>
      <c r="D299" s="33">
        <v>925</v>
      </c>
      <c r="E299" s="33">
        <v>118</v>
      </c>
      <c r="F299" s="34">
        <v>12.756756756756756</v>
      </c>
      <c r="G299" s="34">
        <v>13.821138211382115</v>
      </c>
      <c r="H299" s="35">
        <v>-1.0643814546253587</v>
      </c>
      <c r="I299" s="33">
        <v>3330</v>
      </c>
      <c r="J299" s="33">
        <v>704</v>
      </c>
      <c r="K299" s="31">
        <v>21.141141141141141</v>
      </c>
      <c r="L299" s="31">
        <v>20.920011719894521</v>
      </c>
      <c r="M299" s="32">
        <v>0.22112942124661927</v>
      </c>
    </row>
    <row r="300" spans="1:13" s="73" customFormat="1" ht="16.5" customHeight="1">
      <c r="A300" s="68">
        <v>2</v>
      </c>
      <c r="B300" s="36" t="s">
        <v>26</v>
      </c>
      <c r="C300" s="36">
        <v>2014</v>
      </c>
      <c r="D300" s="37">
        <v>14595</v>
      </c>
      <c r="E300" s="37">
        <v>2804</v>
      </c>
      <c r="F300" s="38">
        <v>19.212058924289142</v>
      </c>
      <c r="G300" s="38">
        <v>18.648627264815254</v>
      </c>
      <c r="H300" s="39">
        <v>0.5634316594738884</v>
      </c>
      <c r="I300" s="37">
        <v>49394</v>
      </c>
      <c r="J300" s="37">
        <v>15020</v>
      </c>
      <c r="K300" s="40">
        <v>30.408551645948901</v>
      </c>
      <c r="L300" s="40">
        <v>30.402945304395583</v>
      </c>
      <c r="M300" s="41">
        <v>5.6063415533174066E-3</v>
      </c>
    </row>
    <row r="301" spans="1:13" ht="8.25" customHeight="1">
      <c r="A301" s="67">
        <v>351</v>
      </c>
      <c r="B301" s="23" t="s">
        <v>75</v>
      </c>
      <c r="C301" s="23">
        <v>2014</v>
      </c>
      <c r="D301" s="33">
        <v>1207</v>
      </c>
      <c r="E301" s="33">
        <v>140</v>
      </c>
      <c r="F301" s="34">
        <v>11.599005799502899</v>
      </c>
      <c r="G301" s="34">
        <v>8.4128360797918464</v>
      </c>
      <c r="H301" s="35">
        <v>3.186169719711053</v>
      </c>
      <c r="I301" s="33">
        <v>4397</v>
      </c>
      <c r="J301" s="33">
        <v>691</v>
      </c>
      <c r="K301" s="31">
        <v>15.715260404821468</v>
      </c>
      <c r="L301" s="31">
        <v>13.82339343504392</v>
      </c>
      <c r="M301" s="32">
        <v>1.8918669697775474</v>
      </c>
    </row>
    <row r="302" spans="1:13" ht="8.25" customHeight="1">
      <c r="A302" s="67">
        <v>352</v>
      </c>
      <c r="B302" s="23" t="s">
        <v>76</v>
      </c>
      <c r="C302" s="23">
        <v>2014</v>
      </c>
      <c r="D302" s="33">
        <v>1209</v>
      </c>
      <c r="E302" s="33">
        <v>149</v>
      </c>
      <c r="F302" s="34">
        <v>12.324234904880067</v>
      </c>
      <c r="G302" s="34">
        <v>14.028776978417264</v>
      </c>
      <c r="H302" s="35">
        <v>-1.7045420735371977</v>
      </c>
      <c r="I302" s="33">
        <v>4583</v>
      </c>
      <c r="J302" s="33">
        <v>673</v>
      </c>
      <c r="K302" s="31">
        <v>14.684704342133973</v>
      </c>
      <c r="L302" s="31">
        <v>14.594942134590655</v>
      </c>
      <c r="M302" s="32">
        <v>8.9762207543317984E-2</v>
      </c>
    </row>
    <row r="303" spans="1:13" ht="8.25" customHeight="1">
      <c r="A303" s="67">
        <v>353</v>
      </c>
      <c r="B303" s="23" t="s">
        <v>77</v>
      </c>
      <c r="C303" s="23">
        <v>2014</v>
      </c>
      <c r="D303" s="33">
        <v>1933</v>
      </c>
      <c r="E303" s="33">
        <v>220</v>
      </c>
      <c r="F303" s="34">
        <v>11.381272633212623</v>
      </c>
      <c r="G303" s="34">
        <v>8.7990487514863247</v>
      </c>
      <c r="H303" s="35">
        <v>2.5822238817262981</v>
      </c>
      <c r="I303" s="33">
        <v>6485</v>
      </c>
      <c r="J303" s="33">
        <v>1250</v>
      </c>
      <c r="K303" s="31">
        <v>19.275250578257516</v>
      </c>
      <c r="L303" s="31">
        <v>19.010578718108277</v>
      </c>
      <c r="M303" s="32">
        <v>0.26467186014923882</v>
      </c>
    </row>
    <row r="304" spans="1:13" ht="8.25" customHeight="1">
      <c r="A304" s="67">
        <v>354</v>
      </c>
      <c r="B304" s="23" t="s">
        <v>78</v>
      </c>
      <c r="C304" s="23">
        <v>2014</v>
      </c>
      <c r="D304" s="33">
        <v>275</v>
      </c>
      <c r="E304" s="33">
        <v>24</v>
      </c>
      <c r="F304" s="34">
        <v>8.7272727272727284</v>
      </c>
      <c r="G304" s="34">
        <v>8</v>
      </c>
      <c r="H304" s="35">
        <v>0.7272727272727284</v>
      </c>
      <c r="I304" s="33">
        <v>961</v>
      </c>
      <c r="J304" s="33">
        <v>105</v>
      </c>
      <c r="K304" s="31">
        <v>10.926118626430801</v>
      </c>
      <c r="L304" s="31">
        <v>13.229166666666666</v>
      </c>
      <c r="M304" s="32">
        <v>-2.3030480402358648</v>
      </c>
    </row>
    <row r="305" spans="1:13" ht="8.25" customHeight="1">
      <c r="A305" s="67">
        <v>355</v>
      </c>
      <c r="B305" s="23" t="s">
        <v>79</v>
      </c>
      <c r="C305" s="23">
        <v>2014</v>
      </c>
      <c r="D305" s="33">
        <v>1579</v>
      </c>
      <c r="E305" s="33">
        <v>183</v>
      </c>
      <c r="F305" s="34">
        <v>11.589613679544016</v>
      </c>
      <c r="G305" s="34">
        <v>9.4809688581314866</v>
      </c>
      <c r="H305" s="35">
        <v>2.1086448214125291</v>
      </c>
      <c r="I305" s="33">
        <v>4609</v>
      </c>
      <c r="J305" s="33">
        <v>754</v>
      </c>
      <c r="K305" s="31">
        <v>16.359297027554785</v>
      </c>
      <c r="L305" s="31">
        <v>16.750492018368686</v>
      </c>
      <c r="M305" s="32">
        <v>-0.39119499081390074</v>
      </c>
    </row>
    <row r="306" spans="1:13" ht="8.25" customHeight="1">
      <c r="A306" s="67">
        <v>356</v>
      </c>
      <c r="B306" s="23" t="s">
        <v>80</v>
      </c>
      <c r="C306" s="23">
        <v>2014</v>
      </c>
      <c r="D306" s="33">
        <v>707</v>
      </c>
      <c r="E306" s="33">
        <v>56</v>
      </c>
      <c r="F306" s="34">
        <v>7.9207920792079207</v>
      </c>
      <c r="G306" s="34">
        <v>8.6805555555555554</v>
      </c>
      <c r="H306" s="35">
        <v>-0.75976347634763464</v>
      </c>
      <c r="I306" s="33">
        <v>2565</v>
      </c>
      <c r="J306" s="33">
        <v>369</v>
      </c>
      <c r="K306" s="31">
        <v>14.385964912280702</v>
      </c>
      <c r="L306" s="31">
        <v>14.291401273885352</v>
      </c>
      <c r="M306" s="32">
        <v>9.4563638395349869E-2</v>
      </c>
    </row>
    <row r="307" spans="1:13" ht="8.25" customHeight="1">
      <c r="A307" s="67">
        <v>357</v>
      </c>
      <c r="B307" s="23" t="s">
        <v>81</v>
      </c>
      <c r="C307" s="23">
        <v>2014</v>
      </c>
      <c r="D307" s="33">
        <v>850</v>
      </c>
      <c r="E307" s="33">
        <v>117</v>
      </c>
      <c r="F307" s="34">
        <v>13.76470588235294</v>
      </c>
      <c r="G307" s="34">
        <v>9.2707045735475884</v>
      </c>
      <c r="H307" s="35">
        <v>4.4940013088053519</v>
      </c>
      <c r="I307" s="33">
        <v>3826</v>
      </c>
      <c r="J307" s="33">
        <v>572</v>
      </c>
      <c r="K307" s="31">
        <v>14.950339780449557</v>
      </c>
      <c r="L307" s="31">
        <v>13.745618427641462</v>
      </c>
      <c r="M307" s="32">
        <v>1.2047213528080949</v>
      </c>
    </row>
    <row r="308" spans="1:13" ht="8.25" customHeight="1">
      <c r="A308" s="67">
        <v>358</v>
      </c>
      <c r="B308" s="23" t="s">
        <v>82</v>
      </c>
      <c r="C308" s="23">
        <v>2014</v>
      </c>
      <c r="D308" s="33">
        <v>938</v>
      </c>
      <c r="E308" s="33">
        <v>131</v>
      </c>
      <c r="F308" s="34">
        <v>13.965884861407249</v>
      </c>
      <c r="G308" s="34">
        <v>12.602100350058343</v>
      </c>
      <c r="H308" s="35">
        <v>1.3637845113489053</v>
      </c>
      <c r="I308" s="33">
        <v>3379</v>
      </c>
      <c r="J308" s="33">
        <v>636</v>
      </c>
      <c r="K308" s="31">
        <v>18.822136726842263</v>
      </c>
      <c r="L308" s="31">
        <v>16.492068243041004</v>
      </c>
      <c r="M308" s="32">
        <v>2.3300684838012593</v>
      </c>
    </row>
    <row r="309" spans="1:13" ht="8.25" customHeight="1">
      <c r="A309" s="67">
        <v>359</v>
      </c>
      <c r="B309" s="23" t="s">
        <v>83</v>
      </c>
      <c r="C309" s="23">
        <v>2014</v>
      </c>
      <c r="D309" s="33">
        <v>1300</v>
      </c>
      <c r="E309" s="33">
        <v>119</v>
      </c>
      <c r="F309" s="34">
        <v>9.1538461538461533</v>
      </c>
      <c r="G309" s="34">
        <v>11.223551057957682</v>
      </c>
      <c r="H309" s="35">
        <v>-2.0697049041115285</v>
      </c>
      <c r="I309" s="33">
        <v>4843</v>
      </c>
      <c r="J309" s="33">
        <v>744</v>
      </c>
      <c r="K309" s="31">
        <v>15.362378690894074</v>
      </c>
      <c r="L309" s="31">
        <v>16.684067655042806</v>
      </c>
      <c r="M309" s="32">
        <v>-1.3216889641487324</v>
      </c>
    </row>
    <row r="310" spans="1:13" ht="8.25" customHeight="1">
      <c r="A310" s="67">
        <v>360</v>
      </c>
      <c r="B310" s="23" t="s">
        <v>84</v>
      </c>
      <c r="C310" s="23">
        <v>2014</v>
      </c>
      <c r="D310" s="33">
        <v>566</v>
      </c>
      <c r="E310" s="33">
        <v>54</v>
      </c>
      <c r="F310" s="34">
        <v>9.5406360424028271</v>
      </c>
      <c r="G310" s="34">
        <v>5.8608058608058604</v>
      </c>
      <c r="H310" s="35">
        <v>3.6798301815969667</v>
      </c>
      <c r="I310" s="33">
        <v>1958</v>
      </c>
      <c r="J310" s="33">
        <v>301</v>
      </c>
      <c r="K310" s="31">
        <v>15.372829417773238</v>
      </c>
      <c r="L310" s="31">
        <v>14.447731755424062</v>
      </c>
      <c r="M310" s="32">
        <v>0.92509766234917556</v>
      </c>
    </row>
    <row r="311" spans="1:13" ht="8.25" customHeight="1">
      <c r="A311" s="67">
        <v>361</v>
      </c>
      <c r="B311" s="23" t="s">
        <v>85</v>
      </c>
      <c r="C311" s="23">
        <v>2014</v>
      </c>
      <c r="D311" s="33">
        <v>925</v>
      </c>
      <c r="E311" s="33">
        <v>142</v>
      </c>
      <c r="F311" s="34">
        <v>15.351351351351351</v>
      </c>
      <c r="G311" s="34">
        <v>14.640198511166252</v>
      </c>
      <c r="H311" s="35">
        <v>0.71115284018509861</v>
      </c>
      <c r="I311" s="33">
        <v>3215</v>
      </c>
      <c r="J311" s="33">
        <v>689</v>
      </c>
      <c r="K311" s="31">
        <v>21.430793157076206</v>
      </c>
      <c r="L311" s="31">
        <v>21.528218135700698</v>
      </c>
      <c r="M311" s="32">
        <v>-9.7424978624491843E-2</v>
      </c>
    </row>
    <row r="312" spans="1:13" s="73" customFormat="1" ht="16.5" customHeight="1">
      <c r="A312" s="68">
        <v>3</v>
      </c>
      <c r="B312" s="36" t="s">
        <v>38</v>
      </c>
      <c r="C312" s="36">
        <v>2014</v>
      </c>
      <c r="D312" s="37">
        <v>11489</v>
      </c>
      <c r="E312" s="37">
        <v>1335</v>
      </c>
      <c r="F312" s="38">
        <v>11.619810253285753</v>
      </c>
      <c r="G312" s="38">
        <v>10.29739416836191</v>
      </c>
      <c r="H312" s="39">
        <v>1.3224160849238427</v>
      </c>
      <c r="I312" s="37">
        <v>40821</v>
      </c>
      <c r="J312" s="37">
        <v>6784</v>
      </c>
      <c r="K312" s="40">
        <v>16.618897136277898</v>
      </c>
      <c r="L312" s="40">
        <v>16.246842118172232</v>
      </c>
      <c r="M312" s="41">
        <v>0.37205501810566588</v>
      </c>
    </row>
    <row r="313" spans="1:13" ht="8.25" customHeight="1">
      <c r="A313" s="67">
        <v>401</v>
      </c>
      <c r="B313" s="23" t="s">
        <v>112</v>
      </c>
      <c r="C313" s="23">
        <v>2014</v>
      </c>
      <c r="D313" s="33">
        <v>345</v>
      </c>
      <c r="E313" s="33">
        <v>71</v>
      </c>
      <c r="F313" s="34">
        <v>20.579710144927535</v>
      </c>
      <c r="G313" s="34">
        <v>7.5098814229249005</v>
      </c>
      <c r="H313" s="35">
        <v>13.069828722002635</v>
      </c>
      <c r="I313" s="33">
        <v>1568</v>
      </c>
      <c r="J313" s="33">
        <v>553</v>
      </c>
      <c r="K313" s="31">
        <v>35.267857142857146</v>
      </c>
      <c r="L313" s="31">
        <v>28.206686930091184</v>
      </c>
      <c r="M313" s="32">
        <v>7.0611702127659619</v>
      </c>
    </row>
    <row r="314" spans="1:13" ht="8.25" customHeight="1">
      <c r="A314" s="67">
        <v>402</v>
      </c>
      <c r="B314" s="23" t="s">
        <v>113</v>
      </c>
      <c r="C314" s="23">
        <v>2014</v>
      </c>
      <c r="D314" s="33">
        <v>263</v>
      </c>
      <c r="E314" s="33">
        <v>39</v>
      </c>
      <c r="F314" s="34">
        <v>14.82889733840304</v>
      </c>
      <c r="G314" s="34">
        <v>14.592274678111588</v>
      </c>
      <c r="H314" s="35">
        <v>0.23662266029145229</v>
      </c>
      <c r="I314" s="33">
        <v>1135</v>
      </c>
      <c r="J314" s="33">
        <v>260</v>
      </c>
      <c r="K314" s="31">
        <v>22.907488986784141</v>
      </c>
      <c r="L314" s="31">
        <v>20.873362445414848</v>
      </c>
      <c r="M314" s="32">
        <v>2.0341265413692931</v>
      </c>
    </row>
    <row r="315" spans="1:13" ht="8.25" customHeight="1">
      <c r="A315" s="67">
        <v>403</v>
      </c>
      <c r="B315" s="23" t="s">
        <v>41</v>
      </c>
      <c r="C315" s="23">
        <v>2014</v>
      </c>
      <c r="D315" s="33">
        <v>1349</v>
      </c>
      <c r="E315" s="33">
        <v>181</v>
      </c>
      <c r="F315" s="34">
        <v>13.417346182357301</v>
      </c>
      <c r="G315" s="34">
        <v>12.616426756985605</v>
      </c>
      <c r="H315" s="35">
        <v>0.80091942537169558</v>
      </c>
      <c r="I315" s="33">
        <v>3827</v>
      </c>
      <c r="J315" s="33">
        <v>683</v>
      </c>
      <c r="K315" s="31">
        <v>17.846877449699502</v>
      </c>
      <c r="L315" s="31">
        <v>28.08811959087333</v>
      </c>
      <c r="M315" s="32">
        <v>-10.241242141173828</v>
      </c>
    </row>
    <row r="316" spans="1:13" ht="8.25" customHeight="1">
      <c r="A316" s="67">
        <v>404</v>
      </c>
      <c r="B316" s="23" t="s">
        <v>114</v>
      </c>
      <c r="C316" s="23">
        <v>2014</v>
      </c>
      <c r="D316" s="33">
        <v>1248</v>
      </c>
      <c r="E316" s="33">
        <v>296</v>
      </c>
      <c r="F316" s="34">
        <v>23.717948717948715</v>
      </c>
      <c r="G316" s="34">
        <v>22.827125119388729</v>
      </c>
      <c r="H316" s="35">
        <v>0.89082359855998661</v>
      </c>
      <c r="I316" s="33">
        <v>3805</v>
      </c>
      <c r="J316" s="33">
        <v>1524</v>
      </c>
      <c r="K316" s="31">
        <v>40.052562417871222</v>
      </c>
      <c r="L316" s="31">
        <v>39.506500397983551</v>
      </c>
      <c r="M316" s="32">
        <v>0.54606201988767111</v>
      </c>
    </row>
    <row r="317" spans="1:13" ht="8.25" customHeight="1">
      <c r="A317" s="67">
        <v>405</v>
      </c>
      <c r="B317" s="23" t="s">
        <v>115</v>
      </c>
      <c r="C317" s="23">
        <v>2014</v>
      </c>
      <c r="D317" s="33">
        <v>253</v>
      </c>
      <c r="E317" s="33">
        <v>30</v>
      </c>
      <c r="F317" s="34">
        <v>11.857707509881422</v>
      </c>
      <c r="G317" s="34">
        <v>7.6923076923076925</v>
      </c>
      <c r="H317" s="35">
        <v>4.1653998175737295</v>
      </c>
      <c r="I317" s="33">
        <v>1452</v>
      </c>
      <c r="J317" s="33">
        <v>329</v>
      </c>
      <c r="K317" s="31">
        <v>22.658402203856749</v>
      </c>
      <c r="L317" s="31">
        <v>25.865580448065174</v>
      </c>
      <c r="M317" s="32">
        <v>-3.2071782442084249</v>
      </c>
    </row>
    <row r="318" spans="1:13" ht="8.25" customHeight="1">
      <c r="A318" s="67">
        <v>451</v>
      </c>
      <c r="B318" s="23" t="s">
        <v>86</v>
      </c>
      <c r="C318" s="23">
        <v>2014</v>
      </c>
      <c r="D318" s="33">
        <v>868</v>
      </c>
      <c r="E318" s="33">
        <v>67</v>
      </c>
      <c r="F318" s="34">
        <v>7.7188940092165899</v>
      </c>
      <c r="G318" s="34">
        <v>7.4542897327707456</v>
      </c>
      <c r="H318" s="35">
        <v>0.26460427644584428</v>
      </c>
      <c r="I318" s="33">
        <v>2801</v>
      </c>
      <c r="J318" s="33">
        <v>360</v>
      </c>
      <c r="K318" s="31">
        <v>12.852552659764369</v>
      </c>
      <c r="L318" s="31">
        <v>13.245492371705964</v>
      </c>
      <c r="M318" s="32">
        <v>-0.3929397119415956</v>
      </c>
    </row>
    <row r="319" spans="1:13" ht="8.25" customHeight="1">
      <c r="A319" s="67">
        <v>452</v>
      </c>
      <c r="B319" s="23" t="s">
        <v>87</v>
      </c>
      <c r="C319" s="23">
        <v>2014</v>
      </c>
      <c r="D319" s="33">
        <v>867</v>
      </c>
      <c r="E319" s="33">
        <v>68</v>
      </c>
      <c r="F319" s="34">
        <v>7.8431372549019605</v>
      </c>
      <c r="G319" s="34">
        <v>7.9022988505747129</v>
      </c>
      <c r="H319" s="35">
        <v>-5.9161595672752476E-2</v>
      </c>
      <c r="I319" s="33">
        <v>4288</v>
      </c>
      <c r="J319" s="33">
        <v>514</v>
      </c>
      <c r="K319" s="31">
        <v>11.986940298507463</v>
      </c>
      <c r="L319" s="31">
        <v>12.768440709617179</v>
      </c>
      <c r="M319" s="32">
        <v>-0.78150041110971635</v>
      </c>
    </row>
    <row r="320" spans="1:13" ht="8.25" customHeight="1">
      <c r="A320" s="67">
        <v>453</v>
      </c>
      <c r="B320" s="23" t="s">
        <v>88</v>
      </c>
      <c r="C320" s="23">
        <v>2014</v>
      </c>
      <c r="D320" s="33">
        <v>1003</v>
      </c>
      <c r="E320" s="33">
        <v>171</v>
      </c>
      <c r="F320" s="34">
        <v>17.048853439680958</v>
      </c>
      <c r="G320" s="34">
        <v>21.473951715374842</v>
      </c>
      <c r="H320" s="35">
        <v>-4.4250982756938839</v>
      </c>
      <c r="I320" s="33">
        <v>4149</v>
      </c>
      <c r="J320" s="33">
        <v>1041</v>
      </c>
      <c r="K320" s="31">
        <v>25.090383224873463</v>
      </c>
      <c r="L320" s="31">
        <v>30.640207890385067</v>
      </c>
      <c r="M320" s="32">
        <v>-5.5498246655116041</v>
      </c>
    </row>
    <row r="321" spans="1:13" ht="8.25" customHeight="1">
      <c r="A321" s="67">
        <v>454</v>
      </c>
      <c r="B321" s="23" t="s">
        <v>89</v>
      </c>
      <c r="C321" s="23">
        <v>2014</v>
      </c>
      <c r="D321" s="33">
        <v>2023</v>
      </c>
      <c r="E321" s="33">
        <v>302</v>
      </c>
      <c r="F321" s="34">
        <v>14.928324270884824</v>
      </c>
      <c r="G321" s="34">
        <v>15.447154471544716</v>
      </c>
      <c r="H321" s="35">
        <v>-0.51883020065989172</v>
      </c>
      <c r="I321" s="33">
        <v>8028</v>
      </c>
      <c r="J321" s="33">
        <v>1439</v>
      </c>
      <c r="K321" s="31">
        <v>17.924763328350775</v>
      </c>
      <c r="L321" s="31">
        <v>18.275355218030377</v>
      </c>
      <c r="M321" s="32">
        <v>-0.35059188967960253</v>
      </c>
    </row>
    <row r="322" spans="1:13" ht="8.25" customHeight="1">
      <c r="A322" s="67">
        <v>455</v>
      </c>
      <c r="B322" s="23" t="s">
        <v>90</v>
      </c>
      <c r="C322" s="23">
        <v>2014</v>
      </c>
      <c r="D322" s="33">
        <v>640</v>
      </c>
      <c r="E322" s="33">
        <v>43</v>
      </c>
      <c r="F322" s="34">
        <v>6.71875</v>
      </c>
      <c r="G322" s="34">
        <v>5.6603773584905666</v>
      </c>
      <c r="H322" s="35">
        <v>1.0583726415094334</v>
      </c>
      <c r="I322" s="33">
        <v>2166</v>
      </c>
      <c r="J322" s="33">
        <v>186</v>
      </c>
      <c r="K322" s="31">
        <v>8.5872576177285325</v>
      </c>
      <c r="L322" s="31">
        <v>10.298850574712644</v>
      </c>
      <c r="M322" s="32">
        <v>-1.7115929569841111</v>
      </c>
    </row>
    <row r="323" spans="1:13" ht="8.25" customHeight="1">
      <c r="A323" s="67">
        <v>456</v>
      </c>
      <c r="B323" s="23" t="s">
        <v>116</v>
      </c>
      <c r="C323" s="23">
        <v>2014</v>
      </c>
      <c r="D323" s="33">
        <v>906</v>
      </c>
      <c r="E323" s="33">
        <v>200</v>
      </c>
      <c r="F323" s="34">
        <v>22.075055187637968</v>
      </c>
      <c r="G323" s="34">
        <v>21.348314606741571</v>
      </c>
      <c r="H323" s="35">
        <v>0.72674058089639715</v>
      </c>
      <c r="I323" s="33">
        <v>3531</v>
      </c>
      <c r="J323" s="33">
        <v>926</v>
      </c>
      <c r="K323" s="31">
        <v>26.224865477201924</v>
      </c>
      <c r="L323" s="31">
        <v>24.876775877065814</v>
      </c>
      <c r="M323" s="32">
        <v>1.3480896001361096</v>
      </c>
    </row>
    <row r="324" spans="1:13" ht="8.25" customHeight="1">
      <c r="A324" s="67">
        <v>457</v>
      </c>
      <c r="B324" s="23" t="s">
        <v>91</v>
      </c>
      <c r="C324" s="23">
        <v>2014</v>
      </c>
      <c r="D324" s="33">
        <v>771</v>
      </c>
      <c r="E324" s="33">
        <v>97</v>
      </c>
      <c r="F324" s="34">
        <v>12.581063553826199</v>
      </c>
      <c r="G324" s="34">
        <v>11.295180722891567</v>
      </c>
      <c r="H324" s="35">
        <v>1.2858828309346322</v>
      </c>
      <c r="I324" s="33">
        <v>3841</v>
      </c>
      <c r="J324" s="33">
        <v>593</v>
      </c>
      <c r="K324" s="31">
        <v>15.438687841707887</v>
      </c>
      <c r="L324" s="31">
        <v>14.177347632749148</v>
      </c>
      <c r="M324" s="32">
        <v>1.2613402089587389</v>
      </c>
    </row>
    <row r="325" spans="1:13" ht="8.25" customHeight="1">
      <c r="A325" s="67">
        <v>458</v>
      </c>
      <c r="B325" s="23" t="s">
        <v>92</v>
      </c>
      <c r="C325" s="23">
        <v>2014</v>
      </c>
      <c r="D325" s="33">
        <v>754</v>
      </c>
      <c r="E325" s="33">
        <v>63</v>
      </c>
      <c r="F325" s="34">
        <v>8.3554376657824925</v>
      </c>
      <c r="G325" s="34">
        <v>8.5333333333333332</v>
      </c>
      <c r="H325" s="35">
        <v>-0.17789566755084074</v>
      </c>
      <c r="I325" s="33">
        <v>3176</v>
      </c>
      <c r="J325" s="33">
        <v>367</v>
      </c>
      <c r="K325" s="31">
        <v>11.555415617128464</v>
      </c>
      <c r="L325" s="31">
        <v>14.004517586318165</v>
      </c>
      <c r="M325" s="32">
        <v>-2.4491019691897016</v>
      </c>
    </row>
    <row r="326" spans="1:13" ht="8.25" customHeight="1">
      <c r="A326" s="67">
        <v>459</v>
      </c>
      <c r="B326" s="23" t="s">
        <v>93</v>
      </c>
      <c r="C326" s="23">
        <v>2014</v>
      </c>
      <c r="D326" s="33">
        <v>2561</v>
      </c>
      <c r="E326" s="33">
        <v>361</v>
      </c>
      <c r="F326" s="34">
        <v>14.096056228035925</v>
      </c>
      <c r="G326" s="34">
        <v>15.014299332697808</v>
      </c>
      <c r="H326" s="35">
        <v>-0.91824310466188308</v>
      </c>
      <c r="I326" s="33">
        <v>9016</v>
      </c>
      <c r="J326" s="33">
        <v>1826</v>
      </c>
      <c r="K326" s="31">
        <v>20.252883762200533</v>
      </c>
      <c r="L326" s="31">
        <v>21.765363128491618</v>
      </c>
      <c r="M326" s="32">
        <v>-1.5124793662910854</v>
      </c>
    </row>
    <row r="327" spans="1:13" ht="8.25" customHeight="1">
      <c r="A327" s="67">
        <v>460</v>
      </c>
      <c r="B327" s="23" t="s">
        <v>94</v>
      </c>
      <c r="C327" s="23">
        <v>2014</v>
      </c>
      <c r="D327" s="33">
        <v>1135</v>
      </c>
      <c r="E327" s="33">
        <v>225</v>
      </c>
      <c r="F327" s="34">
        <v>19.823788546255507</v>
      </c>
      <c r="G327" s="34">
        <v>17.921527041357372</v>
      </c>
      <c r="H327" s="35">
        <v>1.9022615048981351</v>
      </c>
      <c r="I327" s="33">
        <v>4013</v>
      </c>
      <c r="J327" s="33">
        <v>1166</v>
      </c>
      <c r="K327" s="31">
        <v>29.05556939945178</v>
      </c>
      <c r="L327" s="31">
        <v>30.307576894223555</v>
      </c>
      <c r="M327" s="32">
        <v>-1.2520074947717745</v>
      </c>
    </row>
    <row r="328" spans="1:13" ht="8.25" customHeight="1">
      <c r="A328" s="67">
        <v>461</v>
      </c>
      <c r="B328" s="23" t="s">
        <v>95</v>
      </c>
      <c r="C328" s="23">
        <v>2014</v>
      </c>
      <c r="D328" s="33">
        <v>542</v>
      </c>
      <c r="E328" s="33">
        <v>44</v>
      </c>
      <c r="F328" s="34">
        <v>8.1180811808118083</v>
      </c>
      <c r="G328" s="34">
        <v>10.743801652892563</v>
      </c>
      <c r="H328" s="35">
        <v>-2.6257204720807543</v>
      </c>
      <c r="I328" s="33">
        <v>1955</v>
      </c>
      <c r="J328" s="33">
        <v>400</v>
      </c>
      <c r="K328" s="31">
        <v>20.460358056265985</v>
      </c>
      <c r="L328" s="31">
        <v>22.714007782101167</v>
      </c>
      <c r="M328" s="32">
        <v>-2.2536497258351815</v>
      </c>
    </row>
    <row r="329" spans="1:13" ht="8.25" customHeight="1">
      <c r="A329" s="67">
        <v>462</v>
      </c>
      <c r="B329" s="23" t="s">
        <v>96</v>
      </c>
      <c r="C329" s="23">
        <v>2014</v>
      </c>
      <c r="D329" s="33">
        <v>304</v>
      </c>
      <c r="E329" s="33">
        <v>30</v>
      </c>
      <c r="F329" s="34">
        <v>9.8684210526315788</v>
      </c>
      <c r="G329" s="34">
        <v>12.217194570135746</v>
      </c>
      <c r="H329" s="35">
        <v>-2.3487735175041671</v>
      </c>
      <c r="I329" s="33">
        <v>1279</v>
      </c>
      <c r="J329" s="33">
        <v>153</v>
      </c>
      <c r="K329" s="31">
        <v>11.962470680218921</v>
      </c>
      <c r="L329" s="31">
        <v>10.228166797797011</v>
      </c>
      <c r="M329" s="32">
        <v>1.7343038824219104</v>
      </c>
    </row>
    <row r="330" spans="1:13" s="73" customFormat="1" ht="16.5" customHeight="1">
      <c r="A330" s="68">
        <v>4</v>
      </c>
      <c r="B330" s="36" t="s">
        <v>56</v>
      </c>
      <c r="C330" s="36">
        <v>2014</v>
      </c>
      <c r="D330" s="37">
        <v>15832</v>
      </c>
      <c r="E330" s="37">
        <v>2288</v>
      </c>
      <c r="F330" s="38">
        <v>14.451743304699344</v>
      </c>
      <c r="G330" s="38">
        <v>14.270724029380903</v>
      </c>
      <c r="H330" s="39">
        <v>0.18101927531844098</v>
      </c>
      <c r="I330" s="37">
        <v>60030</v>
      </c>
      <c r="J330" s="37">
        <v>12320</v>
      </c>
      <c r="K330" s="40">
        <v>20.523071797434618</v>
      </c>
      <c r="L330" s="40">
        <v>21.877075308805953</v>
      </c>
      <c r="M330" s="41">
        <v>-1.3540035113713351</v>
      </c>
    </row>
    <row r="331" spans="1:13" s="73" customFormat="1" ht="16.5" customHeight="1">
      <c r="A331" s="52">
        <v>0</v>
      </c>
      <c r="B331" s="36" t="s">
        <v>57</v>
      </c>
      <c r="C331" s="36">
        <v>2014</v>
      </c>
      <c r="D331" s="37">
        <v>52830</v>
      </c>
      <c r="E331" s="37">
        <v>8058</v>
      </c>
      <c r="F331" s="38">
        <v>15.252697331061896</v>
      </c>
      <c r="G331" s="38">
        <v>14.616118264186934</v>
      </c>
      <c r="H331" s="39">
        <v>0.6365790668749618</v>
      </c>
      <c r="I331" s="37">
        <v>185233</v>
      </c>
      <c r="J331" s="37">
        <v>42521</v>
      </c>
      <c r="K331" s="40">
        <v>22.955412912386024</v>
      </c>
      <c r="L331" s="40">
        <v>23.188077721184683</v>
      </c>
      <c r="M331" s="41">
        <v>-0.23266480879865981</v>
      </c>
    </row>
    <row r="332" spans="1:13" ht="8.25" customHeight="1">
      <c r="A332" s="67">
        <v>101</v>
      </c>
      <c r="B332" s="23" t="s">
        <v>102</v>
      </c>
      <c r="C332" s="23">
        <v>2013</v>
      </c>
      <c r="D332" s="33">
        <v>1887</v>
      </c>
      <c r="E332" s="33">
        <v>329</v>
      </c>
      <c r="F332" s="34">
        <v>17.435082140964493</v>
      </c>
      <c r="G332" s="34">
        <v>16.070414537194779</v>
      </c>
      <c r="H332" s="35">
        <v>1.3646676037697141</v>
      </c>
      <c r="I332" s="33">
        <v>5662</v>
      </c>
      <c r="J332" s="33">
        <v>1866</v>
      </c>
      <c r="K332" s="31">
        <v>32.95655245496291</v>
      </c>
      <c r="L332" s="31">
        <v>31.168132065314914</v>
      </c>
      <c r="M332" s="32">
        <v>1.788420389647996</v>
      </c>
    </row>
    <row r="333" spans="1:13" ht="8.25" customHeight="1">
      <c r="A333" s="67">
        <v>102</v>
      </c>
      <c r="B333" s="23" t="s">
        <v>103</v>
      </c>
      <c r="C333" s="23">
        <v>2013</v>
      </c>
      <c r="D333" s="33">
        <v>399</v>
      </c>
      <c r="E333" s="33">
        <v>77</v>
      </c>
      <c r="F333" s="34">
        <v>19.298245614035086</v>
      </c>
      <c r="G333" s="34">
        <v>24.362606232294617</v>
      </c>
      <c r="H333" s="35">
        <v>-5.0643606182595313</v>
      </c>
      <c r="I333" s="33">
        <v>2291</v>
      </c>
      <c r="J333" s="33">
        <v>839</v>
      </c>
      <c r="K333" s="31">
        <v>36.621562636403318</v>
      </c>
      <c r="L333" s="31">
        <v>43.513398553806894</v>
      </c>
      <c r="M333" s="32">
        <v>-6.8918359174035757</v>
      </c>
    </row>
    <row r="334" spans="1:13" ht="8.25" customHeight="1">
      <c r="A334" s="67">
        <v>103</v>
      </c>
      <c r="B334" s="23" t="s">
        <v>104</v>
      </c>
      <c r="C334" s="23">
        <v>2013</v>
      </c>
      <c r="D334" s="33">
        <v>934</v>
      </c>
      <c r="E334" s="33">
        <v>257</v>
      </c>
      <c r="F334" s="34">
        <v>27.51605995717345</v>
      </c>
      <c r="G334" s="34">
        <v>25</v>
      </c>
      <c r="H334" s="35">
        <v>2.5160599571734501</v>
      </c>
      <c r="I334" s="33">
        <v>3067</v>
      </c>
      <c r="J334" s="33">
        <v>973</v>
      </c>
      <c r="K334" s="31">
        <v>31.724812520378222</v>
      </c>
      <c r="L334" s="31">
        <v>36.224489795918366</v>
      </c>
      <c r="M334" s="32">
        <v>-4.4996772755401437</v>
      </c>
    </row>
    <row r="335" spans="1:13" ht="8.25" customHeight="1">
      <c r="A335" s="67">
        <v>151</v>
      </c>
      <c r="B335" s="23" t="s">
        <v>61</v>
      </c>
      <c r="C335" s="23">
        <v>2013</v>
      </c>
      <c r="D335" s="33">
        <v>896</v>
      </c>
      <c r="E335" s="33">
        <v>78</v>
      </c>
      <c r="F335" s="34">
        <v>8.7053571428571423</v>
      </c>
      <c r="G335" s="34">
        <v>8.2860385925085129</v>
      </c>
      <c r="H335" s="35">
        <v>0.41931855034862942</v>
      </c>
      <c r="I335" s="33">
        <v>4017</v>
      </c>
      <c r="J335" s="33">
        <v>642</v>
      </c>
      <c r="K335" s="31">
        <v>15.982076176250933</v>
      </c>
      <c r="L335" s="31">
        <v>18.1640625</v>
      </c>
      <c r="M335" s="32">
        <v>-2.1819863237490669</v>
      </c>
    </row>
    <row r="336" spans="1:13" ht="8.25" customHeight="1">
      <c r="A336" s="67">
        <v>153</v>
      </c>
      <c r="B336" s="23" t="s">
        <v>63</v>
      </c>
      <c r="C336" s="23">
        <v>2013</v>
      </c>
      <c r="D336" s="33">
        <v>715</v>
      </c>
      <c r="E336" s="33">
        <v>91</v>
      </c>
      <c r="F336" s="34">
        <v>12.727272727272727</v>
      </c>
      <c r="G336" s="34">
        <v>11.748251748251748</v>
      </c>
      <c r="H336" s="35">
        <v>0.97902097902097829</v>
      </c>
      <c r="I336" s="33">
        <v>2738</v>
      </c>
      <c r="J336" s="33">
        <v>494</v>
      </c>
      <c r="K336" s="31">
        <v>18.042366691015342</v>
      </c>
      <c r="L336" s="31">
        <v>18.74074074074074</v>
      </c>
      <c r="M336" s="32">
        <v>-0.69837404972539829</v>
      </c>
    </row>
    <row r="337" spans="1:13" ht="8.25" customHeight="1">
      <c r="A337" s="67">
        <v>154</v>
      </c>
      <c r="B337" s="23" t="s">
        <v>64</v>
      </c>
      <c r="C337" s="23">
        <v>2013</v>
      </c>
      <c r="D337" s="33">
        <v>561</v>
      </c>
      <c r="E337" s="33">
        <v>33</v>
      </c>
      <c r="F337" s="34">
        <v>5.8823529411764701</v>
      </c>
      <c r="G337" s="34">
        <v>5.8350100603621735</v>
      </c>
      <c r="H337" s="35">
        <v>4.7342880814296606E-2</v>
      </c>
      <c r="I337" s="33">
        <v>1862</v>
      </c>
      <c r="J337" s="33">
        <v>179</v>
      </c>
      <c r="K337" s="31">
        <v>9.6133190118152516</v>
      </c>
      <c r="L337" s="31">
        <v>10.558319513543395</v>
      </c>
      <c r="M337" s="32">
        <v>-0.94500050172814376</v>
      </c>
    </row>
    <row r="338" spans="1:13" ht="8.25" customHeight="1">
      <c r="A338" s="67">
        <v>155</v>
      </c>
      <c r="B338" s="23" t="s">
        <v>65</v>
      </c>
      <c r="C338" s="23">
        <v>2013</v>
      </c>
      <c r="D338" s="33">
        <v>653</v>
      </c>
      <c r="E338" s="33">
        <v>53</v>
      </c>
      <c r="F338" s="34">
        <v>8.1163859111791741</v>
      </c>
      <c r="G338" s="34">
        <v>8.9850249584026631</v>
      </c>
      <c r="H338" s="35">
        <v>-0.86863904722348906</v>
      </c>
      <c r="I338" s="33">
        <v>2897</v>
      </c>
      <c r="J338" s="33">
        <v>506</v>
      </c>
      <c r="K338" s="31">
        <v>17.466344494304455</v>
      </c>
      <c r="L338" s="31">
        <v>17.305699481865286</v>
      </c>
      <c r="M338" s="32">
        <v>0.16064501243916851</v>
      </c>
    </row>
    <row r="339" spans="1:13" ht="8.25" customHeight="1">
      <c r="A339" s="67">
        <v>157</v>
      </c>
      <c r="B339" s="23" t="s">
        <v>66</v>
      </c>
      <c r="C339" s="23">
        <v>2013</v>
      </c>
      <c r="D339" s="33">
        <v>750</v>
      </c>
      <c r="E339" s="33">
        <v>76</v>
      </c>
      <c r="F339" s="34">
        <v>10.133333333333333</v>
      </c>
      <c r="G339" s="34">
        <v>8.3076923076923084</v>
      </c>
      <c r="H339" s="35">
        <v>1.8256410256410245</v>
      </c>
      <c r="I339" s="33">
        <v>3087</v>
      </c>
      <c r="J339" s="33">
        <v>720</v>
      </c>
      <c r="K339" s="31">
        <v>23.323615160349853</v>
      </c>
      <c r="L339" s="31">
        <v>21.428571428571427</v>
      </c>
      <c r="M339" s="32">
        <v>1.8950437317784257</v>
      </c>
    </row>
    <row r="340" spans="1:13" ht="8.25" customHeight="1">
      <c r="A340" s="67">
        <v>158</v>
      </c>
      <c r="B340" s="23" t="s">
        <v>67</v>
      </c>
      <c r="C340" s="23">
        <v>2013</v>
      </c>
      <c r="D340" s="33">
        <v>709</v>
      </c>
      <c r="E340" s="33">
        <v>71</v>
      </c>
      <c r="F340" s="34">
        <v>10.01410437235543</v>
      </c>
      <c r="G340" s="34">
        <v>9.5238095238095237</v>
      </c>
      <c r="H340" s="35">
        <v>0.49029484854590599</v>
      </c>
      <c r="I340" s="33">
        <v>2651</v>
      </c>
      <c r="J340" s="33">
        <v>405</v>
      </c>
      <c r="K340" s="31">
        <v>15.277253866465484</v>
      </c>
      <c r="L340" s="31">
        <v>14.152700186219738</v>
      </c>
      <c r="M340" s="32">
        <v>1.1245536802457465</v>
      </c>
    </row>
    <row r="341" spans="1:13" ht="8.25" customHeight="1">
      <c r="A341" s="67">
        <v>152</v>
      </c>
      <c r="B341" s="23" t="s">
        <v>62</v>
      </c>
      <c r="C341" s="23">
        <v>2013</v>
      </c>
      <c r="D341" s="33">
        <v>2326</v>
      </c>
      <c r="E341" s="33">
        <v>354</v>
      </c>
      <c r="F341" s="34">
        <v>15.219260533104043</v>
      </c>
      <c r="G341" s="34">
        <v>18.037383177570092</v>
      </c>
      <c r="H341" s="35">
        <v>-2.8181226444660492</v>
      </c>
      <c r="I341" s="33">
        <v>7097</v>
      </c>
      <c r="J341" s="33">
        <v>1650</v>
      </c>
      <c r="K341" s="31">
        <v>23.249260250810202</v>
      </c>
      <c r="L341" s="31">
        <v>23.156859991574215</v>
      </c>
      <c r="M341" s="32">
        <v>9.2400259235986937E-2</v>
      </c>
    </row>
    <row r="342" spans="1:13" ht="8.25" customHeight="1">
      <c r="A342" s="67">
        <v>152012</v>
      </c>
      <c r="B342" s="23" t="s">
        <v>105</v>
      </c>
      <c r="C342" s="23">
        <v>2013</v>
      </c>
      <c r="D342" s="33">
        <v>1128</v>
      </c>
      <c r="E342" s="33">
        <v>251</v>
      </c>
      <c r="F342" s="34">
        <v>22.25177304964539</v>
      </c>
      <c r="G342" s="34">
        <v>25.855855855855857</v>
      </c>
      <c r="H342" s="35">
        <v>-3.6040828062104673</v>
      </c>
      <c r="I342" s="33">
        <v>2651</v>
      </c>
      <c r="J342" s="33">
        <v>973</v>
      </c>
      <c r="K342" s="31">
        <v>36.703130894002264</v>
      </c>
      <c r="L342" s="31">
        <v>37.234848484848484</v>
      </c>
      <c r="M342" s="32">
        <v>-0.53171759084622039</v>
      </c>
    </row>
    <row r="343" spans="1:13" ht="8.25" customHeight="1">
      <c r="A343" s="67" t="s">
        <v>145</v>
      </c>
      <c r="B343" s="23" t="s">
        <v>106</v>
      </c>
      <c r="C343" s="23">
        <v>2013</v>
      </c>
      <c r="D343" s="33">
        <v>1198</v>
      </c>
      <c r="E343" s="33">
        <v>103</v>
      </c>
      <c r="F343" s="34">
        <v>8.5976627712854761</v>
      </c>
      <c r="G343" s="34">
        <v>9.6116504854368934</v>
      </c>
      <c r="H343" s="35">
        <v>-1.0139877141514173</v>
      </c>
      <c r="I343" s="33">
        <v>4446</v>
      </c>
      <c r="J343" s="33">
        <v>677</v>
      </c>
      <c r="K343" s="31">
        <v>15.227170490328385</v>
      </c>
      <c r="L343" s="31">
        <v>14.862753849587145</v>
      </c>
      <c r="M343" s="32">
        <v>0.36441664074123992</v>
      </c>
    </row>
    <row r="344" spans="1:13" s="73" customFormat="1" ht="16.5" customHeight="1">
      <c r="A344" s="68">
        <v>1</v>
      </c>
      <c r="B344" s="36" t="s">
        <v>14</v>
      </c>
      <c r="C344" s="36">
        <v>2013</v>
      </c>
      <c r="D344" s="37">
        <v>9830</v>
      </c>
      <c r="E344" s="37">
        <v>1419</v>
      </c>
      <c r="F344" s="38">
        <v>14.435401831129196</v>
      </c>
      <c r="G344" s="38">
        <v>14.595596250272511</v>
      </c>
      <c r="H344" s="39">
        <v>-0.16019441914331445</v>
      </c>
      <c r="I344" s="37">
        <v>35369</v>
      </c>
      <c r="J344" s="37">
        <v>8274</v>
      </c>
      <c r="K344" s="40">
        <v>23.393367072860414</v>
      </c>
      <c r="L344" s="40">
        <v>23.986620556720904</v>
      </c>
      <c r="M344" s="41">
        <v>-0.59325348386049015</v>
      </c>
    </row>
    <row r="345" spans="1:13" ht="8.25" customHeight="1">
      <c r="A345" s="67">
        <v>241</v>
      </c>
      <c r="B345" s="23" t="s">
        <v>68</v>
      </c>
      <c r="C345" s="23">
        <v>2013</v>
      </c>
      <c r="D345" s="33">
        <v>7222</v>
      </c>
      <c r="E345" s="33">
        <v>1545</v>
      </c>
      <c r="F345" s="34">
        <v>21.392965937413457</v>
      </c>
      <c r="G345" s="34">
        <v>19.81049562682216</v>
      </c>
      <c r="H345" s="35">
        <v>1.5824703105912974</v>
      </c>
      <c r="I345" s="33">
        <v>27239</v>
      </c>
      <c r="J345" s="33">
        <v>10008</v>
      </c>
      <c r="K345" s="31">
        <v>36.741436910312416</v>
      </c>
      <c r="L345" s="31">
        <v>36.926332986781524</v>
      </c>
      <c r="M345" s="32">
        <v>-0.18489607646910855</v>
      </c>
    </row>
    <row r="346" spans="1:13" ht="8.25" customHeight="1">
      <c r="A346" s="67">
        <v>241001</v>
      </c>
      <c r="B346" s="23" t="s">
        <v>141</v>
      </c>
      <c r="C346" s="23">
        <v>2013</v>
      </c>
      <c r="D346" s="33">
        <v>3585</v>
      </c>
      <c r="E346" s="33">
        <v>1025</v>
      </c>
      <c r="F346" s="34">
        <v>28.591352859135288</v>
      </c>
      <c r="G346" s="34">
        <v>25.085812356979403</v>
      </c>
      <c r="H346" s="35">
        <v>3.5055405021558848</v>
      </c>
      <c r="I346" s="33">
        <v>12446</v>
      </c>
      <c r="J346" s="33">
        <v>6014</v>
      </c>
      <c r="K346" s="31">
        <v>48.320745621083077</v>
      </c>
      <c r="L346" s="31">
        <v>47.635769701919152</v>
      </c>
      <c r="M346" s="32">
        <v>0.68497591916392508</v>
      </c>
    </row>
    <row r="347" spans="1:13" ht="8.25" customHeight="1">
      <c r="A347" s="67" t="s">
        <v>147</v>
      </c>
      <c r="B347" s="23" t="s">
        <v>109</v>
      </c>
      <c r="C347" s="23">
        <v>2013</v>
      </c>
      <c r="D347" s="33">
        <v>3637</v>
      </c>
      <c r="E347" s="33">
        <v>520</v>
      </c>
      <c r="F347" s="34">
        <v>14.297497937860873</v>
      </c>
      <c r="G347" s="34">
        <v>14.328180737217597</v>
      </c>
      <c r="H347" s="35">
        <v>-3.0682799356723578E-2</v>
      </c>
      <c r="I347" s="33">
        <v>14793</v>
      </c>
      <c r="J347" s="33">
        <v>3994</v>
      </c>
      <c r="K347" s="31">
        <v>26.999256405056443</v>
      </c>
      <c r="L347" s="31">
        <v>27.997548852726901</v>
      </c>
      <c r="M347" s="32">
        <v>-0.99829244767045822</v>
      </c>
    </row>
    <row r="348" spans="1:13" ht="8.25" customHeight="1">
      <c r="A348" s="67">
        <v>251</v>
      </c>
      <c r="B348" s="23" t="s">
        <v>69</v>
      </c>
      <c r="C348" s="23">
        <v>2013</v>
      </c>
      <c r="D348" s="33">
        <v>1227</v>
      </c>
      <c r="E348" s="33">
        <v>156</v>
      </c>
      <c r="F348" s="34">
        <v>12.713936430317849</v>
      </c>
      <c r="G348" s="34">
        <v>11.322549952426261</v>
      </c>
      <c r="H348" s="35">
        <v>1.3913864778915883</v>
      </c>
      <c r="I348" s="33">
        <v>4854</v>
      </c>
      <c r="J348" s="33">
        <v>956</v>
      </c>
      <c r="K348" s="31">
        <v>19.695096827358878</v>
      </c>
      <c r="L348" s="31">
        <v>19.114604882085228</v>
      </c>
      <c r="M348" s="32">
        <v>0.58049194527364989</v>
      </c>
    </row>
    <row r="349" spans="1:13" ht="8.25" customHeight="1">
      <c r="A349" s="67">
        <v>252</v>
      </c>
      <c r="B349" s="23" t="s">
        <v>70</v>
      </c>
      <c r="C349" s="23">
        <v>2013</v>
      </c>
      <c r="D349" s="33">
        <v>821</v>
      </c>
      <c r="E349" s="33">
        <v>134</v>
      </c>
      <c r="F349" s="34">
        <v>16.321559074299635</v>
      </c>
      <c r="G349" s="34">
        <v>15.789473684210526</v>
      </c>
      <c r="H349" s="35">
        <v>0.53208539008910982</v>
      </c>
      <c r="I349" s="33">
        <v>3363</v>
      </c>
      <c r="J349" s="33">
        <v>851</v>
      </c>
      <c r="K349" s="31">
        <v>25.304787392209338</v>
      </c>
      <c r="L349" s="31">
        <v>23.816568047337277</v>
      </c>
      <c r="M349" s="32">
        <v>1.4882193448720606</v>
      </c>
    </row>
    <row r="350" spans="1:13" ht="8.25" customHeight="1">
      <c r="A350" s="67">
        <v>254</v>
      </c>
      <c r="B350" s="23" t="s">
        <v>71</v>
      </c>
      <c r="C350" s="23">
        <v>2013</v>
      </c>
      <c r="D350" s="33">
        <v>1551</v>
      </c>
      <c r="E350" s="33">
        <v>267</v>
      </c>
      <c r="F350" s="34">
        <v>17.214700193423599</v>
      </c>
      <c r="G350" s="34">
        <v>13.931034482758619</v>
      </c>
      <c r="H350" s="35">
        <v>3.2836657106649803</v>
      </c>
      <c r="I350" s="33">
        <v>6127</v>
      </c>
      <c r="J350" s="33">
        <v>1456</v>
      </c>
      <c r="K350" s="31">
        <v>23.763669006038846</v>
      </c>
      <c r="L350" s="31">
        <v>21.328784925276153</v>
      </c>
      <c r="M350" s="32">
        <v>2.4348840807626928</v>
      </c>
    </row>
    <row r="351" spans="1:13" ht="8.25" customHeight="1">
      <c r="A351" s="67">
        <v>255</v>
      </c>
      <c r="B351" s="23" t="s">
        <v>72</v>
      </c>
      <c r="C351" s="23">
        <v>2013</v>
      </c>
      <c r="D351" s="33">
        <v>296</v>
      </c>
      <c r="E351" s="33">
        <v>36</v>
      </c>
      <c r="F351" s="34">
        <v>12.162162162162163</v>
      </c>
      <c r="G351" s="34">
        <v>15.972222222222221</v>
      </c>
      <c r="H351" s="35">
        <v>-3.8100600600600583</v>
      </c>
      <c r="I351" s="33">
        <v>1472</v>
      </c>
      <c r="J351" s="33">
        <v>327</v>
      </c>
      <c r="K351" s="31">
        <v>22.214673913043477</v>
      </c>
      <c r="L351" s="31">
        <v>24.084124830393485</v>
      </c>
      <c r="M351" s="32">
        <v>-1.869450917350008</v>
      </c>
    </row>
    <row r="352" spans="1:13" ht="8.25" customHeight="1">
      <c r="A352" s="67">
        <v>256</v>
      </c>
      <c r="B352" s="23" t="s">
        <v>73</v>
      </c>
      <c r="C352" s="23">
        <v>2013</v>
      </c>
      <c r="D352" s="33">
        <v>661</v>
      </c>
      <c r="E352" s="33">
        <v>100</v>
      </c>
      <c r="F352" s="34">
        <v>15.128593040847202</v>
      </c>
      <c r="G352" s="34">
        <v>13.602941176470587</v>
      </c>
      <c r="H352" s="35">
        <v>1.5256518643766146</v>
      </c>
      <c r="I352" s="33">
        <v>2695</v>
      </c>
      <c r="J352" s="33">
        <v>635</v>
      </c>
      <c r="K352" s="31">
        <v>23.562152133580703</v>
      </c>
      <c r="L352" s="31">
        <v>23.67657722987672</v>
      </c>
      <c r="M352" s="32">
        <v>-0.11442509629601716</v>
      </c>
    </row>
    <row r="353" spans="1:13" ht="8.25" customHeight="1">
      <c r="A353" s="67">
        <v>257</v>
      </c>
      <c r="B353" s="23" t="s">
        <v>74</v>
      </c>
      <c r="C353" s="23">
        <v>2013</v>
      </c>
      <c r="D353" s="33">
        <v>861</v>
      </c>
      <c r="E353" s="33">
        <v>119</v>
      </c>
      <c r="F353" s="34">
        <v>13.821138211382115</v>
      </c>
      <c r="G353" s="34">
        <v>11.318051575931232</v>
      </c>
      <c r="H353" s="35">
        <v>2.5030866354508827</v>
      </c>
      <c r="I353" s="33">
        <v>3413</v>
      </c>
      <c r="J353" s="33">
        <v>714</v>
      </c>
      <c r="K353" s="31">
        <v>20.920011719894521</v>
      </c>
      <c r="L353" s="31">
        <v>22.44196044711952</v>
      </c>
      <c r="M353" s="32">
        <v>-1.5219487272249985</v>
      </c>
    </row>
    <row r="354" spans="1:13" s="73" customFormat="1" ht="16.5" customHeight="1">
      <c r="A354" s="68">
        <v>2</v>
      </c>
      <c r="B354" s="36" t="s">
        <v>26</v>
      </c>
      <c r="C354" s="36">
        <v>2013</v>
      </c>
      <c r="D354" s="37">
        <v>12639</v>
      </c>
      <c r="E354" s="37">
        <v>2357</v>
      </c>
      <c r="F354" s="38">
        <v>18.648627264815254</v>
      </c>
      <c r="G354" s="38">
        <v>17.16405037088149</v>
      </c>
      <c r="H354" s="39">
        <v>1.4845768939337631</v>
      </c>
      <c r="I354" s="37">
        <v>49163</v>
      </c>
      <c r="J354" s="37">
        <v>14947</v>
      </c>
      <c r="K354" s="40">
        <v>30.402945304395583</v>
      </c>
      <c r="L354" s="40">
        <v>30.145033963649716</v>
      </c>
      <c r="M354" s="41">
        <v>0.25791134074586708</v>
      </c>
    </row>
    <row r="355" spans="1:13" ht="8.25" customHeight="1">
      <c r="A355" s="67">
        <v>351</v>
      </c>
      <c r="B355" s="23" t="s">
        <v>75</v>
      </c>
      <c r="C355" s="23">
        <v>2013</v>
      </c>
      <c r="D355" s="33">
        <v>1153</v>
      </c>
      <c r="E355" s="33">
        <v>97</v>
      </c>
      <c r="F355" s="34">
        <v>8.4128360797918464</v>
      </c>
      <c r="G355" s="34">
        <v>8.9808274470232075</v>
      </c>
      <c r="H355" s="35">
        <v>-0.56799136723136101</v>
      </c>
      <c r="I355" s="33">
        <v>4326</v>
      </c>
      <c r="J355" s="33">
        <v>598</v>
      </c>
      <c r="K355" s="31">
        <v>13.82339343504392</v>
      </c>
      <c r="L355" s="31">
        <v>13.501518336837186</v>
      </c>
      <c r="M355" s="32">
        <v>0.32187509820673377</v>
      </c>
    </row>
    <row r="356" spans="1:13" ht="8.25" customHeight="1">
      <c r="A356" s="67">
        <v>352</v>
      </c>
      <c r="B356" s="23" t="s">
        <v>76</v>
      </c>
      <c r="C356" s="23">
        <v>2013</v>
      </c>
      <c r="D356" s="33">
        <v>1112</v>
      </c>
      <c r="E356" s="33">
        <v>156</v>
      </c>
      <c r="F356" s="34">
        <v>14.028776978417264</v>
      </c>
      <c r="G356" s="34">
        <v>11.655239960822723</v>
      </c>
      <c r="H356" s="35">
        <v>2.3735370175945416</v>
      </c>
      <c r="I356" s="33">
        <v>4666</v>
      </c>
      <c r="J356" s="33">
        <v>681</v>
      </c>
      <c r="K356" s="31">
        <v>14.594942134590655</v>
      </c>
      <c r="L356" s="31">
        <v>15.008503401360542</v>
      </c>
      <c r="M356" s="32">
        <v>-0.41356126676988758</v>
      </c>
    </row>
    <row r="357" spans="1:13" ht="8.25" customHeight="1">
      <c r="A357" s="67">
        <v>353</v>
      </c>
      <c r="B357" s="23" t="s">
        <v>77</v>
      </c>
      <c r="C357" s="23">
        <v>2013</v>
      </c>
      <c r="D357" s="33">
        <v>1682</v>
      </c>
      <c r="E357" s="33">
        <v>148</v>
      </c>
      <c r="F357" s="34">
        <v>8.7990487514863247</v>
      </c>
      <c r="G357" s="34">
        <v>8.9552238805970141</v>
      </c>
      <c r="H357" s="35">
        <v>-0.15617512911068943</v>
      </c>
      <c r="I357" s="33">
        <v>6428</v>
      </c>
      <c r="J357" s="33">
        <v>1222</v>
      </c>
      <c r="K357" s="31">
        <v>19.010578718108277</v>
      </c>
      <c r="L357" s="31">
        <v>18.57033051498847</v>
      </c>
      <c r="M357" s="32">
        <v>0.44024820311980761</v>
      </c>
    </row>
    <row r="358" spans="1:13" ht="8.25" customHeight="1">
      <c r="A358" s="67">
        <v>354</v>
      </c>
      <c r="B358" s="23" t="s">
        <v>78</v>
      </c>
      <c r="C358" s="23">
        <v>2013</v>
      </c>
      <c r="D358" s="33">
        <v>250</v>
      </c>
      <c r="E358" s="33">
        <v>20</v>
      </c>
      <c r="F358" s="34">
        <v>8</v>
      </c>
      <c r="G358" s="34">
        <v>9.7345132743362832</v>
      </c>
      <c r="H358" s="35">
        <v>-1.7345132743362832</v>
      </c>
      <c r="I358" s="33">
        <v>960</v>
      </c>
      <c r="J358" s="33">
        <v>127</v>
      </c>
      <c r="K358" s="31">
        <v>13.229166666666666</v>
      </c>
      <c r="L358" s="31">
        <v>10.431293881644935</v>
      </c>
      <c r="M358" s="32">
        <v>2.7978727850217311</v>
      </c>
    </row>
    <row r="359" spans="1:13" ht="8.25" customHeight="1">
      <c r="A359" s="67">
        <v>355</v>
      </c>
      <c r="B359" s="23" t="s">
        <v>79</v>
      </c>
      <c r="C359" s="23">
        <v>2013</v>
      </c>
      <c r="D359" s="33">
        <v>1445</v>
      </c>
      <c r="E359" s="33">
        <v>137</v>
      </c>
      <c r="F359" s="34">
        <v>9.4809688581314866</v>
      </c>
      <c r="G359" s="34">
        <v>12.5</v>
      </c>
      <c r="H359" s="35">
        <v>-3.0190311418685134</v>
      </c>
      <c r="I359" s="33">
        <v>4573</v>
      </c>
      <c r="J359" s="33">
        <v>766</v>
      </c>
      <c r="K359" s="31">
        <v>16.750492018368686</v>
      </c>
      <c r="L359" s="31">
        <v>16.81868743047831</v>
      </c>
      <c r="M359" s="32">
        <v>-6.8195412109623987E-2</v>
      </c>
    </row>
    <row r="360" spans="1:13" ht="8.25" customHeight="1">
      <c r="A360" s="67">
        <v>356</v>
      </c>
      <c r="B360" s="23" t="s">
        <v>80</v>
      </c>
      <c r="C360" s="23">
        <v>2013</v>
      </c>
      <c r="D360" s="33">
        <v>576</v>
      </c>
      <c r="E360" s="33">
        <v>50</v>
      </c>
      <c r="F360" s="34">
        <v>8.6805555555555554</v>
      </c>
      <c r="G360" s="34">
        <v>7.945736434108527</v>
      </c>
      <c r="H360" s="35">
        <v>0.73481912144702832</v>
      </c>
      <c r="I360" s="33">
        <v>2512</v>
      </c>
      <c r="J360" s="33">
        <v>359</v>
      </c>
      <c r="K360" s="31">
        <v>14.291401273885352</v>
      </c>
      <c r="L360" s="31">
        <v>14.217443249701315</v>
      </c>
      <c r="M360" s="32">
        <v>7.3958024184037185E-2</v>
      </c>
    </row>
    <row r="361" spans="1:13" ht="8.25" customHeight="1">
      <c r="A361" s="67">
        <v>357</v>
      </c>
      <c r="B361" s="23" t="s">
        <v>81</v>
      </c>
      <c r="C361" s="23">
        <v>2013</v>
      </c>
      <c r="D361" s="33">
        <v>809</v>
      </c>
      <c r="E361" s="33">
        <v>75</v>
      </c>
      <c r="F361" s="34">
        <v>9.2707045735475884</v>
      </c>
      <c r="G361" s="34">
        <v>11.29032258064516</v>
      </c>
      <c r="H361" s="35">
        <v>-2.0196180070975718</v>
      </c>
      <c r="I361" s="33">
        <v>3994</v>
      </c>
      <c r="J361" s="33">
        <v>549</v>
      </c>
      <c r="K361" s="31">
        <v>13.745618427641462</v>
      </c>
      <c r="L361" s="31">
        <v>14.959225280326196</v>
      </c>
      <c r="M361" s="32">
        <v>-1.2136068526847339</v>
      </c>
    </row>
    <row r="362" spans="1:13" ht="8.25" customHeight="1">
      <c r="A362" s="67">
        <v>358</v>
      </c>
      <c r="B362" s="23" t="s">
        <v>82</v>
      </c>
      <c r="C362" s="23">
        <v>2013</v>
      </c>
      <c r="D362" s="33">
        <v>857</v>
      </c>
      <c r="E362" s="33">
        <v>108</v>
      </c>
      <c r="F362" s="34">
        <v>12.602100350058343</v>
      </c>
      <c r="G362" s="34">
        <v>14.267015706806282</v>
      </c>
      <c r="H362" s="35">
        <v>-1.6649153567479384</v>
      </c>
      <c r="I362" s="33">
        <v>3341</v>
      </c>
      <c r="J362" s="33">
        <v>551</v>
      </c>
      <c r="K362" s="31">
        <v>16.492068243041004</v>
      </c>
      <c r="L362" s="31">
        <v>16.636957813428403</v>
      </c>
      <c r="M362" s="32">
        <v>-0.14488957038739869</v>
      </c>
    </row>
    <row r="363" spans="1:13" ht="8.25" customHeight="1">
      <c r="A363" s="67">
        <v>359</v>
      </c>
      <c r="B363" s="23" t="s">
        <v>83</v>
      </c>
      <c r="C363" s="23">
        <v>2013</v>
      </c>
      <c r="D363" s="33">
        <v>1087</v>
      </c>
      <c r="E363" s="33">
        <v>122</v>
      </c>
      <c r="F363" s="34">
        <v>11.223551057957682</v>
      </c>
      <c r="G363" s="34">
        <v>12.602459016393441</v>
      </c>
      <c r="H363" s="35">
        <v>-1.3789079584357591</v>
      </c>
      <c r="I363" s="33">
        <v>4789</v>
      </c>
      <c r="J363" s="33">
        <v>799</v>
      </c>
      <c r="K363" s="31">
        <v>16.684067655042806</v>
      </c>
      <c r="L363" s="31">
        <v>19.39924906132666</v>
      </c>
      <c r="M363" s="32">
        <v>-2.715181406283854</v>
      </c>
    </row>
    <row r="364" spans="1:13" ht="8.25" customHeight="1">
      <c r="A364" s="67">
        <v>360</v>
      </c>
      <c r="B364" s="23" t="s">
        <v>84</v>
      </c>
      <c r="C364" s="23">
        <v>2013</v>
      </c>
      <c r="D364" s="33">
        <v>546</v>
      </c>
      <c r="E364" s="33">
        <v>32</v>
      </c>
      <c r="F364" s="34">
        <v>5.8608058608058604</v>
      </c>
      <c r="G364" s="34">
        <v>10.06423982869379</v>
      </c>
      <c r="H364" s="35">
        <v>-4.2034339678879293</v>
      </c>
      <c r="I364" s="33">
        <v>2028</v>
      </c>
      <c r="J364" s="33">
        <v>293</v>
      </c>
      <c r="K364" s="31">
        <v>14.447731755424062</v>
      </c>
      <c r="L364" s="31">
        <v>14.972731779871095</v>
      </c>
      <c r="M364" s="32">
        <v>-0.5250000244470332</v>
      </c>
    </row>
    <row r="365" spans="1:13" ht="8.25" customHeight="1">
      <c r="A365" s="67">
        <v>361</v>
      </c>
      <c r="B365" s="23" t="s">
        <v>85</v>
      </c>
      <c r="C365" s="23">
        <v>2013</v>
      </c>
      <c r="D365" s="33">
        <v>806</v>
      </c>
      <c r="E365" s="33">
        <v>118</v>
      </c>
      <c r="F365" s="34">
        <v>14.640198511166252</v>
      </c>
      <c r="G365" s="34">
        <v>16.258992805755394</v>
      </c>
      <c r="H365" s="35">
        <v>-1.6187942945891418</v>
      </c>
      <c r="I365" s="33">
        <v>3154</v>
      </c>
      <c r="J365" s="33">
        <v>679</v>
      </c>
      <c r="K365" s="31">
        <v>21.528218135700698</v>
      </c>
      <c r="L365" s="31">
        <v>24.198617221873036</v>
      </c>
      <c r="M365" s="32">
        <v>-2.6703990861723383</v>
      </c>
    </row>
    <row r="366" spans="1:13" s="73" customFormat="1" ht="16.5" customHeight="1">
      <c r="A366" s="68">
        <v>3</v>
      </c>
      <c r="B366" s="36" t="s">
        <v>38</v>
      </c>
      <c r="C366" s="36">
        <v>2013</v>
      </c>
      <c r="D366" s="37">
        <v>10323</v>
      </c>
      <c r="E366" s="37">
        <v>1063</v>
      </c>
      <c r="F366" s="38">
        <v>10.29739416836191</v>
      </c>
      <c r="G366" s="38">
        <v>11.355231672830108</v>
      </c>
      <c r="H366" s="39">
        <v>-1.057837504468198</v>
      </c>
      <c r="I366" s="37">
        <v>40771</v>
      </c>
      <c r="J366" s="37">
        <v>6624</v>
      </c>
      <c r="K366" s="40">
        <v>16.246842118172232</v>
      </c>
      <c r="L366" s="40">
        <v>16.818716892289583</v>
      </c>
      <c r="M366" s="41">
        <v>-0.57187477411735088</v>
      </c>
    </row>
    <row r="367" spans="1:13" ht="8.25" customHeight="1">
      <c r="A367" s="67">
        <v>401</v>
      </c>
      <c r="B367" s="23" t="s">
        <v>112</v>
      </c>
      <c r="C367" s="23">
        <v>2013</v>
      </c>
      <c r="D367" s="33">
        <v>253</v>
      </c>
      <c r="E367" s="33">
        <v>19</v>
      </c>
      <c r="F367" s="34">
        <v>7.5098814229249005</v>
      </c>
      <c r="G367" s="34">
        <v>10.176991150442479</v>
      </c>
      <c r="H367" s="35">
        <v>-2.6671097275175786</v>
      </c>
      <c r="I367" s="33">
        <v>1645</v>
      </c>
      <c r="J367" s="33">
        <v>464</v>
      </c>
      <c r="K367" s="31">
        <v>28.206686930091184</v>
      </c>
      <c r="L367" s="31">
        <v>35.515151515151516</v>
      </c>
      <c r="M367" s="32">
        <v>-7.3084645850603316</v>
      </c>
    </row>
    <row r="368" spans="1:13" ht="8.25" customHeight="1">
      <c r="A368" s="67">
        <v>402</v>
      </c>
      <c r="B368" s="23" t="s">
        <v>113</v>
      </c>
      <c r="C368" s="23">
        <v>2013</v>
      </c>
      <c r="D368" s="33">
        <v>233</v>
      </c>
      <c r="E368" s="33">
        <v>34</v>
      </c>
      <c r="F368" s="34">
        <v>14.592274678111588</v>
      </c>
      <c r="G368" s="34">
        <v>18.137254901960784</v>
      </c>
      <c r="H368" s="35">
        <v>-3.5449802238491959</v>
      </c>
      <c r="I368" s="33">
        <v>1145</v>
      </c>
      <c r="J368" s="33">
        <v>239</v>
      </c>
      <c r="K368" s="31">
        <v>20.873362445414848</v>
      </c>
      <c r="L368" s="31">
        <v>20.99737532808399</v>
      </c>
      <c r="M368" s="32">
        <v>-0.12401288266914179</v>
      </c>
    </row>
    <row r="369" spans="1:13" ht="8.25" customHeight="1">
      <c r="A369" s="67">
        <v>403</v>
      </c>
      <c r="B369" s="23" t="s">
        <v>41</v>
      </c>
      <c r="C369" s="23">
        <v>2013</v>
      </c>
      <c r="D369" s="33">
        <v>1181</v>
      </c>
      <c r="E369" s="33">
        <v>149</v>
      </c>
      <c r="F369" s="34">
        <v>12.616426756985605</v>
      </c>
      <c r="G369" s="34">
        <v>14.372294372294373</v>
      </c>
      <c r="H369" s="35">
        <v>-1.7558676153087678</v>
      </c>
      <c r="I369" s="33">
        <v>3813</v>
      </c>
      <c r="J369" s="33">
        <v>1071</v>
      </c>
      <c r="K369" s="31">
        <v>28.08811959087333</v>
      </c>
      <c r="L369" s="31">
        <v>29.119280613594288</v>
      </c>
      <c r="M369" s="32">
        <v>-1.0311610227209584</v>
      </c>
    </row>
    <row r="370" spans="1:13" ht="8.25" customHeight="1">
      <c r="A370" s="67">
        <v>404</v>
      </c>
      <c r="B370" s="23" t="s">
        <v>114</v>
      </c>
      <c r="C370" s="23">
        <v>2013</v>
      </c>
      <c r="D370" s="33">
        <v>1047</v>
      </c>
      <c r="E370" s="33">
        <v>239</v>
      </c>
      <c r="F370" s="34">
        <v>22.827125119388729</v>
      </c>
      <c r="G370" s="34">
        <v>24.771689497716896</v>
      </c>
      <c r="H370" s="35">
        <v>-1.9445643783281668</v>
      </c>
      <c r="I370" s="33">
        <v>3769</v>
      </c>
      <c r="J370" s="33">
        <v>1489</v>
      </c>
      <c r="K370" s="31">
        <v>39.506500397983551</v>
      </c>
      <c r="L370" s="31">
        <v>39.394743827979823</v>
      </c>
      <c r="M370" s="32">
        <v>0.11175657000372752</v>
      </c>
    </row>
    <row r="371" spans="1:13" ht="8.25" customHeight="1">
      <c r="A371" s="67">
        <v>405</v>
      </c>
      <c r="B371" s="23" t="s">
        <v>115</v>
      </c>
      <c r="C371" s="23">
        <v>2013</v>
      </c>
      <c r="D371" s="33">
        <v>221</v>
      </c>
      <c r="E371" s="33">
        <v>17</v>
      </c>
      <c r="F371" s="34">
        <v>7.6923076923076925</v>
      </c>
      <c r="G371" s="34">
        <v>12.796208530805686</v>
      </c>
      <c r="H371" s="35">
        <v>-5.1039008384979931</v>
      </c>
      <c r="I371" s="33">
        <v>1473</v>
      </c>
      <c r="J371" s="33">
        <v>381</v>
      </c>
      <c r="K371" s="31">
        <v>25.865580448065174</v>
      </c>
      <c r="L371" s="31">
        <v>27.873365450791464</v>
      </c>
      <c r="M371" s="32">
        <v>-2.0077850027262905</v>
      </c>
    </row>
    <row r="372" spans="1:13" ht="8.25" customHeight="1">
      <c r="A372" s="67">
        <v>451</v>
      </c>
      <c r="B372" s="23" t="s">
        <v>86</v>
      </c>
      <c r="C372" s="23">
        <v>2013</v>
      </c>
      <c r="D372" s="33">
        <v>711</v>
      </c>
      <c r="E372" s="33">
        <v>53</v>
      </c>
      <c r="F372" s="34">
        <v>7.4542897327707456</v>
      </c>
      <c r="G372" s="34">
        <v>7.0063694267515926</v>
      </c>
      <c r="H372" s="35">
        <v>0.447920306019153</v>
      </c>
      <c r="I372" s="33">
        <v>2884</v>
      </c>
      <c r="J372" s="33">
        <v>382</v>
      </c>
      <c r="K372" s="31">
        <v>13.245492371705964</v>
      </c>
      <c r="L372" s="31">
        <v>14.821124361158432</v>
      </c>
      <c r="M372" s="32">
        <v>-1.575631989452468</v>
      </c>
    </row>
    <row r="373" spans="1:13" ht="8.25" customHeight="1">
      <c r="A373" s="67">
        <v>452</v>
      </c>
      <c r="B373" s="23" t="s">
        <v>87</v>
      </c>
      <c r="C373" s="23">
        <v>2013</v>
      </c>
      <c r="D373" s="33">
        <v>696</v>
      </c>
      <c r="E373" s="33">
        <v>55</v>
      </c>
      <c r="F373" s="34">
        <v>7.9022988505747129</v>
      </c>
      <c r="G373" s="34">
        <v>9.5323741007194247</v>
      </c>
      <c r="H373" s="35">
        <v>-1.6300752501447118</v>
      </c>
      <c r="I373" s="33">
        <v>4284</v>
      </c>
      <c r="J373" s="33">
        <v>547</v>
      </c>
      <c r="K373" s="31">
        <v>12.768440709617179</v>
      </c>
      <c r="L373" s="31">
        <v>12.958963282937367</v>
      </c>
      <c r="M373" s="32">
        <v>-0.1905225733201874</v>
      </c>
    </row>
    <row r="374" spans="1:13" ht="8.25" customHeight="1">
      <c r="A374" s="67">
        <v>453</v>
      </c>
      <c r="B374" s="23" t="s">
        <v>88</v>
      </c>
      <c r="C374" s="23">
        <v>2013</v>
      </c>
      <c r="D374" s="33">
        <v>787</v>
      </c>
      <c r="E374" s="33">
        <v>169</v>
      </c>
      <c r="F374" s="34">
        <v>21.473951715374842</v>
      </c>
      <c r="G374" s="34">
        <v>16.865671641791042</v>
      </c>
      <c r="H374" s="35">
        <v>4.6082800735837992</v>
      </c>
      <c r="I374" s="33">
        <v>4233</v>
      </c>
      <c r="J374" s="33">
        <v>1297</v>
      </c>
      <c r="K374" s="31">
        <v>30.640207890385067</v>
      </c>
      <c r="L374" s="31">
        <v>29.082568807339449</v>
      </c>
      <c r="M374" s="32">
        <v>1.5576390830456184</v>
      </c>
    </row>
    <row r="375" spans="1:13" ht="8.25" customHeight="1">
      <c r="A375" s="67">
        <v>454</v>
      </c>
      <c r="B375" s="23" t="s">
        <v>89</v>
      </c>
      <c r="C375" s="23">
        <v>2013</v>
      </c>
      <c r="D375" s="33">
        <v>1722</v>
      </c>
      <c r="E375" s="33">
        <v>266</v>
      </c>
      <c r="F375" s="34">
        <v>15.447154471544716</v>
      </c>
      <c r="G375" s="34">
        <v>16.869918699186993</v>
      </c>
      <c r="H375" s="35">
        <v>-1.4227642276422774</v>
      </c>
      <c r="I375" s="33">
        <v>8164</v>
      </c>
      <c r="J375" s="33">
        <v>1492</v>
      </c>
      <c r="K375" s="31">
        <v>18.275355218030377</v>
      </c>
      <c r="L375" s="31">
        <v>19.877714000499129</v>
      </c>
      <c r="M375" s="32">
        <v>-1.6023587824687517</v>
      </c>
    </row>
    <row r="376" spans="1:13" ht="8.25" customHeight="1">
      <c r="A376" s="67">
        <v>455</v>
      </c>
      <c r="B376" s="23" t="s">
        <v>90</v>
      </c>
      <c r="C376" s="23">
        <v>2013</v>
      </c>
      <c r="D376" s="33">
        <v>530</v>
      </c>
      <c r="E376" s="33">
        <v>30</v>
      </c>
      <c r="F376" s="34">
        <v>5.6603773584905666</v>
      </c>
      <c r="G376" s="34">
        <v>6.8901303538175043</v>
      </c>
      <c r="H376" s="35">
        <v>-1.2297529953269377</v>
      </c>
      <c r="I376" s="33">
        <v>2175</v>
      </c>
      <c r="J376" s="33">
        <v>224</v>
      </c>
      <c r="K376" s="31">
        <v>10.298850574712644</v>
      </c>
      <c r="L376" s="31">
        <v>12.635039924847346</v>
      </c>
      <c r="M376" s="32">
        <v>-2.3361893501347026</v>
      </c>
    </row>
    <row r="377" spans="1:13" ht="8.25" customHeight="1">
      <c r="A377" s="67">
        <v>456</v>
      </c>
      <c r="B377" s="23" t="s">
        <v>116</v>
      </c>
      <c r="C377" s="23">
        <v>2013</v>
      </c>
      <c r="D377" s="33">
        <v>801</v>
      </c>
      <c r="E377" s="33">
        <v>171</v>
      </c>
      <c r="F377" s="34">
        <v>21.348314606741571</v>
      </c>
      <c r="G377" s="34">
        <v>23.371104815864022</v>
      </c>
      <c r="H377" s="35">
        <v>-2.0227902091224514</v>
      </c>
      <c r="I377" s="33">
        <v>3449</v>
      </c>
      <c r="J377" s="33">
        <v>858</v>
      </c>
      <c r="K377" s="31">
        <v>24.876775877065814</v>
      </c>
      <c r="L377" s="31">
        <v>27.05061082024433</v>
      </c>
      <c r="M377" s="32">
        <v>-2.173834943178516</v>
      </c>
    </row>
    <row r="378" spans="1:13" ht="8.25" customHeight="1">
      <c r="A378" s="67">
        <v>457</v>
      </c>
      <c r="B378" s="23" t="s">
        <v>91</v>
      </c>
      <c r="C378" s="23">
        <v>2013</v>
      </c>
      <c r="D378" s="33">
        <v>664</v>
      </c>
      <c r="E378" s="33">
        <v>75</v>
      </c>
      <c r="F378" s="34">
        <v>11.295180722891567</v>
      </c>
      <c r="G378" s="34">
        <v>10.053859964093357</v>
      </c>
      <c r="H378" s="35">
        <v>1.24132075879821</v>
      </c>
      <c r="I378" s="33">
        <v>3823</v>
      </c>
      <c r="J378" s="33">
        <v>542</v>
      </c>
      <c r="K378" s="31">
        <v>14.177347632749148</v>
      </c>
      <c r="L378" s="31">
        <v>13.161323951003387</v>
      </c>
      <c r="M378" s="32">
        <v>1.0160236817457609</v>
      </c>
    </row>
    <row r="379" spans="1:13" ht="8.25" customHeight="1">
      <c r="A379" s="67">
        <v>458</v>
      </c>
      <c r="B379" s="23" t="s">
        <v>92</v>
      </c>
      <c r="C379" s="23">
        <v>2013</v>
      </c>
      <c r="D379" s="33">
        <v>750</v>
      </c>
      <c r="E379" s="33">
        <v>64</v>
      </c>
      <c r="F379" s="34">
        <v>8.5333333333333332</v>
      </c>
      <c r="G379" s="34">
        <v>9.4766619519094757</v>
      </c>
      <c r="H379" s="35">
        <v>-0.94332861857614247</v>
      </c>
      <c r="I379" s="33">
        <v>3099</v>
      </c>
      <c r="J379" s="33">
        <v>434</v>
      </c>
      <c r="K379" s="31">
        <v>14.004517586318165</v>
      </c>
      <c r="L379" s="31">
        <v>14.261968085106384</v>
      </c>
      <c r="M379" s="32">
        <v>-0.25745049878821824</v>
      </c>
    </row>
    <row r="380" spans="1:13" ht="8.25" customHeight="1">
      <c r="A380" s="67">
        <v>459</v>
      </c>
      <c r="B380" s="23" t="s">
        <v>93</v>
      </c>
      <c r="C380" s="23">
        <v>2013</v>
      </c>
      <c r="D380" s="33">
        <v>2098</v>
      </c>
      <c r="E380" s="33">
        <v>315</v>
      </c>
      <c r="F380" s="34">
        <v>15.014299332697808</v>
      </c>
      <c r="G380" s="34">
        <v>15.973741794310722</v>
      </c>
      <c r="H380" s="35">
        <v>-0.95944246161291424</v>
      </c>
      <c r="I380" s="33">
        <v>8950</v>
      </c>
      <c r="J380" s="33">
        <v>1948</v>
      </c>
      <c r="K380" s="31">
        <v>21.765363128491618</v>
      </c>
      <c r="L380" s="31">
        <v>24.619577560754031</v>
      </c>
      <c r="M380" s="32">
        <v>-2.8542144322624132</v>
      </c>
    </row>
    <row r="381" spans="1:13" ht="8.25" customHeight="1">
      <c r="A381" s="67">
        <v>460</v>
      </c>
      <c r="B381" s="23" t="s">
        <v>94</v>
      </c>
      <c r="C381" s="23">
        <v>2013</v>
      </c>
      <c r="D381" s="33">
        <v>943</v>
      </c>
      <c r="E381" s="33">
        <v>169</v>
      </c>
      <c r="F381" s="34">
        <v>17.921527041357372</v>
      </c>
      <c r="G381" s="34">
        <v>17.969661610268378</v>
      </c>
      <c r="H381" s="35">
        <v>-4.8134568911006426E-2</v>
      </c>
      <c r="I381" s="33">
        <v>3999</v>
      </c>
      <c r="J381" s="33">
        <v>1212</v>
      </c>
      <c r="K381" s="31">
        <v>30.307576894223555</v>
      </c>
      <c r="L381" s="31">
        <v>28.863409770687937</v>
      </c>
      <c r="M381" s="32">
        <v>1.4441671235356175</v>
      </c>
    </row>
    <row r="382" spans="1:13" ht="8.25" customHeight="1">
      <c r="A382" s="67">
        <v>461</v>
      </c>
      <c r="B382" s="23" t="s">
        <v>95</v>
      </c>
      <c r="C382" s="23">
        <v>2013</v>
      </c>
      <c r="D382" s="33">
        <v>484</v>
      </c>
      <c r="E382" s="33">
        <v>52</v>
      </c>
      <c r="F382" s="34">
        <v>10.743801652892563</v>
      </c>
      <c r="G382" s="34">
        <v>12.655086848635236</v>
      </c>
      <c r="H382" s="35">
        <v>-1.9112851957426731</v>
      </c>
      <c r="I382" s="33">
        <v>2056</v>
      </c>
      <c r="J382" s="33">
        <v>467</v>
      </c>
      <c r="K382" s="31">
        <v>22.714007782101167</v>
      </c>
      <c r="L382" s="31">
        <v>21.837421837421839</v>
      </c>
      <c r="M382" s="32">
        <v>0.87658594467932716</v>
      </c>
    </row>
    <row r="383" spans="1:13" ht="8.25" customHeight="1">
      <c r="A383" s="67">
        <v>462</v>
      </c>
      <c r="B383" s="23" t="s">
        <v>96</v>
      </c>
      <c r="C383" s="23">
        <v>2013</v>
      </c>
      <c r="D383" s="33">
        <v>221</v>
      </c>
      <c r="E383" s="33">
        <v>27</v>
      </c>
      <c r="F383" s="34">
        <v>12.217194570135746</v>
      </c>
      <c r="G383" s="34">
        <v>7.042253521126761</v>
      </c>
      <c r="H383" s="35">
        <v>5.1749410490089849</v>
      </c>
      <c r="I383" s="33">
        <v>1271</v>
      </c>
      <c r="J383" s="33">
        <v>130</v>
      </c>
      <c r="K383" s="31">
        <v>10.228166797797011</v>
      </c>
      <c r="L383" s="31">
        <v>10.333333333333334</v>
      </c>
      <c r="M383" s="32">
        <v>-0.10516653553632338</v>
      </c>
    </row>
    <row r="384" spans="1:13" s="73" customFormat="1" ht="16.5" customHeight="1">
      <c r="A384" s="68">
        <v>4</v>
      </c>
      <c r="B384" s="36" t="s">
        <v>56</v>
      </c>
      <c r="C384" s="36">
        <v>2013</v>
      </c>
      <c r="D384" s="37">
        <v>13342</v>
      </c>
      <c r="E384" s="37">
        <v>1904</v>
      </c>
      <c r="F384" s="38">
        <v>14.270724029380903</v>
      </c>
      <c r="G384" s="38">
        <v>14.953429297205759</v>
      </c>
      <c r="H384" s="39">
        <v>-0.68270526782485597</v>
      </c>
      <c r="I384" s="37">
        <v>60232</v>
      </c>
      <c r="J384" s="37">
        <v>13177</v>
      </c>
      <c r="K384" s="40">
        <v>21.877075308805953</v>
      </c>
      <c r="L384" s="40">
        <v>22.899345924153966</v>
      </c>
      <c r="M384" s="41">
        <v>-1.0222706153480132</v>
      </c>
    </row>
    <row r="385" spans="1:13" s="73" customFormat="1" ht="16.5" customHeight="1">
      <c r="A385" s="52">
        <v>0</v>
      </c>
      <c r="B385" s="36" t="s">
        <v>57</v>
      </c>
      <c r="C385" s="36">
        <v>2013</v>
      </c>
      <c r="D385" s="37">
        <v>46134</v>
      </c>
      <c r="E385" s="37">
        <v>6743</v>
      </c>
      <c r="F385" s="38">
        <v>14.616118264186934</v>
      </c>
      <c r="G385" s="38">
        <v>14.69644738102078</v>
      </c>
      <c r="H385" s="39">
        <v>-8.032911683384647E-2</v>
      </c>
      <c r="I385" s="37">
        <v>185535</v>
      </c>
      <c r="J385" s="37">
        <v>43022</v>
      </c>
      <c r="K385" s="40">
        <v>23.188077721184683</v>
      </c>
      <c r="L385" s="40">
        <v>23.687086164365777</v>
      </c>
      <c r="M385" s="41">
        <v>-0.4990084431810935</v>
      </c>
    </row>
    <row r="386" spans="1:13" ht="8.25" customHeight="1">
      <c r="A386" s="67">
        <v>101</v>
      </c>
      <c r="B386" s="23" t="s">
        <v>102</v>
      </c>
      <c r="C386" s="23">
        <v>2012</v>
      </c>
      <c r="D386" s="33">
        <v>1761</v>
      </c>
      <c r="E386" s="33">
        <v>283</v>
      </c>
      <c r="F386" s="34">
        <v>16.070414537194779</v>
      </c>
      <c r="G386" s="48" t="s">
        <v>142</v>
      </c>
      <c r="H386" s="48" t="s">
        <v>142</v>
      </c>
      <c r="I386" s="33">
        <v>5573</v>
      </c>
      <c r="J386" s="33">
        <v>1737</v>
      </c>
      <c r="K386" s="31">
        <v>31.168132065314914</v>
      </c>
      <c r="L386" s="49" t="s">
        <v>142</v>
      </c>
      <c r="M386" s="50" t="s">
        <v>142</v>
      </c>
    </row>
    <row r="387" spans="1:13" ht="8.25" customHeight="1">
      <c r="A387" s="67">
        <v>102</v>
      </c>
      <c r="B387" s="23" t="s">
        <v>103</v>
      </c>
      <c r="C387" s="23">
        <v>2012</v>
      </c>
      <c r="D387" s="33">
        <v>353</v>
      </c>
      <c r="E387" s="33">
        <v>86</v>
      </c>
      <c r="F387" s="34">
        <v>24.362606232294617</v>
      </c>
      <c r="G387" s="48" t="s">
        <v>142</v>
      </c>
      <c r="H387" s="48" t="s">
        <v>142</v>
      </c>
      <c r="I387" s="33">
        <v>2351</v>
      </c>
      <c r="J387" s="33">
        <v>1023</v>
      </c>
      <c r="K387" s="31">
        <v>43.513398553806894</v>
      </c>
      <c r="L387" s="49" t="s">
        <v>142</v>
      </c>
      <c r="M387" s="50" t="s">
        <v>142</v>
      </c>
    </row>
    <row r="388" spans="1:13" ht="8.25" customHeight="1">
      <c r="A388" s="67">
        <v>103</v>
      </c>
      <c r="B388" s="23" t="s">
        <v>104</v>
      </c>
      <c r="C388" s="23">
        <v>2012</v>
      </c>
      <c r="D388" s="33">
        <v>904</v>
      </c>
      <c r="E388" s="33">
        <v>226</v>
      </c>
      <c r="F388" s="34">
        <v>25</v>
      </c>
      <c r="G388" s="48" t="s">
        <v>142</v>
      </c>
      <c r="H388" s="48" t="s">
        <v>142</v>
      </c>
      <c r="I388" s="33">
        <v>2940</v>
      </c>
      <c r="J388" s="33">
        <v>1065</v>
      </c>
      <c r="K388" s="31">
        <v>36.224489795918366</v>
      </c>
      <c r="L388" s="49" t="s">
        <v>142</v>
      </c>
      <c r="M388" s="50" t="s">
        <v>142</v>
      </c>
    </row>
    <row r="389" spans="1:13" ht="8.25" customHeight="1">
      <c r="A389" s="67">
        <v>151</v>
      </c>
      <c r="B389" s="23" t="s">
        <v>61</v>
      </c>
      <c r="C389" s="23">
        <v>2012</v>
      </c>
      <c r="D389" s="33">
        <v>881</v>
      </c>
      <c r="E389" s="33">
        <v>73</v>
      </c>
      <c r="F389" s="34">
        <v>8.2860385925085129</v>
      </c>
      <c r="G389" s="48" t="s">
        <v>142</v>
      </c>
      <c r="H389" s="48" t="s">
        <v>142</v>
      </c>
      <c r="I389" s="33">
        <v>4096</v>
      </c>
      <c r="J389" s="33">
        <v>744</v>
      </c>
      <c r="K389" s="31">
        <v>18.1640625</v>
      </c>
      <c r="L389" s="49" t="s">
        <v>142</v>
      </c>
      <c r="M389" s="50" t="s">
        <v>142</v>
      </c>
    </row>
    <row r="390" spans="1:13" ht="8.25" customHeight="1">
      <c r="A390" s="67">
        <v>153</v>
      </c>
      <c r="B390" s="23" t="s">
        <v>63</v>
      </c>
      <c r="C390" s="23">
        <v>2012</v>
      </c>
      <c r="D390" s="33">
        <v>715</v>
      </c>
      <c r="E390" s="33">
        <v>84</v>
      </c>
      <c r="F390" s="34">
        <v>11.748251748251748</v>
      </c>
      <c r="G390" s="48" t="s">
        <v>142</v>
      </c>
      <c r="H390" s="48" t="s">
        <v>142</v>
      </c>
      <c r="I390" s="33">
        <v>2700</v>
      </c>
      <c r="J390" s="33">
        <v>506</v>
      </c>
      <c r="K390" s="31">
        <v>18.74074074074074</v>
      </c>
      <c r="L390" s="49" t="s">
        <v>142</v>
      </c>
      <c r="M390" s="50" t="s">
        <v>142</v>
      </c>
    </row>
    <row r="391" spans="1:13" ht="8.25" customHeight="1">
      <c r="A391" s="67">
        <v>154</v>
      </c>
      <c r="B391" s="23" t="s">
        <v>64</v>
      </c>
      <c r="C391" s="23">
        <v>2012</v>
      </c>
      <c r="D391" s="33">
        <v>497</v>
      </c>
      <c r="E391" s="33">
        <v>29</v>
      </c>
      <c r="F391" s="34">
        <v>5.8350100603621735</v>
      </c>
      <c r="G391" s="48" t="s">
        <v>142</v>
      </c>
      <c r="H391" s="48" t="s">
        <v>142</v>
      </c>
      <c r="I391" s="33">
        <v>1809</v>
      </c>
      <c r="J391" s="33">
        <v>191</v>
      </c>
      <c r="K391" s="31">
        <v>10.558319513543395</v>
      </c>
      <c r="L391" s="49" t="s">
        <v>142</v>
      </c>
      <c r="M391" s="50" t="s">
        <v>142</v>
      </c>
    </row>
    <row r="392" spans="1:13" ht="8.25" customHeight="1">
      <c r="A392" s="67">
        <v>155</v>
      </c>
      <c r="B392" s="23" t="s">
        <v>65</v>
      </c>
      <c r="C392" s="23">
        <v>2012</v>
      </c>
      <c r="D392" s="33">
        <v>601</v>
      </c>
      <c r="E392" s="33">
        <v>54</v>
      </c>
      <c r="F392" s="34">
        <v>8.9850249584026631</v>
      </c>
      <c r="G392" s="48" t="s">
        <v>142</v>
      </c>
      <c r="H392" s="48" t="s">
        <v>142</v>
      </c>
      <c r="I392" s="33">
        <v>2895</v>
      </c>
      <c r="J392" s="33">
        <v>501</v>
      </c>
      <c r="K392" s="31">
        <v>17.305699481865286</v>
      </c>
      <c r="L392" s="49" t="s">
        <v>142</v>
      </c>
      <c r="M392" s="50" t="s">
        <v>142</v>
      </c>
    </row>
    <row r="393" spans="1:13" ht="8.25" customHeight="1">
      <c r="A393" s="67">
        <v>157</v>
      </c>
      <c r="B393" s="23" t="s">
        <v>66</v>
      </c>
      <c r="C393" s="23">
        <v>2012</v>
      </c>
      <c r="D393" s="33">
        <v>650</v>
      </c>
      <c r="E393" s="33">
        <v>54</v>
      </c>
      <c r="F393" s="34">
        <v>8.3076923076923084</v>
      </c>
      <c r="G393" s="48" t="s">
        <v>142</v>
      </c>
      <c r="H393" s="48" t="s">
        <v>142</v>
      </c>
      <c r="I393" s="33">
        <v>3108</v>
      </c>
      <c r="J393" s="33">
        <v>666</v>
      </c>
      <c r="K393" s="31">
        <v>21.428571428571427</v>
      </c>
      <c r="L393" s="49" t="s">
        <v>142</v>
      </c>
      <c r="M393" s="50" t="s">
        <v>142</v>
      </c>
    </row>
    <row r="394" spans="1:13" ht="8.25" customHeight="1">
      <c r="A394" s="67">
        <v>158</v>
      </c>
      <c r="B394" s="23" t="s">
        <v>67</v>
      </c>
      <c r="C394" s="23">
        <v>2012</v>
      </c>
      <c r="D394" s="33">
        <v>672</v>
      </c>
      <c r="E394" s="33">
        <v>64</v>
      </c>
      <c r="F394" s="34">
        <v>9.5238095238095237</v>
      </c>
      <c r="G394" s="48" t="s">
        <v>142</v>
      </c>
      <c r="H394" s="48" t="s">
        <v>142</v>
      </c>
      <c r="I394" s="33">
        <v>2685</v>
      </c>
      <c r="J394" s="33">
        <v>380</v>
      </c>
      <c r="K394" s="31">
        <v>14.152700186219738</v>
      </c>
      <c r="L394" s="49" t="s">
        <v>142</v>
      </c>
      <c r="M394" s="50" t="s">
        <v>142</v>
      </c>
    </row>
    <row r="395" spans="1:13" ht="8.25" customHeight="1">
      <c r="A395" s="67">
        <v>152</v>
      </c>
      <c r="B395" s="23" t="s">
        <v>62</v>
      </c>
      <c r="C395" s="23">
        <v>2012</v>
      </c>
      <c r="D395" s="33">
        <v>2140</v>
      </c>
      <c r="E395" s="33">
        <v>386</v>
      </c>
      <c r="F395" s="34">
        <v>18.037383177570092</v>
      </c>
      <c r="G395" s="48" t="s">
        <v>142</v>
      </c>
      <c r="H395" s="48" t="s">
        <v>142</v>
      </c>
      <c r="I395" s="33">
        <v>7121</v>
      </c>
      <c r="J395" s="33">
        <v>1649</v>
      </c>
      <c r="K395" s="31">
        <v>23.156859991574215</v>
      </c>
      <c r="L395" s="49" t="s">
        <v>142</v>
      </c>
      <c r="M395" s="50" t="s">
        <v>142</v>
      </c>
    </row>
    <row r="396" spans="1:13" ht="8.25" customHeight="1">
      <c r="A396" s="67">
        <v>152012</v>
      </c>
      <c r="B396" s="23" t="s">
        <v>105</v>
      </c>
      <c r="C396" s="23">
        <v>2012</v>
      </c>
      <c r="D396" s="33">
        <v>1110</v>
      </c>
      <c r="E396" s="33">
        <v>287</v>
      </c>
      <c r="F396" s="34">
        <v>25.855855855855857</v>
      </c>
      <c r="G396" s="48" t="s">
        <v>142</v>
      </c>
      <c r="H396" s="48" t="s">
        <v>142</v>
      </c>
      <c r="I396" s="33">
        <v>2640</v>
      </c>
      <c r="J396" s="33">
        <v>983</v>
      </c>
      <c r="K396" s="31">
        <v>37.234848484848484</v>
      </c>
      <c r="L396" s="49" t="s">
        <v>142</v>
      </c>
      <c r="M396" s="50" t="s">
        <v>142</v>
      </c>
    </row>
    <row r="397" spans="1:13" ht="8.25" customHeight="1">
      <c r="A397" s="67" t="s">
        <v>145</v>
      </c>
      <c r="B397" s="23" t="s">
        <v>106</v>
      </c>
      <c r="C397" s="23">
        <v>2012</v>
      </c>
      <c r="D397" s="33">
        <v>1030</v>
      </c>
      <c r="E397" s="33">
        <v>99</v>
      </c>
      <c r="F397" s="34">
        <v>9.6116504854368934</v>
      </c>
      <c r="G397" s="48" t="s">
        <v>142</v>
      </c>
      <c r="H397" s="48" t="s">
        <v>142</v>
      </c>
      <c r="I397" s="33">
        <v>4481</v>
      </c>
      <c r="J397" s="33">
        <v>666</v>
      </c>
      <c r="K397" s="31">
        <v>14.862753849587145</v>
      </c>
      <c r="L397" s="49" t="s">
        <v>142</v>
      </c>
      <c r="M397" s="50" t="s">
        <v>142</v>
      </c>
    </row>
    <row r="398" spans="1:13" s="73" customFormat="1" ht="16.5" customHeight="1">
      <c r="A398" s="68">
        <v>1</v>
      </c>
      <c r="B398" s="36" t="s">
        <v>14</v>
      </c>
      <c r="C398" s="36">
        <v>2012</v>
      </c>
      <c r="D398" s="37">
        <v>9174</v>
      </c>
      <c r="E398" s="37">
        <v>1339</v>
      </c>
      <c r="F398" s="38">
        <v>14.595596250272511</v>
      </c>
      <c r="G398" s="51" t="s">
        <v>142</v>
      </c>
      <c r="H398" s="51" t="s">
        <v>142</v>
      </c>
      <c r="I398" s="37">
        <v>35278</v>
      </c>
      <c r="J398" s="37">
        <v>8462</v>
      </c>
      <c r="K398" s="40">
        <v>23.986620556720904</v>
      </c>
      <c r="L398" s="52" t="s">
        <v>142</v>
      </c>
      <c r="M398" s="53" t="s">
        <v>142</v>
      </c>
    </row>
    <row r="399" spans="1:13" ht="8.25" customHeight="1">
      <c r="A399" s="67">
        <v>241</v>
      </c>
      <c r="B399" s="23" t="s">
        <v>68</v>
      </c>
      <c r="C399" s="23">
        <v>2012</v>
      </c>
      <c r="D399" s="33">
        <v>6860</v>
      </c>
      <c r="E399" s="33">
        <v>1359</v>
      </c>
      <c r="F399" s="34">
        <v>19.81049562682216</v>
      </c>
      <c r="G399" s="48" t="s">
        <v>142</v>
      </c>
      <c r="H399" s="48" t="s">
        <v>142</v>
      </c>
      <c r="I399" s="33">
        <v>26932</v>
      </c>
      <c r="J399" s="33">
        <v>9945</v>
      </c>
      <c r="K399" s="31">
        <v>36.926332986781524</v>
      </c>
      <c r="L399" s="49" t="s">
        <v>142</v>
      </c>
      <c r="M399" s="50" t="s">
        <v>142</v>
      </c>
    </row>
    <row r="400" spans="1:13" ht="8.25" customHeight="1">
      <c r="A400" s="67">
        <v>241001</v>
      </c>
      <c r="B400" s="23" t="s">
        <v>141</v>
      </c>
      <c r="C400" s="23">
        <v>2012</v>
      </c>
      <c r="D400" s="33">
        <v>3496</v>
      </c>
      <c r="E400" s="33">
        <v>877</v>
      </c>
      <c r="F400" s="34">
        <v>25.085812356979403</v>
      </c>
      <c r="G400" s="48" t="s">
        <v>142</v>
      </c>
      <c r="H400" s="48" t="s">
        <v>142</v>
      </c>
      <c r="I400" s="33">
        <v>12245</v>
      </c>
      <c r="J400" s="33">
        <v>5833</v>
      </c>
      <c r="K400" s="31">
        <v>47.635769701919152</v>
      </c>
      <c r="L400" s="49" t="s">
        <v>142</v>
      </c>
      <c r="M400" s="50" t="s">
        <v>142</v>
      </c>
    </row>
    <row r="401" spans="1:13" ht="8.25" customHeight="1">
      <c r="A401" s="67" t="s">
        <v>147</v>
      </c>
      <c r="B401" s="23" t="s">
        <v>109</v>
      </c>
      <c r="C401" s="23">
        <v>2012</v>
      </c>
      <c r="D401" s="33">
        <v>3364</v>
      </c>
      <c r="E401" s="33">
        <v>482</v>
      </c>
      <c r="F401" s="34">
        <v>14.328180737217597</v>
      </c>
      <c r="G401" s="48" t="s">
        <v>142</v>
      </c>
      <c r="H401" s="48" t="s">
        <v>142</v>
      </c>
      <c r="I401" s="33">
        <v>14687</v>
      </c>
      <c r="J401" s="33">
        <v>4112</v>
      </c>
      <c r="K401" s="31">
        <v>27.997548852726901</v>
      </c>
      <c r="L401" s="49" t="s">
        <v>142</v>
      </c>
      <c r="M401" s="50" t="s">
        <v>142</v>
      </c>
    </row>
    <row r="402" spans="1:13" ht="8.25" customHeight="1">
      <c r="A402" s="67">
        <v>251</v>
      </c>
      <c r="B402" s="23" t="s">
        <v>69</v>
      </c>
      <c r="C402" s="23">
        <v>2012</v>
      </c>
      <c r="D402" s="33">
        <v>1051</v>
      </c>
      <c r="E402" s="33">
        <v>119</v>
      </c>
      <c r="F402" s="34">
        <v>11.322549952426261</v>
      </c>
      <c r="G402" s="48" t="s">
        <v>142</v>
      </c>
      <c r="H402" s="48" t="s">
        <v>142</v>
      </c>
      <c r="I402" s="33">
        <v>4834</v>
      </c>
      <c r="J402" s="33">
        <v>924</v>
      </c>
      <c r="K402" s="31">
        <v>19.114604882085228</v>
      </c>
      <c r="L402" s="49" t="s">
        <v>142</v>
      </c>
      <c r="M402" s="50" t="s">
        <v>142</v>
      </c>
    </row>
    <row r="403" spans="1:13" ht="8.25" customHeight="1">
      <c r="A403" s="67">
        <v>252</v>
      </c>
      <c r="B403" s="23" t="s">
        <v>70</v>
      </c>
      <c r="C403" s="23">
        <v>2012</v>
      </c>
      <c r="D403" s="33">
        <v>703</v>
      </c>
      <c r="E403" s="33">
        <v>111</v>
      </c>
      <c r="F403" s="34">
        <v>15.789473684210526</v>
      </c>
      <c r="G403" s="48" t="s">
        <v>142</v>
      </c>
      <c r="H403" s="48" t="s">
        <v>142</v>
      </c>
      <c r="I403" s="33">
        <v>3380</v>
      </c>
      <c r="J403" s="33">
        <v>805</v>
      </c>
      <c r="K403" s="31">
        <v>23.816568047337277</v>
      </c>
      <c r="L403" s="49" t="s">
        <v>142</v>
      </c>
      <c r="M403" s="50" t="s">
        <v>142</v>
      </c>
    </row>
    <row r="404" spans="1:13" ht="8.25" customHeight="1">
      <c r="A404" s="67">
        <v>254</v>
      </c>
      <c r="B404" s="23" t="s">
        <v>71</v>
      </c>
      <c r="C404" s="23">
        <v>2012</v>
      </c>
      <c r="D404" s="33">
        <v>1450</v>
      </c>
      <c r="E404" s="33">
        <v>202</v>
      </c>
      <c r="F404" s="34">
        <v>13.931034482758619</v>
      </c>
      <c r="G404" s="48" t="s">
        <v>142</v>
      </c>
      <c r="H404" s="48" t="s">
        <v>142</v>
      </c>
      <c r="I404" s="33">
        <v>6156</v>
      </c>
      <c r="J404" s="33">
        <v>1313</v>
      </c>
      <c r="K404" s="31">
        <v>21.328784925276153</v>
      </c>
      <c r="L404" s="49" t="s">
        <v>142</v>
      </c>
      <c r="M404" s="50" t="s">
        <v>142</v>
      </c>
    </row>
    <row r="405" spans="1:13" ht="8.25" customHeight="1">
      <c r="A405" s="67">
        <v>255</v>
      </c>
      <c r="B405" s="23" t="s">
        <v>72</v>
      </c>
      <c r="C405" s="23">
        <v>2012</v>
      </c>
      <c r="D405" s="33">
        <v>288</v>
      </c>
      <c r="E405" s="33">
        <v>46</v>
      </c>
      <c r="F405" s="34">
        <v>15.972222222222221</v>
      </c>
      <c r="G405" s="48" t="s">
        <v>142</v>
      </c>
      <c r="H405" s="48" t="s">
        <v>142</v>
      </c>
      <c r="I405" s="33">
        <v>1474</v>
      </c>
      <c r="J405" s="33">
        <v>355</v>
      </c>
      <c r="K405" s="31">
        <v>24.084124830393485</v>
      </c>
      <c r="L405" s="49" t="s">
        <v>142</v>
      </c>
      <c r="M405" s="50" t="s">
        <v>142</v>
      </c>
    </row>
    <row r="406" spans="1:13" ht="8.25" customHeight="1">
      <c r="A406" s="67">
        <v>256</v>
      </c>
      <c r="B406" s="23" t="s">
        <v>73</v>
      </c>
      <c r="C406" s="23">
        <v>2012</v>
      </c>
      <c r="D406" s="33">
        <v>544</v>
      </c>
      <c r="E406" s="33">
        <v>74</v>
      </c>
      <c r="F406" s="34">
        <v>13.602941176470587</v>
      </c>
      <c r="G406" s="48" t="s">
        <v>142</v>
      </c>
      <c r="H406" s="48" t="s">
        <v>142</v>
      </c>
      <c r="I406" s="33">
        <v>2758</v>
      </c>
      <c r="J406" s="33">
        <v>653</v>
      </c>
      <c r="K406" s="31">
        <v>23.67657722987672</v>
      </c>
      <c r="L406" s="49" t="s">
        <v>142</v>
      </c>
      <c r="M406" s="49" t="s">
        <v>142</v>
      </c>
    </row>
    <row r="407" spans="1:13" ht="8.25" customHeight="1">
      <c r="A407" s="67">
        <v>257</v>
      </c>
      <c r="B407" s="23" t="s">
        <v>74</v>
      </c>
      <c r="C407" s="23">
        <v>2012</v>
      </c>
      <c r="D407" s="33">
        <v>698</v>
      </c>
      <c r="E407" s="33">
        <v>79</v>
      </c>
      <c r="F407" s="34">
        <v>11.318051575931232</v>
      </c>
      <c r="G407" s="48" t="s">
        <v>142</v>
      </c>
      <c r="H407" s="48" t="s">
        <v>142</v>
      </c>
      <c r="I407" s="33">
        <v>3489</v>
      </c>
      <c r="J407" s="33">
        <v>783</v>
      </c>
      <c r="K407" s="31">
        <v>22.44196044711952</v>
      </c>
      <c r="L407" s="49" t="s">
        <v>142</v>
      </c>
      <c r="M407" s="49" t="s">
        <v>142</v>
      </c>
    </row>
    <row r="408" spans="1:13" s="73" customFormat="1" ht="16.5" customHeight="1">
      <c r="A408" s="68">
        <v>2</v>
      </c>
      <c r="B408" s="36" t="s">
        <v>26</v>
      </c>
      <c r="C408" s="36">
        <v>2012</v>
      </c>
      <c r="D408" s="37">
        <v>11594</v>
      </c>
      <c r="E408" s="37">
        <v>1990</v>
      </c>
      <c r="F408" s="38">
        <v>17.16405037088149</v>
      </c>
      <c r="G408" s="51" t="s">
        <v>142</v>
      </c>
      <c r="H408" s="51" t="s">
        <v>142</v>
      </c>
      <c r="I408" s="37">
        <v>49023</v>
      </c>
      <c r="J408" s="37">
        <v>14778</v>
      </c>
      <c r="K408" s="40">
        <v>30.145033963649716</v>
      </c>
      <c r="L408" s="52" t="s">
        <v>142</v>
      </c>
      <c r="M408" s="52" t="s">
        <v>142</v>
      </c>
    </row>
    <row r="409" spans="1:13" ht="8.25" customHeight="1">
      <c r="A409" s="67">
        <v>351</v>
      </c>
      <c r="B409" s="23" t="s">
        <v>75</v>
      </c>
      <c r="C409" s="23">
        <v>2012</v>
      </c>
      <c r="D409" s="33">
        <v>991</v>
      </c>
      <c r="E409" s="33">
        <v>89</v>
      </c>
      <c r="F409" s="34">
        <v>8.9808274470232075</v>
      </c>
      <c r="G409" s="48" t="s">
        <v>142</v>
      </c>
      <c r="H409" s="48" t="s">
        <v>142</v>
      </c>
      <c r="I409" s="33">
        <v>4281</v>
      </c>
      <c r="J409" s="33">
        <v>578</v>
      </c>
      <c r="K409" s="31">
        <v>13.501518336837186</v>
      </c>
      <c r="L409" s="49" t="s">
        <v>142</v>
      </c>
      <c r="M409" s="49" t="s">
        <v>142</v>
      </c>
    </row>
    <row r="410" spans="1:13" ht="8.25" customHeight="1">
      <c r="A410" s="67">
        <v>352</v>
      </c>
      <c r="B410" s="23" t="s">
        <v>76</v>
      </c>
      <c r="C410" s="23">
        <v>2012</v>
      </c>
      <c r="D410" s="33">
        <v>1021</v>
      </c>
      <c r="E410" s="33">
        <v>119</v>
      </c>
      <c r="F410" s="34">
        <v>11.655239960822723</v>
      </c>
      <c r="G410" s="48" t="s">
        <v>142</v>
      </c>
      <c r="H410" s="48" t="s">
        <v>142</v>
      </c>
      <c r="I410" s="33">
        <v>4704</v>
      </c>
      <c r="J410" s="33">
        <v>706</v>
      </c>
      <c r="K410" s="31">
        <v>15.008503401360542</v>
      </c>
      <c r="L410" s="49" t="s">
        <v>142</v>
      </c>
      <c r="M410" s="49" t="s">
        <v>142</v>
      </c>
    </row>
    <row r="411" spans="1:13" ht="8.25" customHeight="1">
      <c r="A411" s="67">
        <v>353</v>
      </c>
      <c r="B411" s="23" t="s">
        <v>77</v>
      </c>
      <c r="C411" s="23">
        <v>2012</v>
      </c>
      <c r="D411" s="33">
        <v>1474</v>
      </c>
      <c r="E411" s="33">
        <v>132</v>
      </c>
      <c r="F411" s="34">
        <v>8.9552238805970141</v>
      </c>
      <c r="G411" s="48" t="s">
        <v>142</v>
      </c>
      <c r="H411" s="48" t="s">
        <v>142</v>
      </c>
      <c r="I411" s="33">
        <v>6505</v>
      </c>
      <c r="J411" s="33">
        <v>1208</v>
      </c>
      <c r="K411" s="31">
        <v>18.57033051498847</v>
      </c>
      <c r="L411" s="49" t="s">
        <v>142</v>
      </c>
      <c r="M411" s="49" t="s">
        <v>142</v>
      </c>
    </row>
    <row r="412" spans="1:13" ht="8.25" customHeight="1">
      <c r="A412" s="67">
        <v>354</v>
      </c>
      <c r="B412" s="23" t="s">
        <v>78</v>
      </c>
      <c r="C412" s="23">
        <v>2012</v>
      </c>
      <c r="D412" s="33">
        <v>226</v>
      </c>
      <c r="E412" s="33">
        <v>22</v>
      </c>
      <c r="F412" s="34">
        <v>9.7345132743362832</v>
      </c>
      <c r="G412" s="48" t="s">
        <v>142</v>
      </c>
      <c r="H412" s="48" t="s">
        <v>142</v>
      </c>
      <c r="I412" s="33">
        <v>997</v>
      </c>
      <c r="J412" s="33">
        <v>104</v>
      </c>
      <c r="K412" s="31">
        <v>10.431293881644935</v>
      </c>
      <c r="L412" s="49" t="s">
        <v>142</v>
      </c>
      <c r="M412" s="49" t="s">
        <v>142</v>
      </c>
    </row>
    <row r="413" spans="1:13" ht="8.25" customHeight="1">
      <c r="A413" s="67">
        <v>355</v>
      </c>
      <c r="B413" s="23" t="s">
        <v>79</v>
      </c>
      <c r="C413" s="23">
        <v>2012</v>
      </c>
      <c r="D413" s="33">
        <v>1320</v>
      </c>
      <c r="E413" s="33">
        <v>165</v>
      </c>
      <c r="F413" s="34">
        <v>12.5</v>
      </c>
      <c r="G413" s="48" t="s">
        <v>142</v>
      </c>
      <c r="H413" s="48" t="s">
        <v>142</v>
      </c>
      <c r="I413" s="33">
        <v>4495</v>
      </c>
      <c r="J413" s="33">
        <v>756</v>
      </c>
      <c r="K413" s="31">
        <v>16.81868743047831</v>
      </c>
      <c r="L413" s="49" t="s">
        <v>142</v>
      </c>
      <c r="M413" s="49" t="s">
        <v>142</v>
      </c>
    </row>
    <row r="414" spans="1:13" ht="8.25" customHeight="1">
      <c r="A414" s="67">
        <v>356</v>
      </c>
      <c r="B414" s="23" t="s">
        <v>80</v>
      </c>
      <c r="C414" s="23">
        <v>2012</v>
      </c>
      <c r="D414" s="33">
        <v>516</v>
      </c>
      <c r="E414" s="33">
        <v>41</v>
      </c>
      <c r="F414" s="34">
        <v>7.945736434108527</v>
      </c>
      <c r="G414" s="48" t="s">
        <v>142</v>
      </c>
      <c r="H414" s="48" t="s">
        <v>142</v>
      </c>
      <c r="I414" s="33">
        <v>2511</v>
      </c>
      <c r="J414" s="33">
        <v>357</v>
      </c>
      <c r="K414" s="31">
        <v>14.217443249701315</v>
      </c>
      <c r="L414" s="49" t="s">
        <v>142</v>
      </c>
      <c r="M414" s="49" t="s">
        <v>142</v>
      </c>
    </row>
    <row r="415" spans="1:13" ht="8.25" customHeight="1">
      <c r="A415" s="67">
        <v>357</v>
      </c>
      <c r="B415" s="23" t="s">
        <v>81</v>
      </c>
      <c r="C415" s="23">
        <v>2012</v>
      </c>
      <c r="D415" s="33">
        <v>744</v>
      </c>
      <c r="E415" s="33">
        <v>84</v>
      </c>
      <c r="F415" s="34">
        <v>11.29032258064516</v>
      </c>
      <c r="G415" s="48" t="s">
        <v>142</v>
      </c>
      <c r="H415" s="48" t="s">
        <v>142</v>
      </c>
      <c r="I415" s="33">
        <v>3924</v>
      </c>
      <c r="J415" s="33">
        <v>587</v>
      </c>
      <c r="K415" s="31">
        <v>14.959225280326196</v>
      </c>
      <c r="L415" s="49" t="s">
        <v>142</v>
      </c>
      <c r="M415" s="49" t="s">
        <v>142</v>
      </c>
    </row>
    <row r="416" spans="1:13" ht="8.25" customHeight="1">
      <c r="A416" s="67">
        <v>358</v>
      </c>
      <c r="B416" s="23" t="s">
        <v>82</v>
      </c>
      <c r="C416" s="23">
        <v>2012</v>
      </c>
      <c r="D416" s="33">
        <v>764</v>
      </c>
      <c r="E416" s="33">
        <v>109</v>
      </c>
      <c r="F416" s="34">
        <v>14.267015706806282</v>
      </c>
      <c r="G416" s="48" t="s">
        <v>142</v>
      </c>
      <c r="H416" s="48" t="s">
        <v>142</v>
      </c>
      <c r="I416" s="33">
        <v>3366</v>
      </c>
      <c r="J416" s="33">
        <v>560</v>
      </c>
      <c r="K416" s="31">
        <v>16.636957813428403</v>
      </c>
      <c r="L416" s="49" t="s">
        <v>142</v>
      </c>
      <c r="M416" s="49" t="s">
        <v>142</v>
      </c>
    </row>
    <row r="417" spans="1:13" ht="8.25" customHeight="1">
      <c r="A417" s="67">
        <v>359</v>
      </c>
      <c r="B417" s="23" t="s">
        <v>83</v>
      </c>
      <c r="C417" s="23">
        <v>2012</v>
      </c>
      <c r="D417" s="33">
        <v>976</v>
      </c>
      <c r="E417" s="33">
        <v>123</v>
      </c>
      <c r="F417" s="34">
        <v>12.602459016393441</v>
      </c>
      <c r="G417" s="48" t="s">
        <v>142</v>
      </c>
      <c r="H417" s="48" t="s">
        <v>142</v>
      </c>
      <c r="I417" s="33">
        <v>4794</v>
      </c>
      <c r="J417" s="33">
        <v>930</v>
      </c>
      <c r="K417" s="31">
        <v>19.39924906132666</v>
      </c>
      <c r="L417" s="49" t="s">
        <v>142</v>
      </c>
      <c r="M417" s="49" t="s">
        <v>142</v>
      </c>
    </row>
    <row r="418" spans="1:13" ht="8.25" customHeight="1">
      <c r="A418" s="67">
        <v>360</v>
      </c>
      <c r="B418" s="23" t="s">
        <v>84</v>
      </c>
      <c r="C418" s="23">
        <v>2012</v>
      </c>
      <c r="D418" s="33">
        <v>467</v>
      </c>
      <c r="E418" s="33">
        <v>47</v>
      </c>
      <c r="F418" s="34">
        <v>10.06423982869379</v>
      </c>
      <c r="G418" s="48" t="s">
        <v>142</v>
      </c>
      <c r="H418" s="48" t="s">
        <v>142</v>
      </c>
      <c r="I418" s="33">
        <v>2017</v>
      </c>
      <c r="J418" s="33">
        <v>302</v>
      </c>
      <c r="K418" s="31">
        <v>14.972731779871095</v>
      </c>
      <c r="L418" s="49" t="s">
        <v>142</v>
      </c>
      <c r="M418" s="49" t="s">
        <v>142</v>
      </c>
    </row>
    <row r="419" spans="1:13" ht="8.25" customHeight="1">
      <c r="A419" s="67">
        <v>361</v>
      </c>
      <c r="B419" s="23" t="s">
        <v>85</v>
      </c>
      <c r="C419" s="23">
        <v>2012</v>
      </c>
      <c r="D419" s="33">
        <v>695</v>
      </c>
      <c r="E419" s="33">
        <v>113</v>
      </c>
      <c r="F419" s="34">
        <v>16.258992805755394</v>
      </c>
      <c r="G419" s="48" t="s">
        <v>142</v>
      </c>
      <c r="H419" s="48" t="s">
        <v>142</v>
      </c>
      <c r="I419" s="33">
        <v>3182</v>
      </c>
      <c r="J419" s="33">
        <v>770</v>
      </c>
      <c r="K419" s="31">
        <v>24.198617221873036</v>
      </c>
      <c r="L419" s="49" t="s">
        <v>142</v>
      </c>
      <c r="M419" s="49" t="s">
        <v>142</v>
      </c>
    </row>
    <row r="420" spans="1:13" s="73" customFormat="1" ht="16.5" customHeight="1">
      <c r="A420" s="68">
        <v>3</v>
      </c>
      <c r="B420" s="36" t="s">
        <v>38</v>
      </c>
      <c r="C420" s="36">
        <v>2012</v>
      </c>
      <c r="D420" s="37">
        <v>9194</v>
      </c>
      <c r="E420" s="37">
        <v>1044</v>
      </c>
      <c r="F420" s="38">
        <v>11.355231672830108</v>
      </c>
      <c r="G420" s="51" t="s">
        <v>142</v>
      </c>
      <c r="H420" s="51" t="s">
        <v>142</v>
      </c>
      <c r="I420" s="37">
        <v>40776</v>
      </c>
      <c r="J420" s="37">
        <v>6858</v>
      </c>
      <c r="K420" s="40">
        <v>16.818716892289583</v>
      </c>
      <c r="L420" s="52" t="s">
        <v>142</v>
      </c>
      <c r="M420" s="52" t="s">
        <v>142</v>
      </c>
    </row>
    <row r="421" spans="1:13" ht="8.25" customHeight="1">
      <c r="A421" s="67">
        <v>401</v>
      </c>
      <c r="B421" s="23" t="s">
        <v>112</v>
      </c>
      <c r="C421" s="23">
        <v>2012</v>
      </c>
      <c r="D421" s="33">
        <v>226</v>
      </c>
      <c r="E421" s="33">
        <v>23</v>
      </c>
      <c r="F421" s="34">
        <v>10.176991150442479</v>
      </c>
      <c r="G421" s="48" t="s">
        <v>142</v>
      </c>
      <c r="H421" s="48" t="s">
        <v>142</v>
      </c>
      <c r="I421" s="33">
        <v>1650</v>
      </c>
      <c r="J421" s="33">
        <v>586</v>
      </c>
      <c r="K421" s="31">
        <v>35.515151515151516</v>
      </c>
      <c r="L421" s="49" t="s">
        <v>142</v>
      </c>
      <c r="M421" s="49" t="s">
        <v>142</v>
      </c>
    </row>
    <row r="422" spans="1:13" ht="8.25" customHeight="1">
      <c r="A422" s="67">
        <v>402</v>
      </c>
      <c r="B422" s="23" t="s">
        <v>113</v>
      </c>
      <c r="C422" s="23">
        <v>2012</v>
      </c>
      <c r="D422" s="33">
        <v>204</v>
      </c>
      <c r="E422" s="33">
        <v>37</v>
      </c>
      <c r="F422" s="34">
        <v>18.137254901960784</v>
      </c>
      <c r="G422" s="48" t="s">
        <v>142</v>
      </c>
      <c r="H422" s="48" t="s">
        <v>142</v>
      </c>
      <c r="I422" s="33">
        <v>1143</v>
      </c>
      <c r="J422" s="33">
        <v>240</v>
      </c>
      <c r="K422" s="31">
        <v>20.99737532808399</v>
      </c>
      <c r="L422" s="49" t="s">
        <v>142</v>
      </c>
      <c r="M422" s="49" t="s">
        <v>142</v>
      </c>
    </row>
    <row r="423" spans="1:13" ht="8.25" customHeight="1">
      <c r="A423" s="67">
        <v>403</v>
      </c>
      <c r="B423" s="23" t="s">
        <v>41</v>
      </c>
      <c r="C423" s="23">
        <v>2012</v>
      </c>
      <c r="D423" s="33">
        <v>1155</v>
      </c>
      <c r="E423" s="33">
        <v>166</v>
      </c>
      <c r="F423" s="34">
        <v>14.372294372294373</v>
      </c>
      <c r="G423" s="48" t="s">
        <v>142</v>
      </c>
      <c r="H423" s="48" t="s">
        <v>142</v>
      </c>
      <c r="I423" s="33">
        <v>3781</v>
      </c>
      <c r="J423" s="33">
        <v>1101</v>
      </c>
      <c r="K423" s="31">
        <v>29.119280613594288</v>
      </c>
      <c r="L423" s="49" t="s">
        <v>142</v>
      </c>
      <c r="M423" s="49" t="s">
        <v>142</v>
      </c>
    </row>
    <row r="424" spans="1:13" ht="8.25" customHeight="1">
      <c r="A424" s="67">
        <v>404</v>
      </c>
      <c r="B424" s="23" t="s">
        <v>114</v>
      </c>
      <c r="C424" s="23">
        <v>2012</v>
      </c>
      <c r="D424" s="33">
        <v>876</v>
      </c>
      <c r="E424" s="33">
        <v>217</v>
      </c>
      <c r="F424" s="34">
        <v>24.771689497716896</v>
      </c>
      <c r="G424" s="48" t="s">
        <v>142</v>
      </c>
      <c r="H424" s="48" t="s">
        <v>142</v>
      </c>
      <c r="I424" s="33">
        <v>3767</v>
      </c>
      <c r="J424" s="33">
        <v>1484</v>
      </c>
      <c r="K424" s="31">
        <v>39.394743827979823</v>
      </c>
      <c r="L424" s="49" t="s">
        <v>142</v>
      </c>
      <c r="M424" s="49" t="s">
        <v>142</v>
      </c>
    </row>
    <row r="425" spans="1:13" ht="8.25" customHeight="1">
      <c r="A425" s="67">
        <v>405</v>
      </c>
      <c r="B425" s="23" t="s">
        <v>115</v>
      </c>
      <c r="C425" s="23">
        <v>2012</v>
      </c>
      <c r="D425" s="33">
        <v>211</v>
      </c>
      <c r="E425" s="33">
        <v>27</v>
      </c>
      <c r="F425" s="34">
        <v>12.796208530805686</v>
      </c>
      <c r="G425" s="48" t="s">
        <v>142</v>
      </c>
      <c r="H425" s="48" t="s">
        <v>142</v>
      </c>
      <c r="I425" s="33">
        <v>1453</v>
      </c>
      <c r="J425" s="33">
        <v>405</v>
      </c>
      <c r="K425" s="31">
        <v>27.873365450791464</v>
      </c>
      <c r="L425" s="49" t="s">
        <v>142</v>
      </c>
      <c r="M425" s="49" t="s">
        <v>142</v>
      </c>
    </row>
    <row r="426" spans="1:13" ht="8.25" customHeight="1">
      <c r="A426" s="67">
        <v>451</v>
      </c>
      <c r="B426" s="23" t="s">
        <v>86</v>
      </c>
      <c r="C426" s="23">
        <v>2012</v>
      </c>
      <c r="D426" s="33">
        <v>628</v>
      </c>
      <c r="E426" s="33">
        <v>44</v>
      </c>
      <c r="F426" s="34">
        <v>7.0063694267515926</v>
      </c>
      <c r="G426" s="48" t="s">
        <v>142</v>
      </c>
      <c r="H426" s="48" t="s">
        <v>142</v>
      </c>
      <c r="I426" s="33">
        <v>2935</v>
      </c>
      <c r="J426" s="33">
        <v>435</v>
      </c>
      <c r="K426" s="31">
        <v>14.821124361158432</v>
      </c>
      <c r="L426" s="49" t="s">
        <v>142</v>
      </c>
      <c r="M426" s="49" t="s">
        <v>142</v>
      </c>
    </row>
    <row r="427" spans="1:13" ht="8.25" customHeight="1">
      <c r="A427" s="67">
        <v>452</v>
      </c>
      <c r="B427" s="23" t="s">
        <v>87</v>
      </c>
      <c r="C427" s="23">
        <v>2012</v>
      </c>
      <c r="D427" s="33">
        <v>556</v>
      </c>
      <c r="E427" s="33">
        <v>53</v>
      </c>
      <c r="F427" s="34">
        <v>9.5323741007194247</v>
      </c>
      <c r="G427" s="48" t="s">
        <v>142</v>
      </c>
      <c r="H427" s="48" t="s">
        <v>142</v>
      </c>
      <c r="I427" s="33">
        <v>4167</v>
      </c>
      <c r="J427" s="33">
        <v>540</v>
      </c>
      <c r="K427" s="31">
        <v>12.958963282937367</v>
      </c>
      <c r="L427" s="49" t="s">
        <v>142</v>
      </c>
      <c r="M427" s="49" t="s">
        <v>142</v>
      </c>
    </row>
    <row r="428" spans="1:13" ht="8.25" customHeight="1">
      <c r="A428" s="67">
        <v>453</v>
      </c>
      <c r="B428" s="23" t="s">
        <v>88</v>
      </c>
      <c r="C428" s="23">
        <v>2012</v>
      </c>
      <c r="D428" s="33">
        <v>670</v>
      </c>
      <c r="E428" s="33">
        <v>113</v>
      </c>
      <c r="F428" s="34">
        <v>16.865671641791042</v>
      </c>
      <c r="G428" s="48" t="s">
        <v>142</v>
      </c>
      <c r="H428" s="48" t="s">
        <v>142</v>
      </c>
      <c r="I428" s="33">
        <v>4360</v>
      </c>
      <c r="J428" s="33">
        <v>1268</v>
      </c>
      <c r="K428" s="31">
        <v>29.082568807339449</v>
      </c>
      <c r="L428" s="49" t="s">
        <v>142</v>
      </c>
      <c r="M428" s="49" t="s">
        <v>142</v>
      </c>
    </row>
    <row r="429" spans="1:13" ht="8.25" customHeight="1">
      <c r="A429" s="67">
        <v>454</v>
      </c>
      <c r="B429" s="23" t="s">
        <v>89</v>
      </c>
      <c r="C429" s="23">
        <v>2012</v>
      </c>
      <c r="D429" s="33">
        <v>1476</v>
      </c>
      <c r="E429" s="33">
        <v>249</v>
      </c>
      <c r="F429" s="34">
        <v>16.869918699186993</v>
      </c>
      <c r="G429" s="48" t="s">
        <v>142</v>
      </c>
      <c r="H429" s="48" t="s">
        <v>142</v>
      </c>
      <c r="I429" s="33">
        <v>8014</v>
      </c>
      <c r="J429" s="33">
        <v>1593</v>
      </c>
      <c r="K429" s="31">
        <v>19.877714000499129</v>
      </c>
      <c r="L429" s="49" t="s">
        <v>142</v>
      </c>
      <c r="M429" s="49" t="s">
        <v>142</v>
      </c>
    </row>
    <row r="430" spans="1:13" ht="8.25" customHeight="1">
      <c r="A430" s="67">
        <v>455</v>
      </c>
      <c r="B430" s="23" t="s">
        <v>90</v>
      </c>
      <c r="C430" s="23">
        <v>2012</v>
      </c>
      <c r="D430" s="33">
        <v>537</v>
      </c>
      <c r="E430" s="33">
        <v>37</v>
      </c>
      <c r="F430" s="34">
        <v>6.8901303538175043</v>
      </c>
      <c r="G430" s="48" t="s">
        <v>142</v>
      </c>
      <c r="H430" s="48" t="s">
        <v>142</v>
      </c>
      <c r="I430" s="33">
        <v>2129</v>
      </c>
      <c r="J430" s="33">
        <v>269</v>
      </c>
      <c r="K430" s="31">
        <v>12.635039924847346</v>
      </c>
      <c r="L430" s="49" t="s">
        <v>142</v>
      </c>
      <c r="M430" s="49" t="s">
        <v>142</v>
      </c>
    </row>
    <row r="431" spans="1:13" ht="8.25" customHeight="1">
      <c r="A431" s="67">
        <v>456</v>
      </c>
      <c r="B431" s="23" t="s">
        <v>116</v>
      </c>
      <c r="C431" s="23">
        <v>2012</v>
      </c>
      <c r="D431" s="33">
        <v>706</v>
      </c>
      <c r="E431" s="33">
        <v>165</v>
      </c>
      <c r="F431" s="34">
        <v>23.371104815864022</v>
      </c>
      <c r="G431" s="48" t="s">
        <v>142</v>
      </c>
      <c r="H431" s="48" t="s">
        <v>142</v>
      </c>
      <c r="I431" s="33">
        <v>3438</v>
      </c>
      <c r="J431" s="33">
        <v>930</v>
      </c>
      <c r="K431" s="31">
        <v>27.05061082024433</v>
      </c>
      <c r="L431" s="49" t="s">
        <v>142</v>
      </c>
      <c r="M431" s="49" t="s">
        <v>142</v>
      </c>
    </row>
    <row r="432" spans="1:13" ht="8.25" customHeight="1">
      <c r="A432" s="67">
        <v>457</v>
      </c>
      <c r="B432" s="23" t="s">
        <v>91</v>
      </c>
      <c r="C432" s="23">
        <v>2012</v>
      </c>
      <c r="D432" s="33">
        <v>557</v>
      </c>
      <c r="E432" s="33">
        <v>56</v>
      </c>
      <c r="F432" s="34">
        <v>10.053859964093357</v>
      </c>
      <c r="G432" s="48" t="s">
        <v>142</v>
      </c>
      <c r="H432" s="48" t="s">
        <v>142</v>
      </c>
      <c r="I432" s="33">
        <v>3837</v>
      </c>
      <c r="J432" s="33">
        <v>505</v>
      </c>
      <c r="K432" s="31">
        <v>13.161323951003387</v>
      </c>
      <c r="L432" s="49" t="s">
        <v>142</v>
      </c>
      <c r="M432" s="49" t="s">
        <v>142</v>
      </c>
    </row>
    <row r="433" spans="1:13" ht="8.25" customHeight="1">
      <c r="A433" s="67">
        <v>458</v>
      </c>
      <c r="B433" s="23" t="s">
        <v>92</v>
      </c>
      <c r="C433" s="23">
        <v>2012</v>
      </c>
      <c r="D433" s="33">
        <v>707</v>
      </c>
      <c r="E433" s="33">
        <v>67</v>
      </c>
      <c r="F433" s="34">
        <v>9.4766619519094757</v>
      </c>
      <c r="G433" s="48" t="s">
        <v>142</v>
      </c>
      <c r="H433" s="48" t="s">
        <v>142</v>
      </c>
      <c r="I433" s="33">
        <v>3008</v>
      </c>
      <c r="J433" s="33">
        <v>429</v>
      </c>
      <c r="K433" s="31">
        <v>14.261968085106384</v>
      </c>
      <c r="L433" s="49" t="s">
        <v>142</v>
      </c>
      <c r="M433" s="49" t="s">
        <v>142</v>
      </c>
    </row>
    <row r="434" spans="1:13" ht="8.25" customHeight="1">
      <c r="A434" s="67">
        <v>459</v>
      </c>
      <c r="B434" s="23" t="s">
        <v>93</v>
      </c>
      <c r="C434" s="23">
        <v>2012</v>
      </c>
      <c r="D434" s="33">
        <v>1828</v>
      </c>
      <c r="E434" s="33">
        <v>292</v>
      </c>
      <c r="F434" s="34">
        <v>15.973741794310722</v>
      </c>
      <c r="G434" s="48" t="s">
        <v>142</v>
      </c>
      <c r="H434" s="48" t="s">
        <v>142</v>
      </c>
      <c r="I434" s="33">
        <v>8806</v>
      </c>
      <c r="J434" s="33">
        <v>2168</v>
      </c>
      <c r="K434" s="31">
        <v>24.619577560754031</v>
      </c>
      <c r="L434" s="49" t="s">
        <v>142</v>
      </c>
      <c r="M434" s="49" t="s">
        <v>142</v>
      </c>
    </row>
    <row r="435" spans="1:13" ht="8.25" customHeight="1">
      <c r="A435" s="67">
        <v>460</v>
      </c>
      <c r="B435" s="23" t="s">
        <v>94</v>
      </c>
      <c r="C435" s="23">
        <v>2012</v>
      </c>
      <c r="D435" s="33">
        <v>857</v>
      </c>
      <c r="E435" s="33">
        <v>154</v>
      </c>
      <c r="F435" s="34">
        <v>17.969661610268378</v>
      </c>
      <c r="G435" s="48" t="s">
        <v>142</v>
      </c>
      <c r="H435" s="48" t="s">
        <v>142</v>
      </c>
      <c r="I435" s="33">
        <v>4012</v>
      </c>
      <c r="J435" s="33">
        <v>1158</v>
      </c>
      <c r="K435" s="31">
        <v>28.863409770687937</v>
      </c>
      <c r="L435" s="49" t="s">
        <v>142</v>
      </c>
      <c r="M435" s="49" t="s">
        <v>142</v>
      </c>
    </row>
    <row r="436" spans="1:13" ht="8.25" customHeight="1">
      <c r="A436" s="67">
        <v>461</v>
      </c>
      <c r="B436" s="23" t="s">
        <v>95</v>
      </c>
      <c r="C436" s="23">
        <v>2012</v>
      </c>
      <c r="D436" s="33">
        <v>403</v>
      </c>
      <c r="E436" s="33">
        <v>51</v>
      </c>
      <c r="F436" s="34">
        <v>12.655086848635236</v>
      </c>
      <c r="G436" s="48" t="s">
        <v>142</v>
      </c>
      <c r="H436" s="48" t="s">
        <v>142</v>
      </c>
      <c r="I436" s="33">
        <v>2079</v>
      </c>
      <c r="J436" s="33">
        <v>454</v>
      </c>
      <c r="K436" s="31">
        <v>21.837421837421839</v>
      </c>
      <c r="L436" s="49" t="s">
        <v>142</v>
      </c>
      <c r="M436" s="49" t="s">
        <v>142</v>
      </c>
    </row>
    <row r="437" spans="1:13" ht="8.25" customHeight="1">
      <c r="A437" s="67">
        <v>462</v>
      </c>
      <c r="B437" s="23" t="s">
        <v>96</v>
      </c>
      <c r="C437" s="23">
        <v>2012</v>
      </c>
      <c r="D437" s="33">
        <v>213</v>
      </c>
      <c r="E437" s="33">
        <v>15</v>
      </c>
      <c r="F437" s="34">
        <v>7.042253521126761</v>
      </c>
      <c r="G437" s="48" t="s">
        <v>142</v>
      </c>
      <c r="H437" s="48" t="s">
        <v>142</v>
      </c>
      <c r="I437" s="33">
        <v>1200</v>
      </c>
      <c r="J437" s="33">
        <v>124</v>
      </c>
      <c r="K437" s="31">
        <v>10.333333333333334</v>
      </c>
      <c r="L437" s="49" t="s">
        <v>142</v>
      </c>
      <c r="M437" s="49" t="s">
        <v>142</v>
      </c>
    </row>
    <row r="438" spans="1:13" s="73" customFormat="1" ht="16.5" customHeight="1">
      <c r="A438" s="68">
        <v>4</v>
      </c>
      <c r="B438" s="36" t="s">
        <v>56</v>
      </c>
      <c r="C438" s="36">
        <v>2012</v>
      </c>
      <c r="D438" s="37">
        <v>11810</v>
      </c>
      <c r="E438" s="37">
        <v>1766</v>
      </c>
      <c r="F438" s="38">
        <v>14.953429297205759</v>
      </c>
      <c r="G438" s="51" t="s">
        <v>142</v>
      </c>
      <c r="H438" s="51" t="s">
        <v>142</v>
      </c>
      <c r="I438" s="37">
        <v>59779</v>
      </c>
      <c r="J438" s="37">
        <v>13689</v>
      </c>
      <c r="K438" s="40">
        <v>22.899345924153966</v>
      </c>
      <c r="L438" s="52" t="s">
        <v>142</v>
      </c>
      <c r="M438" s="52" t="s">
        <v>142</v>
      </c>
    </row>
    <row r="439" spans="1:13" s="73" customFormat="1" ht="16.5" customHeight="1">
      <c r="A439" s="52">
        <v>0</v>
      </c>
      <c r="B439" s="42" t="s">
        <v>57</v>
      </c>
      <c r="C439" s="42">
        <v>2012</v>
      </c>
      <c r="D439" s="43">
        <v>41772</v>
      </c>
      <c r="E439" s="43">
        <v>6139</v>
      </c>
      <c r="F439" s="44">
        <v>14.69644738102078</v>
      </c>
      <c r="G439" s="54" t="s">
        <v>142</v>
      </c>
      <c r="H439" s="54" t="s">
        <v>142</v>
      </c>
      <c r="I439" s="43">
        <v>184856</v>
      </c>
      <c r="J439" s="43">
        <v>43787</v>
      </c>
      <c r="K439" s="46">
        <v>23.687086164365777</v>
      </c>
      <c r="L439" s="55" t="s">
        <v>142</v>
      </c>
      <c r="M439" s="55" t="s">
        <v>142</v>
      </c>
    </row>
    <row r="440" spans="1:13" ht="8.25" customHeight="1">
      <c r="B440" s="56"/>
      <c r="C440" s="57"/>
      <c r="D440" s="58"/>
      <c r="E440" s="40"/>
      <c r="F440" s="59"/>
      <c r="G440" s="58"/>
      <c r="H440" s="40"/>
      <c r="I440" s="59"/>
      <c r="J440" s="60"/>
      <c r="K440" s="61"/>
      <c r="L440" s="61"/>
      <c r="M440" s="61"/>
    </row>
    <row r="441" spans="1:13" ht="8.25" customHeight="1">
      <c r="B441" s="62"/>
      <c r="C441" s="62"/>
      <c r="D441" s="62"/>
      <c r="E441" s="62"/>
      <c r="F441" s="62"/>
      <c r="G441" s="62"/>
      <c r="H441" s="62"/>
      <c r="I441" s="23"/>
      <c r="J441" s="23"/>
      <c r="K441" s="22"/>
      <c r="L441" s="22"/>
      <c r="M441" s="22"/>
    </row>
    <row r="442" spans="1:13" ht="8.25" customHeight="1">
      <c r="B442" s="62" t="s">
        <v>143</v>
      </c>
      <c r="C442" s="62"/>
      <c r="D442" s="62"/>
      <c r="E442" s="62"/>
      <c r="F442" s="62"/>
      <c r="G442" s="62"/>
      <c r="H442" s="62"/>
      <c r="I442" s="23"/>
      <c r="J442" s="23"/>
      <c r="K442" s="22"/>
      <c r="L442" s="22"/>
      <c r="M442" s="22"/>
    </row>
    <row r="443" spans="1:13">
      <c r="B443" s="23"/>
      <c r="C443" s="23"/>
      <c r="D443" s="23"/>
      <c r="E443" s="23"/>
      <c r="F443" s="23"/>
      <c r="G443" s="23"/>
      <c r="H443" s="23"/>
      <c r="I443" s="23"/>
      <c r="J443" s="23"/>
      <c r="K443" s="22"/>
      <c r="L443" s="22"/>
      <c r="M443" s="22"/>
    </row>
  </sheetData>
  <autoFilter ref="A7:M439"/>
  <mergeCells count="13">
    <mergeCell ref="A4:A6"/>
    <mergeCell ref="B4:B6"/>
    <mergeCell ref="C4:C6"/>
    <mergeCell ref="D4:D6"/>
    <mergeCell ref="E4:H4"/>
    <mergeCell ref="I4:I6"/>
    <mergeCell ref="A1:J1"/>
    <mergeCell ref="A2:J2"/>
    <mergeCell ref="J4:M4"/>
    <mergeCell ref="E5:E6"/>
    <mergeCell ref="J5:J6"/>
    <mergeCell ref="F6:G6"/>
    <mergeCell ref="K6:L6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>
    <pageSetUpPr fitToPage="1"/>
  </sheetPr>
  <dimension ref="A1:AZ69"/>
  <sheetViews>
    <sheetView zoomScale="125" workbookViewId="0">
      <pane ySplit="6" topLeftCell="A37" activePane="bottomLeft" state="frozen"/>
      <selection pane="bottomLeft" activeCell="H2" sqref="H2"/>
    </sheetView>
  </sheetViews>
  <sheetFormatPr baseColWidth="10" defaultColWidth="9.140625" defaultRowHeight="12.75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>
      <c r="A1" s="14" t="s">
        <v>119</v>
      </c>
      <c r="H1" s="6">
        <v>2015</v>
      </c>
    </row>
    <row r="2" spans="1:52" s="6" customFormat="1" ht="11.25">
      <c r="A2" s="14" t="s">
        <v>124</v>
      </c>
      <c r="E2" s="6" t="s">
        <v>120</v>
      </c>
    </row>
    <row r="3" spans="1:52" s="6" customFormat="1" ht="23.25" customHeight="1">
      <c r="A3" s="112" t="s">
        <v>60</v>
      </c>
      <c r="B3" s="109" t="s">
        <v>0</v>
      </c>
      <c r="C3" s="109" t="s">
        <v>99</v>
      </c>
      <c r="D3" s="109"/>
      <c r="E3" s="109" t="s">
        <v>100</v>
      </c>
      <c r="F3" s="109"/>
    </row>
    <row r="4" spans="1:52" s="6" customFormat="1" ht="11.25" customHeight="1">
      <c r="A4" s="112"/>
      <c r="B4" s="109"/>
      <c r="C4" s="109" t="s">
        <v>97</v>
      </c>
      <c r="D4" s="114" t="s">
        <v>98</v>
      </c>
      <c r="E4" s="109" t="s">
        <v>97</v>
      </c>
      <c r="F4" s="110" t="s">
        <v>98</v>
      </c>
    </row>
    <row r="5" spans="1:52" s="8" customFormat="1" ht="67.5" customHeight="1">
      <c r="A5" s="112"/>
      <c r="B5" s="113"/>
      <c r="C5" s="109"/>
      <c r="D5" s="114"/>
      <c r="E5" s="109"/>
      <c r="F5" s="110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>
      <c r="A6" s="112"/>
      <c r="B6" s="113"/>
      <c r="C6" s="109" t="s">
        <v>58</v>
      </c>
      <c r="D6" s="109"/>
      <c r="E6" s="109"/>
      <c r="F6" s="10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>
      <c r="B7" s="1"/>
      <c r="C7" s="2"/>
      <c r="D7" s="2"/>
      <c r="E7" s="9"/>
      <c r="F7" s="10"/>
    </row>
    <row r="8" spans="1:52">
      <c r="A8" s="147">
        <v>101</v>
      </c>
      <c r="B8" s="16" t="s">
        <v>102</v>
      </c>
      <c r="C8" s="15">
        <v>2321</v>
      </c>
      <c r="D8" s="15">
        <v>404</v>
      </c>
      <c r="E8" s="15">
        <v>5748</v>
      </c>
      <c r="F8" s="17">
        <v>1947</v>
      </c>
    </row>
    <row r="9" spans="1:52">
      <c r="A9" s="147">
        <v>102</v>
      </c>
      <c r="B9" s="16" t="s">
        <v>103</v>
      </c>
      <c r="C9" s="15">
        <v>492</v>
      </c>
      <c r="D9" s="15">
        <v>128</v>
      </c>
      <c r="E9" s="15">
        <v>2345</v>
      </c>
      <c r="F9" s="17">
        <v>988</v>
      </c>
    </row>
    <row r="10" spans="1:52">
      <c r="A10" s="147">
        <v>103</v>
      </c>
      <c r="B10" s="16" t="s">
        <v>104</v>
      </c>
      <c r="C10" s="15">
        <v>1122</v>
      </c>
      <c r="D10" s="15">
        <v>301</v>
      </c>
      <c r="E10" s="15">
        <v>3168</v>
      </c>
      <c r="F10" s="17">
        <v>1029</v>
      </c>
    </row>
    <row r="11" spans="1:52">
      <c r="A11" s="147">
        <v>151</v>
      </c>
      <c r="B11" s="16" t="s">
        <v>61</v>
      </c>
      <c r="C11" s="15">
        <v>1177</v>
      </c>
      <c r="D11" s="15">
        <v>126</v>
      </c>
      <c r="E11" s="15">
        <v>4008</v>
      </c>
      <c r="F11" s="17">
        <v>727</v>
      </c>
    </row>
    <row r="12" spans="1:52">
      <c r="A12" s="147">
        <v>153</v>
      </c>
      <c r="B12" s="16" t="s">
        <v>63</v>
      </c>
      <c r="C12" s="15">
        <v>807</v>
      </c>
      <c r="D12" s="15">
        <v>60</v>
      </c>
      <c r="E12" s="15">
        <v>2529</v>
      </c>
      <c r="F12" s="17">
        <v>443</v>
      </c>
    </row>
    <row r="13" spans="1:52">
      <c r="A13" s="147">
        <v>154</v>
      </c>
      <c r="B13" s="16" t="s">
        <v>64</v>
      </c>
      <c r="C13" s="15">
        <v>666</v>
      </c>
      <c r="D13" s="15">
        <v>73</v>
      </c>
      <c r="E13" s="15">
        <v>1867</v>
      </c>
      <c r="F13" s="17">
        <v>244</v>
      </c>
    </row>
    <row r="14" spans="1:52">
      <c r="A14" s="147">
        <v>155</v>
      </c>
      <c r="B14" s="16" t="s">
        <v>65</v>
      </c>
      <c r="C14" s="15">
        <v>820</v>
      </c>
      <c r="D14" s="15">
        <v>104</v>
      </c>
      <c r="E14" s="15">
        <v>2758</v>
      </c>
      <c r="F14" s="17">
        <v>560</v>
      </c>
    </row>
    <row r="15" spans="1:52">
      <c r="A15" s="147">
        <v>157</v>
      </c>
      <c r="B15" s="16" t="s">
        <v>66</v>
      </c>
      <c r="C15" s="15">
        <v>907</v>
      </c>
      <c r="D15" s="15">
        <v>111</v>
      </c>
      <c r="E15" s="15">
        <v>3089</v>
      </c>
      <c r="F15" s="17">
        <v>687</v>
      </c>
    </row>
    <row r="16" spans="1:52">
      <c r="A16" s="147">
        <v>158</v>
      </c>
      <c r="B16" s="16" t="s">
        <v>67</v>
      </c>
      <c r="C16" s="15">
        <v>795</v>
      </c>
      <c r="D16" s="15">
        <v>54</v>
      </c>
      <c r="E16" s="15">
        <v>2625</v>
      </c>
      <c r="F16" s="17">
        <v>381</v>
      </c>
    </row>
    <row r="17" spans="1:6">
      <c r="A17" s="147">
        <v>159</v>
      </c>
      <c r="B17" s="16" t="s">
        <v>62</v>
      </c>
      <c r="C17" s="15">
        <v>2567</v>
      </c>
      <c r="D17" s="15">
        <v>457</v>
      </c>
      <c r="E17" s="15">
        <v>6876</v>
      </c>
      <c r="F17" s="17">
        <v>1701</v>
      </c>
    </row>
    <row r="18" spans="1:6">
      <c r="A18" s="147">
        <v>159016</v>
      </c>
      <c r="B18" s="16" t="s">
        <v>105</v>
      </c>
      <c r="C18" s="15">
        <v>1237</v>
      </c>
      <c r="D18" s="15">
        <v>331</v>
      </c>
      <c r="E18" s="15">
        <v>2607</v>
      </c>
      <c r="F18" s="17">
        <v>1020</v>
      </c>
    </row>
    <row r="19" spans="1:6">
      <c r="A19" s="147">
        <v>159999</v>
      </c>
      <c r="B19" s="16" t="s">
        <v>106</v>
      </c>
      <c r="C19" s="15">
        <v>1330</v>
      </c>
      <c r="D19" s="15">
        <v>126</v>
      </c>
      <c r="E19" s="15">
        <v>4269</v>
      </c>
      <c r="F19" s="17">
        <v>681</v>
      </c>
    </row>
    <row r="20" spans="1:6">
      <c r="A20" s="147">
        <v>1</v>
      </c>
      <c r="B20" s="16" t="s">
        <v>107</v>
      </c>
      <c r="C20" s="15">
        <v>11674</v>
      </c>
      <c r="D20" s="15">
        <v>1818</v>
      </c>
      <c r="E20" s="15">
        <v>35013</v>
      </c>
      <c r="F20" s="17">
        <v>8707</v>
      </c>
    </row>
    <row r="21" spans="1:6" s="5" customFormat="1" ht="11.25">
      <c r="A21" s="147">
        <v>241</v>
      </c>
      <c r="B21" s="16" t="s">
        <v>68</v>
      </c>
      <c r="C21" s="15">
        <v>9282</v>
      </c>
      <c r="D21" s="15">
        <v>2262</v>
      </c>
      <c r="E21" s="15">
        <v>27894</v>
      </c>
      <c r="F21" s="17">
        <v>10261</v>
      </c>
    </row>
    <row r="22" spans="1:6">
      <c r="A22" s="147">
        <v>241001</v>
      </c>
      <c r="B22" s="16" t="s">
        <v>108</v>
      </c>
      <c r="C22" s="15">
        <v>4792</v>
      </c>
      <c r="D22" s="15">
        <v>1560</v>
      </c>
      <c r="E22" s="15">
        <v>13079</v>
      </c>
      <c r="F22" s="17">
        <v>6230</v>
      </c>
    </row>
    <row r="23" spans="1:6">
      <c r="A23" s="147">
        <v>241999</v>
      </c>
      <c r="B23" s="16" t="s">
        <v>109</v>
      </c>
      <c r="C23" s="15">
        <v>4490</v>
      </c>
      <c r="D23" s="15">
        <v>702</v>
      </c>
      <c r="E23" s="15">
        <v>14815</v>
      </c>
      <c r="F23" s="17">
        <v>4031</v>
      </c>
    </row>
    <row r="24" spans="1:6">
      <c r="A24" s="147">
        <v>251</v>
      </c>
      <c r="B24" s="16" t="s">
        <v>69</v>
      </c>
      <c r="C24" s="15">
        <v>1394</v>
      </c>
      <c r="D24" s="15">
        <v>167</v>
      </c>
      <c r="E24" s="15">
        <v>4850</v>
      </c>
      <c r="F24" s="17">
        <v>938</v>
      </c>
    </row>
    <row r="25" spans="1:6">
      <c r="A25" s="147">
        <v>252</v>
      </c>
      <c r="B25" s="16" t="s">
        <v>70</v>
      </c>
      <c r="C25" s="15">
        <v>878</v>
      </c>
      <c r="D25" s="15">
        <v>158</v>
      </c>
      <c r="E25" s="15">
        <v>3269</v>
      </c>
      <c r="F25" s="17">
        <v>756</v>
      </c>
    </row>
    <row r="26" spans="1:6">
      <c r="A26" s="147">
        <v>254</v>
      </c>
      <c r="B26" s="16" t="s">
        <v>71</v>
      </c>
      <c r="C26" s="15">
        <v>1855</v>
      </c>
      <c r="D26" s="15">
        <v>299</v>
      </c>
      <c r="E26" s="15">
        <v>5877</v>
      </c>
      <c r="F26" s="17">
        <v>1406</v>
      </c>
    </row>
    <row r="27" spans="1:6">
      <c r="A27" s="147">
        <v>255</v>
      </c>
      <c r="B27" s="16" t="s">
        <v>72</v>
      </c>
      <c r="C27" s="15">
        <v>353</v>
      </c>
      <c r="D27" s="15">
        <v>36</v>
      </c>
      <c r="E27" s="15">
        <v>1488</v>
      </c>
      <c r="F27" s="17">
        <v>273</v>
      </c>
    </row>
    <row r="28" spans="1:6">
      <c r="A28" s="147">
        <v>256</v>
      </c>
      <c r="B28" s="16" t="s">
        <v>73</v>
      </c>
      <c r="C28" s="15">
        <v>703</v>
      </c>
      <c r="D28" s="15">
        <v>109</v>
      </c>
      <c r="E28" s="15">
        <v>2698</v>
      </c>
      <c r="F28" s="17">
        <v>569</v>
      </c>
    </row>
    <row r="29" spans="1:6">
      <c r="A29" s="147">
        <v>257</v>
      </c>
      <c r="B29" s="16" t="s">
        <v>74</v>
      </c>
      <c r="C29" s="15">
        <v>969</v>
      </c>
      <c r="D29" s="15">
        <v>138</v>
      </c>
      <c r="E29" s="15">
        <v>3335</v>
      </c>
      <c r="F29" s="17">
        <v>774</v>
      </c>
    </row>
    <row r="30" spans="1:6">
      <c r="A30" s="147">
        <v>2</v>
      </c>
      <c r="B30" s="16" t="s">
        <v>110</v>
      </c>
      <c r="C30" s="15">
        <v>15434</v>
      </c>
      <c r="D30" s="15">
        <v>3169</v>
      </c>
      <c r="E30" s="15">
        <v>49411</v>
      </c>
      <c r="F30" s="17">
        <v>14977</v>
      </c>
    </row>
    <row r="31" spans="1:6">
      <c r="A31" s="147">
        <v>351</v>
      </c>
      <c r="B31" s="16" t="s">
        <v>75</v>
      </c>
      <c r="C31" s="15">
        <v>1230</v>
      </c>
      <c r="D31" s="15">
        <v>106</v>
      </c>
      <c r="E31" s="15">
        <v>4319</v>
      </c>
      <c r="F31" s="17">
        <v>615</v>
      </c>
    </row>
    <row r="32" spans="1:6">
      <c r="A32" s="147">
        <v>352</v>
      </c>
      <c r="B32" s="16" t="s">
        <v>76</v>
      </c>
      <c r="C32" s="15">
        <v>1257</v>
      </c>
      <c r="D32" s="15">
        <v>148</v>
      </c>
      <c r="E32" s="15">
        <v>4443</v>
      </c>
      <c r="F32" s="17">
        <v>660</v>
      </c>
    </row>
    <row r="33" spans="1:8">
      <c r="A33" s="147">
        <v>353</v>
      </c>
      <c r="B33" s="16" t="s">
        <v>77</v>
      </c>
      <c r="C33" s="15">
        <v>2017</v>
      </c>
      <c r="D33" s="15">
        <v>217</v>
      </c>
      <c r="E33" s="15">
        <v>6486</v>
      </c>
      <c r="F33" s="17">
        <v>1299</v>
      </c>
    </row>
    <row r="34" spans="1:8" s="5" customFormat="1" ht="11.25">
      <c r="A34" s="147">
        <v>354</v>
      </c>
      <c r="B34" s="16" t="s">
        <v>78</v>
      </c>
      <c r="C34" s="15">
        <v>307</v>
      </c>
      <c r="D34" s="15">
        <v>25</v>
      </c>
      <c r="E34" s="15">
        <v>983</v>
      </c>
      <c r="F34" s="17">
        <v>131</v>
      </c>
    </row>
    <row r="35" spans="1:8">
      <c r="A35" s="147">
        <v>355</v>
      </c>
      <c r="B35" s="16" t="s">
        <v>79</v>
      </c>
      <c r="C35" s="15">
        <v>1754</v>
      </c>
      <c r="D35" s="15">
        <v>203</v>
      </c>
      <c r="E35" s="15">
        <v>4674</v>
      </c>
      <c r="F35" s="17">
        <v>752</v>
      </c>
    </row>
    <row r="36" spans="1:8">
      <c r="A36" s="147">
        <v>356</v>
      </c>
      <c r="B36" s="16" t="s">
        <v>80</v>
      </c>
      <c r="C36" s="15">
        <v>732</v>
      </c>
      <c r="D36" s="15">
        <v>74</v>
      </c>
      <c r="E36" s="15">
        <v>2577</v>
      </c>
      <c r="F36" s="17">
        <v>367</v>
      </c>
    </row>
    <row r="37" spans="1:8">
      <c r="A37" s="147">
        <v>357</v>
      </c>
      <c r="B37" s="16" t="s">
        <v>81</v>
      </c>
      <c r="C37" s="15">
        <v>874</v>
      </c>
      <c r="D37" s="15">
        <v>90</v>
      </c>
      <c r="E37" s="15">
        <v>3822</v>
      </c>
      <c r="F37" s="17">
        <v>534</v>
      </c>
    </row>
    <row r="38" spans="1:8">
      <c r="A38" s="147">
        <v>358</v>
      </c>
      <c r="B38" s="16" t="s">
        <v>82</v>
      </c>
      <c r="C38" s="15">
        <v>933</v>
      </c>
      <c r="D38" s="15">
        <v>118</v>
      </c>
      <c r="E38" s="15">
        <v>3304</v>
      </c>
      <c r="F38" s="17">
        <v>535</v>
      </c>
    </row>
    <row r="39" spans="1:8">
      <c r="A39" s="147">
        <v>359</v>
      </c>
      <c r="B39" s="16" t="s">
        <v>83</v>
      </c>
      <c r="C39" s="15">
        <v>1425</v>
      </c>
      <c r="D39" s="15">
        <v>153</v>
      </c>
      <c r="E39" s="15">
        <v>4927</v>
      </c>
      <c r="F39" s="17">
        <v>873</v>
      </c>
    </row>
    <row r="40" spans="1:8">
      <c r="A40" s="147">
        <v>360</v>
      </c>
      <c r="B40" s="16" t="s">
        <v>84</v>
      </c>
      <c r="C40" s="15">
        <v>601</v>
      </c>
      <c r="D40" s="15">
        <v>53</v>
      </c>
      <c r="E40" s="15">
        <v>1929</v>
      </c>
      <c r="F40" s="17">
        <v>280</v>
      </c>
    </row>
    <row r="41" spans="1:8">
      <c r="A41" s="147">
        <v>361</v>
      </c>
      <c r="B41" s="16" t="s">
        <v>85</v>
      </c>
      <c r="C41" s="15">
        <v>914</v>
      </c>
      <c r="D41" s="15">
        <v>141</v>
      </c>
      <c r="E41" s="15">
        <v>3217</v>
      </c>
      <c r="F41" s="17">
        <v>718</v>
      </c>
    </row>
    <row r="42" spans="1:8">
      <c r="A42" s="147">
        <v>3</v>
      </c>
      <c r="B42" s="16" t="s">
        <v>111</v>
      </c>
      <c r="C42" s="15">
        <v>12044</v>
      </c>
      <c r="D42" s="15">
        <v>1328</v>
      </c>
      <c r="E42" s="15">
        <v>40681</v>
      </c>
      <c r="F42" s="17">
        <v>6764</v>
      </c>
    </row>
    <row r="43" spans="1:8">
      <c r="A43" s="147">
        <v>401</v>
      </c>
      <c r="B43" s="16" t="s">
        <v>112</v>
      </c>
      <c r="C43" s="15">
        <v>322</v>
      </c>
      <c r="D43" s="15">
        <v>65</v>
      </c>
      <c r="E43" s="15">
        <v>1628</v>
      </c>
      <c r="F43" s="17">
        <v>519</v>
      </c>
    </row>
    <row r="44" spans="1:8">
      <c r="A44" s="147">
        <v>402</v>
      </c>
      <c r="B44" s="16" t="s">
        <v>113</v>
      </c>
      <c r="C44" s="15">
        <v>285</v>
      </c>
      <c r="D44" s="15">
        <v>55</v>
      </c>
      <c r="E44" s="15">
        <v>1163</v>
      </c>
      <c r="F44" s="17">
        <v>250</v>
      </c>
    </row>
    <row r="45" spans="1:8">
      <c r="A45" s="147">
        <v>403</v>
      </c>
      <c r="B45" s="16" t="s">
        <v>41</v>
      </c>
      <c r="C45" s="15">
        <v>1533</v>
      </c>
      <c r="D45" s="15">
        <v>272</v>
      </c>
      <c r="E45" s="15">
        <v>3772</v>
      </c>
      <c r="F45" s="17">
        <v>1009</v>
      </c>
    </row>
    <row r="46" spans="1:8">
      <c r="A46" s="147">
        <v>404</v>
      </c>
      <c r="B46" s="16" t="s">
        <v>114</v>
      </c>
      <c r="C46" s="15">
        <v>1308</v>
      </c>
      <c r="D46" s="15">
        <v>252</v>
      </c>
      <c r="E46" s="15">
        <v>3809</v>
      </c>
      <c r="F46" s="17">
        <v>1114</v>
      </c>
      <c r="H46" s="17"/>
    </row>
    <row r="47" spans="1:8" s="5" customFormat="1" ht="11.25">
      <c r="A47" s="147">
        <v>405</v>
      </c>
      <c r="B47" s="16" t="s">
        <v>115</v>
      </c>
      <c r="C47" s="15">
        <v>289</v>
      </c>
      <c r="D47" s="15">
        <v>38</v>
      </c>
      <c r="E47" s="15">
        <v>1427</v>
      </c>
      <c r="F47" s="17">
        <v>294</v>
      </c>
    </row>
    <row r="48" spans="1:8">
      <c r="A48" s="147">
        <v>451</v>
      </c>
      <c r="B48" s="16" t="s">
        <v>86</v>
      </c>
      <c r="C48" s="15">
        <v>877</v>
      </c>
      <c r="D48" s="15">
        <v>68</v>
      </c>
      <c r="E48" s="15">
        <v>2942</v>
      </c>
      <c r="F48" s="17">
        <v>403</v>
      </c>
      <c r="H48" s="17"/>
    </row>
    <row r="49" spans="1:6">
      <c r="A49" s="147">
        <v>452</v>
      </c>
      <c r="B49" s="16" t="s">
        <v>87</v>
      </c>
      <c r="C49" s="15">
        <v>929</v>
      </c>
      <c r="D49" s="15">
        <v>68</v>
      </c>
      <c r="E49" s="15">
        <v>4373</v>
      </c>
      <c r="F49" s="17">
        <v>492</v>
      </c>
    </row>
    <row r="50" spans="1:6">
      <c r="A50" s="147">
        <v>453</v>
      </c>
      <c r="B50" s="16" t="s">
        <v>88</v>
      </c>
      <c r="C50" s="15">
        <v>972</v>
      </c>
      <c r="D50" s="15">
        <v>159</v>
      </c>
      <c r="E50" s="15">
        <v>4254</v>
      </c>
      <c r="F50" s="17">
        <v>1083</v>
      </c>
    </row>
    <row r="51" spans="1:6">
      <c r="A51" s="147">
        <v>454</v>
      </c>
      <c r="B51" s="16" t="s">
        <v>89</v>
      </c>
      <c r="C51" s="15">
        <v>2098</v>
      </c>
      <c r="D51" s="15">
        <v>313</v>
      </c>
      <c r="E51" s="15">
        <v>8203</v>
      </c>
      <c r="F51" s="17">
        <v>1506</v>
      </c>
    </row>
    <row r="52" spans="1:6">
      <c r="A52" s="147">
        <v>455</v>
      </c>
      <c r="B52" s="16" t="s">
        <v>90</v>
      </c>
      <c r="C52" s="15">
        <v>582</v>
      </c>
      <c r="D52" s="15">
        <v>37</v>
      </c>
      <c r="E52" s="15">
        <v>2132</v>
      </c>
      <c r="F52" s="17">
        <v>176</v>
      </c>
    </row>
    <row r="53" spans="1:6">
      <c r="A53" s="147">
        <v>456</v>
      </c>
      <c r="B53" s="16" t="s">
        <v>116</v>
      </c>
      <c r="C53" s="15">
        <v>906</v>
      </c>
      <c r="D53" s="15">
        <v>220</v>
      </c>
      <c r="E53" s="15">
        <v>3499</v>
      </c>
      <c r="F53" s="17">
        <v>970</v>
      </c>
    </row>
    <row r="54" spans="1:6">
      <c r="A54" s="147">
        <v>457</v>
      </c>
      <c r="B54" s="16" t="s">
        <v>91</v>
      </c>
      <c r="C54" s="15">
        <v>826</v>
      </c>
      <c r="D54" s="15">
        <v>75</v>
      </c>
      <c r="E54" s="15">
        <v>3976</v>
      </c>
      <c r="F54" s="17">
        <v>615</v>
      </c>
    </row>
    <row r="55" spans="1:6">
      <c r="A55" s="147">
        <v>458</v>
      </c>
      <c r="B55" s="16" t="s">
        <v>92</v>
      </c>
      <c r="C55" s="15">
        <v>818</v>
      </c>
      <c r="D55" s="15">
        <v>66</v>
      </c>
      <c r="E55" s="15">
        <v>3095</v>
      </c>
      <c r="F55" s="17">
        <v>392</v>
      </c>
    </row>
    <row r="56" spans="1:6">
      <c r="A56" s="147">
        <v>459</v>
      </c>
      <c r="B56" s="16" t="s">
        <v>93</v>
      </c>
      <c r="C56" s="15">
        <v>2420</v>
      </c>
      <c r="D56" s="15">
        <v>322</v>
      </c>
      <c r="E56" s="15">
        <v>9054</v>
      </c>
      <c r="F56" s="17">
        <v>1664</v>
      </c>
    </row>
    <row r="57" spans="1:6">
      <c r="A57" s="147">
        <v>460</v>
      </c>
      <c r="B57" s="16" t="s">
        <v>94</v>
      </c>
      <c r="C57" s="15">
        <v>1187</v>
      </c>
      <c r="D57" s="15">
        <v>224</v>
      </c>
      <c r="E57" s="15">
        <v>4030</v>
      </c>
      <c r="F57" s="17">
        <v>1070</v>
      </c>
    </row>
    <row r="58" spans="1:6">
      <c r="A58" s="147">
        <v>461</v>
      </c>
      <c r="B58" s="16" t="s">
        <v>95</v>
      </c>
      <c r="C58" s="15">
        <v>541</v>
      </c>
      <c r="D58" s="15">
        <v>59</v>
      </c>
      <c r="E58" s="15">
        <v>1921</v>
      </c>
      <c r="F58" s="17">
        <v>410</v>
      </c>
    </row>
    <row r="59" spans="1:6">
      <c r="A59" s="147">
        <v>462</v>
      </c>
      <c r="B59" s="16" t="s">
        <v>96</v>
      </c>
      <c r="C59" s="15">
        <v>273</v>
      </c>
      <c r="D59" s="15">
        <v>18</v>
      </c>
      <c r="E59" s="15">
        <v>1277</v>
      </c>
      <c r="F59" s="17">
        <v>159</v>
      </c>
    </row>
    <row r="60" spans="1:6">
      <c r="A60" s="147">
        <v>4</v>
      </c>
      <c r="B60" s="16" t="s">
        <v>117</v>
      </c>
      <c r="C60" s="15">
        <v>16166</v>
      </c>
      <c r="D60" s="15">
        <v>2311</v>
      </c>
      <c r="E60" s="15">
        <v>60555</v>
      </c>
      <c r="F60" s="17">
        <v>12126</v>
      </c>
    </row>
    <row r="61" spans="1:6">
      <c r="A61" s="17">
        <v>0</v>
      </c>
      <c r="B61" s="17" t="s">
        <v>118</v>
      </c>
      <c r="C61" s="17">
        <v>55318</v>
      </c>
      <c r="D61" s="17">
        <v>8626</v>
      </c>
      <c r="E61" s="17">
        <v>185660</v>
      </c>
      <c r="F61" s="17">
        <v>42574</v>
      </c>
    </row>
    <row r="62" spans="1:6">
      <c r="A62" s="17"/>
      <c r="B62" s="17"/>
      <c r="C62" s="17"/>
      <c r="D62" s="17"/>
      <c r="E62" s="17"/>
      <c r="F62" s="17"/>
    </row>
    <row r="63" spans="1:6">
      <c r="A63" s="17"/>
      <c r="B63" s="17"/>
      <c r="C63" s="17"/>
      <c r="D63" s="17"/>
      <c r="E63" s="17"/>
      <c r="F63" s="17"/>
    </row>
    <row r="65" spans="1:52" s="5" customFormat="1" ht="8.25"/>
    <row r="66" spans="1:52" s="5" customFormat="1" ht="8.25"/>
    <row r="67" spans="1:52" s="5" customFormat="1" ht="8.25"/>
    <row r="68" spans="1:52" customFormat="1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>
      <c r="B69" s="111" t="s">
        <v>59</v>
      </c>
      <c r="C69" s="111"/>
      <c r="D69" s="111"/>
      <c r="E69" s="111"/>
      <c r="F69" s="111"/>
    </row>
  </sheetData>
  <mergeCells count="10">
    <mergeCell ref="B69:F69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>
    <pageSetUpPr fitToPage="1"/>
  </sheetPr>
  <dimension ref="A1:AZ69"/>
  <sheetViews>
    <sheetView zoomScale="125" workbookViewId="0">
      <pane ySplit="6" topLeftCell="A34" activePane="bottomLeft" state="frozen"/>
      <selection pane="bottomLeft" activeCell="H2" sqref="H2"/>
    </sheetView>
  </sheetViews>
  <sheetFormatPr baseColWidth="10" defaultColWidth="9.140625" defaultRowHeight="12.75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>
      <c r="A1" s="14" t="s">
        <v>119</v>
      </c>
      <c r="H1" s="6">
        <v>2016</v>
      </c>
    </row>
    <row r="2" spans="1:52" s="6" customFormat="1" ht="11.25">
      <c r="A2" s="14" t="s">
        <v>123</v>
      </c>
      <c r="E2" s="6" t="s">
        <v>120</v>
      </c>
    </row>
    <row r="3" spans="1:52" s="6" customFormat="1" ht="23.25" customHeight="1">
      <c r="A3" s="112" t="s">
        <v>60</v>
      </c>
      <c r="B3" s="109" t="s">
        <v>0</v>
      </c>
      <c r="C3" s="109" t="s">
        <v>99</v>
      </c>
      <c r="D3" s="109"/>
      <c r="E3" s="109" t="s">
        <v>100</v>
      </c>
      <c r="F3" s="109"/>
    </row>
    <row r="4" spans="1:52" s="6" customFormat="1" ht="11.25" customHeight="1">
      <c r="A4" s="112"/>
      <c r="B4" s="109"/>
      <c r="C4" s="109" t="s">
        <v>97</v>
      </c>
      <c r="D4" s="114" t="s">
        <v>98</v>
      </c>
      <c r="E4" s="109" t="s">
        <v>97</v>
      </c>
      <c r="F4" s="110" t="s">
        <v>98</v>
      </c>
    </row>
    <row r="5" spans="1:52" s="8" customFormat="1" ht="67.5" customHeight="1">
      <c r="A5" s="112"/>
      <c r="B5" s="113"/>
      <c r="C5" s="109"/>
      <c r="D5" s="114"/>
      <c r="E5" s="109"/>
      <c r="F5" s="110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>
      <c r="A6" s="112"/>
      <c r="B6" s="113"/>
      <c r="C6" s="109" t="s">
        <v>58</v>
      </c>
      <c r="D6" s="109"/>
      <c r="E6" s="109"/>
      <c r="F6" s="10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>
      <c r="B7" s="1"/>
      <c r="C7" s="2"/>
      <c r="D7" s="2"/>
      <c r="E7" s="9"/>
      <c r="F7" s="10"/>
    </row>
    <row r="8" spans="1:52">
      <c r="A8" s="147">
        <v>101</v>
      </c>
      <c r="B8" s="16" t="s">
        <v>102</v>
      </c>
      <c r="C8" s="15">
        <v>2290</v>
      </c>
      <c r="D8" s="15">
        <v>453</v>
      </c>
      <c r="E8" s="15">
        <v>5817</v>
      </c>
      <c r="F8" s="17">
        <v>2030</v>
      </c>
    </row>
    <row r="9" spans="1:52">
      <c r="A9" s="147">
        <v>102</v>
      </c>
      <c r="B9" s="16" t="s">
        <v>103</v>
      </c>
      <c r="C9" s="15">
        <v>508</v>
      </c>
      <c r="D9" s="15">
        <v>126</v>
      </c>
      <c r="E9" s="15">
        <v>2544</v>
      </c>
      <c r="F9" s="17">
        <v>1108</v>
      </c>
    </row>
    <row r="10" spans="1:52">
      <c r="A10" s="147">
        <v>103</v>
      </c>
      <c r="B10" s="16" t="s">
        <v>104</v>
      </c>
      <c r="C10" s="15">
        <v>1163</v>
      </c>
      <c r="D10" s="15">
        <v>268</v>
      </c>
      <c r="E10" s="15">
        <v>3182</v>
      </c>
      <c r="F10" s="17">
        <v>1047</v>
      </c>
    </row>
    <row r="11" spans="1:52">
      <c r="A11" s="147">
        <v>151</v>
      </c>
      <c r="B11" s="16" t="s">
        <v>61</v>
      </c>
      <c r="C11" s="15">
        <v>1303</v>
      </c>
      <c r="D11" s="15">
        <v>119</v>
      </c>
      <c r="E11" s="15">
        <v>4013</v>
      </c>
      <c r="F11" s="17">
        <v>550</v>
      </c>
    </row>
    <row r="12" spans="1:52">
      <c r="A12" s="147">
        <v>153</v>
      </c>
      <c r="B12" s="16" t="s">
        <v>63</v>
      </c>
      <c r="C12" s="15">
        <v>832</v>
      </c>
      <c r="D12" s="15">
        <v>70</v>
      </c>
      <c r="E12" s="15">
        <v>2495</v>
      </c>
      <c r="F12" s="17">
        <v>435</v>
      </c>
    </row>
    <row r="13" spans="1:52">
      <c r="A13" s="147">
        <v>154</v>
      </c>
      <c r="B13" s="16" t="s">
        <v>64</v>
      </c>
      <c r="C13" s="15">
        <v>669</v>
      </c>
      <c r="D13" s="15">
        <v>63</v>
      </c>
      <c r="E13" s="15">
        <v>1898</v>
      </c>
      <c r="F13" s="17">
        <v>286</v>
      </c>
    </row>
    <row r="14" spans="1:52">
      <c r="A14" s="147">
        <v>155</v>
      </c>
      <c r="B14" s="16" t="s">
        <v>65</v>
      </c>
      <c r="C14" s="15">
        <v>900</v>
      </c>
      <c r="D14" s="15">
        <v>135</v>
      </c>
      <c r="E14" s="15">
        <v>2734</v>
      </c>
      <c r="F14" s="17">
        <v>592</v>
      </c>
    </row>
    <row r="15" spans="1:52">
      <c r="A15" s="147">
        <v>157</v>
      </c>
      <c r="B15" s="16" t="s">
        <v>66</v>
      </c>
      <c r="C15" s="15">
        <v>940</v>
      </c>
      <c r="D15" s="15">
        <v>97</v>
      </c>
      <c r="E15" s="15">
        <v>3157</v>
      </c>
      <c r="F15" s="17">
        <v>758</v>
      </c>
    </row>
    <row r="16" spans="1:52">
      <c r="A16" s="147">
        <v>158</v>
      </c>
      <c r="B16" s="16" t="s">
        <v>67</v>
      </c>
      <c r="C16" s="15">
        <v>842</v>
      </c>
      <c r="D16" s="15">
        <v>65</v>
      </c>
      <c r="E16" s="15">
        <v>2662</v>
      </c>
      <c r="F16" s="17">
        <v>430</v>
      </c>
    </row>
    <row r="17" spans="1:6">
      <c r="A17" s="147">
        <v>159</v>
      </c>
      <c r="B17" s="16" t="s">
        <v>62</v>
      </c>
      <c r="C17" s="15">
        <v>2684</v>
      </c>
      <c r="D17" s="15">
        <v>457</v>
      </c>
      <c r="E17" s="15">
        <v>6952</v>
      </c>
      <c r="F17" s="17">
        <v>1697</v>
      </c>
    </row>
    <row r="18" spans="1:6">
      <c r="A18" s="147">
        <v>159016</v>
      </c>
      <c r="B18" s="16" t="s">
        <v>105</v>
      </c>
      <c r="C18" s="15">
        <v>1276</v>
      </c>
      <c r="D18" s="15">
        <v>323</v>
      </c>
      <c r="E18" s="15">
        <v>2609</v>
      </c>
      <c r="F18" s="17">
        <v>996</v>
      </c>
    </row>
    <row r="19" spans="1:6">
      <c r="A19" s="147">
        <v>159999</v>
      </c>
      <c r="B19" s="16" t="s">
        <v>106</v>
      </c>
      <c r="C19" s="15">
        <v>1408</v>
      </c>
      <c r="D19" s="15">
        <v>134</v>
      </c>
      <c r="E19" s="15">
        <v>4343</v>
      </c>
      <c r="F19" s="17">
        <v>701</v>
      </c>
    </row>
    <row r="20" spans="1:6">
      <c r="A20" s="147">
        <v>1</v>
      </c>
      <c r="B20" s="16" t="s">
        <v>107</v>
      </c>
      <c r="C20" s="15">
        <v>12131</v>
      </c>
      <c r="D20" s="15">
        <v>1853</v>
      </c>
      <c r="E20" s="15">
        <v>35454</v>
      </c>
      <c r="F20" s="17">
        <v>8933</v>
      </c>
    </row>
    <row r="21" spans="1:6" s="5" customFormat="1" ht="11.25">
      <c r="A21" s="147">
        <v>241</v>
      </c>
      <c r="B21" s="16" t="s">
        <v>68</v>
      </c>
      <c r="C21" s="15">
        <v>9913</v>
      </c>
      <c r="D21" s="15">
        <v>2336</v>
      </c>
      <c r="E21" s="15">
        <v>28317</v>
      </c>
      <c r="F21" s="17">
        <v>10698</v>
      </c>
    </row>
    <row r="22" spans="1:6">
      <c r="A22" s="147">
        <v>241001</v>
      </c>
      <c r="B22" s="16" t="s">
        <v>108</v>
      </c>
      <c r="C22" s="15">
        <v>4927</v>
      </c>
      <c r="D22" s="15">
        <v>1546</v>
      </c>
      <c r="E22" s="15">
        <v>13113</v>
      </c>
      <c r="F22" s="17">
        <v>6510</v>
      </c>
    </row>
    <row r="23" spans="1:6">
      <c r="A23" s="147">
        <v>241999</v>
      </c>
      <c r="B23" s="16" t="s">
        <v>109</v>
      </c>
      <c r="C23" s="15">
        <v>4986</v>
      </c>
      <c r="D23" s="15">
        <v>790</v>
      </c>
      <c r="E23" s="15">
        <v>15204</v>
      </c>
      <c r="F23" s="17">
        <v>4188</v>
      </c>
    </row>
    <row r="24" spans="1:6">
      <c r="A24" s="147">
        <v>251</v>
      </c>
      <c r="B24" s="16" t="s">
        <v>69</v>
      </c>
      <c r="C24" s="15">
        <v>1494</v>
      </c>
      <c r="D24" s="15">
        <v>206</v>
      </c>
      <c r="E24" s="15">
        <v>5014</v>
      </c>
      <c r="F24" s="17">
        <v>1068</v>
      </c>
    </row>
    <row r="25" spans="1:6">
      <c r="A25" s="147">
        <v>252</v>
      </c>
      <c r="B25" s="16" t="s">
        <v>70</v>
      </c>
      <c r="C25" s="15">
        <v>999</v>
      </c>
      <c r="D25" s="15">
        <v>192</v>
      </c>
      <c r="E25" s="15">
        <v>3333</v>
      </c>
      <c r="F25" s="17">
        <v>907</v>
      </c>
    </row>
    <row r="26" spans="1:6">
      <c r="A26" s="147">
        <v>254</v>
      </c>
      <c r="B26" s="16" t="s">
        <v>71</v>
      </c>
      <c r="C26" s="15">
        <v>1870</v>
      </c>
      <c r="D26" s="15">
        <v>282</v>
      </c>
      <c r="E26" s="15">
        <v>6003</v>
      </c>
      <c r="F26" s="17">
        <v>1512</v>
      </c>
    </row>
    <row r="27" spans="1:6">
      <c r="A27" s="147">
        <v>255</v>
      </c>
      <c r="B27" s="16" t="s">
        <v>72</v>
      </c>
      <c r="C27" s="15">
        <v>396</v>
      </c>
      <c r="D27" s="15">
        <v>47</v>
      </c>
      <c r="E27" s="15">
        <v>1465</v>
      </c>
      <c r="F27" s="17">
        <v>233</v>
      </c>
    </row>
    <row r="28" spans="1:6">
      <c r="A28" s="147">
        <v>256</v>
      </c>
      <c r="B28" s="16" t="s">
        <v>73</v>
      </c>
      <c r="C28" s="15">
        <v>727</v>
      </c>
      <c r="D28" s="15">
        <v>101</v>
      </c>
      <c r="E28" s="15">
        <v>2756</v>
      </c>
      <c r="F28" s="17">
        <v>632</v>
      </c>
    </row>
    <row r="29" spans="1:6">
      <c r="A29" s="147">
        <v>257</v>
      </c>
      <c r="B29" s="16" t="s">
        <v>74</v>
      </c>
      <c r="C29" s="15">
        <v>1062</v>
      </c>
      <c r="D29" s="15">
        <v>151</v>
      </c>
      <c r="E29" s="15">
        <v>3415</v>
      </c>
      <c r="F29" s="17">
        <v>841</v>
      </c>
    </row>
    <row r="30" spans="1:6">
      <c r="A30" s="147">
        <v>2</v>
      </c>
      <c r="B30" s="16" t="s">
        <v>110</v>
      </c>
      <c r="C30" s="15">
        <v>16461</v>
      </c>
      <c r="D30" s="15">
        <v>3315</v>
      </c>
      <c r="E30" s="15">
        <v>50303</v>
      </c>
      <c r="F30" s="17">
        <v>15891</v>
      </c>
    </row>
    <row r="31" spans="1:6">
      <c r="A31" s="147">
        <v>351</v>
      </c>
      <c r="B31" s="16" t="s">
        <v>75</v>
      </c>
      <c r="C31" s="15">
        <v>1269</v>
      </c>
      <c r="D31" s="15">
        <v>107</v>
      </c>
      <c r="E31" s="15">
        <v>4167</v>
      </c>
      <c r="F31" s="17">
        <v>537</v>
      </c>
    </row>
    <row r="32" spans="1:6">
      <c r="A32" s="147">
        <v>352</v>
      </c>
      <c r="B32" s="16" t="s">
        <v>76</v>
      </c>
      <c r="C32" s="15">
        <v>1392</v>
      </c>
      <c r="D32" s="15">
        <v>158</v>
      </c>
      <c r="E32" s="15">
        <v>4508</v>
      </c>
      <c r="F32" s="17">
        <v>670</v>
      </c>
    </row>
    <row r="33" spans="1:8">
      <c r="A33" s="147">
        <v>353</v>
      </c>
      <c r="B33" s="16" t="s">
        <v>77</v>
      </c>
      <c r="C33" s="15">
        <v>2141</v>
      </c>
      <c r="D33" s="15">
        <v>278</v>
      </c>
      <c r="E33" s="15">
        <v>6602</v>
      </c>
      <c r="F33" s="17">
        <v>1376</v>
      </c>
    </row>
    <row r="34" spans="1:8" s="5" customFormat="1" ht="11.25">
      <c r="A34" s="147">
        <v>354</v>
      </c>
      <c r="B34" s="16" t="s">
        <v>78</v>
      </c>
      <c r="C34" s="15">
        <v>306</v>
      </c>
      <c r="D34" s="15">
        <v>38</v>
      </c>
      <c r="E34" s="15">
        <v>1024</v>
      </c>
      <c r="F34" s="17">
        <v>131</v>
      </c>
    </row>
    <row r="35" spans="1:8">
      <c r="A35" s="147">
        <v>355</v>
      </c>
      <c r="B35" s="16" t="s">
        <v>79</v>
      </c>
      <c r="C35" s="15">
        <v>1861</v>
      </c>
      <c r="D35" s="15">
        <v>272</v>
      </c>
      <c r="E35" s="15">
        <v>4614</v>
      </c>
      <c r="F35" s="17">
        <v>923</v>
      </c>
    </row>
    <row r="36" spans="1:8">
      <c r="A36" s="147">
        <v>356</v>
      </c>
      <c r="B36" s="16" t="s">
        <v>80</v>
      </c>
      <c r="C36" s="15">
        <v>767</v>
      </c>
      <c r="D36" s="15">
        <v>75</v>
      </c>
      <c r="E36" s="15">
        <v>2605</v>
      </c>
      <c r="F36" s="17">
        <v>429</v>
      </c>
    </row>
    <row r="37" spans="1:8">
      <c r="A37" s="147">
        <v>357</v>
      </c>
      <c r="B37" s="16" t="s">
        <v>81</v>
      </c>
      <c r="C37" s="15">
        <v>895</v>
      </c>
      <c r="D37" s="15">
        <v>101</v>
      </c>
      <c r="E37" s="15">
        <v>3771</v>
      </c>
      <c r="F37" s="17">
        <v>614</v>
      </c>
    </row>
    <row r="38" spans="1:8">
      <c r="A38" s="147">
        <v>358</v>
      </c>
      <c r="B38" s="16" t="s">
        <v>82</v>
      </c>
      <c r="C38" s="15">
        <v>932</v>
      </c>
      <c r="D38" s="15">
        <v>103</v>
      </c>
      <c r="E38" s="15">
        <v>3288</v>
      </c>
      <c r="F38" s="17">
        <v>535</v>
      </c>
    </row>
    <row r="39" spans="1:8">
      <c r="A39" s="147">
        <v>359</v>
      </c>
      <c r="B39" s="16" t="s">
        <v>83</v>
      </c>
      <c r="C39" s="15">
        <v>1542</v>
      </c>
      <c r="D39" s="15">
        <v>147</v>
      </c>
      <c r="E39" s="15">
        <v>4914</v>
      </c>
      <c r="F39" s="17">
        <v>897</v>
      </c>
    </row>
    <row r="40" spans="1:8">
      <c r="A40" s="147">
        <v>360</v>
      </c>
      <c r="B40" s="16" t="s">
        <v>84</v>
      </c>
      <c r="C40" s="15">
        <v>632</v>
      </c>
      <c r="D40" s="15">
        <v>57</v>
      </c>
      <c r="E40" s="15">
        <v>1939</v>
      </c>
      <c r="F40" s="17">
        <v>338</v>
      </c>
    </row>
    <row r="41" spans="1:8">
      <c r="A41" s="147">
        <v>361</v>
      </c>
      <c r="B41" s="16" t="s">
        <v>85</v>
      </c>
      <c r="C41" s="15">
        <v>974</v>
      </c>
      <c r="D41" s="15">
        <v>159</v>
      </c>
      <c r="E41" s="15">
        <v>3323</v>
      </c>
      <c r="F41" s="17">
        <v>787</v>
      </c>
    </row>
    <row r="42" spans="1:8">
      <c r="A42" s="147">
        <v>3</v>
      </c>
      <c r="B42" s="16" t="s">
        <v>111</v>
      </c>
      <c r="C42" s="15">
        <v>12711</v>
      </c>
      <c r="D42" s="15">
        <v>1495</v>
      </c>
      <c r="E42" s="15">
        <v>40755</v>
      </c>
      <c r="F42" s="17">
        <v>7237</v>
      </c>
    </row>
    <row r="43" spans="1:8">
      <c r="A43" s="147">
        <v>401</v>
      </c>
      <c r="B43" s="16" t="s">
        <v>112</v>
      </c>
      <c r="C43" s="15">
        <v>404</v>
      </c>
      <c r="D43" s="15">
        <v>97</v>
      </c>
      <c r="E43" s="15">
        <v>1655</v>
      </c>
      <c r="F43" s="17">
        <v>774</v>
      </c>
    </row>
    <row r="44" spans="1:8">
      <c r="A44" s="147">
        <v>402</v>
      </c>
      <c r="B44" s="16" t="s">
        <v>113</v>
      </c>
      <c r="C44" s="15">
        <v>308</v>
      </c>
      <c r="D44" s="15">
        <v>68</v>
      </c>
      <c r="E44" s="15">
        <v>1163</v>
      </c>
      <c r="F44" s="17">
        <v>272</v>
      </c>
    </row>
    <row r="45" spans="1:8">
      <c r="A45" s="147">
        <v>403</v>
      </c>
      <c r="B45" s="16" t="s">
        <v>41</v>
      </c>
      <c r="C45" s="15">
        <v>1638</v>
      </c>
      <c r="D45" s="15">
        <v>289</v>
      </c>
      <c r="E45" s="15">
        <v>3848</v>
      </c>
      <c r="F45" s="17">
        <v>1035</v>
      </c>
    </row>
    <row r="46" spans="1:8">
      <c r="A46" s="147">
        <v>404</v>
      </c>
      <c r="B46" s="16" t="s">
        <v>114</v>
      </c>
      <c r="C46" s="15">
        <v>1378</v>
      </c>
      <c r="D46" s="15">
        <v>253</v>
      </c>
      <c r="E46" s="15">
        <v>3837</v>
      </c>
      <c r="F46" s="17">
        <v>1157</v>
      </c>
      <c r="H46" s="17"/>
    </row>
    <row r="47" spans="1:8" s="5" customFormat="1" ht="11.25">
      <c r="A47" s="147">
        <v>405</v>
      </c>
      <c r="B47" s="16" t="s">
        <v>115</v>
      </c>
      <c r="C47" s="15">
        <v>311</v>
      </c>
      <c r="D47" s="15">
        <v>49</v>
      </c>
      <c r="E47" s="15">
        <v>1510</v>
      </c>
      <c r="F47" s="17">
        <v>370</v>
      </c>
    </row>
    <row r="48" spans="1:8">
      <c r="A48" s="147">
        <v>451</v>
      </c>
      <c r="B48" s="16" t="s">
        <v>86</v>
      </c>
      <c r="C48" s="15">
        <v>922</v>
      </c>
      <c r="D48" s="15">
        <v>118</v>
      </c>
      <c r="E48" s="15">
        <v>3005</v>
      </c>
      <c r="F48" s="17">
        <v>465</v>
      </c>
      <c r="H48" s="17"/>
    </row>
    <row r="49" spans="1:6">
      <c r="A49" s="147">
        <v>452</v>
      </c>
      <c r="B49" s="16" t="s">
        <v>87</v>
      </c>
      <c r="C49" s="15">
        <v>998</v>
      </c>
      <c r="D49" s="15">
        <v>120</v>
      </c>
      <c r="E49" s="15">
        <v>4488</v>
      </c>
      <c r="F49" s="17">
        <v>578</v>
      </c>
    </row>
    <row r="50" spans="1:6">
      <c r="A50" s="147">
        <v>453</v>
      </c>
      <c r="B50" s="16" t="s">
        <v>88</v>
      </c>
      <c r="C50" s="15">
        <v>1072</v>
      </c>
      <c r="D50" s="15">
        <v>156</v>
      </c>
      <c r="E50" s="15">
        <v>4349</v>
      </c>
      <c r="F50" s="17">
        <v>1121</v>
      </c>
    </row>
    <row r="51" spans="1:6">
      <c r="A51" s="147">
        <v>454</v>
      </c>
      <c r="B51" s="16" t="s">
        <v>89</v>
      </c>
      <c r="C51" s="15">
        <v>2068</v>
      </c>
      <c r="D51" s="15">
        <v>332</v>
      </c>
      <c r="E51" s="15">
        <v>8118</v>
      </c>
      <c r="F51" s="17">
        <v>1645</v>
      </c>
    </row>
    <row r="52" spans="1:6">
      <c r="A52" s="147">
        <v>455</v>
      </c>
      <c r="B52" s="16" t="s">
        <v>90</v>
      </c>
      <c r="C52" s="15">
        <v>558</v>
      </c>
      <c r="D52" s="15">
        <v>24</v>
      </c>
      <c r="E52" s="15">
        <v>2256</v>
      </c>
      <c r="F52" s="17">
        <v>198</v>
      </c>
    </row>
    <row r="53" spans="1:6">
      <c r="A53" s="147">
        <v>456</v>
      </c>
      <c r="B53" s="16" t="s">
        <v>116</v>
      </c>
      <c r="C53" s="15">
        <v>972</v>
      </c>
      <c r="D53" s="15">
        <v>213</v>
      </c>
      <c r="E53" s="15">
        <v>3480</v>
      </c>
      <c r="F53" s="17">
        <v>967</v>
      </c>
    </row>
    <row r="54" spans="1:6">
      <c r="A54" s="147">
        <v>457</v>
      </c>
      <c r="B54" s="16" t="s">
        <v>91</v>
      </c>
      <c r="C54" s="15">
        <v>842</v>
      </c>
      <c r="D54" s="15">
        <v>75</v>
      </c>
      <c r="E54" s="15">
        <v>3981</v>
      </c>
      <c r="F54" s="17">
        <v>566</v>
      </c>
    </row>
    <row r="55" spans="1:6">
      <c r="A55" s="147">
        <v>458</v>
      </c>
      <c r="B55" s="16" t="s">
        <v>92</v>
      </c>
      <c r="C55" s="15">
        <v>872</v>
      </c>
      <c r="D55" s="15">
        <v>47</v>
      </c>
      <c r="E55" s="15">
        <v>3033</v>
      </c>
      <c r="F55" s="17">
        <v>338</v>
      </c>
    </row>
    <row r="56" spans="1:6">
      <c r="A56" s="147">
        <v>459</v>
      </c>
      <c r="B56" s="16" t="s">
        <v>93</v>
      </c>
      <c r="C56" s="15">
        <v>2482</v>
      </c>
      <c r="D56" s="15">
        <v>336</v>
      </c>
      <c r="E56" s="15">
        <v>9072</v>
      </c>
      <c r="F56" s="17">
        <v>1775</v>
      </c>
    </row>
    <row r="57" spans="1:6">
      <c r="A57" s="147">
        <v>460</v>
      </c>
      <c r="B57" s="16" t="s">
        <v>94</v>
      </c>
      <c r="C57" s="15">
        <v>1231</v>
      </c>
      <c r="D57" s="15">
        <v>236</v>
      </c>
      <c r="E57" s="15">
        <v>4088</v>
      </c>
      <c r="F57" s="17">
        <v>1149</v>
      </c>
    </row>
    <row r="58" spans="1:6">
      <c r="A58" s="147">
        <v>461</v>
      </c>
      <c r="B58" s="16" t="s">
        <v>95</v>
      </c>
      <c r="C58" s="15">
        <v>588</v>
      </c>
      <c r="D58" s="15">
        <v>73</v>
      </c>
      <c r="E58" s="15">
        <v>1997</v>
      </c>
      <c r="F58" s="17">
        <v>456</v>
      </c>
    </row>
    <row r="59" spans="1:6">
      <c r="A59" s="147">
        <v>462</v>
      </c>
      <c r="B59" s="16" t="s">
        <v>96</v>
      </c>
      <c r="C59" s="15">
        <v>229</v>
      </c>
      <c r="D59" s="15">
        <v>10</v>
      </c>
      <c r="E59" s="15">
        <v>1239</v>
      </c>
      <c r="F59" s="17">
        <v>160</v>
      </c>
    </row>
    <row r="60" spans="1:6">
      <c r="A60" s="147">
        <v>4</v>
      </c>
      <c r="B60" s="16" t="s">
        <v>117</v>
      </c>
      <c r="C60" s="15">
        <v>16873</v>
      </c>
      <c r="D60" s="15">
        <v>2496</v>
      </c>
      <c r="E60" s="15">
        <v>61119</v>
      </c>
      <c r="F60" s="17">
        <v>13026</v>
      </c>
    </row>
    <row r="61" spans="1:6">
      <c r="A61" s="17">
        <v>0</v>
      </c>
      <c r="B61" s="17" t="s">
        <v>118</v>
      </c>
      <c r="C61" s="17">
        <v>58176</v>
      </c>
      <c r="D61" s="17">
        <v>9159</v>
      </c>
      <c r="E61" s="17">
        <v>187631</v>
      </c>
      <c r="F61" s="17">
        <v>45087</v>
      </c>
    </row>
    <row r="62" spans="1:6">
      <c r="A62" s="17"/>
      <c r="B62" s="17"/>
      <c r="C62" s="17"/>
      <c r="D62" s="17"/>
      <c r="E62" s="17"/>
      <c r="F62" s="17"/>
    </row>
    <row r="63" spans="1:6">
      <c r="A63" s="17"/>
      <c r="B63" s="17"/>
      <c r="C63" s="17"/>
      <c r="D63" s="17"/>
      <c r="E63" s="17"/>
      <c r="F63" s="17"/>
    </row>
    <row r="65" spans="1:52" s="5" customFormat="1" ht="8.25"/>
    <row r="66" spans="1:52" s="5" customFormat="1" ht="8.25"/>
    <row r="67" spans="1:52" s="5" customFormat="1" ht="8.25"/>
    <row r="68" spans="1:52" customFormat="1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>
      <c r="B69" s="111" t="s">
        <v>59</v>
      </c>
      <c r="C69" s="111"/>
      <c r="D69" s="111"/>
      <c r="E69" s="111"/>
      <c r="F69" s="111"/>
    </row>
  </sheetData>
  <mergeCells count="10">
    <mergeCell ref="B69:F69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>
    <pageSetUpPr fitToPage="1"/>
  </sheetPr>
  <dimension ref="A1:AZ69"/>
  <sheetViews>
    <sheetView zoomScale="125" workbookViewId="0">
      <pane ySplit="6" topLeftCell="A35" activePane="bottomLeft" state="frozen"/>
      <selection pane="bottomLeft" activeCell="H2" sqref="H2"/>
    </sheetView>
  </sheetViews>
  <sheetFormatPr baseColWidth="10" defaultColWidth="9.140625" defaultRowHeight="12.75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>
      <c r="A1" s="14" t="s">
        <v>119</v>
      </c>
      <c r="H1" s="6">
        <v>2017</v>
      </c>
    </row>
    <row r="2" spans="1:52" s="6" customFormat="1" ht="11.25">
      <c r="A2" s="14" t="s">
        <v>101</v>
      </c>
      <c r="E2" s="6" t="s">
        <v>120</v>
      </c>
    </row>
    <row r="3" spans="1:52" s="6" customFormat="1" ht="23.25" customHeight="1">
      <c r="A3" s="112" t="s">
        <v>60</v>
      </c>
      <c r="B3" s="109" t="s">
        <v>0</v>
      </c>
      <c r="C3" s="109" t="s">
        <v>99</v>
      </c>
      <c r="D3" s="109"/>
      <c r="E3" s="109" t="s">
        <v>100</v>
      </c>
      <c r="F3" s="109"/>
    </row>
    <row r="4" spans="1:52" s="6" customFormat="1" ht="11.25" customHeight="1">
      <c r="A4" s="112"/>
      <c r="B4" s="109"/>
      <c r="C4" s="109" t="s">
        <v>97</v>
      </c>
      <c r="D4" s="114" t="s">
        <v>98</v>
      </c>
      <c r="E4" s="109" t="s">
        <v>97</v>
      </c>
      <c r="F4" s="110" t="s">
        <v>98</v>
      </c>
    </row>
    <row r="5" spans="1:52" s="8" customFormat="1" ht="67.5" customHeight="1">
      <c r="A5" s="112"/>
      <c r="B5" s="113"/>
      <c r="C5" s="109"/>
      <c r="D5" s="114"/>
      <c r="E5" s="109"/>
      <c r="F5" s="110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>
      <c r="A6" s="112"/>
      <c r="B6" s="113"/>
      <c r="C6" s="109" t="s">
        <v>58</v>
      </c>
      <c r="D6" s="109"/>
      <c r="E6" s="109"/>
      <c r="F6" s="10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>
      <c r="B7" s="1"/>
      <c r="C7" s="2"/>
      <c r="D7" s="2"/>
      <c r="E7" s="9"/>
      <c r="F7" s="10"/>
    </row>
    <row r="8" spans="1:52">
      <c r="A8" s="147">
        <v>101</v>
      </c>
      <c r="B8" s="16" t="s">
        <v>102</v>
      </c>
      <c r="C8" s="15">
        <v>2507</v>
      </c>
      <c r="D8" s="15">
        <v>503</v>
      </c>
      <c r="E8" s="15">
        <v>5653</v>
      </c>
      <c r="F8" s="17">
        <v>1996</v>
      </c>
    </row>
    <row r="9" spans="1:52">
      <c r="A9" s="147">
        <v>102</v>
      </c>
      <c r="B9" s="16" t="s">
        <v>103</v>
      </c>
      <c r="C9" s="15">
        <v>541</v>
      </c>
      <c r="D9" s="15">
        <v>140</v>
      </c>
      <c r="E9" s="15">
        <v>2519</v>
      </c>
      <c r="F9" s="17">
        <v>1038</v>
      </c>
    </row>
    <row r="10" spans="1:52">
      <c r="A10" s="147">
        <v>103</v>
      </c>
      <c r="B10" s="16" t="s">
        <v>104</v>
      </c>
      <c r="C10" s="15">
        <v>1272</v>
      </c>
      <c r="D10" s="15">
        <v>295</v>
      </c>
      <c r="E10" s="15">
        <v>3247</v>
      </c>
      <c r="F10" s="17">
        <v>1074</v>
      </c>
    </row>
    <row r="11" spans="1:52">
      <c r="A11" s="147">
        <v>151</v>
      </c>
      <c r="B11" s="16" t="s">
        <v>61</v>
      </c>
      <c r="C11" s="15">
        <v>1380</v>
      </c>
      <c r="D11" s="15">
        <v>142</v>
      </c>
      <c r="E11" s="15">
        <v>4183</v>
      </c>
      <c r="F11" s="17">
        <v>608</v>
      </c>
    </row>
    <row r="12" spans="1:52">
      <c r="A12" s="147">
        <v>153</v>
      </c>
      <c r="B12" s="16" t="s">
        <v>63</v>
      </c>
      <c r="C12" s="15">
        <v>948</v>
      </c>
      <c r="D12" s="15">
        <v>103</v>
      </c>
      <c r="E12" s="15">
        <v>2527</v>
      </c>
      <c r="F12" s="17">
        <v>488</v>
      </c>
    </row>
    <row r="13" spans="1:52">
      <c r="A13" s="147">
        <v>154</v>
      </c>
      <c r="B13" s="16" t="s">
        <v>64</v>
      </c>
      <c r="C13" s="15">
        <v>752</v>
      </c>
      <c r="D13" s="15">
        <v>54</v>
      </c>
      <c r="E13" s="15">
        <v>1943</v>
      </c>
      <c r="F13" s="17">
        <v>319</v>
      </c>
    </row>
    <row r="14" spans="1:52">
      <c r="A14" s="147">
        <v>155</v>
      </c>
      <c r="B14" s="16" t="s">
        <v>65</v>
      </c>
      <c r="C14" s="15">
        <v>932</v>
      </c>
      <c r="D14" s="15">
        <v>144</v>
      </c>
      <c r="E14" s="15">
        <v>2855</v>
      </c>
      <c r="F14" s="17">
        <v>635</v>
      </c>
    </row>
    <row r="15" spans="1:52">
      <c r="A15" s="147">
        <v>157</v>
      </c>
      <c r="B15" s="16" t="s">
        <v>66</v>
      </c>
      <c r="C15" s="15">
        <v>1099</v>
      </c>
      <c r="D15" s="15">
        <v>149</v>
      </c>
      <c r="E15" s="15">
        <v>3307</v>
      </c>
      <c r="F15" s="17">
        <v>898</v>
      </c>
    </row>
    <row r="16" spans="1:52">
      <c r="A16" s="147">
        <v>158</v>
      </c>
      <c r="B16" s="16" t="s">
        <v>67</v>
      </c>
      <c r="C16" s="15">
        <v>947</v>
      </c>
      <c r="D16" s="15">
        <v>103</v>
      </c>
      <c r="E16" s="15">
        <v>2621</v>
      </c>
      <c r="F16" s="17">
        <v>439</v>
      </c>
    </row>
    <row r="17" spans="1:6">
      <c r="A17" s="147">
        <v>159</v>
      </c>
      <c r="B17" s="16" t="s">
        <v>62</v>
      </c>
      <c r="C17" s="15">
        <v>2921</v>
      </c>
      <c r="D17" s="15">
        <v>460</v>
      </c>
      <c r="E17" s="15">
        <v>6969</v>
      </c>
      <c r="F17" s="17">
        <v>1794</v>
      </c>
    </row>
    <row r="18" spans="1:6">
      <c r="A18" s="147">
        <v>159016</v>
      </c>
      <c r="B18" s="16" t="s">
        <v>105</v>
      </c>
      <c r="C18" s="15">
        <v>1355</v>
      </c>
      <c r="D18" s="15">
        <v>324</v>
      </c>
      <c r="E18" s="15">
        <v>2605</v>
      </c>
      <c r="F18" s="17">
        <v>972</v>
      </c>
    </row>
    <row r="19" spans="1:6">
      <c r="A19" s="147">
        <v>159999</v>
      </c>
      <c r="B19" s="16" t="s">
        <v>106</v>
      </c>
      <c r="C19" s="15">
        <v>1566</v>
      </c>
      <c r="D19" s="15">
        <v>136</v>
      </c>
      <c r="E19" s="15">
        <v>4364</v>
      </c>
      <c r="F19" s="17">
        <v>822</v>
      </c>
    </row>
    <row r="20" spans="1:6">
      <c r="A20" s="147">
        <v>1</v>
      </c>
      <c r="B20" s="16" t="s">
        <v>107</v>
      </c>
      <c r="C20" s="15">
        <v>13299</v>
      </c>
      <c r="D20" s="15">
        <v>2093</v>
      </c>
      <c r="E20" s="15">
        <v>35824</v>
      </c>
      <c r="F20" s="17">
        <v>9289</v>
      </c>
    </row>
    <row r="21" spans="1:6" s="5" customFormat="1" ht="11.25">
      <c r="A21" s="147">
        <v>241</v>
      </c>
      <c r="B21" s="16" t="s">
        <v>68</v>
      </c>
      <c r="C21" s="15">
        <v>10564</v>
      </c>
      <c r="D21" s="15">
        <v>2694</v>
      </c>
      <c r="E21" s="15">
        <v>28350</v>
      </c>
      <c r="F21" s="17">
        <v>10710</v>
      </c>
    </row>
    <row r="22" spans="1:6">
      <c r="A22" s="147">
        <v>241001</v>
      </c>
      <c r="B22" s="16" t="s">
        <v>108</v>
      </c>
      <c r="C22" s="15">
        <v>5401</v>
      </c>
      <c r="D22" s="15">
        <v>1826</v>
      </c>
      <c r="E22" s="15">
        <v>13052</v>
      </c>
      <c r="F22" s="17">
        <v>6454</v>
      </c>
    </row>
    <row r="23" spans="1:6">
      <c r="A23" s="147">
        <v>241999</v>
      </c>
      <c r="B23" s="16" t="s">
        <v>109</v>
      </c>
      <c r="C23" s="15">
        <v>5163</v>
      </c>
      <c r="D23" s="15">
        <v>868</v>
      </c>
      <c r="E23" s="15">
        <v>15298</v>
      </c>
      <c r="F23" s="17">
        <v>4256</v>
      </c>
    </row>
    <row r="24" spans="1:6">
      <c r="A24" s="147">
        <v>251</v>
      </c>
      <c r="B24" s="16" t="s">
        <v>69</v>
      </c>
      <c r="C24" s="15">
        <v>1696</v>
      </c>
      <c r="D24" s="15">
        <v>179</v>
      </c>
      <c r="E24" s="15">
        <v>5011</v>
      </c>
      <c r="F24" s="17">
        <v>1136</v>
      </c>
    </row>
    <row r="25" spans="1:6">
      <c r="A25" s="147">
        <v>252</v>
      </c>
      <c r="B25" s="16" t="s">
        <v>70</v>
      </c>
      <c r="C25" s="15">
        <v>1074</v>
      </c>
      <c r="D25" s="15">
        <v>215</v>
      </c>
      <c r="E25" s="15">
        <v>3322</v>
      </c>
      <c r="F25" s="17">
        <v>980</v>
      </c>
    </row>
    <row r="26" spans="1:6">
      <c r="A26" s="147">
        <v>254</v>
      </c>
      <c r="B26" s="16" t="s">
        <v>71</v>
      </c>
      <c r="C26" s="15">
        <v>1926</v>
      </c>
      <c r="D26" s="15">
        <v>283</v>
      </c>
      <c r="E26" s="15">
        <v>6102</v>
      </c>
      <c r="F26" s="17">
        <v>1589</v>
      </c>
    </row>
    <row r="27" spans="1:6">
      <c r="A27" s="147">
        <v>255</v>
      </c>
      <c r="B27" s="16" t="s">
        <v>72</v>
      </c>
      <c r="C27" s="15">
        <v>419</v>
      </c>
      <c r="D27" s="15">
        <v>58</v>
      </c>
      <c r="E27" s="15">
        <v>1473</v>
      </c>
      <c r="F27" s="17">
        <v>257</v>
      </c>
    </row>
    <row r="28" spans="1:6">
      <c r="A28" s="147">
        <v>256</v>
      </c>
      <c r="B28" s="16" t="s">
        <v>73</v>
      </c>
      <c r="C28" s="15">
        <v>863</v>
      </c>
      <c r="D28" s="15">
        <v>105</v>
      </c>
      <c r="E28" s="15">
        <v>2845</v>
      </c>
      <c r="F28" s="17">
        <v>595</v>
      </c>
    </row>
    <row r="29" spans="1:6">
      <c r="A29" s="147">
        <v>257</v>
      </c>
      <c r="B29" s="16" t="s">
        <v>74</v>
      </c>
      <c r="C29" s="15">
        <v>1101</v>
      </c>
      <c r="D29" s="15">
        <v>153</v>
      </c>
      <c r="E29" s="15">
        <v>3450</v>
      </c>
      <c r="F29" s="17">
        <v>960</v>
      </c>
    </row>
    <row r="30" spans="1:6">
      <c r="A30" s="147">
        <v>2</v>
      </c>
      <c r="B30" s="16" t="s">
        <v>110</v>
      </c>
      <c r="C30" s="15">
        <v>17643</v>
      </c>
      <c r="D30" s="15">
        <v>3687</v>
      </c>
      <c r="E30" s="15">
        <v>50553</v>
      </c>
      <c r="F30" s="17">
        <v>16227</v>
      </c>
    </row>
    <row r="31" spans="1:6">
      <c r="A31" s="147">
        <v>351</v>
      </c>
      <c r="B31" s="16" t="s">
        <v>75</v>
      </c>
      <c r="C31" s="15">
        <v>1386</v>
      </c>
      <c r="D31" s="15">
        <v>141</v>
      </c>
      <c r="E31" s="15">
        <v>4348</v>
      </c>
      <c r="F31" s="17">
        <v>871</v>
      </c>
    </row>
    <row r="32" spans="1:6">
      <c r="A32" s="147">
        <v>352</v>
      </c>
      <c r="B32" s="16" t="s">
        <v>76</v>
      </c>
      <c r="C32" s="15">
        <v>1501</v>
      </c>
      <c r="D32" s="15">
        <v>177</v>
      </c>
      <c r="E32" s="15">
        <v>4650</v>
      </c>
      <c r="F32" s="17">
        <v>800</v>
      </c>
    </row>
    <row r="33" spans="1:8">
      <c r="A33" s="147">
        <v>353</v>
      </c>
      <c r="B33" s="16" t="s">
        <v>77</v>
      </c>
      <c r="C33" s="15">
        <v>2295</v>
      </c>
      <c r="D33" s="15">
        <v>289</v>
      </c>
      <c r="E33" s="15">
        <v>6717</v>
      </c>
      <c r="F33" s="17">
        <v>1388</v>
      </c>
    </row>
    <row r="34" spans="1:8" s="5" customFormat="1" ht="11.25">
      <c r="A34" s="147">
        <v>354</v>
      </c>
      <c r="B34" s="16" t="s">
        <v>78</v>
      </c>
      <c r="C34" s="15">
        <v>333</v>
      </c>
      <c r="D34" s="15">
        <v>49</v>
      </c>
      <c r="E34" s="15">
        <v>1044</v>
      </c>
      <c r="F34" s="17">
        <v>150</v>
      </c>
    </row>
    <row r="35" spans="1:8">
      <c r="A35" s="147">
        <v>355</v>
      </c>
      <c r="B35" s="16" t="s">
        <v>79</v>
      </c>
      <c r="C35" s="15">
        <v>1900</v>
      </c>
      <c r="D35" s="15">
        <v>229</v>
      </c>
      <c r="E35" s="15">
        <v>4766</v>
      </c>
      <c r="F35" s="17">
        <v>964</v>
      </c>
    </row>
    <row r="36" spans="1:8">
      <c r="A36" s="147">
        <v>356</v>
      </c>
      <c r="B36" s="16" t="s">
        <v>80</v>
      </c>
      <c r="C36" s="15">
        <v>855</v>
      </c>
      <c r="D36" s="15">
        <v>82</v>
      </c>
      <c r="E36" s="15">
        <v>2631</v>
      </c>
      <c r="F36" s="17">
        <v>444</v>
      </c>
    </row>
    <row r="37" spans="1:8">
      <c r="A37" s="147">
        <v>357</v>
      </c>
      <c r="B37" s="16" t="s">
        <v>81</v>
      </c>
      <c r="C37" s="15">
        <v>1059</v>
      </c>
      <c r="D37" s="15">
        <v>89</v>
      </c>
      <c r="E37" s="15">
        <v>3719</v>
      </c>
      <c r="F37" s="17">
        <v>607</v>
      </c>
    </row>
    <row r="38" spans="1:8">
      <c r="A38" s="147">
        <v>358</v>
      </c>
      <c r="B38" s="16" t="s">
        <v>82</v>
      </c>
      <c r="C38" s="15">
        <v>1057</v>
      </c>
      <c r="D38" s="15">
        <v>137</v>
      </c>
      <c r="E38" s="15">
        <v>3216</v>
      </c>
      <c r="F38" s="17">
        <v>522</v>
      </c>
    </row>
    <row r="39" spans="1:8">
      <c r="A39" s="147">
        <v>359</v>
      </c>
      <c r="B39" s="16" t="s">
        <v>83</v>
      </c>
      <c r="C39" s="15">
        <v>1687</v>
      </c>
      <c r="D39" s="15">
        <v>169</v>
      </c>
      <c r="E39" s="15">
        <v>5017</v>
      </c>
      <c r="F39" s="17">
        <v>1045</v>
      </c>
    </row>
    <row r="40" spans="1:8">
      <c r="A40" s="147">
        <v>360</v>
      </c>
      <c r="B40" s="16" t="s">
        <v>84</v>
      </c>
      <c r="C40" s="15">
        <v>712</v>
      </c>
      <c r="D40" s="15">
        <v>61</v>
      </c>
      <c r="E40" s="15">
        <v>1960</v>
      </c>
      <c r="F40" s="17">
        <v>353</v>
      </c>
    </row>
    <row r="41" spans="1:8">
      <c r="A41" s="147">
        <v>361</v>
      </c>
      <c r="B41" s="16" t="s">
        <v>85</v>
      </c>
      <c r="C41" s="15">
        <v>1115</v>
      </c>
      <c r="D41" s="15">
        <v>154</v>
      </c>
      <c r="E41" s="15">
        <v>3368</v>
      </c>
      <c r="F41" s="17">
        <v>775</v>
      </c>
    </row>
    <row r="42" spans="1:8">
      <c r="A42" s="147">
        <v>3</v>
      </c>
      <c r="B42" s="16" t="s">
        <v>111</v>
      </c>
      <c r="C42" s="15">
        <v>13900</v>
      </c>
      <c r="D42" s="15">
        <v>1577</v>
      </c>
      <c r="E42" s="15">
        <v>41436</v>
      </c>
      <c r="F42" s="17">
        <v>7919</v>
      </c>
    </row>
    <row r="43" spans="1:8">
      <c r="A43" s="147">
        <v>401</v>
      </c>
      <c r="B43" s="16" t="s">
        <v>112</v>
      </c>
      <c r="C43" s="15">
        <v>400</v>
      </c>
      <c r="D43" s="15">
        <v>78</v>
      </c>
      <c r="E43" s="15">
        <v>1695</v>
      </c>
      <c r="F43" s="17">
        <v>831</v>
      </c>
    </row>
    <row r="44" spans="1:8">
      <c r="A44" s="147">
        <v>402</v>
      </c>
      <c r="B44" s="16" t="s">
        <v>113</v>
      </c>
      <c r="C44" s="15">
        <v>343</v>
      </c>
      <c r="D44" s="15">
        <v>64</v>
      </c>
      <c r="E44" s="15">
        <v>1176</v>
      </c>
      <c r="F44" s="17">
        <v>314</v>
      </c>
    </row>
    <row r="45" spans="1:8">
      <c r="A45" s="147">
        <v>403</v>
      </c>
      <c r="B45" s="16" t="s">
        <v>41</v>
      </c>
      <c r="C45" s="15">
        <v>1846</v>
      </c>
      <c r="D45" s="15">
        <v>325</v>
      </c>
      <c r="E45" s="15">
        <v>4023</v>
      </c>
      <c r="F45" s="17">
        <v>1158</v>
      </c>
    </row>
    <row r="46" spans="1:8">
      <c r="A46" s="147">
        <v>404</v>
      </c>
      <c r="B46" s="16" t="s">
        <v>114</v>
      </c>
      <c r="C46" s="15">
        <v>1430</v>
      </c>
      <c r="D46" s="15">
        <v>345</v>
      </c>
      <c r="E46" s="15">
        <v>3822</v>
      </c>
      <c r="F46" s="17">
        <v>1580</v>
      </c>
      <c r="H46" s="17"/>
    </row>
    <row r="47" spans="1:8" s="5" customFormat="1" ht="11.25">
      <c r="A47" s="147">
        <v>405</v>
      </c>
      <c r="B47" s="16" t="s">
        <v>115</v>
      </c>
      <c r="C47" s="15">
        <v>353</v>
      </c>
      <c r="D47" s="15">
        <v>48</v>
      </c>
      <c r="E47" s="15">
        <v>1513</v>
      </c>
      <c r="F47" s="17">
        <v>385</v>
      </c>
    </row>
    <row r="48" spans="1:8">
      <c r="A48" s="147">
        <v>451</v>
      </c>
      <c r="B48" s="16" t="s">
        <v>86</v>
      </c>
      <c r="C48" s="15">
        <v>1076</v>
      </c>
      <c r="D48" s="15">
        <v>91</v>
      </c>
      <c r="E48" s="15">
        <v>3059</v>
      </c>
      <c r="F48" s="17">
        <v>539</v>
      </c>
      <c r="H48" s="17"/>
    </row>
    <row r="49" spans="1:6">
      <c r="A49" s="147">
        <v>452</v>
      </c>
      <c r="B49" s="16" t="s">
        <v>87</v>
      </c>
      <c r="C49" s="15">
        <v>1075</v>
      </c>
      <c r="D49" s="15">
        <v>120</v>
      </c>
      <c r="E49" s="15">
        <v>4443</v>
      </c>
      <c r="F49" s="17">
        <v>583</v>
      </c>
    </row>
    <row r="50" spans="1:6">
      <c r="A50" s="147">
        <v>453</v>
      </c>
      <c r="B50" s="16" t="s">
        <v>88</v>
      </c>
      <c r="C50" s="15">
        <v>1358</v>
      </c>
      <c r="D50" s="15">
        <v>196</v>
      </c>
      <c r="E50" s="15">
        <v>4512</v>
      </c>
      <c r="F50" s="17">
        <v>1014</v>
      </c>
    </row>
    <row r="51" spans="1:6">
      <c r="A51" s="147">
        <v>454</v>
      </c>
      <c r="B51" s="16" t="s">
        <v>89</v>
      </c>
      <c r="C51" s="15">
        <v>2583</v>
      </c>
      <c r="D51" s="15">
        <v>381</v>
      </c>
      <c r="E51" s="15">
        <v>8413</v>
      </c>
      <c r="F51" s="17">
        <v>1786</v>
      </c>
    </row>
    <row r="52" spans="1:6">
      <c r="A52" s="147">
        <v>455</v>
      </c>
      <c r="B52" s="16" t="s">
        <v>90</v>
      </c>
      <c r="C52" s="15">
        <v>630</v>
      </c>
      <c r="D52" s="15">
        <v>41</v>
      </c>
      <c r="E52" s="15">
        <v>2256</v>
      </c>
      <c r="F52" s="17">
        <v>260</v>
      </c>
    </row>
    <row r="53" spans="1:6">
      <c r="A53" s="147">
        <v>456</v>
      </c>
      <c r="B53" s="16" t="s">
        <v>116</v>
      </c>
      <c r="C53" s="15">
        <v>1099</v>
      </c>
      <c r="D53" s="15">
        <v>242</v>
      </c>
      <c r="E53" s="15">
        <v>3532</v>
      </c>
      <c r="F53" s="17">
        <v>1049</v>
      </c>
    </row>
    <row r="54" spans="1:6">
      <c r="A54" s="147">
        <v>457</v>
      </c>
      <c r="B54" s="16" t="s">
        <v>91</v>
      </c>
      <c r="C54" s="15">
        <v>884</v>
      </c>
      <c r="D54" s="15">
        <v>109</v>
      </c>
      <c r="E54" s="15">
        <v>4029</v>
      </c>
      <c r="F54" s="17">
        <v>660</v>
      </c>
    </row>
    <row r="55" spans="1:6">
      <c r="A55" s="147">
        <v>458</v>
      </c>
      <c r="B55" s="16" t="s">
        <v>92</v>
      </c>
      <c r="C55" s="15">
        <v>959</v>
      </c>
      <c r="D55" s="15">
        <v>86</v>
      </c>
      <c r="E55" s="15">
        <v>3105</v>
      </c>
      <c r="F55" s="17">
        <v>466</v>
      </c>
    </row>
    <row r="56" spans="1:6">
      <c r="A56" s="147">
        <v>459</v>
      </c>
      <c r="B56" s="16" t="s">
        <v>93</v>
      </c>
      <c r="C56" s="15">
        <v>2826</v>
      </c>
      <c r="D56" s="15">
        <v>373</v>
      </c>
      <c r="E56" s="15">
        <v>9090</v>
      </c>
      <c r="F56" s="17">
        <v>1676</v>
      </c>
    </row>
    <row r="57" spans="1:6">
      <c r="A57" s="147">
        <v>460</v>
      </c>
      <c r="B57" s="16" t="s">
        <v>94</v>
      </c>
      <c r="C57" s="15">
        <v>1429</v>
      </c>
      <c r="D57" s="15">
        <v>250</v>
      </c>
      <c r="E57" s="15">
        <v>4201</v>
      </c>
      <c r="F57" s="17">
        <v>972</v>
      </c>
    </row>
    <row r="58" spans="1:6">
      <c r="A58" s="147">
        <v>461</v>
      </c>
      <c r="B58" s="16" t="s">
        <v>95</v>
      </c>
      <c r="C58" s="15">
        <v>617</v>
      </c>
      <c r="D58" s="15">
        <v>90</v>
      </c>
      <c r="E58" s="15">
        <v>2079</v>
      </c>
      <c r="F58" s="17">
        <v>502</v>
      </c>
    </row>
    <row r="59" spans="1:6">
      <c r="A59" s="147">
        <v>462</v>
      </c>
      <c r="B59" s="16" t="s">
        <v>96</v>
      </c>
      <c r="C59" s="15">
        <v>317</v>
      </c>
      <c r="D59" s="15">
        <v>19</v>
      </c>
      <c r="E59" s="15">
        <v>1288</v>
      </c>
      <c r="F59" s="17">
        <v>158</v>
      </c>
    </row>
    <row r="60" spans="1:6">
      <c r="A60" s="147">
        <v>4</v>
      </c>
      <c r="B60" s="16" t="s">
        <v>117</v>
      </c>
      <c r="C60" s="15">
        <v>19225</v>
      </c>
      <c r="D60" s="15">
        <v>2858</v>
      </c>
      <c r="E60" s="15">
        <v>62236</v>
      </c>
      <c r="F60" s="17">
        <v>13933</v>
      </c>
    </row>
    <row r="61" spans="1:6">
      <c r="A61" s="148">
        <v>0</v>
      </c>
      <c r="B61" s="17" t="s">
        <v>118</v>
      </c>
      <c r="C61" s="17">
        <v>64067</v>
      </c>
      <c r="D61" s="17">
        <v>10215</v>
      </c>
      <c r="E61" s="17">
        <v>190049</v>
      </c>
      <c r="F61" s="17">
        <v>47368</v>
      </c>
    </row>
    <row r="62" spans="1:6">
      <c r="A62" s="17"/>
      <c r="B62" s="17"/>
      <c r="C62" s="17"/>
      <c r="D62" s="17"/>
      <c r="E62" s="17"/>
      <c r="F62" s="17"/>
    </row>
    <row r="63" spans="1:6">
      <c r="A63" s="17"/>
      <c r="B63" s="17"/>
      <c r="C63" s="17"/>
      <c r="D63" s="17"/>
      <c r="E63" s="17"/>
      <c r="F63" s="17"/>
    </row>
    <row r="65" spans="1:52" s="5" customFormat="1" ht="8.25"/>
    <row r="66" spans="1:52" s="5" customFormat="1" ht="8.25"/>
    <row r="67" spans="1:52" s="5" customFormat="1" ht="8.25"/>
    <row r="68" spans="1:52" customFormat="1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>
      <c r="B69" s="111" t="s">
        <v>59</v>
      </c>
      <c r="C69" s="111"/>
      <c r="D69" s="111"/>
      <c r="E69" s="111"/>
      <c r="F69" s="111"/>
    </row>
  </sheetData>
  <mergeCells count="10">
    <mergeCell ref="B69:F69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>
    <pageSetUpPr fitToPage="1"/>
  </sheetPr>
  <dimension ref="A1:AZ69"/>
  <sheetViews>
    <sheetView zoomScale="125" workbookViewId="0">
      <pane ySplit="6" topLeftCell="A7" activePane="bottomLeft" state="frozen"/>
      <selection pane="bottomLeft" activeCell="A8" sqref="A8"/>
    </sheetView>
  </sheetViews>
  <sheetFormatPr baseColWidth="10" defaultColWidth="9.140625" defaultRowHeight="12.75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>
      <c r="A1" s="14" t="s">
        <v>119</v>
      </c>
      <c r="H1" s="6">
        <v>2018</v>
      </c>
    </row>
    <row r="2" spans="1:52" s="6" customFormat="1" ht="11.25">
      <c r="A2" s="14" t="s">
        <v>127</v>
      </c>
      <c r="E2" s="6" t="s">
        <v>126</v>
      </c>
    </row>
    <row r="3" spans="1:52" s="6" customFormat="1" ht="23.25" customHeight="1">
      <c r="A3" s="112" t="s">
        <v>60</v>
      </c>
      <c r="B3" s="109" t="s">
        <v>0</v>
      </c>
      <c r="C3" s="109" t="s">
        <v>99</v>
      </c>
      <c r="D3" s="109"/>
      <c r="E3" s="109" t="s">
        <v>100</v>
      </c>
      <c r="F3" s="109"/>
    </row>
    <row r="4" spans="1:52" s="6" customFormat="1" ht="11.25" customHeight="1">
      <c r="A4" s="112"/>
      <c r="B4" s="109"/>
      <c r="C4" s="109" t="s">
        <v>97</v>
      </c>
      <c r="D4" s="114" t="s">
        <v>98</v>
      </c>
      <c r="E4" s="109" t="s">
        <v>97</v>
      </c>
      <c r="F4" s="110" t="s">
        <v>98</v>
      </c>
    </row>
    <row r="5" spans="1:52" s="8" customFormat="1" ht="67.5" customHeight="1">
      <c r="A5" s="112"/>
      <c r="B5" s="113"/>
      <c r="C5" s="109"/>
      <c r="D5" s="114"/>
      <c r="E5" s="109"/>
      <c r="F5" s="110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>
      <c r="A6" s="112"/>
      <c r="B6" s="113"/>
      <c r="C6" s="109" t="s">
        <v>58</v>
      </c>
      <c r="D6" s="109"/>
      <c r="E6" s="109"/>
      <c r="F6" s="10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>
      <c r="B7" s="1"/>
      <c r="C7" s="2"/>
      <c r="D7" s="2"/>
      <c r="E7" s="9"/>
      <c r="F7" s="10"/>
    </row>
    <row r="8" spans="1:52">
      <c r="A8" s="147">
        <v>101</v>
      </c>
      <c r="B8" s="16" t="s">
        <v>102</v>
      </c>
      <c r="C8" s="15">
        <v>2522</v>
      </c>
      <c r="D8" s="15">
        <v>570</v>
      </c>
      <c r="E8" s="15">
        <v>5760</v>
      </c>
      <c r="F8" s="17">
        <v>2062</v>
      </c>
    </row>
    <row r="9" spans="1:52">
      <c r="A9" s="147">
        <v>102</v>
      </c>
      <c r="B9" s="16" t="s">
        <v>103</v>
      </c>
      <c r="C9" s="15">
        <v>579</v>
      </c>
      <c r="D9" s="15">
        <v>149</v>
      </c>
      <c r="E9" s="15">
        <v>2593</v>
      </c>
      <c r="F9" s="17">
        <v>1176</v>
      </c>
    </row>
    <row r="10" spans="1:52">
      <c r="A10" s="147">
        <v>103</v>
      </c>
      <c r="B10" s="16" t="s">
        <v>104</v>
      </c>
      <c r="C10" s="15">
        <v>1410</v>
      </c>
      <c r="D10" s="15">
        <v>349</v>
      </c>
      <c r="E10" s="15">
        <v>3405</v>
      </c>
      <c r="F10" s="17">
        <v>1112</v>
      </c>
    </row>
    <row r="11" spans="1:52">
      <c r="A11" s="147">
        <v>151</v>
      </c>
      <c r="B11" s="16" t="s">
        <v>61</v>
      </c>
      <c r="C11" s="15">
        <v>1622</v>
      </c>
      <c r="D11" s="15">
        <v>171</v>
      </c>
      <c r="E11" s="15">
        <v>4413</v>
      </c>
      <c r="F11" s="17">
        <v>693</v>
      </c>
    </row>
    <row r="12" spans="1:52">
      <c r="A12" s="147">
        <v>153</v>
      </c>
      <c r="B12" s="16" t="s">
        <v>63</v>
      </c>
      <c r="C12" s="15">
        <v>986</v>
      </c>
      <c r="D12" s="15">
        <v>119</v>
      </c>
      <c r="E12" s="15">
        <v>2670</v>
      </c>
      <c r="F12" s="17">
        <v>590</v>
      </c>
    </row>
    <row r="13" spans="1:52">
      <c r="A13" s="147">
        <v>154</v>
      </c>
      <c r="B13" s="16" t="s">
        <v>64</v>
      </c>
      <c r="C13" s="15">
        <v>748</v>
      </c>
      <c r="D13" s="15">
        <v>63</v>
      </c>
      <c r="E13" s="15">
        <v>2049</v>
      </c>
      <c r="F13" s="17">
        <v>322</v>
      </c>
    </row>
    <row r="14" spans="1:52">
      <c r="A14" s="147">
        <v>155</v>
      </c>
      <c r="B14" s="16" t="s">
        <v>65</v>
      </c>
      <c r="C14" s="15">
        <v>928</v>
      </c>
      <c r="D14" s="15">
        <v>141</v>
      </c>
      <c r="E14" s="15">
        <v>3002</v>
      </c>
      <c r="F14" s="17">
        <v>677</v>
      </c>
    </row>
    <row r="15" spans="1:52">
      <c r="A15" s="147">
        <v>157</v>
      </c>
      <c r="B15" s="16" t="s">
        <v>66</v>
      </c>
      <c r="C15" s="15">
        <v>1100</v>
      </c>
      <c r="D15" s="15">
        <v>131</v>
      </c>
      <c r="E15" s="15">
        <v>3462</v>
      </c>
      <c r="F15" s="17">
        <v>905</v>
      </c>
    </row>
    <row r="16" spans="1:52">
      <c r="A16" s="147">
        <v>158</v>
      </c>
      <c r="B16" s="16" t="s">
        <v>67</v>
      </c>
      <c r="C16" s="15">
        <v>1014</v>
      </c>
      <c r="D16" s="15">
        <v>102</v>
      </c>
      <c r="E16" s="15">
        <v>2755</v>
      </c>
      <c r="F16" s="17">
        <v>546</v>
      </c>
    </row>
    <row r="17" spans="1:6">
      <c r="A17" s="147">
        <v>159</v>
      </c>
      <c r="B17" s="16" t="s">
        <v>62</v>
      </c>
      <c r="C17" s="15">
        <v>3070</v>
      </c>
      <c r="D17" s="15">
        <v>523</v>
      </c>
      <c r="E17" s="15">
        <v>7138</v>
      </c>
      <c r="F17" s="17">
        <v>1889</v>
      </c>
    </row>
    <row r="18" spans="1:6">
      <c r="A18" s="147">
        <v>159016</v>
      </c>
      <c r="B18" s="16" t="s">
        <v>105</v>
      </c>
      <c r="C18" s="15">
        <v>1366</v>
      </c>
      <c r="D18" s="15">
        <v>372</v>
      </c>
      <c r="E18" s="15">
        <v>2659</v>
      </c>
      <c r="F18" s="17">
        <v>1046</v>
      </c>
    </row>
    <row r="19" spans="1:6">
      <c r="A19" s="147">
        <v>159999</v>
      </c>
      <c r="B19" s="16" t="s">
        <v>106</v>
      </c>
      <c r="C19" s="15">
        <v>1704</v>
      </c>
      <c r="D19" s="15">
        <v>151</v>
      </c>
      <c r="E19" s="15">
        <v>4479</v>
      </c>
      <c r="F19" s="17">
        <v>843</v>
      </c>
    </row>
    <row r="20" spans="1:6">
      <c r="A20" s="147">
        <v>1</v>
      </c>
      <c r="B20" s="16" t="s">
        <v>107</v>
      </c>
      <c r="C20" s="15">
        <v>13979</v>
      </c>
      <c r="D20" s="15">
        <v>2318</v>
      </c>
      <c r="E20" s="15">
        <v>37247</v>
      </c>
      <c r="F20" s="17">
        <v>9972</v>
      </c>
    </row>
    <row r="21" spans="1:6" s="5" customFormat="1" ht="11.25">
      <c r="A21" s="147">
        <v>241</v>
      </c>
      <c r="B21" s="16" t="s">
        <v>68</v>
      </c>
      <c r="C21" s="15">
        <v>11129</v>
      </c>
      <c r="D21" s="15">
        <v>2992</v>
      </c>
      <c r="E21" s="15">
        <v>29241</v>
      </c>
      <c r="F21" s="17">
        <v>11513</v>
      </c>
    </row>
    <row r="22" spans="1:6">
      <c r="A22" s="147">
        <v>241001</v>
      </c>
      <c r="B22" s="16" t="s">
        <v>108</v>
      </c>
      <c r="C22" s="15">
        <v>5577</v>
      </c>
      <c r="D22" s="15">
        <v>1983</v>
      </c>
      <c r="E22" s="15">
        <v>13449</v>
      </c>
      <c r="F22" s="17">
        <v>6868</v>
      </c>
    </row>
    <row r="23" spans="1:6">
      <c r="A23" s="147">
        <v>241999</v>
      </c>
      <c r="B23" s="16" t="s">
        <v>109</v>
      </c>
      <c r="C23" s="15">
        <v>5552</v>
      </c>
      <c r="D23" s="15">
        <v>1009</v>
      </c>
      <c r="E23" s="15">
        <v>15792</v>
      </c>
      <c r="F23" s="17">
        <v>4645</v>
      </c>
    </row>
    <row r="24" spans="1:6">
      <c r="A24" s="147">
        <v>251</v>
      </c>
      <c r="B24" s="16" t="s">
        <v>69</v>
      </c>
      <c r="C24" s="15">
        <v>1807</v>
      </c>
      <c r="D24" s="15">
        <v>256</v>
      </c>
      <c r="E24" s="15">
        <v>5155</v>
      </c>
      <c r="F24" s="17">
        <v>1164</v>
      </c>
    </row>
    <row r="25" spans="1:6">
      <c r="A25" s="147">
        <v>252</v>
      </c>
      <c r="B25" s="16" t="s">
        <v>70</v>
      </c>
      <c r="C25" s="15">
        <v>1110</v>
      </c>
      <c r="D25" s="15">
        <v>200</v>
      </c>
      <c r="E25" s="15">
        <v>3376</v>
      </c>
      <c r="F25" s="17">
        <v>1040</v>
      </c>
    </row>
    <row r="26" spans="1:6">
      <c r="A26" s="147">
        <v>254</v>
      </c>
      <c r="B26" s="16" t="s">
        <v>71</v>
      </c>
      <c r="C26" s="15">
        <v>2065</v>
      </c>
      <c r="D26" s="15">
        <v>318</v>
      </c>
      <c r="E26" s="15">
        <v>6296</v>
      </c>
      <c r="F26" s="17">
        <v>1677</v>
      </c>
    </row>
    <row r="27" spans="1:6">
      <c r="A27" s="147">
        <v>255</v>
      </c>
      <c r="B27" s="16" t="s">
        <v>72</v>
      </c>
      <c r="C27" s="15">
        <v>474</v>
      </c>
      <c r="D27" s="15">
        <v>70</v>
      </c>
      <c r="E27" s="15">
        <v>1493</v>
      </c>
      <c r="F27" s="17">
        <v>284</v>
      </c>
    </row>
    <row r="28" spans="1:6">
      <c r="A28" s="147">
        <v>256</v>
      </c>
      <c r="B28" s="16" t="s">
        <v>73</v>
      </c>
      <c r="C28" s="15">
        <v>966</v>
      </c>
      <c r="D28" s="15">
        <v>127</v>
      </c>
      <c r="E28" s="15">
        <v>2930</v>
      </c>
      <c r="F28" s="17">
        <v>618</v>
      </c>
    </row>
    <row r="29" spans="1:6">
      <c r="A29" s="147">
        <v>257</v>
      </c>
      <c r="B29" s="16" t="s">
        <v>74</v>
      </c>
      <c r="C29" s="15">
        <v>1189</v>
      </c>
      <c r="D29" s="15">
        <v>178</v>
      </c>
      <c r="E29" s="15">
        <v>3532</v>
      </c>
      <c r="F29" s="17">
        <v>957</v>
      </c>
    </row>
    <row r="30" spans="1:6">
      <c r="A30" s="147">
        <v>2</v>
      </c>
      <c r="B30" s="16" t="s">
        <v>110</v>
      </c>
      <c r="C30" s="15">
        <v>18740</v>
      </c>
      <c r="D30" s="15">
        <v>4141</v>
      </c>
      <c r="E30" s="15">
        <v>52023</v>
      </c>
      <c r="F30" s="17">
        <v>17253</v>
      </c>
    </row>
    <row r="31" spans="1:6">
      <c r="A31" s="147">
        <v>351</v>
      </c>
      <c r="B31" s="16" t="s">
        <v>75</v>
      </c>
      <c r="C31" s="15">
        <v>1498</v>
      </c>
      <c r="D31" s="15">
        <v>142</v>
      </c>
      <c r="E31" s="15">
        <v>4526</v>
      </c>
      <c r="F31" s="17">
        <v>934</v>
      </c>
    </row>
    <row r="32" spans="1:6">
      <c r="A32" s="147">
        <v>352</v>
      </c>
      <c r="B32" s="16" t="s">
        <v>76</v>
      </c>
      <c r="C32" s="15">
        <v>1597</v>
      </c>
      <c r="D32" s="15">
        <v>193</v>
      </c>
      <c r="E32" s="15">
        <v>4708</v>
      </c>
      <c r="F32" s="17">
        <v>833</v>
      </c>
    </row>
    <row r="33" spans="1:8">
      <c r="A33" s="147">
        <v>353</v>
      </c>
      <c r="B33" s="16" t="s">
        <v>77</v>
      </c>
      <c r="C33" s="15">
        <v>2480</v>
      </c>
      <c r="D33" s="15">
        <v>312</v>
      </c>
      <c r="E33" s="15">
        <v>6789</v>
      </c>
      <c r="F33" s="17">
        <v>1521</v>
      </c>
    </row>
    <row r="34" spans="1:8" s="5" customFormat="1" ht="11.25">
      <c r="A34" s="147">
        <v>354</v>
      </c>
      <c r="B34" s="16" t="s">
        <v>78</v>
      </c>
      <c r="C34" s="15">
        <v>362</v>
      </c>
      <c r="D34" s="15">
        <v>55</v>
      </c>
      <c r="E34" s="15">
        <v>1052</v>
      </c>
      <c r="F34" s="17">
        <v>164</v>
      </c>
    </row>
    <row r="35" spans="1:8">
      <c r="A35" s="147">
        <v>355</v>
      </c>
      <c r="B35" s="16" t="s">
        <v>79</v>
      </c>
      <c r="C35" s="15">
        <v>1893</v>
      </c>
      <c r="D35" s="15">
        <v>222</v>
      </c>
      <c r="E35" s="15">
        <v>4920</v>
      </c>
      <c r="F35" s="17">
        <v>1089</v>
      </c>
    </row>
    <row r="36" spans="1:8">
      <c r="A36" s="147">
        <v>356</v>
      </c>
      <c r="B36" s="16" t="s">
        <v>80</v>
      </c>
      <c r="C36" s="15">
        <v>986</v>
      </c>
      <c r="D36" s="15">
        <v>114</v>
      </c>
      <c r="E36" s="15">
        <v>2821</v>
      </c>
      <c r="F36" s="17">
        <v>519</v>
      </c>
    </row>
    <row r="37" spans="1:8">
      <c r="A37" s="147">
        <v>357</v>
      </c>
      <c r="B37" s="16" t="s">
        <v>81</v>
      </c>
      <c r="C37" s="15">
        <v>1207</v>
      </c>
      <c r="D37" s="15">
        <v>140</v>
      </c>
      <c r="E37" s="15">
        <v>3869</v>
      </c>
      <c r="F37" s="17">
        <v>706</v>
      </c>
    </row>
    <row r="38" spans="1:8">
      <c r="A38" s="147">
        <v>358</v>
      </c>
      <c r="B38" s="16" t="s">
        <v>82</v>
      </c>
      <c r="C38" s="15">
        <v>1098</v>
      </c>
      <c r="D38" s="15">
        <v>148</v>
      </c>
      <c r="E38" s="15">
        <v>3369</v>
      </c>
      <c r="F38" s="17">
        <v>667</v>
      </c>
    </row>
    <row r="39" spans="1:8">
      <c r="A39" s="147">
        <v>359</v>
      </c>
      <c r="B39" s="16" t="s">
        <v>83</v>
      </c>
      <c r="C39" s="15">
        <v>1763</v>
      </c>
      <c r="D39" s="15">
        <v>178</v>
      </c>
      <c r="E39" s="15">
        <v>5002</v>
      </c>
      <c r="F39" s="17">
        <v>988</v>
      </c>
    </row>
    <row r="40" spans="1:8">
      <c r="A40" s="147">
        <v>360</v>
      </c>
      <c r="B40" s="16" t="s">
        <v>84</v>
      </c>
      <c r="C40" s="15">
        <v>735</v>
      </c>
      <c r="D40" s="15">
        <v>76</v>
      </c>
      <c r="E40" s="15">
        <v>2054</v>
      </c>
      <c r="F40" s="17">
        <v>392</v>
      </c>
    </row>
    <row r="41" spans="1:8">
      <c r="A41" s="147">
        <v>361</v>
      </c>
      <c r="B41" s="16" t="s">
        <v>85</v>
      </c>
      <c r="C41" s="15">
        <v>1266</v>
      </c>
      <c r="D41" s="15">
        <v>208</v>
      </c>
      <c r="E41" s="15">
        <v>3563</v>
      </c>
      <c r="F41" s="17">
        <v>866</v>
      </c>
    </row>
    <row r="42" spans="1:8">
      <c r="A42" s="147">
        <v>3</v>
      </c>
      <c r="B42" s="16" t="s">
        <v>111</v>
      </c>
      <c r="C42" s="15">
        <v>14885</v>
      </c>
      <c r="D42" s="15">
        <v>1788</v>
      </c>
      <c r="E42" s="15">
        <v>42673</v>
      </c>
      <c r="F42" s="17">
        <v>8679</v>
      </c>
    </row>
    <row r="43" spans="1:8">
      <c r="A43" s="147">
        <v>401</v>
      </c>
      <c r="B43" s="16" t="s">
        <v>112</v>
      </c>
      <c r="C43" s="15">
        <v>417</v>
      </c>
      <c r="D43" s="15">
        <v>93</v>
      </c>
      <c r="E43" s="15">
        <v>1715</v>
      </c>
      <c r="F43" s="17">
        <v>789</v>
      </c>
    </row>
    <row r="44" spans="1:8">
      <c r="A44" s="147">
        <v>402</v>
      </c>
      <c r="B44" s="16" t="s">
        <v>113</v>
      </c>
      <c r="C44" s="15">
        <v>353</v>
      </c>
      <c r="D44" s="15">
        <v>64</v>
      </c>
      <c r="E44" s="15">
        <v>1182</v>
      </c>
      <c r="F44" s="17">
        <v>311</v>
      </c>
    </row>
    <row r="45" spans="1:8">
      <c r="A45" s="147">
        <v>403</v>
      </c>
      <c r="B45" s="16" t="s">
        <v>41</v>
      </c>
      <c r="C45" s="15">
        <v>1757</v>
      </c>
      <c r="D45" s="15">
        <v>343</v>
      </c>
      <c r="E45" s="15">
        <v>4121</v>
      </c>
      <c r="F45" s="17">
        <v>1228</v>
      </c>
    </row>
    <row r="46" spans="1:8">
      <c r="A46" s="147">
        <v>404</v>
      </c>
      <c r="B46" s="16" t="s">
        <v>114</v>
      </c>
      <c r="C46" s="15">
        <v>1460</v>
      </c>
      <c r="D46" s="15">
        <v>340</v>
      </c>
      <c r="E46" s="15">
        <v>3831</v>
      </c>
      <c r="F46" s="17">
        <v>1551</v>
      </c>
      <c r="H46" s="17"/>
    </row>
    <row r="47" spans="1:8" s="5" customFormat="1" ht="11.25">
      <c r="A47" s="147">
        <v>405</v>
      </c>
      <c r="B47" s="16" t="s">
        <v>115</v>
      </c>
      <c r="C47" s="15">
        <v>384</v>
      </c>
      <c r="D47" s="15">
        <v>41</v>
      </c>
      <c r="E47" s="15">
        <v>1511</v>
      </c>
      <c r="F47" s="17">
        <v>429</v>
      </c>
    </row>
    <row r="48" spans="1:8">
      <c r="A48" s="147">
        <v>451</v>
      </c>
      <c r="B48" s="16" t="s">
        <v>86</v>
      </c>
      <c r="C48" s="15">
        <v>1049</v>
      </c>
      <c r="D48" s="15">
        <v>64</v>
      </c>
      <c r="E48" s="15">
        <v>3210</v>
      </c>
      <c r="F48" s="17">
        <v>594</v>
      </c>
      <c r="H48" s="17"/>
    </row>
    <row r="49" spans="1:6">
      <c r="A49" s="147">
        <v>452</v>
      </c>
      <c r="B49" s="16" t="s">
        <v>87</v>
      </c>
      <c r="C49" s="15">
        <v>1179</v>
      </c>
      <c r="D49" s="15">
        <v>140</v>
      </c>
      <c r="E49" s="15">
        <v>4414</v>
      </c>
      <c r="F49" s="17">
        <v>665</v>
      </c>
    </row>
    <row r="50" spans="1:6">
      <c r="A50" s="147">
        <v>453</v>
      </c>
      <c r="B50" s="16" t="s">
        <v>88</v>
      </c>
      <c r="C50" s="15">
        <v>1496</v>
      </c>
      <c r="D50" s="15">
        <v>244</v>
      </c>
      <c r="E50" s="15">
        <v>4600</v>
      </c>
      <c r="F50" s="17">
        <v>1049</v>
      </c>
    </row>
    <row r="51" spans="1:6">
      <c r="A51" s="147">
        <v>454</v>
      </c>
      <c r="B51" s="16" t="s">
        <v>89</v>
      </c>
      <c r="C51" s="15">
        <v>2755</v>
      </c>
      <c r="D51" s="15">
        <v>435</v>
      </c>
      <c r="E51" s="15">
        <v>8631</v>
      </c>
      <c r="F51" s="17">
        <v>1846</v>
      </c>
    </row>
    <row r="52" spans="1:6">
      <c r="A52" s="147">
        <v>455</v>
      </c>
      <c r="B52" s="16" t="s">
        <v>90</v>
      </c>
      <c r="C52" s="15">
        <v>720</v>
      </c>
      <c r="D52" s="15">
        <v>45</v>
      </c>
      <c r="E52" s="15">
        <v>2275</v>
      </c>
      <c r="F52" s="17">
        <v>254</v>
      </c>
    </row>
    <row r="53" spans="1:6">
      <c r="A53" s="147">
        <v>456</v>
      </c>
      <c r="B53" s="16" t="s">
        <v>116</v>
      </c>
      <c r="C53" s="15">
        <v>1197</v>
      </c>
      <c r="D53" s="15">
        <v>256</v>
      </c>
      <c r="E53" s="15">
        <v>3610</v>
      </c>
      <c r="F53" s="17">
        <v>1119</v>
      </c>
    </row>
    <row r="54" spans="1:6">
      <c r="A54" s="147">
        <v>457</v>
      </c>
      <c r="B54" s="16" t="s">
        <v>91</v>
      </c>
      <c r="C54" s="15">
        <v>1040</v>
      </c>
      <c r="D54" s="15">
        <v>121</v>
      </c>
      <c r="E54" s="15">
        <v>4226</v>
      </c>
      <c r="F54" s="17">
        <v>628</v>
      </c>
    </row>
    <row r="55" spans="1:6">
      <c r="A55" s="147">
        <v>458</v>
      </c>
      <c r="B55" s="16" t="s">
        <v>92</v>
      </c>
      <c r="C55" s="15">
        <v>1114</v>
      </c>
      <c r="D55" s="15">
        <v>90</v>
      </c>
      <c r="E55" s="15">
        <v>3199</v>
      </c>
      <c r="F55" s="17">
        <v>484</v>
      </c>
    </row>
    <row r="56" spans="1:6">
      <c r="A56" s="147">
        <v>459</v>
      </c>
      <c r="B56" s="16" t="s">
        <v>93</v>
      </c>
      <c r="C56" s="15">
        <v>3170</v>
      </c>
      <c r="D56" s="15">
        <v>420</v>
      </c>
      <c r="E56" s="15">
        <v>9373</v>
      </c>
      <c r="F56" s="17">
        <v>1843</v>
      </c>
    </row>
    <row r="57" spans="1:6">
      <c r="A57" s="147">
        <v>460</v>
      </c>
      <c r="B57" s="16" t="s">
        <v>94</v>
      </c>
      <c r="C57" s="15">
        <v>1485</v>
      </c>
      <c r="D57" s="15">
        <v>226</v>
      </c>
      <c r="E57" s="15">
        <v>4124</v>
      </c>
      <c r="F57" s="17">
        <v>763</v>
      </c>
    </row>
    <row r="58" spans="1:6">
      <c r="A58" s="147">
        <v>461</v>
      </c>
      <c r="B58" s="16" t="s">
        <v>95</v>
      </c>
      <c r="C58" s="15">
        <v>682</v>
      </c>
      <c r="D58" s="15">
        <v>114</v>
      </c>
      <c r="E58" s="15">
        <v>2121</v>
      </c>
      <c r="F58" s="17">
        <v>489</v>
      </c>
    </row>
    <row r="59" spans="1:6">
      <c r="A59" s="147">
        <v>462</v>
      </c>
      <c r="B59" s="16" t="s">
        <v>96</v>
      </c>
      <c r="C59" s="15">
        <v>314</v>
      </c>
      <c r="D59" s="15">
        <v>15</v>
      </c>
      <c r="E59" s="15">
        <v>1319</v>
      </c>
      <c r="F59" s="17">
        <v>128</v>
      </c>
    </row>
    <row r="60" spans="1:6">
      <c r="A60" s="147">
        <v>4</v>
      </c>
      <c r="B60" s="16" t="s">
        <v>117</v>
      </c>
      <c r="C60" s="15">
        <v>20572</v>
      </c>
      <c r="D60" s="15">
        <v>3051</v>
      </c>
      <c r="E60" s="15">
        <v>63462</v>
      </c>
      <c r="F60" s="17">
        <v>14170</v>
      </c>
    </row>
    <row r="61" spans="1:6">
      <c r="A61" s="17">
        <v>0</v>
      </c>
      <c r="B61" s="17" t="s">
        <v>118</v>
      </c>
      <c r="C61" s="17">
        <v>68176</v>
      </c>
      <c r="D61" s="17">
        <v>11298</v>
      </c>
      <c r="E61" s="17">
        <v>195405</v>
      </c>
      <c r="F61" s="17">
        <v>50074</v>
      </c>
    </row>
    <row r="62" spans="1:6">
      <c r="A62" s="17"/>
      <c r="B62" s="17"/>
      <c r="C62" s="17"/>
      <c r="D62" s="17"/>
      <c r="E62" s="17"/>
      <c r="F62" s="17"/>
    </row>
    <row r="63" spans="1:6">
      <c r="A63" s="17"/>
      <c r="B63" s="17"/>
      <c r="C63" s="17"/>
      <c r="D63" s="17"/>
      <c r="E63" s="17"/>
      <c r="F63" s="17"/>
    </row>
    <row r="65" spans="1:52" s="5" customFormat="1" ht="8.25"/>
    <row r="66" spans="1:52" s="5" customFormat="1" ht="8.25"/>
    <row r="67" spans="1:52" s="5" customFormat="1" ht="8.25"/>
    <row r="68" spans="1:52" customFormat="1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>
      <c r="B69" s="111" t="s">
        <v>59</v>
      </c>
      <c r="C69" s="111"/>
      <c r="D69" s="111"/>
      <c r="E69" s="111"/>
      <c r="F69" s="111"/>
    </row>
  </sheetData>
  <mergeCells count="10">
    <mergeCell ref="B69:F69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1:AZ64"/>
  <sheetViews>
    <sheetView topLeftCell="A31" workbookViewId="0">
      <selection activeCell="H2" sqref="H2"/>
    </sheetView>
  </sheetViews>
  <sheetFormatPr baseColWidth="10" defaultColWidth="9.140625" defaultRowHeight="12.75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>
      <c r="A1" s="14" t="s">
        <v>119</v>
      </c>
      <c r="H1" s="6">
        <v>2019</v>
      </c>
    </row>
    <row r="2" spans="1:52" s="6" customFormat="1" ht="11.25">
      <c r="A2" s="14" t="s">
        <v>150</v>
      </c>
      <c r="E2" s="6" t="s">
        <v>126</v>
      </c>
    </row>
    <row r="3" spans="1:52" s="6" customFormat="1" ht="23.25" customHeight="1">
      <c r="A3" s="115" t="s">
        <v>60</v>
      </c>
      <c r="B3" s="116" t="s">
        <v>0</v>
      </c>
      <c r="C3" s="116" t="s">
        <v>99</v>
      </c>
      <c r="D3" s="116"/>
      <c r="E3" s="116" t="s">
        <v>100</v>
      </c>
      <c r="F3" s="116"/>
    </row>
    <row r="4" spans="1:52" s="6" customFormat="1" ht="11.25" customHeight="1">
      <c r="A4" s="115"/>
      <c r="B4" s="116"/>
      <c r="C4" s="116" t="s">
        <v>97</v>
      </c>
      <c r="D4" s="118" t="s">
        <v>98</v>
      </c>
      <c r="E4" s="116" t="s">
        <v>97</v>
      </c>
      <c r="F4" s="118" t="s">
        <v>98</v>
      </c>
    </row>
    <row r="5" spans="1:52" s="8" customFormat="1" ht="67.5" customHeight="1">
      <c r="A5" s="115"/>
      <c r="B5" s="117"/>
      <c r="C5" s="116"/>
      <c r="D5" s="118"/>
      <c r="E5" s="116"/>
      <c r="F5" s="118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>
      <c r="A6" s="115"/>
      <c r="B6" s="117"/>
      <c r="C6" s="116" t="s">
        <v>58</v>
      </c>
      <c r="D6" s="116"/>
      <c r="E6" s="116"/>
      <c r="F6" s="11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>
      <c r="B7" s="1"/>
      <c r="C7" s="2"/>
      <c r="D7" s="2"/>
      <c r="E7" s="9"/>
      <c r="F7" s="10"/>
    </row>
    <row r="8" spans="1:52">
      <c r="A8" s="146">
        <v>101</v>
      </c>
      <c r="B8" s="76" t="s">
        <v>102</v>
      </c>
      <c r="C8" s="77">
        <v>2562</v>
      </c>
      <c r="D8" s="77">
        <v>644</v>
      </c>
      <c r="E8" s="77">
        <v>5852</v>
      </c>
      <c r="F8" s="78">
        <v>2216</v>
      </c>
    </row>
    <row r="9" spans="1:52">
      <c r="A9" s="146">
        <v>102</v>
      </c>
      <c r="B9" s="76" t="s">
        <v>103</v>
      </c>
      <c r="C9" s="77">
        <v>603</v>
      </c>
      <c r="D9" s="77">
        <v>159</v>
      </c>
      <c r="E9" s="77">
        <v>2663</v>
      </c>
      <c r="F9" s="78">
        <v>1236</v>
      </c>
    </row>
    <row r="10" spans="1:52">
      <c r="A10" s="146">
        <v>103</v>
      </c>
      <c r="B10" s="76" t="s">
        <v>104</v>
      </c>
      <c r="C10" s="77">
        <v>1480</v>
      </c>
      <c r="D10" s="77">
        <v>460</v>
      </c>
      <c r="E10" s="77">
        <v>3443</v>
      </c>
      <c r="F10" s="78">
        <v>1485</v>
      </c>
    </row>
    <row r="11" spans="1:52">
      <c r="A11" s="146">
        <v>151</v>
      </c>
      <c r="B11" s="76" t="s">
        <v>61</v>
      </c>
      <c r="C11" s="77">
        <v>1727</v>
      </c>
      <c r="D11" s="77">
        <v>187</v>
      </c>
      <c r="E11" s="77">
        <v>4656</v>
      </c>
      <c r="F11" s="78">
        <v>915</v>
      </c>
    </row>
    <row r="12" spans="1:52">
      <c r="A12" s="146">
        <v>153</v>
      </c>
      <c r="B12" s="76" t="s">
        <v>63</v>
      </c>
      <c r="C12" s="77">
        <v>1025</v>
      </c>
      <c r="D12" s="77">
        <v>112</v>
      </c>
      <c r="E12" s="77">
        <v>2727</v>
      </c>
      <c r="F12" s="78">
        <v>646</v>
      </c>
    </row>
    <row r="13" spans="1:52">
      <c r="A13" s="146">
        <v>154</v>
      </c>
      <c r="B13" s="76" t="s">
        <v>64</v>
      </c>
      <c r="C13" s="77">
        <v>818</v>
      </c>
      <c r="D13" s="77">
        <v>67</v>
      </c>
      <c r="E13" s="77">
        <v>2101</v>
      </c>
      <c r="F13" s="78">
        <v>304</v>
      </c>
    </row>
    <row r="14" spans="1:52">
      <c r="A14" s="146">
        <v>155</v>
      </c>
      <c r="B14" s="76" t="s">
        <v>65</v>
      </c>
      <c r="C14" s="77">
        <v>950</v>
      </c>
      <c r="D14" s="77">
        <v>165</v>
      </c>
      <c r="E14" s="77">
        <v>3010</v>
      </c>
      <c r="F14" s="78">
        <v>704</v>
      </c>
    </row>
    <row r="15" spans="1:52">
      <c r="A15" s="146">
        <v>157</v>
      </c>
      <c r="B15" s="76" t="s">
        <v>66</v>
      </c>
      <c r="C15" s="77">
        <v>1236</v>
      </c>
      <c r="D15" s="77">
        <v>169</v>
      </c>
      <c r="E15" s="77">
        <v>3518</v>
      </c>
      <c r="F15" s="78">
        <v>933</v>
      </c>
    </row>
    <row r="16" spans="1:52">
      <c r="A16" s="146">
        <v>158</v>
      </c>
      <c r="B16" s="76" t="s">
        <v>67</v>
      </c>
      <c r="C16" s="77">
        <v>1021</v>
      </c>
      <c r="D16" s="77">
        <v>129</v>
      </c>
      <c r="E16" s="77">
        <v>2879</v>
      </c>
      <c r="F16" s="78">
        <v>589</v>
      </c>
    </row>
    <row r="17" spans="1:6">
      <c r="A17" s="146">
        <v>159</v>
      </c>
      <c r="B17" s="76" t="s">
        <v>62</v>
      </c>
      <c r="C17" s="77">
        <v>3176</v>
      </c>
      <c r="D17" s="77">
        <v>615</v>
      </c>
      <c r="E17" s="77">
        <v>7291</v>
      </c>
      <c r="F17" s="78">
        <v>2000</v>
      </c>
    </row>
    <row r="18" spans="1:6">
      <c r="A18" s="146">
        <v>159016</v>
      </c>
      <c r="B18" s="76" t="s">
        <v>105</v>
      </c>
      <c r="C18" s="77">
        <v>1372</v>
      </c>
      <c r="D18" s="77">
        <v>437</v>
      </c>
      <c r="E18" s="77">
        <v>2684</v>
      </c>
      <c r="F18" s="78">
        <v>1102</v>
      </c>
    </row>
    <row r="19" spans="1:6">
      <c r="A19" s="146">
        <v>159999</v>
      </c>
      <c r="B19" s="76" t="s">
        <v>106</v>
      </c>
      <c r="C19" s="77">
        <v>1804</v>
      </c>
      <c r="D19" s="77">
        <v>178</v>
      </c>
      <c r="E19" s="77">
        <v>4607</v>
      </c>
      <c r="F19" s="78">
        <v>898</v>
      </c>
    </row>
    <row r="20" spans="1:6">
      <c r="A20" s="146">
        <v>1</v>
      </c>
      <c r="B20" s="76" t="s">
        <v>107</v>
      </c>
      <c r="C20" s="77">
        <v>14598</v>
      </c>
      <c r="D20" s="77">
        <v>2707</v>
      </c>
      <c r="E20" s="77">
        <v>38140</v>
      </c>
      <c r="F20" s="78">
        <v>11028</v>
      </c>
    </row>
    <row r="21" spans="1:6" s="5" customFormat="1" ht="11.25">
      <c r="A21" s="146">
        <v>241</v>
      </c>
      <c r="B21" s="76" t="s">
        <v>68</v>
      </c>
      <c r="C21" s="77">
        <v>11283</v>
      </c>
      <c r="D21" s="77">
        <v>3091</v>
      </c>
      <c r="E21" s="77">
        <v>29733</v>
      </c>
      <c r="F21" s="78">
        <v>12213</v>
      </c>
    </row>
    <row r="22" spans="1:6">
      <c r="A22" s="146">
        <v>241001</v>
      </c>
      <c r="B22" s="76" t="s">
        <v>108</v>
      </c>
      <c r="C22" s="77">
        <v>5562</v>
      </c>
      <c r="D22" s="77">
        <v>1986</v>
      </c>
      <c r="E22" s="77">
        <v>13544</v>
      </c>
      <c r="F22" s="78">
        <v>6963</v>
      </c>
    </row>
    <row r="23" spans="1:6">
      <c r="A23" s="146">
        <v>241999</v>
      </c>
      <c r="B23" s="76" t="s">
        <v>109</v>
      </c>
      <c r="C23" s="77">
        <v>5721</v>
      </c>
      <c r="D23" s="77">
        <v>1105</v>
      </c>
      <c r="E23" s="77">
        <v>16189</v>
      </c>
      <c r="F23" s="78">
        <v>5250</v>
      </c>
    </row>
    <row r="24" spans="1:6">
      <c r="A24" s="146">
        <v>251</v>
      </c>
      <c r="B24" s="76" t="s">
        <v>69</v>
      </c>
      <c r="C24" s="77">
        <v>2040</v>
      </c>
      <c r="D24" s="77">
        <v>319</v>
      </c>
      <c r="E24" s="77">
        <v>5389</v>
      </c>
      <c r="F24" s="78">
        <v>1329</v>
      </c>
    </row>
    <row r="25" spans="1:6">
      <c r="A25" s="146">
        <v>252</v>
      </c>
      <c r="B25" s="76" t="s">
        <v>70</v>
      </c>
      <c r="C25" s="77">
        <v>1187</v>
      </c>
      <c r="D25" s="77">
        <v>261</v>
      </c>
      <c r="E25" s="77">
        <v>3553</v>
      </c>
      <c r="F25" s="78">
        <v>1152</v>
      </c>
    </row>
    <row r="26" spans="1:6">
      <c r="A26" s="146">
        <v>254</v>
      </c>
      <c r="B26" s="76" t="s">
        <v>71</v>
      </c>
      <c r="C26" s="77">
        <v>2111</v>
      </c>
      <c r="D26" s="77">
        <v>437</v>
      </c>
      <c r="E26" s="77">
        <v>6475</v>
      </c>
      <c r="F26" s="78">
        <v>1832</v>
      </c>
    </row>
    <row r="27" spans="1:6">
      <c r="A27" s="146">
        <v>255</v>
      </c>
      <c r="B27" s="76" t="s">
        <v>72</v>
      </c>
      <c r="C27" s="77">
        <v>513</v>
      </c>
      <c r="D27" s="77">
        <v>91</v>
      </c>
      <c r="E27" s="77">
        <v>1581</v>
      </c>
      <c r="F27" s="78">
        <v>401</v>
      </c>
    </row>
    <row r="28" spans="1:6">
      <c r="A28" s="146">
        <v>256</v>
      </c>
      <c r="B28" s="76" t="s">
        <v>73</v>
      </c>
      <c r="C28" s="77">
        <v>1009</v>
      </c>
      <c r="D28" s="77">
        <v>143</v>
      </c>
      <c r="E28" s="77">
        <v>3094</v>
      </c>
      <c r="F28" s="78">
        <v>668</v>
      </c>
    </row>
    <row r="29" spans="1:6">
      <c r="A29" s="146">
        <v>257</v>
      </c>
      <c r="B29" s="76" t="s">
        <v>74</v>
      </c>
      <c r="C29" s="77">
        <v>1311</v>
      </c>
      <c r="D29" s="77">
        <v>228</v>
      </c>
      <c r="E29" s="77">
        <v>3677</v>
      </c>
      <c r="F29" s="78">
        <v>1115</v>
      </c>
    </row>
    <row r="30" spans="1:6">
      <c r="A30" s="146">
        <v>2</v>
      </c>
      <c r="B30" s="76" t="s">
        <v>110</v>
      </c>
      <c r="C30" s="77">
        <v>19454</v>
      </c>
      <c r="D30" s="77">
        <v>4570</v>
      </c>
      <c r="E30" s="77">
        <v>53502</v>
      </c>
      <c r="F30" s="78">
        <v>18710</v>
      </c>
    </row>
    <row r="31" spans="1:6">
      <c r="A31" s="146">
        <v>351</v>
      </c>
      <c r="B31" s="76" t="s">
        <v>75</v>
      </c>
      <c r="C31" s="77">
        <v>1518</v>
      </c>
      <c r="D31" s="77">
        <v>167</v>
      </c>
      <c r="E31" s="77">
        <v>4676</v>
      </c>
      <c r="F31" s="78">
        <v>1025</v>
      </c>
    </row>
    <row r="32" spans="1:6">
      <c r="A32" s="146">
        <v>352</v>
      </c>
      <c r="B32" s="76" t="s">
        <v>76</v>
      </c>
      <c r="C32" s="77">
        <v>1705</v>
      </c>
      <c r="D32" s="77">
        <v>217</v>
      </c>
      <c r="E32" s="77">
        <v>4776</v>
      </c>
      <c r="F32" s="78">
        <v>819</v>
      </c>
    </row>
    <row r="33" spans="1:8">
      <c r="A33" s="146">
        <v>353</v>
      </c>
      <c r="B33" s="76" t="s">
        <v>77</v>
      </c>
      <c r="C33" s="77">
        <v>2631</v>
      </c>
      <c r="D33" s="77">
        <v>368</v>
      </c>
      <c r="E33" s="77">
        <v>6948</v>
      </c>
      <c r="F33" s="78">
        <v>1545</v>
      </c>
    </row>
    <row r="34" spans="1:8" s="5" customFormat="1" ht="11.25">
      <c r="A34" s="146">
        <v>354</v>
      </c>
      <c r="B34" s="76" t="s">
        <v>78</v>
      </c>
      <c r="C34" s="77">
        <v>338</v>
      </c>
      <c r="D34" s="77">
        <v>25</v>
      </c>
      <c r="E34" s="77">
        <v>1103</v>
      </c>
      <c r="F34" s="78">
        <v>158</v>
      </c>
    </row>
    <row r="35" spans="1:8">
      <c r="A35" s="146">
        <v>355</v>
      </c>
      <c r="B35" s="76" t="s">
        <v>79</v>
      </c>
      <c r="C35" s="77">
        <v>2056</v>
      </c>
      <c r="D35" s="77">
        <v>319</v>
      </c>
      <c r="E35" s="77">
        <v>4962</v>
      </c>
      <c r="F35" s="78">
        <v>1072</v>
      </c>
    </row>
    <row r="36" spans="1:8">
      <c r="A36" s="146">
        <v>356</v>
      </c>
      <c r="B36" s="76" t="s">
        <v>80</v>
      </c>
      <c r="C36" s="77">
        <v>1063</v>
      </c>
      <c r="D36" s="77">
        <v>131</v>
      </c>
      <c r="E36" s="77">
        <v>2884</v>
      </c>
      <c r="F36" s="78">
        <v>621</v>
      </c>
    </row>
    <row r="37" spans="1:8">
      <c r="A37" s="146">
        <v>357</v>
      </c>
      <c r="B37" s="76" t="s">
        <v>81</v>
      </c>
      <c r="C37" s="77">
        <v>1316</v>
      </c>
      <c r="D37" s="77">
        <v>161</v>
      </c>
      <c r="E37" s="77">
        <v>4003</v>
      </c>
      <c r="F37" s="78">
        <v>775</v>
      </c>
    </row>
    <row r="38" spans="1:8">
      <c r="A38" s="146">
        <v>358</v>
      </c>
      <c r="B38" s="76" t="s">
        <v>82</v>
      </c>
      <c r="C38" s="77">
        <v>1094</v>
      </c>
      <c r="D38" s="77">
        <v>185</v>
      </c>
      <c r="E38" s="77">
        <v>3484</v>
      </c>
      <c r="F38" s="78">
        <v>747</v>
      </c>
    </row>
    <row r="39" spans="1:8">
      <c r="A39" s="146">
        <v>359</v>
      </c>
      <c r="B39" s="76" t="s">
        <v>83</v>
      </c>
      <c r="C39" s="77">
        <v>1905</v>
      </c>
      <c r="D39" s="77">
        <v>236</v>
      </c>
      <c r="E39" s="77">
        <v>5264</v>
      </c>
      <c r="F39" s="78">
        <v>1063</v>
      </c>
    </row>
    <row r="40" spans="1:8">
      <c r="A40" s="146">
        <v>360</v>
      </c>
      <c r="B40" s="76" t="s">
        <v>84</v>
      </c>
      <c r="C40" s="77">
        <v>715</v>
      </c>
      <c r="D40" s="77">
        <v>81</v>
      </c>
      <c r="E40" s="77">
        <v>2069</v>
      </c>
      <c r="F40" s="78">
        <v>432</v>
      </c>
    </row>
    <row r="41" spans="1:8">
      <c r="A41" s="146">
        <v>361</v>
      </c>
      <c r="B41" s="76" t="s">
        <v>85</v>
      </c>
      <c r="C41" s="77">
        <v>1290</v>
      </c>
      <c r="D41" s="77">
        <v>246</v>
      </c>
      <c r="E41" s="77">
        <v>3669</v>
      </c>
      <c r="F41" s="78">
        <v>908</v>
      </c>
    </row>
    <row r="42" spans="1:8">
      <c r="A42" s="146">
        <v>3</v>
      </c>
      <c r="B42" s="76" t="s">
        <v>111</v>
      </c>
      <c r="C42" s="77">
        <v>15631</v>
      </c>
      <c r="D42" s="77">
        <v>2136</v>
      </c>
      <c r="E42" s="77">
        <v>43838</v>
      </c>
      <c r="F42" s="78">
        <v>9165</v>
      </c>
    </row>
    <row r="43" spans="1:8">
      <c r="A43" s="146">
        <v>401</v>
      </c>
      <c r="B43" s="76" t="s">
        <v>112</v>
      </c>
      <c r="C43" s="77">
        <v>484</v>
      </c>
      <c r="D43" s="77">
        <v>146</v>
      </c>
      <c r="E43" s="77">
        <v>1783</v>
      </c>
      <c r="F43" s="78">
        <v>820</v>
      </c>
    </row>
    <row r="44" spans="1:8">
      <c r="A44" s="146">
        <v>402</v>
      </c>
      <c r="B44" s="76" t="s">
        <v>113</v>
      </c>
      <c r="C44" s="77">
        <v>358</v>
      </c>
      <c r="D44" s="77">
        <v>66</v>
      </c>
      <c r="E44" s="77">
        <v>1193</v>
      </c>
      <c r="F44" s="78">
        <v>351</v>
      </c>
    </row>
    <row r="45" spans="1:8">
      <c r="A45" s="146">
        <v>403</v>
      </c>
      <c r="B45" s="76" t="s">
        <v>41</v>
      </c>
      <c r="C45" s="77">
        <v>1827</v>
      </c>
      <c r="D45" s="77">
        <v>393</v>
      </c>
      <c r="E45" s="77">
        <v>4124</v>
      </c>
      <c r="F45" s="78">
        <v>1221</v>
      </c>
    </row>
    <row r="46" spans="1:8">
      <c r="A46" s="146">
        <v>404</v>
      </c>
      <c r="B46" s="76" t="s">
        <v>114</v>
      </c>
      <c r="C46" s="77">
        <v>1444</v>
      </c>
      <c r="D46" s="77">
        <v>306</v>
      </c>
      <c r="E46" s="77">
        <v>3907</v>
      </c>
      <c r="F46" s="78">
        <v>1548</v>
      </c>
      <c r="H46" s="78"/>
    </row>
    <row r="47" spans="1:8" s="5" customFormat="1" ht="11.25">
      <c r="A47" s="146">
        <v>405</v>
      </c>
      <c r="B47" s="76" t="s">
        <v>115</v>
      </c>
      <c r="C47" s="77">
        <v>436</v>
      </c>
      <c r="D47" s="77">
        <v>52</v>
      </c>
      <c r="E47" s="77">
        <v>1536</v>
      </c>
      <c r="F47" s="78">
        <v>437</v>
      </c>
    </row>
    <row r="48" spans="1:8">
      <c r="A48" s="146">
        <v>451</v>
      </c>
      <c r="B48" s="76" t="s">
        <v>86</v>
      </c>
      <c r="C48" s="77">
        <v>1142</v>
      </c>
      <c r="D48" s="77">
        <v>107</v>
      </c>
      <c r="E48" s="77">
        <v>3181</v>
      </c>
      <c r="F48" s="78">
        <v>613</v>
      </c>
      <c r="H48" s="78"/>
    </row>
    <row r="49" spans="1:52">
      <c r="A49" s="146">
        <v>452</v>
      </c>
      <c r="B49" s="76" t="s">
        <v>87</v>
      </c>
      <c r="C49" s="77">
        <v>1319</v>
      </c>
      <c r="D49" s="77">
        <v>140</v>
      </c>
      <c r="E49" s="77">
        <v>4564</v>
      </c>
      <c r="F49" s="78">
        <v>661</v>
      </c>
    </row>
    <row r="50" spans="1:52">
      <c r="A50" s="146">
        <v>453</v>
      </c>
      <c r="B50" s="76" t="s">
        <v>88</v>
      </c>
      <c r="C50" s="77">
        <v>1631</v>
      </c>
      <c r="D50" s="77">
        <v>297</v>
      </c>
      <c r="E50" s="77">
        <v>4827</v>
      </c>
      <c r="F50" s="78">
        <v>1083</v>
      </c>
    </row>
    <row r="51" spans="1:52">
      <c r="A51" s="146">
        <v>454</v>
      </c>
      <c r="B51" s="76" t="s">
        <v>89</v>
      </c>
      <c r="C51" s="77">
        <v>3045</v>
      </c>
      <c r="D51" s="77">
        <v>541</v>
      </c>
      <c r="E51" s="77">
        <v>8944</v>
      </c>
      <c r="F51" s="78">
        <v>2049</v>
      </c>
    </row>
    <row r="52" spans="1:52">
      <c r="A52" s="146">
        <v>455</v>
      </c>
      <c r="B52" s="76" t="s">
        <v>90</v>
      </c>
      <c r="C52" s="77">
        <v>801</v>
      </c>
      <c r="D52" s="77">
        <v>54</v>
      </c>
      <c r="E52" s="77">
        <v>2385</v>
      </c>
      <c r="F52" s="78">
        <v>257</v>
      </c>
    </row>
    <row r="53" spans="1:52">
      <c r="A53" s="146">
        <v>456</v>
      </c>
      <c r="B53" s="76" t="s">
        <v>116</v>
      </c>
      <c r="C53" s="77">
        <v>1304</v>
      </c>
      <c r="D53" s="77">
        <v>264</v>
      </c>
      <c r="E53" s="77">
        <v>3726</v>
      </c>
      <c r="F53" s="78">
        <v>1118</v>
      </c>
    </row>
    <row r="54" spans="1:52">
      <c r="A54" s="146">
        <v>457</v>
      </c>
      <c r="B54" s="76" t="s">
        <v>91</v>
      </c>
      <c r="C54" s="77">
        <v>1277</v>
      </c>
      <c r="D54" s="77">
        <v>183</v>
      </c>
      <c r="E54" s="77">
        <v>4281</v>
      </c>
      <c r="F54" s="78">
        <v>706</v>
      </c>
    </row>
    <row r="55" spans="1:52">
      <c r="A55" s="146">
        <v>458</v>
      </c>
      <c r="B55" s="76" t="s">
        <v>92</v>
      </c>
      <c r="C55" s="77">
        <v>1195</v>
      </c>
      <c r="D55" s="77">
        <v>100</v>
      </c>
      <c r="E55" s="77">
        <v>3268</v>
      </c>
      <c r="F55" s="78">
        <v>520</v>
      </c>
    </row>
    <row r="56" spans="1:52">
      <c r="A56" s="146">
        <v>459</v>
      </c>
      <c r="B56" s="76" t="s">
        <v>93</v>
      </c>
      <c r="C56" s="77">
        <v>3329</v>
      </c>
      <c r="D56" s="77">
        <v>492</v>
      </c>
      <c r="E56" s="77">
        <v>9429</v>
      </c>
      <c r="F56" s="78">
        <v>2022</v>
      </c>
    </row>
    <row r="57" spans="1:52">
      <c r="A57" s="146">
        <v>460</v>
      </c>
      <c r="B57" s="76" t="s">
        <v>94</v>
      </c>
      <c r="C57" s="77">
        <v>1679</v>
      </c>
      <c r="D57" s="77">
        <v>289</v>
      </c>
      <c r="E57" s="77">
        <v>4358</v>
      </c>
      <c r="F57" s="78">
        <v>1066</v>
      </c>
    </row>
    <row r="58" spans="1:52">
      <c r="A58" s="146">
        <v>461</v>
      </c>
      <c r="B58" s="76" t="s">
        <v>95</v>
      </c>
      <c r="C58" s="77">
        <v>715</v>
      </c>
      <c r="D58" s="77">
        <v>98</v>
      </c>
      <c r="E58" s="77">
        <v>2105</v>
      </c>
      <c r="F58" s="78">
        <v>522</v>
      </c>
    </row>
    <row r="59" spans="1:52">
      <c r="A59" s="146">
        <v>462</v>
      </c>
      <c r="B59" s="76" t="s">
        <v>96</v>
      </c>
      <c r="C59" s="77">
        <v>342</v>
      </c>
      <c r="D59" s="77">
        <v>21</v>
      </c>
      <c r="E59" s="77">
        <v>1334</v>
      </c>
      <c r="F59" s="78">
        <v>124</v>
      </c>
    </row>
    <row r="60" spans="1:52">
      <c r="A60" s="146">
        <v>4</v>
      </c>
      <c r="B60" s="76" t="s">
        <v>117</v>
      </c>
      <c r="C60" s="77">
        <v>22328</v>
      </c>
      <c r="D60" s="77">
        <v>3549</v>
      </c>
      <c r="E60" s="77">
        <v>64945</v>
      </c>
      <c r="F60" s="78">
        <v>15118</v>
      </c>
    </row>
    <row r="61" spans="1:52">
      <c r="A61" s="78">
        <v>0</v>
      </c>
      <c r="B61" s="78" t="s">
        <v>118</v>
      </c>
      <c r="C61" s="78">
        <v>72011</v>
      </c>
      <c r="D61" s="78">
        <v>12962</v>
      </c>
      <c r="E61" s="78">
        <v>200425</v>
      </c>
      <c r="F61" s="78">
        <v>54021</v>
      </c>
    </row>
    <row r="62" spans="1:52">
      <c r="A62" s="78"/>
      <c r="B62" s="78"/>
      <c r="C62" s="78"/>
      <c r="D62" s="78"/>
      <c r="E62" s="78"/>
      <c r="F62" s="78"/>
    </row>
    <row r="63" spans="1:52" customFormat="1">
      <c r="A63" s="3"/>
      <c r="B63" s="12"/>
      <c r="C63" s="3"/>
      <c r="D63" s="3"/>
      <c r="E63" s="3"/>
      <c r="F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s="13" customFormat="1" ht="13.5">
      <c r="B64" s="111" t="s">
        <v>59</v>
      </c>
      <c r="C64" s="111"/>
      <c r="D64" s="111"/>
      <c r="E64" s="111"/>
      <c r="F64" s="111"/>
    </row>
  </sheetData>
  <mergeCells count="10">
    <mergeCell ref="B64:F64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4"/>
  <sheetViews>
    <sheetView workbookViewId="0">
      <selection activeCell="L75" sqref="L75"/>
    </sheetView>
  </sheetViews>
  <sheetFormatPr baseColWidth="10" defaultRowHeight="12.75"/>
  <sheetData>
    <row r="1" spans="1:52">
      <c r="A1" s="132" t="s">
        <v>119</v>
      </c>
      <c r="B1" s="124"/>
      <c r="C1" s="124"/>
      <c r="D1" s="124"/>
      <c r="E1" s="124"/>
      <c r="F1" s="124"/>
      <c r="G1" s="124"/>
      <c r="H1" s="124">
        <v>2020</v>
      </c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</row>
    <row r="2" spans="1:52">
      <c r="A2" s="132" t="s">
        <v>150</v>
      </c>
      <c r="B2" s="124"/>
      <c r="C2" s="124"/>
      <c r="D2" s="124"/>
      <c r="E2" s="124" t="s">
        <v>126</v>
      </c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24"/>
      <c r="AV2" s="124"/>
      <c r="AW2" s="124"/>
      <c r="AX2" s="124"/>
      <c r="AY2" s="124"/>
      <c r="AZ2" s="124"/>
    </row>
    <row r="3" spans="1:52" ht="37.5" customHeight="1">
      <c r="A3" s="137" t="s">
        <v>60</v>
      </c>
      <c r="B3" s="138" t="s">
        <v>0</v>
      </c>
      <c r="C3" s="138" t="s">
        <v>99</v>
      </c>
      <c r="D3" s="138"/>
      <c r="E3" s="138" t="s">
        <v>100</v>
      </c>
      <c r="F3" s="138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</row>
    <row r="4" spans="1:52">
      <c r="A4" s="137"/>
      <c r="B4" s="138"/>
      <c r="C4" s="138" t="s">
        <v>97</v>
      </c>
      <c r="D4" s="140" t="s">
        <v>98</v>
      </c>
      <c r="E4" s="138" t="s">
        <v>97</v>
      </c>
      <c r="F4" s="140" t="s">
        <v>98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</row>
    <row r="5" spans="1:52">
      <c r="A5" s="137"/>
      <c r="B5" s="139"/>
      <c r="C5" s="138"/>
      <c r="D5" s="140"/>
      <c r="E5" s="138"/>
      <c r="F5" s="140"/>
      <c r="G5" s="126"/>
      <c r="H5" s="126"/>
      <c r="I5" s="126"/>
      <c r="J5" s="126"/>
      <c r="K5" s="126"/>
      <c r="L5" s="126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</row>
    <row r="6" spans="1:52">
      <c r="A6" s="137"/>
      <c r="B6" s="139"/>
      <c r="C6" s="138" t="s">
        <v>58</v>
      </c>
      <c r="D6" s="138"/>
      <c r="E6" s="138"/>
      <c r="F6" s="138"/>
      <c r="G6" s="126"/>
      <c r="H6" s="126"/>
      <c r="I6" s="126"/>
      <c r="J6" s="126"/>
      <c r="K6" s="126"/>
      <c r="L6" s="126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</row>
    <row r="7" spans="1:52">
      <c r="A7" s="129"/>
      <c r="B7" s="120"/>
      <c r="C7" s="121"/>
      <c r="D7" s="121"/>
      <c r="E7" s="127"/>
      <c r="F7" s="128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</row>
    <row r="8" spans="1:52">
      <c r="A8" s="145">
        <v>101</v>
      </c>
      <c r="B8" s="134" t="s">
        <v>102</v>
      </c>
      <c r="C8" s="133">
        <v>2577</v>
      </c>
      <c r="D8" s="133">
        <v>637</v>
      </c>
      <c r="E8" s="133">
        <v>5940</v>
      </c>
      <c r="F8" s="135">
        <v>2285</v>
      </c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</row>
    <row r="9" spans="1:52">
      <c r="A9" s="145">
        <v>102</v>
      </c>
      <c r="B9" s="134" t="s">
        <v>103</v>
      </c>
      <c r="C9" s="133">
        <v>602</v>
      </c>
      <c r="D9" s="133">
        <v>152</v>
      </c>
      <c r="E9" s="133">
        <v>2708</v>
      </c>
      <c r="F9" s="135">
        <v>1318</v>
      </c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</row>
    <row r="10" spans="1:52">
      <c r="A10" s="145">
        <v>103</v>
      </c>
      <c r="B10" s="134" t="s">
        <v>104</v>
      </c>
      <c r="C10" s="133">
        <v>1476</v>
      </c>
      <c r="D10" s="133">
        <v>359</v>
      </c>
      <c r="E10" s="133">
        <v>3695</v>
      </c>
      <c r="F10" s="135">
        <v>1157</v>
      </c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</row>
    <row r="11" spans="1:52">
      <c r="A11" s="145">
        <v>151</v>
      </c>
      <c r="B11" s="134" t="s">
        <v>61</v>
      </c>
      <c r="C11" s="133">
        <v>1754</v>
      </c>
      <c r="D11" s="133">
        <v>208</v>
      </c>
      <c r="E11" s="133">
        <v>4916</v>
      </c>
      <c r="F11" s="135">
        <v>1002</v>
      </c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</row>
    <row r="12" spans="1:52">
      <c r="A12" s="145">
        <v>153</v>
      </c>
      <c r="B12" s="134" t="s">
        <v>63</v>
      </c>
      <c r="C12" s="133">
        <v>1084</v>
      </c>
      <c r="D12" s="133">
        <v>122</v>
      </c>
      <c r="E12" s="133">
        <v>2828</v>
      </c>
      <c r="F12" s="135">
        <v>656</v>
      </c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</row>
    <row r="13" spans="1:52">
      <c r="A13" s="145">
        <v>154</v>
      </c>
      <c r="B13" s="134" t="s">
        <v>64</v>
      </c>
      <c r="C13" s="133">
        <v>788</v>
      </c>
      <c r="D13" s="133">
        <v>68</v>
      </c>
      <c r="E13" s="133">
        <v>2114</v>
      </c>
      <c r="F13" s="135">
        <v>306</v>
      </c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</row>
    <row r="14" spans="1:52">
      <c r="A14" s="145">
        <v>155</v>
      </c>
      <c r="B14" s="134" t="s">
        <v>65</v>
      </c>
      <c r="C14" s="133">
        <v>1034</v>
      </c>
      <c r="D14" s="133">
        <v>160</v>
      </c>
      <c r="E14" s="133">
        <v>3039</v>
      </c>
      <c r="F14" s="135">
        <v>708</v>
      </c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</row>
    <row r="15" spans="1:52">
      <c r="A15" s="145">
        <v>157</v>
      </c>
      <c r="B15" s="134" t="s">
        <v>66</v>
      </c>
      <c r="C15" s="133">
        <v>1257</v>
      </c>
      <c r="D15" s="133">
        <v>177</v>
      </c>
      <c r="E15" s="133">
        <v>3659</v>
      </c>
      <c r="F15" s="135">
        <v>1022</v>
      </c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</row>
    <row r="16" spans="1:52">
      <c r="A16" s="145">
        <v>158</v>
      </c>
      <c r="B16" s="134" t="s">
        <v>67</v>
      </c>
      <c r="C16" s="133">
        <v>1056</v>
      </c>
      <c r="D16" s="133">
        <v>107</v>
      </c>
      <c r="E16" s="133">
        <v>3009</v>
      </c>
      <c r="F16" s="135">
        <v>577</v>
      </c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</row>
    <row r="17" spans="1:6">
      <c r="A17" s="145">
        <v>159</v>
      </c>
      <c r="B17" s="134" t="s">
        <v>62</v>
      </c>
      <c r="C17" s="133">
        <v>3117</v>
      </c>
      <c r="D17" s="133">
        <v>607</v>
      </c>
      <c r="E17" s="133">
        <v>7467</v>
      </c>
      <c r="F17" s="135">
        <v>2046</v>
      </c>
    </row>
    <row r="18" spans="1:6">
      <c r="A18" s="145">
        <v>159016</v>
      </c>
      <c r="B18" s="134" t="s">
        <v>105</v>
      </c>
      <c r="C18" s="133">
        <v>1348</v>
      </c>
      <c r="D18" s="133">
        <v>426</v>
      </c>
      <c r="E18" s="133">
        <v>2740</v>
      </c>
      <c r="F18" s="135">
        <v>1109</v>
      </c>
    </row>
    <row r="19" spans="1:6">
      <c r="A19" s="145">
        <v>159999</v>
      </c>
      <c r="B19" s="134" t="s">
        <v>106</v>
      </c>
      <c r="C19" s="133">
        <v>1769</v>
      </c>
      <c r="D19" s="133">
        <v>181</v>
      </c>
      <c r="E19" s="133">
        <v>4727</v>
      </c>
      <c r="F19" s="135">
        <v>937</v>
      </c>
    </row>
    <row r="20" spans="1:6">
      <c r="A20" s="145">
        <v>1</v>
      </c>
      <c r="B20" s="134" t="s">
        <v>107</v>
      </c>
      <c r="C20" s="133">
        <v>14745</v>
      </c>
      <c r="D20" s="133">
        <v>2597</v>
      </c>
      <c r="E20" s="133">
        <v>39375</v>
      </c>
      <c r="F20" s="135">
        <v>11077</v>
      </c>
    </row>
    <row r="21" spans="1:6">
      <c r="A21" s="145">
        <v>241</v>
      </c>
      <c r="B21" s="134" t="s">
        <v>68</v>
      </c>
      <c r="C21" s="133">
        <v>11407</v>
      </c>
      <c r="D21" s="133">
        <v>3190</v>
      </c>
      <c r="E21" s="133">
        <v>30415</v>
      </c>
      <c r="F21" s="135">
        <v>12507</v>
      </c>
    </row>
    <row r="22" spans="1:6">
      <c r="A22" s="145">
        <v>241001</v>
      </c>
      <c r="B22" s="134" t="s">
        <v>108</v>
      </c>
      <c r="C22" s="133">
        <v>5487</v>
      </c>
      <c r="D22" s="133">
        <v>1972</v>
      </c>
      <c r="E22" s="133">
        <v>13842</v>
      </c>
      <c r="F22" s="135">
        <v>7102</v>
      </c>
    </row>
    <row r="23" spans="1:6">
      <c r="A23" s="145">
        <v>241999</v>
      </c>
      <c r="B23" s="134" t="s">
        <v>109</v>
      </c>
      <c r="C23" s="133">
        <v>5920</v>
      </c>
      <c r="D23" s="133">
        <v>1218</v>
      </c>
      <c r="E23" s="133">
        <v>16573</v>
      </c>
      <c r="F23" s="135">
        <v>5405</v>
      </c>
    </row>
    <row r="24" spans="1:6">
      <c r="A24" s="145">
        <v>251</v>
      </c>
      <c r="B24" s="134" t="s">
        <v>69</v>
      </c>
      <c r="C24" s="133">
        <v>2051</v>
      </c>
      <c r="D24" s="133">
        <v>313</v>
      </c>
      <c r="E24" s="133">
        <v>5520</v>
      </c>
      <c r="F24" s="135">
        <v>1270</v>
      </c>
    </row>
    <row r="25" spans="1:6">
      <c r="A25" s="145">
        <v>252</v>
      </c>
      <c r="B25" s="134" t="s">
        <v>70</v>
      </c>
      <c r="C25" s="133">
        <v>1167</v>
      </c>
      <c r="D25" s="133">
        <v>250</v>
      </c>
      <c r="E25" s="133">
        <v>3614</v>
      </c>
      <c r="F25" s="135">
        <v>1287</v>
      </c>
    </row>
    <row r="26" spans="1:6">
      <c r="A26" s="145">
        <v>254</v>
      </c>
      <c r="B26" s="134" t="s">
        <v>71</v>
      </c>
      <c r="C26" s="133">
        <v>2204</v>
      </c>
      <c r="D26" s="133">
        <v>480</v>
      </c>
      <c r="E26" s="133">
        <v>6663</v>
      </c>
      <c r="F26" s="135">
        <v>2026</v>
      </c>
    </row>
    <row r="27" spans="1:6">
      <c r="A27" s="145">
        <v>255</v>
      </c>
      <c r="B27" s="134" t="s">
        <v>72</v>
      </c>
      <c r="C27" s="133">
        <v>504</v>
      </c>
      <c r="D27" s="133">
        <v>82</v>
      </c>
      <c r="E27" s="133">
        <v>1705</v>
      </c>
      <c r="F27" s="135">
        <v>416</v>
      </c>
    </row>
    <row r="28" spans="1:6">
      <c r="A28" s="145">
        <v>256</v>
      </c>
      <c r="B28" s="134" t="s">
        <v>73</v>
      </c>
      <c r="C28" s="133">
        <v>1002</v>
      </c>
      <c r="D28" s="133">
        <v>137</v>
      </c>
      <c r="E28" s="133">
        <v>3139</v>
      </c>
      <c r="F28" s="135">
        <v>734</v>
      </c>
    </row>
    <row r="29" spans="1:6">
      <c r="A29" s="145">
        <v>257</v>
      </c>
      <c r="B29" s="134" t="s">
        <v>74</v>
      </c>
      <c r="C29" s="133">
        <v>1262</v>
      </c>
      <c r="D29" s="133">
        <v>218</v>
      </c>
      <c r="E29" s="133">
        <v>3822</v>
      </c>
      <c r="F29" s="135">
        <v>1109</v>
      </c>
    </row>
    <row r="30" spans="1:6">
      <c r="A30" s="145">
        <v>2</v>
      </c>
      <c r="B30" s="134" t="s">
        <v>110</v>
      </c>
      <c r="C30" s="133">
        <v>19597</v>
      </c>
      <c r="D30" s="133">
        <v>4670</v>
      </c>
      <c r="E30" s="133">
        <v>54878</v>
      </c>
      <c r="F30" s="135">
        <v>19349</v>
      </c>
    </row>
    <row r="31" spans="1:6">
      <c r="A31" s="145">
        <v>351</v>
      </c>
      <c r="B31" s="134" t="s">
        <v>75</v>
      </c>
      <c r="C31" s="133">
        <v>1557</v>
      </c>
      <c r="D31" s="133">
        <v>186</v>
      </c>
      <c r="E31" s="133">
        <v>4732</v>
      </c>
      <c r="F31" s="135">
        <v>1092</v>
      </c>
    </row>
    <row r="32" spans="1:6">
      <c r="A32" s="145">
        <v>352</v>
      </c>
      <c r="B32" s="134" t="s">
        <v>76</v>
      </c>
      <c r="C32" s="133">
        <v>1715</v>
      </c>
      <c r="D32" s="133">
        <v>208</v>
      </c>
      <c r="E32" s="133">
        <v>4859</v>
      </c>
      <c r="F32" s="135">
        <v>821</v>
      </c>
    </row>
    <row r="33" spans="1:8">
      <c r="A33" s="145">
        <v>353</v>
      </c>
      <c r="B33" s="134" t="s">
        <v>77</v>
      </c>
      <c r="C33" s="133">
        <v>2589</v>
      </c>
      <c r="D33" s="133">
        <v>383</v>
      </c>
      <c r="E33" s="133">
        <v>7135</v>
      </c>
      <c r="F33" s="135">
        <v>1714</v>
      </c>
      <c r="G33" s="119"/>
      <c r="H33" s="119"/>
    </row>
    <row r="34" spans="1:8">
      <c r="A34" s="145">
        <v>354</v>
      </c>
      <c r="B34" s="134" t="s">
        <v>78</v>
      </c>
      <c r="C34" s="133">
        <v>380</v>
      </c>
      <c r="D34" s="133">
        <v>38</v>
      </c>
      <c r="E34" s="133">
        <v>1076</v>
      </c>
      <c r="F34" s="135">
        <v>135</v>
      </c>
      <c r="G34" s="123"/>
      <c r="H34" s="123"/>
    </row>
    <row r="35" spans="1:8">
      <c r="A35" s="145">
        <v>355</v>
      </c>
      <c r="B35" s="134" t="s">
        <v>79</v>
      </c>
      <c r="C35" s="133">
        <v>2001</v>
      </c>
      <c r="D35" s="133">
        <v>263</v>
      </c>
      <c r="E35" s="133">
        <v>5036</v>
      </c>
      <c r="F35" s="135">
        <v>1009</v>
      </c>
      <c r="G35" s="119"/>
      <c r="H35" s="119"/>
    </row>
    <row r="36" spans="1:8">
      <c r="A36" s="145">
        <v>356</v>
      </c>
      <c r="B36" s="134" t="s">
        <v>80</v>
      </c>
      <c r="C36" s="133">
        <v>1094</v>
      </c>
      <c r="D36" s="133">
        <v>118</v>
      </c>
      <c r="E36" s="133">
        <v>3125</v>
      </c>
      <c r="F36" s="135">
        <v>665</v>
      </c>
      <c r="G36" s="119"/>
      <c r="H36" s="119"/>
    </row>
    <row r="37" spans="1:8">
      <c r="A37" s="145">
        <v>357</v>
      </c>
      <c r="B37" s="134" t="s">
        <v>81</v>
      </c>
      <c r="C37" s="133">
        <v>1346</v>
      </c>
      <c r="D37" s="133">
        <v>138</v>
      </c>
      <c r="E37" s="133">
        <v>4153</v>
      </c>
      <c r="F37" s="135">
        <v>788</v>
      </c>
      <c r="G37" s="119"/>
      <c r="H37" s="119"/>
    </row>
    <row r="38" spans="1:8">
      <c r="A38" s="145">
        <v>358</v>
      </c>
      <c r="B38" s="134" t="s">
        <v>82</v>
      </c>
      <c r="C38" s="133">
        <v>1179</v>
      </c>
      <c r="D38" s="133">
        <v>191</v>
      </c>
      <c r="E38" s="133">
        <v>3495</v>
      </c>
      <c r="F38" s="135">
        <v>889</v>
      </c>
      <c r="G38" s="119"/>
      <c r="H38" s="119"/>
    </row>
    <row r="39" spans="1:8">
      <c r="A39" s="145">
        <v>359</v>
      </c>
      <c r="B39" s="134" t="s">
        <v>83</v>
      </c>
      <c r="C39" s="133">
        <v>1956</v>
      </c>
      <c r="D39" s="133">
        <v>190</v>
      </c>
      <c r="E39" s="133">
        <v>5537</v>
      </c>
      <c r="F39" s="135">
        <v>982</v>
      </c>
      <c r="G39" s="119"/>
      <c r="H39" s="119"/>
    </row>
    <row r="40" spans="1:8">
      <c r="A40" s="145">
        <v>360</v>
      </c>
      <c r="B40" s="134" t="s">
        <v>84</v>
      </c>
      <c r="C40" s="133">
        <v>775</v>
      </c>
      <c r="D40" s="133">
        <v>90</v>
      </c>
      <c r="E40" s="133">
        <v>2110</v>
      </c>
      <c r="F40" s="135">
        <v>495</v>
      </c>
      <c r="G40" s="119"/>
      <c r="H40" s="119"/>
    </row>
    <row r="41" spans="1:8">
      <c r="A41" s="145">
        <v>361</v>
      </c>
      <c r="B41" s="134" t="s">
        <v>85</v>
      </c>
      <c r="C41" s="133">
        <v>1278</v>
      </c>
      <c r="D41" s="133">
        <v>191</v>
      </c>
      <c r="E41" s="133">
        <v>3758</v>
      </c>
      <c r="F41" s="135">
        <v>763</v>
      </c>
      <c r="G41" s="119"/>
      <c r="H41" s="119"/>
    </row>
    <row r="42" spans="1:8">
      <c r="A42" s="145">
        <v>3</v>
      </c>
      <c r="B42" s="134" t="s">
        <v>111</v>
      </c>
      <c r="C42" s="133">
        <v>15870</v>
      </c>
      <c r="D42" s="133">
        <v>1996</v>
      </c>
      <c r="E42" s="133">
        <v>45016</v>
      </c>
      <c r="F42" s="135">
        <v>9353</v>
      </c>
      <c r="G42" s="119"/>
      <c r="H42" s="119"/>
    </row>
    <row r="43" spans="1:8">
      <c r="A43" s="145">
        <v>401</v>
      </c>
      <c r="B43" s="134" t="s">
        <v>112</v>
      </c>
      <c r="C43" s="133">
        <v>465</v>
      </c>
      <c r="D43" s="133">
        <v>126</v>
      </c>
      <c r="E43" s="133">
        <v>1796</v>
      </c>
      <c r="F43" s="135">
        <v>801</v>
      </c>
      <c r="G43" s="119"/>
      <c r="H43" s="119"/>
    </row>
    <row r="44" spans="1:8">
      <c r="A44" s="145">
        <v>402</v>
      </c>
      <c r="B44" s="134" t="s">
        <v>113</v>
      </c>
      <c r="C44" s="133">
        <v>340</v>
      </c>
      <c r="D44" s="133">
        <v>65</v>
      </c>
      <c r="E44" s="133">
        <v>1212</v>
      </c>
      <c r="F44" s="135">
        <v>343</v>
      </c>
      <c r="G44" s="119"/>
      <c r="H44" s="119"/>
    </row>
    <row r="45" spans="1:8">
      <c r="A45" s="145">
        <v>403</v>
      </c>
      <c r="B45" s="134" t="s">
        <v>41</v>
      </c>
      <c r="C45" s="133">
        <v>1840</v>
      </c>
      <c r="D45" s="133">
        <v>411</v>
      </c>
      <c r="E45" s="133">
        <v>4231</v>
      </c>
      <c r="F45" s="135">
        <v>1409</v>
      </c>
      <c r="G45" s="119"/>
      <c r="H45" s="119"/>
    </row>
    <row r="46" spans="1:8">
      <c r="A46" s="145">
        <v>404</v>
      </c>
      <c r="B46" s="134" t="s">
        <v>114</v>
      </c>
      <c r="C46" s="133">
        <v>1535</v>
      </c>
      <c r="D46" s="133">
        <v>269</v>
      </c>
      <c r="E46" s="133">
        <v>3955</v>
      </c>
      <c r="F46" s="135">
        <v>1321</v>
      </c>
      <c r="G46" s="119"/>
      <c r="H46" s="135"/>
    </row>
    <row r="47" spans="1:8">
      <c r="A47" s="145">
        <v>405</v>
      </c>
      <c r="B47" s="134" t="s">
        <v>115</v>
      </c>
      <c r="C47" s="133">
        <v>451</v>
      </c>
      <c r="D47" s="133">
        <v>90</v>
      </c>
      <c r="E47" s="133">
        <v>1614</v>
      </c>
      <c r="F47" s="135">
        <v>487</v>
      </c>
      <c r="G47" s="123"/>
      <c r="H47" s="123"/>
    </row>
    <row r="48" spans="1:8">
      <c r="A48" s="145">
        <v>451</v>
      </c>
      <c r="B48" s="134" t="s">
        <v>86</v>
      </c>
      <c r="C48" s="133">
        <v>1225</v>
      </c>
      <c r="D48" s="133">
        <v>135</v>
      </c>
      <c r="E48" s="133">
        <v>3529</v>
      </c>
      <c r="F48" s="135">
        <v>758</v>
      </c>
      <c r="G48" s="119"/>
      <c r="H48" s="135"/>
    </row>
    <row r="49" spans="1:52">
      <c r="A49" s="145">
        <v>452</v>
      </c>
      <c r="B49" s="134" t="s">
        <v>87</v>
      </c>
      <c r="C49" s="133">
        <v>1362</v>
      </c>
      <c r="D49" s="133">
        <v>117</v>
      </c>
      <c r="E49" s="133">
        <v>4714</v>
      </c>
      <c r="F49" s="135">
        <v>736</v>
      </c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</row>
    <row r="50" spans="1:52">
      <c r="A50" s="145">
        <v>453</v>
      </c>
      <c r="B50" s="134" t="s">
        <v>88</v>
      </c>
      <c r="C50" s="133">
        <v>1715</v>
      </c>
      <c r="D50" s="133">
        <v>318</v>
      </c>
      <c r="E50" s="133">
        <v>5115</v>
      </c>
      <c r="F50" s="135">
        <v>1333</v>
      </c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</row>
    <row r="51" spans="1:52">
      <c r="A51" s="145">
        <v>454</v>
      </c>
      <c r="B51" s="134" t="s">
        <v>89</v>
      </c>
      <c r="C51" s="133">
        <v>3566</v>
      </c>
      <c r="D51" s="133">
        <v>577</v>
      </c>
      <c r="E51" s="133">
        <v>9425</v>
      </c>
      <c r="F51" s="135">
        <v>2098</v>
      </c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</row>
    <row r="52" spans="1:52">
      <c r="A52" s="145">
        <v>455</v>
      </c>
      <c r="B52" s="134" t="s">
        <v>90</v>
      </c>
      <c r="C52" s="133">
        <v>706</v>
      </c>
      <c r="D52" s="133">
        <v>41</v>
      </c>
      <c r="E52" s="133">
        <v>2560</v>
      </c>
      <c r="F52" s="135">
        <v>326</v>
      </c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</row>
    <row r="53" spans="1:52">
      <c r="A53" s="145">
        <v>456</v>
      </c>
      <c r="B53" s="134" t="s">
        <v>116</v>
      </c>
      <c r="C53" s="133">
        <v>1417</v>
      </c>
      <c r="D53" s="133">
        <v>278</v>
      </c>
      <c r="E53" s="133">
        <v>3797</v>
      </c>
      <c r="F53" s="135">
        <v>1020</v>
      </c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</row>
    <row r="54" spans="1:52">
      <c r="A54" s="145">
        <v>457</v>
      </c>
      <c r="B54" s="134" t="s">
        <v>91</v>
      </c>
      <c r="C54" s="133">
        <v>1381</v>
      </c>
      <c r="D54" s="133">
        <v>166</v>
      </c>
      <c r="E54" s="133">
        <v>4467</v>
      </c>
      <c r="F54" s="135">
        <v>742</v>
      </c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</row>
    <row r="55" spans="1:52">
      <c r="A55" s="145">
        <v>458</v>
      </c>
      <c r="B55" s="134" t="s">
        <v>92</v>
      </c>
      <c r="C55" s="133">
        <v>1149</v>
      </c>
      <c r="D55" s="133">
        <v>121</v>
      </c>
      <c r="E55" s="133">
        <v>3318</v>
      </c>
      <c r="F55" s="135">
        <v>542</v>
      </c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</row>
    <row r="56" spans="1:52">
      <c r="A56" s="145">
        <v>459</v>
      </c>
      <c r="B56" s="134" t="s">
        <v>93</v>
      </c>
      <c r="C56" s="133">
        <v>3642</v>
      </c>
      <c r="D56" s="133">
        <v>521</v>
      </c>
      <c r="E56" s="133">
        <v>9784</v>
      </c>
      <c r="F56" s="135">
        <v>1904</v>
      </c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</row>
    <row r="57" spans="1:52">
      <c r="A57" s="145">
        <v>460</v>
      </c>
      <c r="B57" s="134" t="s">
        <v>94</v>
      </c>
      <c r="C57" s="133">
        <v>1744</v>
      </c>
      <c r="D57" s="133">
        <v>270</v>
      </c>
      <c r="E57" s="133">
        <v>4649</v>
      </c>
      <c r="F57" s="135">
        <v>1242</v>
      </c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</row>
    <row r="58" spans="1:52">
      <c r="A58" s="145">
        <v>461</v>
      </c>
      <c r="B58" s="134" t="s">
        <v>95</v>
      </c>
      <c r="C58" s="133">
        <v>740</v>
      </c>
      <c r="D58" s="133">
        <v>97</v>
      </c>
      <c r="E58" s="133">
        <v>2209</v>
      </c>
      <c r="F58" s="135">
        <v>540</v>
      </c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</row>
    <row r="59" spans="1:52">
      <c r="A59" s="145">
        <v>462</v>
      </c>
      <c r="B59" s="134" t="s">
        <v>96</v>
      </c>
      <c r="C59" s="133">
        <v>363</v>
      </c>
      <c r="D59" s="133">
        <v>38</v>
      </c>
      <c r="E59" s="133">
        <v>1419</v>
      </c>
      <c r="F59" s="135">
        <v>165</v>
      </c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  <c r="AZ59" s="119"/>
    </row>
    <row r="60" spans="1:52">
      <c r="A60" s="145">
        <v>4</v>
      </c>
      <c r="B60" s="134" t="s">
        <v>117</v>
      </c>
      <c r="C60" s="133">
        <v>23641</v>
      </c>
      <c r="D60" s="133">
        <v>3640</v>
      </c>
      <c r="E60" s="133">
        <v>67794</v>
      </c>
      <c r="F60" s="135">
        <v>15767</v>
      </c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19"/>
    </row>
    <row r="61" spans="1:52">
      <c r="A61" s="135">
        <v>0</v>
      </c>
      <c r="B61" s="135" t="s">
        <v>118</v>
      </c>
      <c r="C61" s="135">
        <v>73853</v>
      </c>
      <c r="D61" s="135">
        <v>12903</v>
      </c>
      <c r="E61" s="135">
        <v>207063</v>
      </c>
      <c r="F61" s="135">
        <v>55546</v>
      </c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</row>
    <row r="62" spans="1:52">
      <c r="A62" s="135"/>
      <c r="B62" s="135"/>
      <c r="C62" s="135"/>
      <c r="D62" s="135"/>
      <c r="E62" s="135"/>
      <c r="F62" s="135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</row>
    <row r="63" spans="1:52">
      <c r="A63" s="122"/>
      <c r="B63" s="130"/>
      <c r="C63" s="122"/>
      <c r="D63" s="122"/>
      <c r="E63" s="122"/>
      <c r="F63" s="122"/>
      <c r="G63" s="119"/>
      <c r="H63" s="119"/>
      <c r="I63" s="119"/>
      <c r="J63" s="119"/>
      <c r="K63" s="119"/>
      <c r="L63" s="119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  <c r="AE63" s="122"/>
      <c r="AF63" s="122"/>
      <c r="AG63" s="122"/>
      <c r="AH63" s="122"/>
      <c r="AI63" s="122"/>
      <c r="AJ63" s="122"/>
      <c r="AK63" s="122"/>
      <c r="AL63" s="122"/>
      <c r="AM63" s="122"/>
      <c r="AN63" s="122"/>
      <c r="AO63" s="122"/>
      <c r="AP63" s="122"/>
      <c r="AQ63" s="122"/>
      <c r="AR63" s="122"/>
      <c r="AS63" s="122"/>
      <c r="AT63" s="122"/>
      <c r="AU63" s="122"/>
      <c r="AV63" s="122"/>
      <c r="AW63" s="122"/>
      <c r="AX63" s="122"/>
      <c r="AY63" s="122"/>
      <c r="AZ63" s="122"/>
    </row>
    <row r="64" spans="1:52" ht="13.5">
      <c r="A64" s="131"/>
      <c r="B64" s="136" t="s">
        <v>59</v>
      </c>
      <c r="C64" s="136"/>
      <c r="D64" s="136"/>
      <c r="E64" s="136"/>
      <c r="F64" s="136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/>
      <c r="AD64" s="131"/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1"/>
      <c r="AQ64" s="131"/>
      <c r="AR64" s="131"/>
      <c r="AS64" s="131"/>
      <c r="AT64" s="131"/>
      <c r="AU64" s="131"/>
      <c r="AV64" s="131"/>
      <c r="AW64" s="131"/>
      <c r="AX64" s="131"/>
      <c r="AY64" s="131"/>
      <c r="AZ64" s="131"/>
    </row>
  </sheetData>
  <mergeCells count="10">
    <mergeCell ref="B64:F64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:D69"/>
  <sheetViews>
    <sheetView workbookViewId="0">
      <selection activeCell="E33" sqref="E33"/>
    </sheetView>
  </sheetViews>
  <sheetFormatPr baseColWidth="10" defaultRowHeight="12.75"/>
  <cols>
    <col min="1" max="4" width="11.42578125" style="3"/>
  </cols>
  <sheetData>
    <row r="1" spans="1:4">
      <c r="A1" s="6"/>
      <c r="B1" s="6"/>
      <c r="C1" s="6"/>
      <c r="D1" s="6"/>
    </row>
    <row r="2" spans="1:4">
      <c r="A2" s="6"/>
      <c r="B2" s="6"/>
      <c r="C2" s="6"/>
      <c r="D2" s="6"/>
    </row>
    <row r="3" spans="1:4">
      <c r="A3" s="6"/>
      <c r="B3" s="6"/>
      <c r="C3" s="6"/>
      <c r="D3" s="6"/>
    </row>
    <row r="4" spans="1:4">
      <c r="A4" s="7"/>
      <c r="B4" s="7"/>
      <c r="C4" s="7"/>
      <c r="D4" s="7"/>
    </row>
    <row r="5" spans="1:4">
      <c r="A5" s="7"/>
      <c r="B5" s="7"/>
      <c r="C5" s="7"/>
      <c r="D5" s="7"/>
    </row>
    <row r="6" spans="1:4">
      <c r="A6" s="11"/>
      <c r="B6" s="11"/>
      <c r="C6" s="11"/>
      <c r="D6" s="11"/>
    </row>
    <row r="7" spans="1:4">
      <c r="A7" s="3" t="s">
        <v>1</v>
      </c>
    </row>
    <row r="8" spans="1:4">
      <c r="A8" s="3" t="s">
        <v>2</v>
      </c>
    </row>
    <row r="9" spans="1:4">
      <c r="A9" s="3" t="s">
        <v>3</v>
      </c>
    </row>
    <row r="10" spans="1:4">
      <c r="A10" s="3" t="s">
        <v>4</v>
      </c>
    </row>
    <row r="11" spans="1:4">
      <c r="A11" s="3" t="s">
        <v>5</v>
      </c>
    </row>
    <row r="12" spans="1:4">
      <c r="A12" s="3" t="s">
        <v>6</v>
      </c>
    </row>
    <row r="13" spans="1:4">
      <c r="A13" s="3" t="s">
        <v>7</v>
      </c>
    </row>
    <row r="14" spans="1:4">
      <c r="A14" s="3" t="s">
        <v>8</v>
      </c>
    </row>
    <row r="15" spans="1:4">
      <c r="A15" s="3" t="s">
        <v>9</v>
      </c>
    </row>
    <row r="16" spans="1:4">
      <c r="A16" s="3" t="s">
        <v>10</v>
      </c>
    </row>
    <row r="17" spans="1:4">
      <c r="A17" s="3" t="s">
        <v>11</v>
      </c>
    </row>
    <row r="18" spans="1:4">
      <c r="A18" s="3" t="s">
        <v>12</v>
      </c>
    </row>
    <row r="19" spans="1:4">
      <c r="A19" s="3" t="s">
        <v>13</v>
      </c>
    </row>
    <row r="20" spans="1:4">
      <c r="A20" s="4" t="s">
        <v>14</v>
      </c>
      <c r="B20" s="5"/>
      <c r="C20" s="5"/>
      <c r="D20" s="5"/>
    </row>
    <row r="22" spans="1:4">
      <c r="A22" s="3" t="s">
        <v>15</v>
      </c>
    </row>
    <row r="23" spans="1:4">
      <c r="A23" s="3" t="s">
        <v>16</v>
      </c>
    </row>
    <row r="24" spans="1:4">
      <c r="A24" s="3" t="s">
        <v>17</v>
      </c>
    </row>
    <row r="25" spans="1:4">
      <c r="A25" s="3" t="s">
        <v>18</v>
      </c>
    </row>
    <row r="26" spans="1:4">
      <c r="A26" s="3" t="s">
        <v>19</v>
      </c>
    </row>
    <row r="27" spans="1:4">
      <c r="A27" s="3" t="s">
        <v>20</v>
      </c>
    </row>
    <row r="28" spans="1:4">
      <c r="A28" s="3" t="s">
        <v>21</v>
      </c>
    </row>
    <row r="29" spans="1:4">
      <c r="A29" s="3" t="s">
        <v>22</v>
      </c>
    </row>
    <row r="30" spans="1:4">
      <c r="A30" s="3" t="s">
        <v>23</v>
      </c>
    </row>
    <row r="31" spans="1:4">
      <c r="A31" s="3" t="s">
        <v>24</v>
      </c>
    </row>
    <row r="32" spans="1:4">
      <c r="A32" s="3" t="s">
        <v>25</v>
      </c>
    </row>
    <row r="33" spans="1:4">
      <c r="A33" s="4" t="s">
        <v>26</v>
      </c>
      <c r="B33" s="5"/>
      <c r="C33" s="5"/>
      <c r="D33" s="5"/>
    </row>
    <row r="35" spans="1:4">
      <c r="A35" s="3" t="s">
        <v>27</v>
      </c>
    </row>
    <row r="36" spans="1:4">
      <c r="A36" s="3" t="s">
        <v>28</v>
      </c>
    </row>
    <row r="37" spans="1:4">
      <c r="A37" s="3" t="s">
        <v>29</v>
      </c>
    </row>
    <row r="38" spans="1:4">
      <c r="A38" s="3" t="s">
        <v>30</v>
      </c>
    </row>
    <row r="39" spans="1:4">
      <c r="A39" s="3" t="s">
        <v>31</v>
      </c>
    </row>
    <row r="40" spans="1:4">
      <c r="A40" s="3" t="s">
        <v>32</v>
      </c>
    </row>
    <row r="41" spans="1:4">
      <c r="A41" s="3" t="s">
        <v>33</v>
      </c>
    </row>
    <row r="42" spans="1:4">
      <c r="A42" s="3" t="s">
        <v>34</v>
      </c>
    </row>
    <row r="43" spans="1:4">
      <c r="A43" s="3" t="s">
        <v>35</v>
      </c>
    </row>
    <row r="44" spans="1:4">
      <c r="A44" s="3" t="s">
        <v>36</v>
      </c>
    </row>
    <row r="45" spans="1:4">
      <c r="A45" s="3" t="s">
        <v>37</v>
      </c>
    </row>
    <row r="46" spans="1:4">
      <c r="A46" s="4" t="s">
        <v>38</v>
      </c>
      <c r="B46" s="5"/>
      <c r="C46" s="5"/>
      <c r="D46" s="5"/>
    </row>
    <row r="48" spans="1:4">
      <c r="A48" s="3" t="s">
        <v>39</v>
      </c>
    </row>
    <row r="49" spans="1:1">
      <c r="A49" s="3" t="s">
        <v>40</v>
      </c>
    </row>
    <row r="50" spans="1:1">
      <c r="A50" s="3" t="s">
        <v>41</v>
      </c>
    </row>
    <row r="51" spans="1:1">
      <c r="A51" s="3" t="s">
        <v>42</v>
      </c>
    </row>
    <row r="52" spans="1:1">
      <c r="A52" s="3" t="s">
        <v>43</v>
      </c>
    </row>
    <row r="53" spans="1:1">
      <c r="A53" s="3" t="s">
        <v>44</v>
      </c>
    </row>
    <row r="54" spans="1:1">
      <c r="A54" s="3" t="s">
        <v>45</v>
      </c>
    </row>
    <row r="55" spans="1:1">
      <c r="A55" s="3" t="s">
        <v>46</v>
      </c>
    </row>
    <row r="56" spans="1:1">
      <c r="A56" s="3" t="s">
        <v>47</v>
      </c>
    </row>
    <row r="57" spans="1:1">
      <c r="A57" s="3" t="s">
        <v>48</v>
      </c>
    </row>
    <row r="58" spans="1:1">
      <c r="A58" s="3" t="s">
        <v>49</v>
      </c>
    </row>
    <row r="59" spans="1:1">
      <c r="A59" s="3" t="s">
        <v>50</v>
      </c>
    </row>
    <row r="60" spans="1:1">
      <c r="A60" s="3" t="s">
        <v>51</v>
      </c>
    </row>
    <row r="61" spans="1:1">
      <c r="A61" s="3" t="s">
        <v>52</v>
      </c>
    </row>
    <row r="62" spans="1:1">
      <c r="A62" s="3" t="s">
        <v>53</v>
      </c>
    </row>
    <row r="63" spans="1:1">
      <c r="A63" s="3" t="s">
        <v>54</v>
      </c>
    </row>
    <row r="64" spans="1:1">
      <c r="A64" s="3" t="s">
        <v>55</v>
      </c>
    </row>
    <row r="65" spans="1:4">
      <c r="A65" s="4" t="s">
        <v>56</v>
      </c>
      <c r="B65" s="5"/>
      <c r="C65" s="5"/>
      <c r="D65" s="5"/>
    </row>
    <row r="66" spans="1:4">
      <c r="A66" s="5"/>
      <c r="B66" s="5"/>
      <c r="C66" s="5"/>
      <c r="D66" s="5"/>
    </row>
    <row r="67" spans="1:4">
      <c r="A67" s="4" t="s">
        <v>57</v>
      </c>
      <c r="B67" s="5"/>
      <c r="C67" s="5"/>
      <c r="D67" s="5"/>
    </row>
    <row r="69" spans="1:4" ht="13.5">
      <c r="A69" s="13"/>
      <c r="B69" s="13"/>
      <c r="C69" s="13"/>
      <c r="D69" s="13"/>
    </row>
  </sheetData>
  <phoneticPr fontId="4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77"/>
  <sheetViews>
    <sheetView tabSelected="1" zoomScale="190" zoomScaleNormal="190" workbookViewId="0">
      <selection activeCell="F5" sqref="F5:G5"/>
    </sheetView>
  </sheetViews>
  <sheetFormatPr baseColWidth="10" defaultRowHeight="12.75"/>
  <cols>
    <col min="3" max="3" width="20" customWidth="1"/>
  </cols>
  <sheetData>
    <row r="2" spans="2:10" ht="30" customHeight="1">
      <c r="C2" s="143" t="s">
        <v>139</v>
      </c>
      <c r="D2" s="141"/>
      <c r="E2" s="141"/>
      <c r="F2" s="141"/>
      <c r="G2" s="141"/>
      <c r="H2" s="141"/>
      <c r="I2" s="141"/>
    </row>
    <row r="3" spans="2:10" ht="30" customHeight="1">
      <c r="C3" s="144" t="s">
        <v>140</v>
      </c>
      <c r="D3" s="142"/>
      <c r="E3" s="142"/>
      <c r="F3" s="142"/>
      <c r="G3" s="142"/>
      <c r="H3" s="142"/>
      <c r="I3" s="142"/>
      <c r="J3" s="22"/>
    </row>
    <row r="4" spans="2:10">
      <c r="C4" s="23"/>
      <c r="D4" s="23"/>
      <c r="E4" s="23"/>
      <c r="F4" s="23"/>
      <c r="G4" s="23"/>
      <c r="H4" s="23"/>
      <c r="I4" s="23"/>
      <c r="J4" s="22"/>
    </row>
    <row r="5" spans="2:10" ht="36" customHeight="1">
      <c r="B5" s="104" t="s">
        <v>144</v>
      </c>
      <c r="C5" s="107" t="s">
        <v>0</v>
      </c>
      <c r="D5" s="89" t="s">
        <v>129</v>
      </c>
      <c r="E5" s="89" t="s">
        <v>130</v>
      </c>
      <c r="F5" s="92" t="s">
        <v>131</v>
      </c>
      <c r="G5" s="93"/>
      <c r="H5" s="94" t="s">
        <v>132</v>
      </c>
      <c r="I5" s="93" t="s">
        <v>133</v>
      </c>
      <c r="J5" s="93"/>
    </row>
    <row r="6" spans="2:10" ht="34.5" customHeight="1">
      <c r="B6" s="105"/>
      <c r="C6" s="108"/>
      <c r="D6" s="90"/>
      <c r="E6" s="90"/>
      <c r="F6" s="100" t="s">
        <v>58</v>
      </c>
      <c r="G6" s="18" t="s">
        <v>134</v>
      </c>
      <c r="H6" s="95"/>
      <c r="I6" s="101" t="s">
        <v>58</v>
      </c>
      <c r="J6" s="18" t="s">
        <v>134</v>
      </c>
    </row>
    <row r="7" spans="2:10" ht="8.25" customHeight="1">
      <c r="B7" s="106"/>
      <c r="C7" s="103"/>
      <c r="D7" s="91"/>
      <c r="E7" s="91"/>
      <c r="F7" s="100"/>
      <c r="G7" s="81" t="s">
        <v>137</v>
      </c>
      <c r="H7" s="96"/>
      <c r="I7" s="101"/>
      <c r="J7" s="81" t="s">
        <v>137</v>
      </c>
    </row>
    <row r="8" spans="2:10" ht="8.25" customHeight="1">
      <c r="B8" s="63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9</v>
      </c>
      <c r="I8" s="25">
        <v>10</v>
      </c>
      <c r="J8" s="26">
        <v>11</v>
      </c>
    </row>
    <row r="9" spans="2:10">
      <c r="B9">
        <f>'2020'!A8</f>
        <v>101</v>
      </c>
      <c r="C9" t="str">
        <f>VLOOKUP(B9,[1]Tabelle1!$A$1:$B$68,2,FALSE)</f>
        <v>Braunschweig  Stadt</v>
      </c>
      <c r="D9">
        <f>'2020'!$H$1</f>
        <v>2020</v>
      </c>
      <c r="E9">
        <f>'2020'!C8</f>
        <v>2577</v>
      </c>
      <c r="F9">
        <f>'2020'!D8</f>
        <v>637</v>
      </c>
      <c r="G9" s="21">
        <f>F9/E9*100</f>
        <v>24.718665114474195</v>
      </c>
      <c r="H9">
        <f>'2020'!E8</f>
        <v>5940</v>
      </c>
      <c r="I9">
        <f>'2020'!F8</f>
        <v>2285</v>
      </c>
      <c r="J9" s="21">
        <f>I9/H9*100</f>
        <v>38.468013468013467</v>
      </c>
    </row>
    <row r="10" spans="2:10">
      <c r="B10">
        <f>'2020'!A9</f>
        <v>102</v>
      </c>
      <c r="C10" t="str">
        <f>VLOOKUP(B10,[1]Tabelle1!$A$1:$B$68,2,FALSE)</f>
        <v>Salzgitter  Stadt</v>
      </c>
      <c r="D10">
        <f>'2020'!$H$1</f>
        <v>2020</v>
      </c>
      <c r="E10">
        <f>'2020'!C9</f>
        <v>602</v>
      </c>
      <c r="F10">
        <f>'2020'!D9</f>
        <v>152</v>
      </c>
      <c r="G10" s="21">
        <f t="shared" ref="G10:G55" si="0">F10/E10*100</f>
        <v>25.249169435215947</v>
      </c>
      <c r="H10">
        <f>'2020'!E9</f>
        <v>2708</v>
      </c>
      <c r="I10">
        <f>'2020'!F9</f>
        <v>1318</v>
      </c>
      <c r="J10" s="21">
        <f t="shared" ref="J10:J55" si="1">I10/H10*100</f>
        <v>48.670605612998521</v>
      </c>
    </row>
    <row r="11" spans="2:10">
      <c r="B11">
        <f>'2020'!A10</f>
        <v>103</v>
      </c>
      <c r="C11" t="str">
        <f>VLOOKUP(B11,[1]Tabelle1!$A$1:$B$68,2,FALSE)</f>
        <v>Wolfsburg  Stadt</v>
      </c>
      <c r="D11">
        <f>'2020'!$H$1</f>
        <v>2020</v>
      </c>
      <c r="E11">
        <f>'2020'!C10</f>
        <v>1476</v>
      </c>
      <c r="F11">
        <f>'2020'!D10</f>
        <v>359</v>
      </c>
      <c r="G11" s="21">
        <f t="shared" si="0"/>
        <v>24.322493224932249</v>
      </c>
      <c r="H11">
        <f>'2020'!E10</f>
        <v>3695</v>
      </c>
      <c r="I11">
        <f>'2020'!F10</f>
        <v>1157</v>
      </c>
      <c r="J11" s="21">
        <f t="shared" si="1"/>
        <v>31.31258457374831</v>
      </c>
    </row>
    <row r="12" spans="2:10">
      <c r="B12">
        <f>'2020'!A11</f>
        <v>151</v>
      </c>
      <c r="C12" t="str">
        <f>VLOOKUP(B12,[1]Tabelle1!$A$1:$B$68,2,FALSE)</f>
        <v>Gifhorn</v>
      </c>
      <c r="D12">
        <f>'2020'!$H$1</f>
        <v>2020</v>
      </c>
      <c r="E12">
        <f>'2020'!C11</f>
        <v>1754</v>
      </c>
      <c r="F12">
        <f>'2020'!D11</f>
        <v>208</v>
      </c>
      <c r="G12" s="21">
        <f t="shared" si="0"/>
        <v>11.858608893956671</v>
      </c>
      <c r="H12">
        <f>'2020'!E11</f>
        <v>4916</v>
      </c>
      <c r="I12">
        <f>'2020'!F11</f>
        <v>1002</v>
      </c>
      <c r="J12" s="21">
        <f t="shared" si="1"/>
        <v>20.382424735557365</v>
      </c>
    </row>
    <row r="13" spans="2:10">
      <c r="B13">
        <f>'2020'!A12</f>
        <v>153</v>
      </c>
      <c r="C13" t="str">
        <f>VLOOKUP(B13,[1]Tabelle1!$A$1:$B$68,2,FALSE)</f>
        <v>Goslar</v>
      </c>
      <c r="D13">
        <f>'2020'!$H$1</f>
        <v>2020</v>
      </c>
      <c r="E13">
        <f>'2020'!C12</f>
        <v>1084</v>
      </c>
      <c r="F13">
        <f>'2020'!D12</f>
        <v>122</v>
      </c>
      <c r="G13" s="21">
        <f t="shared" si="0"/>
        <v>11.254612546125461</v>
      </c>
      <c r="H13">
        <f>'2020'!E12</f>
        <v>2828</v>
      </c>
      <c r="I13">
        <f>'2020'!F12</f>
        <v>656</v>
      </c>
      <c r="J13" s="21">
        <f t="shared" si="1"/>
        <v>23.196605374823196</v>
      </c>
    </row>
    <row r="14" spans="2:10">
      <c r="B14">
        <f>'2020'!A13</f>
        <v>154</v>
      </c>
      <c r="C14" t="str">
        <f>VLOOKUP(B14,[1]Tabelle1!$A$1:$B$68,2,FALSE)</f>
        <v>Helmstedt</v>
      </c>
      <c r="D14">
        <f>'2020'!$H$1</f>
        <v>2020</v>
      </c>
      <c r="E14">
        <f>'2020'!C13</f>
        <v>788</v>
      </c>
      <c r="F14">
        <f>'2020'!D13</f>
        <v>68</v>
      </c>
      <c r="G14" s="21">
        <f t="shared" si="0"/>
        <v>8.6294416243654819</v>
      </c>
      <c r="H14">
        <f>'2020'!E13</f>
        <v>2114</v>
      </c>
      <c r="I14">
        <f>'2020'!F13</f>
        <v>306</v>
      </c>
      <c r="J14" s="21">
        <f t="shared" si="1"/>
        <v>14.474929044465467</v>
      </c>
    </row>
    <row r="15" spans="2:10">
      <c r="B15">
        <f>'2020'!A14</f>
        <v>155</v>
      </c>
      <c r="C15" t="str">
        <f>VLOOKUP(B15,[1]Tabelle1!$A$1:$B$68,2,FALSE)</f>
        <v>Northeim</v>
      </c>
      <c r="D15">
        <f>'2020'!$H$1</f>
        <v>2020</v>
      </c>
      <c r="E15">
        <f>'2020'!C14</f>
        <v>1034</v>
      </c>
      <c r="F15">
        <f>'2020'!D14</f>
        <v>160</v>
      </c>
      <c r="G15" s="21">
        <f t="shared" si="0"/>
        <v>15.473887814313347</v>
      </c>
      <c r="H15">
        <f>'2020'!E14</f>
        <v>3039</v>
      </c>
      <c r="I15">
        <f>'2020'!F14</f>
        <v>708</v>
      </c>
      <c r="J15" s="21">
        <f t="shared" si="1"/>
        <v>23.297137216189537</v>
      </c>
    </row>
    <row r="16" spans="2:10">
      <c r="B16">
        <f>'2020'!A15</f>
        <v>157</v>
      </c>
      <c r="C16" t="str">
        <f>VLOOKUP(B16,[1]Tabelle1!$A$1:$B$68,2,FALSE)</f>
        <v>Peine</v>
      </c>
      <c r="D16">
        <f>'2020'!$H$1</f>
        <v>2020</v>
      </c>
      <c r="E16">
        <f>'2020'!C15</f>
        <v>1257</v>
      </c>
      <c r="F16">
        <f>'2020'!D15</f>
        <v>177</v>
      </c>
      <c r="G16" s="21">
        <f t="shared" si="0"/>
        <v>14.081145584725538</v>
      </c>
      <c r="H16">
        <f>'2020'!E15</f>
        <v>3659</v>
      </c>
      <c r="I16">
        <f>'2020'!F15</f>
        <v>1022</v>
      </c>
      <c r="J16" s="21">
        <f t="shared" si="1"/>
        <v>27.931128723694997</v>
      </c>
    </row>
    <row r="17" spans="2:10">
      <c r="B17">
        <f>'2020'!A16</f>
        <v>158</v>
      </c>
      <c r="C17" t="str">
        <f>VLOOKUP(B17,[1]Tabelle1!$A$1:$B$68,2,FALSE)</f>
        <v>Wolfenbüttel</v>
      </c>
      <c r="D17">
        <f>'2020'!$H$1</f>
        <v>2020</v>
      </c>
      <c r="E17">
        <f>'2020'!C16</f>
        <v>1056</v>
      </c>
      <c r="F17">
        <f>'2020'!D16</f>
        <v>107</v>
      </c>
      <c r="G17" s="21">
        <f t="shared" si="0"/>
        <v>10.132575757575758</v>
      </c>
      <c r="H17">
        <f>'2020'!E16</f>
        <v>3009</v>
      </c>
      <c r="I17">
        <f>'2020'!F16</f>
        <v>577</v>
      </c>
      <c r="J17" s="21">
        <f t="shared" si="1"/>
        <v>19.175805915586576</v>
      </c>
    </row>
    <row r="18" spans="2:10">
      <c r="B18">
        <f>'2020'!A17</f>
        <v>159</v>
      </c>
      <c r="C18" t="str">
        <f>VLOOKUP(B18,[1]Tabelle1!$A$1:$B$68,2,FALSE)</f>
        <v>Göttingen</v>
      </c>
      <c r="D18">
        <f>'2020'!$H$1</f>
        <v>2020</v>
      </c>
      <c r="E18">
        <f>'2020'!C17</f>
        <v>3117</v>
      </c>
      <c r="F18">
        <f>'2020'!D17</f>
        <v>607</v>
      </c>
      <c r="G18" s="21">
        <f t="shared" si="0"/>
        <v>19.473853063843439</v>
      </c>
      <c r="H18">
        <f>'2020'!E17</f>
        <v>7467</v>
      </c>
      <c r="I18">
        <f>'2020'!F17</f>
        <v>2046</v>
      </c>
      <c r="J18" s="21">
        <f t="shared" si="1"/>
        <v>27.400562474889512</v>
      </c>
    </row>
    <row r="19" spans="2:10">
      <c r="B19">
        <f>'2020'!A20</f>
        <v>1</v>
      </c>
      <c r="C19" t="str">
        <f>VLOOKUP(B19,[1]Tabelle1!$A$1:$B$68,2,FALSE)</f>
        <v>Stat. Region Braunschweig</v>
      </c>
      <c r="D19">
        <f>'2020'!$H$1</f>
        <v>2020</v>
      </c>
      <c r="E19">
        <f>'2020'!C20</f>
        <v>14745</v>
      </c>
      <c r="F19">
        <f>'2020'!D20</f>
        <v>2597</v>
      </c>
      <c r="G19" s="21">
        <f t="shared" si="0"/>
        <v>17.6127500847745</v>
      </c>
      <c r="H19">
        <f>'2020'!E20</f>
        <v>39375</v>
      </c>
      <c r="I19">
        <f>'2020'!F20</f>
        <v>11077</v>
      </c>
      <c r="J19" s="21">
        <f t="shared" si="1"/>
        <v>28.132063492063491</v>
      </c>
    </row>
    <row r="20" spans="2:10">
      <c r="B20">
        <f>'2020'!A21</f>
        <v>241</v>
      </c>
      <c r="C20" t="str">
        <f>VLOOKUP(B20,[1]Tabelle1!$A$1:$B$68,2,FALSE)</f>
        <v>Hannover  Region</v>
      </c>
      <c r="D20">
        <f>'2020'!$H$1</f>
        <v>2020</v>
      </c>
      <c r="E20">
        <f>'2020'!C21</f>
        <v>11407</v>
      </c>
      <c r="F20">
        <f>'2020'!D21</f>
        <v>3190</v>
      </c>
      <c r="G20" s="21">
        <f t="shared" si="0"/>
        <v>27.965284474445518</v>
      </c>
      <c r="H20">
        <f>'2020'!E21</f>
        <v>30415</v>
      </c>
      <c r="I20">
        <f>'2020'!F21</f>
        <v>12507</v>
      </c>
      <c r="J20" s="21">
        <f t="shared" si="1"/>
        <v>41.121157323688969</v>
      </c>
    </row>
    <row r="21" spans="2:10">
      <c r="B21">
        <f>'2020'!A22</f>
        <v>241001</v>
      </c>
      <c r="C21" t="str">
        <f>VLOOKUP(B21,[1]Tabelle1!$A$1:$B$68,2,FALSE)</f>
        <v>dav. Hannover  Lhst.</v>
      </c>
      <c r="D21">
        <f>'2020'!$H$1</f>
        <v>2020</v>
      </c>
      <c r="E21">
        <f>'2020'!C22</f>
        <v>5487</v>
      </c>
      <c r="F21">
        <f>'2020'!D22</f>
        <v>1972</v>
      </c>
      <c r="G21" s="21">
        <f t="shared" si="0"/>
        <v>35.939493347913249</v>
      </c>
      <c r="H21">
        <f>'2020'!E22</f>
        <v>13842</v>
      </c>
      <c r="I21">
        <f>'2020'!F22</f>
        <v>7102</v>
      </c>
      <c r="J21" s="21">
        <f t="shared" si="1"/>
        <v>51.307614506574197</v>
      </c>
    </row>
    <row r="22" spans="2:10">
      <c r="B22">
        <f>'2020'!A23</f>
        <v>241999</v>
      </c>
      <c r="C22" t="str">
        <f>VLOOKUP(B22,[1]Tabelle1!$A$1:$B$68,2,FALSE)</f>
        <v>dav. Hannover  Umland</v>
      </c>
      <c r="D22">
        <f>'2020'!$H$1</f>
        <v>2020</v>
      </c>
      <c r="E22">
        <f>'2020'!C23</f>
        <v>5920</v>
      </c>
      <c r="F22">
        <f>'2020'!D23</f>
        <v>1218</v>
      </c>
      <c r="G22" s="21">
        <f t="shared" si="0"/>
        <v>20.574324324324326</v>
      </c>
      <c r="H22">
        <f>'2020'!E23</f>
        <v>16573</v>
      </c>
      <c r="I22">
        <f>'2020'!F23</f>
        <v>5405</v>
      </c>
      <c r="J22" s="21">
        <f t="shared" si="1"/>
        <v>32.613286671091537</v>
      </c>
    </row>
    <row r="23" spans="2:10">
      <c r="B23">
        <f>'2020'!A24</f>
        <v>251</v>
      </c>
      <c r="C23" t="str">
        <f>VLOOKUP(B23,[1]Tabelle1!$A$1:$B$68,2,FALSE)</f>
        <v>Diepholz</v>
      </c>
      <c r="D23">
        <f>'2020'!$H$1</f>
        <v>2020</v>
      </c>
      <c r="E23">
        <f>'2020'!C24</f>
        <v>2051</v>
      </c>
      <c r="F23">
        <f>'2020'!D24</f>
        <v>313</v>
      </c>
      <c r="G23" s="21">
        <f t="shared" si="0"/>
        <v>15.260848366650414</v>
      </c>
      <c r="H23">
        <f>'2020'!E24</f>
        <v>5520</v>
      </c>
      <c r="I23">
        <f>'2020'!F24</f>
        <v>1270</v>
      </c>
      <c r="J23" s="21">
        <f t="shared" si="1"/>
        <v>23.007246376811594</v>
      </c>
    </row>
    <row r="24" spans="2:10">
      <c r="B24">
        <f>'2020'!A25</f>
        <v>252</v>
      </c>
      <c r="C24" t="str">
        <f>VLOOKUP(B24,[1]Tabelle1!$A$1:$B$68,2,FALSE)</f>
        <v>Hameln-Pyrmont</v>
      </c>
      <c r="D24">
        <f>'2020'!$H$1</f>
        <v>2020</v>
      </c>
      <c r="E24">
        <f>'2020'!C25</f>
        <v>1167</v>
      </c>
      <c r="F24">
        <f>'2020'!D25</f>
        <v>250</v>
      </c>
      <c r="G24" s="21">
        <f t="shared" si="0"/>
        <v>21.422450728363323</v>
      </c>
      <c r="H24">
        <f>'2020'!E25</f>
        <v>3614</v>
      </c>
      <c r="I24">
        <f>'2020'!F25</f>
        <v>1287</v>
      </c>
      <c r="J24" s="21">
        <f t="shared" si="1"/>
        <v>35.611510791366911</v>
      </c>
    </row>
    <row r="25" spans="2:10">
      <c r="B25">
        <f>'2020'!A26</f>
        <v>254</v>
      </c>
      <c r="C25" t="str">
        <f>VLOOKUP(B25,[1]Tabelle1!$A$1:$B$68,2,FALSE)</f>
        <v>Hildesheim</v>
      </c>
      <c r="D25">
        <f>'2020'!$H$1</f>
        <v>2020</v>
      </c>
      <c r="E25">
        <f>'2020'!C26</f>
        <v>2204</v>
      </c>
      <c r="F25">
        <f>'2020'!D26</f>
        <v>480</v>
      </c>
      <c r="G25" s="21">
        <f t="shared" si="0"/>
        <v>21.778584392014519</v>
      </c>
      <c r="H25">
        <f>'2020'!E26</f>
        <v>6663</v>
      </c>
      <c r="I25">
        <f>'2020'!F26</f>
        <v>2026</v>
      </c>
      <c r="J25" s="21">
        <f t="shared" si="1"/>
        <v>30.406723698033915</v>
      </c>
    </row>
    <row r="26" spans="2:10">
      <c r="B26">
        <f>'2020'!A27</f>
        <v>255</v>
      </c>
      <c r="C26" t="str">
        <f>VLOOKUP(B26,[1]Tabelle1!$A$1:$B$68,2,FALSE)</f>
        <v>Holzminden</v>
      </c>
      <c r="D26">
        <f>'2020'!$H$1</f>
        <v>2020</v>
      </c>
      <c r="E26">
        <f>'2020'!C27</f>
        <v>504</v>
      </c>
      <c r="F26">
        <f>'2020'!D27</f>
        <v>82</v>
      </c>
      <c r="G26" s="21">
        <f t="shared" si="0"/>
        <v>16.269841269841269</v>
      </c>
      <c r="H26">
        <f>'2020'!E27</f>
        <v>1705</v>
      </c>
      <c r="I26">
        <f>'2020'!F27</f>
        <v>416</v>
      </c>
      <c r="J26" s="21">
        <f t="shared" si="1"/>
        <v>24.39882697947214</v>
      </c>
    </row>
    <row r="27" spans="2:10">
      <c r="B27">
        <f>'2020'!A28</f>
        <v>256</v>
      </c>
      <c r="C27" t="str">
        <f>VLOOKUP(B27,[1]Tabelle1!$A$1:$B$68,2,FALSE)</f>
        <v>Nienburg (Weser)</v>
      </c>
      <c r="D27">
        <f>'2020'!$H$1</f>
        <v>2020</v>
      </c>
      <c r="E27">
        <f>'2020'!C28</f>
        <v>1002</v>
      </c>
      <c r="F27">
        <f>'2020'!D28</f>
        <v>137</v>
      </c>
      <c r="G27" s="21">
        <f t="shared" si="0"/>
        <v>13.672654690618764</v>
      </c>
      <c r="H27">
        <f>'2020'!E28</f>
        <v>3139</v>
      </c>
      <c r="I27">
        <f>'2020'!F28</f>
        <v>734</v>
      </c>
      <c r="J27" s="21">
        <f t="shared" si="1"/>
        <v>23.383243071041733</v>
      </c>
    </row>
    <row r="28" spans="2:10">
      <c r="B28">
        <f>'2020'!A29</f>
        <v>257</v>
      </c>
      <c r="C28" t="str">
        <f>VLOOKUP(B28,[1]Tabelle1!$A$1:$B$68,2,FALSE)</f>
        <v>Schaumburg</v>
      </c>
      <c r="D28">
        <f>'2020'!$H$1</f>
        <v>2020</v>
      </c>
      <c r="E28">
        <f>'2020'!C29</f>
        <v>1262</v>
      </c>
      <c r="F28">
        <f>'2020'!D29</f>
        <v>218</v>
      </c>
      <c r="G28" s="21">
        <f t="shared" si="0"/>
        <v>17.274167987321711</v>
      </c>
      <c r="H28">
        <f>'2020'!E29</f>
        <v>3822</v>
      </c>
      <c r="I28">
        <f>'2020'!F29</f>
        <v>1109</v>
      </c>
      <c r="J28" s="21">
        <f t="shared" si="1"/>
        <v>29.016221873364728</v>
      </c>
    </row>
    <row r="29" spans="2:10">
      <c r="B29">
        <f>'2020'!A30</f>
        <v>2</v>
      </c>
      <c r="C29" t="str">
        <f>VLOOKUP(B29,[1]Tabelle1!$A$1:$B$68,2,FALSE)</f>
        <v>Stat. Region Hannover</v>
      </c>
      <c r="D29">
        <f>'2020'!$H$1</f>
        <v>2020</v>
      </c>
      <c r="E29">
        <f>'2020'!C30</f>
        <v>19597</v>
      </c>
      <c r="F29">
        <f>'2020'!D30</f>
        <v>4670</v>
      </c>
      <c r="G29" s="21">
        <f t="shared" si="0"/>
        <v>23.830178088482931</v>
      </c>
      <c r="H29">
        <f>'2020'!E30</f>
        <v>54878</v>
      </c>
      <c r="I29">
        <f>'2020'!F30</f>
        <v>19349</v>
      </c>
      <c r="J29" s="21">
        <f t="shared" si="1"/>
        <v>35.258209118408104</v>
      </c>
    </row>
    <row r="30" spans="2:10">
      <c r="B30">
        <f>'2020'!A31</f>
        <v>351</v>
      </c>
      <c r="C30" t="str">
        <f>VLOOKUP(B30,[1]Tabelle1!$A$1:$B$68,2,FALSE)</f>
        <v>Celle</v>
      </c>
      <c r="D30">
        <f>'2020'!$H$1</f>
        <v>2020</v>
      </c>
      <c r="E30">
        <f>'2020'!C31</f>
        <v>1557</v>
      </c>
      <c r="F30">
        <f>'2020'!D31</f>
        <v>186</v>
      </c>
      <c r="G30" s="21">
        <f t="shared" si="0"/>
        <v>11.946050096339114</v>
      </c>
      <c r="H30">
        <f>'2020'!E31</f>
        <v>4732</v>
      </c>
      <c r="I30">
        <f>'2020'!F31</f>
        <v>1092</v>
      </c>
      <c r="J30" s="21">
        <f t="shared" si="1"/>
        <v>23.076923076923077</v>
      </c>
    </row>
    <row r="31" spans="2:10">
      <c r="B31">
        <f>'2020'!A32</f>
        <v>352</v>
      </c>
      <c r="C31" t="str">
        <f>VLOOKUP(B31,[1]Tabelle1!$A$1:$B$68,2,FALSE)</f>
        <v>Cuxhaven</v>
      </c>
      <c r="D31">
        <f>'2020'!$H$1</f>
        <v>2020</v>
      </c>
      <c r="E31">
        <f>'2020'!C32</f>
        <v>1715</v>
      </c>
      <c r="F31">
        <f>'2020'!D32</f>
        <v>208</v>
      </c>
      <c r="G31" s="21">
        <f t="shared" si="0"/>
        <v>12.128279883381925</v>
      </c>
      <c r="H31">
        <f>'2020'!E32</f>
        <v>4859</v>
      </c>
      <c r="I31">
        <f>'2020'!F32</f>
        <v>821</v>
      </c>
      <c r="J31" s="21">
        <f t="shared" si="1"/>
        <v>16.896480757357484</v>
      </c>
    </row>
    <row r="32" spans="2:10">
      <c r="B32">
        <f>'2020'!A33</f>
        <v>353</v>
      </c>
      <c r="C32" t="str">
        <f>VLOOKUP(B32,[1]Tabelle1!$A$1:$B$68,2,FALSE)</f>
        <v>Harburg</v>
      </c>
      <c r="D32">
        <f>'2020'!$H$1</f>
        <v>2020</v>
      </c>
      <c r="E32">
        <f>'2020'!C33</f>
        <v>2589</v>
      </c>
      <c r="F32">
        <f>'2020'!D33</f>
        <v>383</v>
      </c>
      <c r="G32" s="21">
        <f t="shared" si="0"/>
        <v>14.793356508304365</v>
      </c>
      <c r="H32">
        <f>'2020'!E33</f>
        <v>7135</v>
      </c>
      <c r="I32">
        <f>'2020'!F33</f>
        <v>1714</v>
      </c>
      <c r="J32" s="21">
        <f t="shared" si="1"/>
        <v>24.022424667133848</v>
      </c>
    </row>
    <row r="33" spans="2:10">
      <c r="B33">
        <f>'2020'!A34</f>
        <v>354</v>
      </c>
      <c r="C33" t="str">
        <f>VLOOKUP(B33,[1]Tabelle1!$A$1:$B$68,2,FALSE)</f>
        <v>Lüchow-Dannenberg</v>
      </c>
      <c r="D33">
        <f>'2020'!$H$1</f>
        <v>2020</v>
      </c>
      <c r="E33">
        <f>'2020'!C34</f>
        <v>380</v>
      </c>
      <c r="F33">
        <f>'2020'!D34</f>
        <v>38</v>
      </c>
      <c r="G33" s="21">
        <f t="shared" si="0"/>
        <v>10</v>
      </c>
      <c r="H33">
        <f>'2020'!E34</f>
        <v>1076</v>
      </c>
      <c r="I33">
        <f>'2020'!F34</f>
        <v>135</v>
      </c>
      <c r="J33" s="21">
        <f t="shared" si="1"/>
        <v>12.546468401486987</v>
      </c>
    </row>
    <row r="34" spans="2:10">
      <c r="B34">
        <f>'2020'!A35</f>
        <v>355</v>
      </c>
      <c r="C34" t="str">
        <f>VLOOKUP(B34,[1]Tabelle1!$A$1:$B$68,2,FALSE)</f>
        <v>Lüneburg</v>
      </c>
      <c r="D34">
        <f>'2020'!$H$1</f>
        <v>2020</v>
      </c>
      <c r="E34">
        <f>'2020'!C35</f>
        <v>2001</v>
      </c>
      <c r="F34">
        <f>'2020'!D35</f>
        <v>263</v>
      </c>
      <c r="G34" s="21">
        <f t="shared" si="0"/>
        <v>13.143428285857073</v>
      </c>
      <c r="H34">
        <f>'2020'!E35</f>
        <v>5036</v>
      </c>
      <c r="I34">
        <f>'2020'!F35</f>
        <v>1009</v>
      </c>
      <c r="J34" s="21">
        <f t="shared" si="1"/>
        <v>20.035742652899128</v>
      </c>
    </row>
    <row r="35" spans="2:10">
      <c r="B35">
        <f>'2020'!A36</f>
        <v>356</v>
      </c>
      <c r="C35" t="str">
        <f>VLOOKUP(B35,[1]Tabelle1!$A$1:$B$68,2,FALSE)</f>
        <v>Osterholz</v>
      </c>
      <c r="D35">
        <f>'2020'!$H$1</f>
        <v>2020</v>
      </c>
      <c r="E35">
        <f>'2020'!C36</f>
        <v>1094</v>
      </c>
      <c r="F35">
        <f>'2020'!D36</f>
        <v>118</v>
      </c>
      <c r="G35" s="21">
        <f t="shared" si="0"/>
        <v>10.786106032906764</v>
      </c>
      <c r="H35">
        <f>'2020'!E36</f>
        <v>3125</v>
      </c>
      <c r="I35">
        <f>'2020'!F36</f>
        <v>665</v>
      </c>
      <c r="J35" s="21">
        <f t="shared" si="1"/>
        <v>21.279999999999998</v>
      </c>
    </row>
    <row r="36" spans="2:10">
      <c r="B36">
        <f>'2020'!A37</f>
        <v>357</v>
      </c>
      <c r="C36" t="str">
        <f>VLOOKUP(B36,[1]Tabelle1!$A$1:$B$68,2,FALSE)</f>
        <v>Rotenburg (Wümme)</v>
      </c>
      <c r="D36">
        <f>'2020'!$H$1</f>
        <v>2020</v>
      </c>
      <c r="E36">
        <f>'2020'!C37</f>
        <v>1346</v>
      </c>
      <c r="F36">
        <f>'2020'!D37</f>
        <v>138</v>
      </c>
      <c r="G36" s="21">
        <f t="shared" si="0"/>
        <v>10.252600297176819</v>
      </c>
      <c r="H36">
        <f>'2020'!E37</f>
        <v>4153</v>
      </c>
      <c r="I36">
        <f>'2020'!F37</f>
        <v>788</v>
      </c>
      <c r="J36" s="21">
        <f t="shared" si="1"/>
        <v>18.974235492415122</v>
      </c>
    </row>
    <row r="37" spans="2:10">
      <c r="B37">
        <f>'2020'!A38</f>
        <v>358</v>
      </c>
      <c r="C37" t="str">
        <f>VLOOKUP(B37,[1]Tabelle1!$A$1:$B$68,2,FALSE)</f>
        <v>Heidekreis</v>
      </c>
      <c r="D37">
        <f>'2020'!$H$1</f>
        <v>2020</v>
      </c>
      <c r="E37">
        <f>'2020'!C38</f>
        <v>1179</v>
      </c>
      <c r="F37">
        <f>'2020'!D38</f>
        <v>191</v>
      </c>
      <c r="G37" s="21">
        <f t="shared" si="0"/>
        <v>16.200169635284141</v>
      </c>
      <c r="H37">
        <f>'2020'!E38</f>
        <v>3495</v>
      </c>
      <c r="I37">
        <f>'2020'!F38</f>
        <v>889</v>
      </c>
      <c r="J37" s="21">
        <f t="shared" si="1"/>
        <v>25.43633762517883</v>
      </c>
    </row>
    <row r="38" spans="2:10">
      <c r="B38">
        <f>'2020'!A39</f>
        <v>359</v>
      </c>
      <c r="C38" t="str">
        <f>VLOOKUP(B38,[1]Tabelle1!$A$1:$B$68,2,FALSE)</f>
        <v>Stade</v>
      </c>
      <c r="D38">
        <f>'2020'!$H$1</f>
        <v>2020</v>
      </c>
      <c r="E38">
        <f>'2020'!C39</f>
        <v>1956</v>
      </c>
      <c r="F38">
        <f>'2020'!D39</f>
        <v>190</v>
      </c>
      <c r="G38" s="21">
        <f t="shared" si="0"/>
        <v>9.7137014314928418</v>
      </c>
      <c r="H38">
        <f>'2020'!E39</f>
        <v>5537</v>
      </c>
      <c r="I38">
        <f>'2020'!F39</f>
        <v>982</v>
      </c>
      <c r="J38" s="21">
        <f t="shared" si="1"/>
        <v>17.735235687195232</v>
      </c>
    </row>
    <row r="39" spans="2:10">
      <c r="B39">
        <f>'2020'!A40</f>
        <v>360</v>
      </c>
      <c r="C39" t="str">
        <f>VLOOKUP(B39,[1]Tabelle1!$A$1:$B$68,2,FALSE)</f>
        <v>Uelzen</v>
      </c>
      <c r="D39">
        <f>'2020'!$H$1</f>
        <v>2020</v>
      </c>
      <c r="E39">
        <f>'2020'!C40</f>
        <v>775</v>
      </c>
      <c r="F39">
        <f>'2020'!D40</f>
        <v>90</v>
      </c>
      <c r="G39" s="21">
        <f t="shared" si="0"/>
        <v>11.612903225806452</v>
      </c>
      <c r="H39">
        <f>'2020'!E40</f>
        <v>2110</v>
      </c>
      <c r="I39">
        <f>'2020'!F40</f>
        <v>495</v>
      </c>
      <c r="J39" s="21">
        <f t="shared" si="1"/>
        <v>23.459715639810426</v>
      </c>
    </row>
    <row r="40" spans="2:10">
      <c r="B40">
        <f>'2020'!A41</f>
        <v>361</v>
      </c>
      <c r="C40" t="str">
        <f>VLOOKUP(B40,[1]Tabelle1!$A$1:$B$68,2,FALSE)</f>
        <v>Verden</v>
      </c>
      <c r="D40">
        <f>'2020'!$H$1</f>
        <v>2020</v>
      </c>
      <c r="E40">
        <f>'2020'!C41</f>
        <v>1278</v>
      </c>
      <c r="F40">
        <f>'2020'!D41</f>
        <v>191</v>
      </c>
      <c r="G40" s="21">
        <f t="shared" si="0"/>
        <v>14.945226917057902</v>
      </c>
      <c r="H40">
        <f>'2020'!E41</f>
        <v>3758</v>
      </c>
      <c r="I40">
        <f>'2020'!F41</f>
        <v>763</v>
      </c>
      <c r="J40" s="21">
        <f t="shared" si="1"/>
        <v>20.30335284725918</v>
      </c>
    </row>
    <row r="41" spans="2:10">
      <c r="B41">
        <f>'2020'!A42</f>
        <v>3</v>
      </c>
      <c r="C41" t="str">
        <f>VLOOKUP(B41,[1]Tabelle1!$A$1:$B$68,2,FALSE)</f>
        <v>Stat. Region Lüneburg</v>
      </c>
      <c r="D41">
        <f>'2020'!$H$1</f>
        <v>2020</v>
      </c>
      <c r="E41">
        <f>'2020'!C42</f>
        <v>15870</v>
      </c>
      <c r="F41">
        <f>'2020'!D42</f>
        <v>1996</v>
      </c>
      <c r="G41" s="21">
        <f t="shared" si="0"/>
        <v>12.577189666036547</v>
      </c>
      <c r="H41">
        <f>'2020'!E42</f>
        <v>45016</v>
      </c>
      <c r="I41">
        <f>'2020'!F42</f>
        <v>9353</v>
      </c>
      <c r="J41" s="21">
        <f t="shared" si="1"/>
        <v>20.777057046383508</v>
      </c>
    </row>
    <row r="42" spans="2:10">
      <c r="B42">
        <f>'2020'!A43</f>
        <v>401</v>
      </c>
      <c r="C42" t="str">
        <f>VLOOKUP(B42,[1]Tabelle1!$A$1:$B$68,2,FALSE)</f>
        <v>Delmenhorst  Stadt</v>
      </c>
      <c r="D42">
        <f>'2020'!$H$1</f>
        <v>2020</v>
      </c>
      <c r="E42">
        <f>'2020'!C43</f>
        <v>465</v>
      </c>
      <c r="F42">
        <f>'2020'!D43</f>
        <v>126</v>
      </c>
      <c r="G42" s="21">
        <f t="shared" si="0"/>
        <v>27.096774193548391</v>
      </c>
      <c r="H42">
        <f>'2020'!E43</f>
        <v>1796</v>
      </c>
      <c r="I42">
        <f>'2020'!F43</f>
        <v>801</v>
      </c>
      <c r="J42" s="21">
        <f t="shared" si="1"/>
        <v>44.599109131403118</v>
      </c>
    </row>
    <row r="43" spans="2:10">
      <c r="B43">
        <f>'2020'!A44</f>
        <v>402</v>
      </c>
      <c r="C43" t="str">
        <f>VLOOKUP(B43,[1]Tabelle1!$A$1:$B$68,2,FALSE)</f>
        <v>Emden  Stadt</v>
      </c>
      <c r="D43">
        <f>'2020'!$H$1</f>
        <v>2020</v>
      </c>
      <c r="E43">
        <f>'2020'!C44</f>
        <v>340</v>
      </c>
      <c r="F43">
        <f>'2020'!D44</f>
        <v>65</v>
      </c>
      <c r="G43" s="21">
        <f t="shared" si="0"/>
        <v>19.117647058823529</v>
      </c>
      <c r="H43">
        <f>'2020'!E44</f>
        <v>1212</v>
      </c>
      <c r="I43">
        <f>'2020'!F44</f>
        <v>343</v>
      </c>
      <c r="J43" s="21">
        <f t="shared" si="1"/>
        <v>28.300330033003302</v>
      </c>
    </row>
    <row r="44" spans="2:10">
      <c r="B44">
        <f>'2020'!A45</f>
        <v>403</v>
      </c>
      <c r="C44" t="str">
        <f>VLOOKUP(B44,[1]Tabelle1!$A$1:$B$68,2,FALSE)</f>
        <v>Oldenburg(Oldb)  Stadt</v>
      </c>
      <c r="D44">
        <f>'2020'!$H$1</f>
        <v>2020</v>
      </c>
      <c r="E44">
        <f>'2020'!C45</f>
        <v>1840</v>
      </c>
      <c r="F44">
        <f>'2020'!D45</f>
        <v>411</v>
      </c>
      <c r="G44" s="21">
        <f t="shared" si="0"/>
        <v>22.336956521739129</v>
      </c>
      <c r="H44">
        <f>'2020'!E45</f>
        <v>4231</v>
      </c>
      <c r="I44">
        <f>'2020'!F45</f>
        <v>1409</v>
      </c>
      <c r="J44" s="21">
        <f t="shared" si="1"/>
        <v>33.301819900732688</v>
      </c>
    </row>
    <row r="45" spans="2:10">
      <c r="B45">
        <f>'2020'!A46</f>
        <v>404</v>
      </c>
      <c r="C45" t="str">
        <f>VLOOKUP(B45,[1]Tabelle1!$A$1:$B$68,2,FALSE)</f>
        <v>Osnabrück  Stadt</v>
      </c>
      <c r="D45">
        <f>'2020'!$H$1</f>
        <v>2020</v>
      </c>
      <c r="E45">
        <f>'2020'!C46</f>
        <v>1535</v>
      </c>
      <c r="F45">
        <f>'2020'!D46</f>
        <v>269</v>
      </c>
      <c r="G45" s="21">
        <f t="shared" si="0"/>
        <v>17.524429967426709</v>
      </c>
      <c r="H45">
        <f>'2020'!E46</f>
        <v>3955</v>
      </c>
      <c r="I45">
        <f>'2020'!F46</f>
        <v>1321</v>
      </c>
      <c r="J45" s="21">
        <f t="shared" si="1"/>
        <v>33.400758533501893</v>
      </c>
    </row>
    <row r="46" spans="2:10">
      <c r="B46">
        <f>'2020'!A47</f>
        <v>405</v>
      </c>
      <c r="C46" t="str">
        <f>VLOOKUP(B46,[1]Tabelle1!$A$1:$B$68,2,FALSE)</f>
        <v>Wilhelmshaven  Stadt</v>
      </c>
      <c r="D46">
        <f>'2020'!$H$1</f>
        <v>2020</v>
      </c>
      <c r="E46">
        <f>'2020'!C47</f>
        <v>451</v>
      </c>
      <c r="F46">
        <f>'2020'!D47</f>
        <v>90</v>
      </c>
      <c r="G46" s="21">
        <f t="shared" si="0"/>
        <v>19.955654101995567</v>
      </c>
      <c r="H46">
        <f>'2020'!E47</f>
        <v>1614</v>
      </c>
      <c r="I46">
        <f>'2020'!F47</f>
        <v>487</v>
      </c>
      <c r="J46" s="21">
        <f t="shared" si="1"/>
        <v>30.173482032218089</v>
      </c>
    </row>
    <row r="47" spans="2:10">
      <c r="B47">
        <f>'2020'!A48</f>
        <v>451</v>
      </c>
      <c r="C47" t="str">
        <f>VLOOKUP(B47,[1]Tabelle1!$A$1:$B$68,2,FALSE)</f>
        <v>Ammerland</v>
      </c>
      <c r="D47">
        <f>'2020'!$H$1</f>
        <v>2020</v>
      </c>
      <c r="E47">
        <f>'2020'!C48</f>
        <v>1225</v>
      </c>
      <c r="F47">
        <f>'2020'!D48</f>
        <v>135</v>
      </c>
      <c r="G47" s="21">
        <f t="shared" si="0"/>
        <v>11.020408163265307</v>
      </c>
      <c r="H47">
        <f>'2020'!E48</f>
        <v>3529</v>
      </c>
      <c r="I47">
        <f>'2020'!F48</f>
        <v>758</v>
      </c>
      <c r="J47" s="21">
        <f t="shared" si="1"/>
        <v>21.47917257013318</v>
      </c>
    </row>
    <row r="48" spans="2:10">
      <c r="B48">
        <f>'2020'!A49</f>
        <v>452</v>
      </c>
      <c r="C48" t="str">
        <f>VLOOKUP(B48,[1]Tabelle1!$A$1:$B$68,2,FALSE)</f>
        <v>Aurich</v>
      </c>
      <c r="D48">
        <f>'2020'!$H$1</f>
        <v>2020</v>
      </c>
      <c r="E48">
        <f>'2020'!C49</f>
        <v>1362</v>
      </c>
      <c r="F48">
        <f>'2020'!D49</f>
        <v>117</v>
      </c>
      <c r="G48" s="21">
        <f t="shared" si="0"/>
        <v>8.5903083700440526</v>
      </c>
      <c r="H48">
        <f>'2020'!E49</f>
        <v>4714</v>
      </c>
      <c r="I48">
        <f>'2020'!F49</f>
        <v>736</v>
      </c>
      <c r="J48" s="21">
        <f t="shared" si="1"/>
        <v>15.613067458633855</v>
      </c>
    </row>
    <row r="49" spans="2:10">
      <c r="B49">
        <f>'2020'!A50</f>
        <v>453</v>
      </c>
      <c r="C49" t="str">
        <f>VLOOKUP(B49,[1]Tabelle1!$A$1:$B$68,2,FALSE)</f>
        <v>Cloppenburg</v>
      </c>
      <c r="D49">
        <f>'2020'!$H$1</f>
        <v>2020</v>
      </c>
      <c r="E49">
        <f>'2020'!C50</f>
        <v>1715</v>
      </c>
      <c r="F49">
        <f>'2020'!D50</f>
        <v>318</v>
      </c>
      <c r="G49" s="21">
        <f t="shared" si="0"/>
        <v>18.542274052478135</v>
      </c>
      <c r="H49">
        <f>'2020'!E50</f>
        <v>5115</v>
      </c>
      <c r="I49">
        <f>'2020'!F50</f>
        <v>1333</v>
      </c>
      <c r="J49" s="21">
        <f t="shared" si="1"/>
        <v>26.060606060606062</v>
      </c>
    </row>
    <row r="50" spans="2:10">
      <c r="B50">
        <f>'2020'!A51</f>
        <v>454</v>
      </c>
      <c r="C50" t="str">
        <f>VLOOKUP(B50,[1]Tabelle1!$A$1:$B$68,2,FALSE)</f>
        <v>Emsland</v>
      </c>
      <c r="D50">
        <f>'2020'!$H$1</f>
        <v>2020</v>
      </c>
      <c r="E50">
        <f>'2020'!C51</f>
        <v>3566</v>
      </c>
      <c r="F50">
        <f>'2020'!D51</f>
        <v>577</v>
      </c>
      <c r="G50" s="21">
        <f t="shared" si="0"/>
        <v>16.180594503645541</v>
      </c>
      <c r="H50">
        <f>'2020'!E51</f>
        <v>9425</v>
      </c>
      <c r="I50">
        <f>'2020'!F51</f>
        <v>2098</v>
      </c>
      <c r="J50" s="21">
        <f t="shared" si="1"/>
        <v>22.259946949602121</v>
      </c>
    </row>
    <row r="51" spans="2:10">
      <c r="B51">
        <f>'2020'!A52</f>
        <v>455</v>
      </c>
      <c r="C51" t="str">
        <f>VLOOKUP(B51,[1]Tabelle1!$A$1:$B$68,2,FALSE)</f>
        <v>Friesland</v>
      </c>
      <c r="D51">
        <f>'2020'!$H$1</f>
        <v>2020</v>
      </c>
      <c r="E51">
        <f>'2020'!C52</f>
        <v>706</v>
      </c>
      <c r="F51">
        <f>'2020'!D52</f>
        <v>41</v>
      </c>
      <c r="G51" s="21">
        <f t="shared" si="0"/>
        <v>5.8073654390934841</v>
      </c>
      <c r="H51">
        <f>'2020'!E52</f>
        <v>2560</v>
      </c>
      <c r="I51">
        <f>'2020'!F52</f>
        <v>326</v>
      </c>
      <c r="J51" s="21">
        <f t="shared" si="1"/>
        <v>12.734375</v>
      </c>
    </row>
    <row r="52" spans="2:10">
      <c r="B52">
        <f>'2020'!A53</f>
        <v>456</v>
      </c>
      <c r="C52" t="str">
        <f>VLOOKUP(B52,[1]Tabelle1!$A$1:$B$68,2,FALSE)</f>
        <v>Grafschaft Bentheim</v>
      </c>
      <c r="D52">
        <f>'2020'!$H$1</f>
        <v>2020</v>
      </c>
      <c r="E52">
        <f>'2020'!C53</f>
        <v>1417</v>
      </c>
      <c r="F52">
        <f>'2020'!D53</f>
        <v>278</v>
      </c>
      <c r="G52" s="21">
        <f t="shared" si="0"/>
        <v>19.618913196894848</v>
      </c>
      <c r="H52">
        <f>'2020'!E53</f>
        <v>3797</v>
      </c>
      <c r="I52">
        <f>'2020'!F53</f>
        <v>1020</v>
      </c>
      <c r="J52" s="21">
        <f t="shared" si="1"/>
        <v>26.863313141954176</v>
      </c>
    </row>
    <row r="53" spans="2:10">
      <c r="B53">
        <f>'2020'!A54</f>
        <v>457</v>
      </c>
      <c r="C53" t="str">
        <f>VLOOKUP(B53,[1]Tabelle1!$A$1:$B$68,2,FALSE)</f>
        <v>Leer</v>
      </c>
      <c r="D53">
        <f>'2020'!$H$1</f>
        <v>2020</v>
      </c>
      <c r="E53">
        <f>'2020'!C54</f>
        <v>1381</v>
      </c>
      <c r="F53">
        <f>'2020'!D54</f>
        <v>166</v>
      </c>
      <c r="G53" s="21">
        <f t="shared" si="0"/>
        <v>12.020275162925415</v>
      </c>
      <c r="H53">
        <f>'2020'!E54</f>
        <v>4467</v>
      </c>
      <c r="I53">
        <f>'2020'!F54</f>
        <v>742</v>
      </c>
      <c r="J53" s="21">
        <f t="shared" si="1"/>
        <v>16.61070069397806</v>
      </c>
    </row>
    <row r="54" spans="2:10">
      <c r="B54">
        <f>'2020'!A55</f>
        <v>458</v>
      </c>
      <c r="C54" t="str">
        <f>VLOOKUP(B54,[1]Tabelle1!$A$1:$B$68,2,FALSE)</f>
        <v>Oldenburg</v>
      </c>
      <c r="D54">
        <f>'2020'!$H$1</f>
        <v>2020</v>
      </c>
      <c r="E54">
        <f>'2020'!C55</f>
        <v>1149</v>
      </c>
      <c r="F54">
        <f>'2020'!D55</f>
        <v>121</v>
      </c>
      <c r="G54" s="21">
        <f t="shared" si="0"/>
        <v>10.530896431679722</v>
      </c>
      <c r="H54">
        <f>'2020'!E55</f>
        <v>3318</v>
      </c>
      <c r="I54">
        <f>'2020'!F55</f>
        <v>542</v>
      </c>
      <c r="J54" s="21">
        <f t="shared" si="1"/>
        <v>16.335141651597347</v>
      </c>
    </row>
    <row r="55" spans="2:10">
      <c r="B55">
        <f>'2020'!A56</f>
        <v>459</v>
      </c>
      <c r="C55" t="str">
        <f>VLOOKUP(B55,[1]Tabelle1!$A$1:$B$68,2,FALSE)</f>
        <v>Osnabrück</v>
      </c>
      <c r="D55">
        <f>'2020'!$H$1</f>
        <v>2020</v>
      </c>
      <c r="E55">
        <f>'2020'!C56</f>
        <v>3642</v>
      </c>
      <c r="F55">
        <f>'2020'!D56</f>
        <v>521</v>
      </c>
      <c r="G55" s="21">
        <f t="shared" si="0"/>
        <v>14.3053267435475</v>
      </c>
      <c r="H55">
        <f>'2020'!E56</f>
        <v>9784</v>
      </c>
      <c r="I55">
        <f>'2020'!F56</f>
        <v>1904</v>
      </c>
      <c r="J55" s="21">
        <f t="shared" si="1"/>
        <v>19.460343417825023</v>
      </c>
    </row>
    <row r="56" spans="2:10">
      <c r="B56">
        <f>'2020'!A57</f>
        <v>460</v>
      </c>
      <c r="C56" t="str">
        <f>VLOOKUP(B56,[1]Tabelle1!$A$1:$B$68,2,FALSE)</f>
        <v>Vechta</v>
      </c>
      <c r="D56">
        <f>'2020'!$H$1</f>
        <v>2020</v>
      </c>
      <c r="E56">
        <f>'2020'!C57</f>
        <v>1744</v>
      </c>
      <c r="F56">
        <f>'2020'!D57</f>
        <v>270</v>
      </c>
      <c r="G56" s="21">
        <f>F56/E56*100</f>
        <v>15.481651376146788</v>
      </c>
      <c r="H56">
        <f>'2020'!E57</f>
        <v>4649</v>
      </c>
      <c r="I56">
        <f>'2020'!F57</f>
        <v>1242</v>
      </c>
      <c r="J56" s="21">
        <f>I56/H56*100</f>
        <v>26.715422671542267</v>
      </c>
    </row>
    <row r="57" spans="2:10">
      <c r="B57">
        <f>'2020'!A58</f>
        <v>461</v>
      </c>
      <c r="C57" t="str">
        <f>VLOOKUP(B57,[1]Tabelle1!$A$1:$B$68,2,FALSE)</f>
        <v>Wesermarsch</v>
      </c>
      <c r="D57">
        <f>'2020'!$H$1</f>
        <v>2020</v>
      </c>
      <c r="E57">
        <f>'2020'!C58</f>
        <v>740</v>
      </c>
      <c r="F57">
        <f>'2020'!D58</f>
        <v>97</v>
      </c>
      <c r="G57" s="21">
        <f t="shared" ref="G57:G58" si="2">F57/E57*100</f>
        <v>13.108108108108107</v>
      </c>
      <c r="H57">
        <f>'2020'!E58</f>
        <v>2209</v>
      </c>
      <c r="I57">
        <f>'2020'!F58</f>
        <v>540</v>
      </c>
      <c r="J57" s="21">
        <f t="shared" ref="J57:J58" si="3">I57/H57*100</f>
        <v>24.445450430058852</v>
      </c>
    </row>
    <row r="58" spans="2:10">
      <c r="B58">
        <f>'2020'!A59</f>
        <v>462</v>
      </c>
      <c r="C58" t="str">
        <f>VLOOKUP(B58,[1]Tabelle1!$A$1:$B$68,2,FALSE)</f>
        <v>Wittmund</v>
      </c>
      <c r="D58">
        <f>'2020'!$H$1</f>
        <v>2020</v>
      </c>
      <c r="E58">
        <f>'2020'!C59</f>
        <v>363</v>
      </c>
      <c r="F58">
        <f>'2020'!D59</f>
        <v>38</v>
      </c>
      <c r="G58" s="21">
        <f t="shared" si="2"/>
        <v>10.46831955922865</v>
      </c>
      <c r="H58">
        <f>'2020'!E59</f>
        <v>1419</v>
      </c>
      <c r="I58">
        <f>'2020'!F59</f>
        <v>165</v>
      </c>
      <c r="J58" s="21">
        <f t="shared" si="3"/>
        <v>11.627906976744185</v>
      </c>
    </row>
    <row r="59" spans="2:10">
      <c r="B59">
        <f>'2020'!A60</f>
        <v>4</v>
      </c>
      <c r="C59" t="str">
        <f>VLOOKUP(B59,[1]Tabelle1!$A$1:$B$68,2,FALSE)</f>
        <v>Stat. Region Weser-Ems</v>
      </c>
      <c r="D59">
        <f>'2020'!$H$1</f>
        <v>2020</v>
      </c>
      <c r="E59">
        <f>'2020'!C60</f>
        <v>23641</v>
      </c>
      <c r="F59">
        <f>'2020'!D60</f>
        <v>3640</v>
      </c>
      <c r="G59" s="21">
        <f>F59/E59*100</f>
        <v>15.396979823188527</v>
      </c>
      <c r="H59">
        <f>'2020'!E60</f>
        <v>67794</v>
      </c>
      <c r="I59">
        <f>'2020'!F60</f>
        <v>15767</v>
      </c>
      <c r="J59" s="21">
        <f>I59/H59*100</f>
        <v>23.257220402985514</v>
      </c>
    </row>
    <row r="60" spans="2:10">
      <c r="B60">
        <f>'2019'!A8</f>
        <v>101</v>
      </c>
      <c r="C60" t="str">
        <f>VLOOKUP(B60,[1]Tabelle1!$A$1:$B$68,2,FALSE)</f>
        <v>Braunschweig  Stadt</v>
      </c>
      <c r="D60">
        <f>'2019'!$H$1</f>
        <v>2019</v>
      </c>
      <c r="E60">
        <f>'2019'!C8</f>
        <v>2562</v>
      </c>
      <c r="F60">
        <f>'2019'!D8</f>
        <v>644</v>
      </c>
      <c r="G60" s="21">
        <f t="shared" ref="G60" si="4">F60/E60*100</f>
        <v>25.136612021857925</v>
      </c>
      <c r="H60">
        <f>'2019'!E8</f>
        <v>5852</v>
      </c>
      <c r="I60">
        <f>'2019'!F8</f>
        <v>2216</v>
      </c>
      <c r="J60" s="21">
        <f t="shared" ref="J60" si="5">I60/H60*100</f>
        <v>37.867395762132602</v>
      </c>
    </row>
    <row r="61" spans="2:10">
      <c r="B61">
        <f>'2019'!A9</f>
        <v>102</v>
      </c>
      <c r="C61" t="str">
        <f>VLOOKUP(B61,[1]Tabelle1!$A$1:$B$68,2,FALSE)</f>
        <v>Salzgitter  Stadt</v>
      </c>
      <c r="D61">
        <f>'2019'!$H$1</f>
        <v>2019</v>
      </c>
      <c r="E61">
        <f>'2019'!C9</f>
        <v>603</v>
      </c>
      <c r="F61">
        <f>'2019'!D9</f>
        <v>159</v>
      </c>
      <c r="G61" s="21">
        <f t="shared" ref="G61:G112" si="6">F61/E61*100</f>
        <v>26.368159203980102</v>
      </c>
      <c r="H61">
        <f>'2019'!E9</f>
        <v>2663</v>
      </c>
      <c r="I61">
        <f>'2019'!F9</f>
        <v>1236</v>
      </c>
      <c r="J61" s="21">
        <f t="shared" ref="J61:J112" si="7">I61/H61*100</f>
        <v>46.413819001126548</v>
      </c>
    </row>
    <row r="62" spans="2:10">
      <c r="B62">
        <f>'2019'!A10</f>
        <v>103</v>
      </c>
      <c r="C62" t="str">
        <f>VLOOKUP(B62,[1]Tabelle1!$A$1:$B$68,2,FALSE)</f>
        <v>Wolfsburg  Stadt</v>
      </c>
      <c r="D62">
        <f>'2019'!$H$1</f>
        <v>2019</v>
      </c>
      <c r="E62">
        <f>'2019'!C10</f>
        <v>1480</v>
      </c>
      <c r="F62">
        <f>'2019'!D10</f>
        <v>460</v>
      </c>
      <c r="G62" s="21">
        <f t="shared" si="6"/>
        <v>31.081081081081081</v>
      </c>
      <c r="H62">
        <f>'2019'!E10</f>
        <v>3443</v>
      </c>
      <c r="I62">
        <f>'2019'!F10</f>
        <v>1485</v>
      </c>
      <c r="J62" s="21">
        <f t="shared" si="7"/>
        <v>43.130990415335461</v>
      </c>
    </row>
    <row r="63" spans="2:10">
      <c r="B63">
        <f>'2019'!A11</f>
        <v>151</v>
      </c>
      <c r="C63" t="str">
        <f>VLOOKUP(B63,[1]Tabelle1!$A$1:$B$68,2,FALSE)</f>
        <v>Gifhorn</v>
      </c>
      <c r="D63">
        <f>'2019'!$H$1</f>
        <v>2019</v>
      </c>
      <c r="E63">
        <f>'2019'!C11</f>
        <v>1727</v>
      </c>
      <c r="F63">
        <f>'2019'!D11</f>
        <v>187</v>
      </c>
      <c r="G63" s="21">
        <f t="shared" si="6"/>
        <v>10.828025477707007</v>
      </c>
      <c r="H63">
        <f>'2019'!E11</f>
        <v>4656</v>
      </c>
      <c r="I63">
        <f>'2019'!F11</f>
        <v>915</v>
      </c>
      <c r="J63" s="21">
        <f t="shared" si="7"/>
        <v>19.652061855670102</v>
      </c>
    </row>
    <row r="64" spans="2:10">
      <c r="B64">
        <f>'2019'!A12</f>
        <v>153</v>
      </c>
      <c r="C64" t="str">
        <f>VLOOKUP(B64,[1]Tabelle1!$A$1:$B$68,2,FALSE)</f>
        <v>Goslar</v>
      </c>
      <c r="D64">
        <f>'2019'!$H$1</f>
        <v>2019</v>
      </c>
      <c r="E64">
        <f>'2019'!C12</f>
        <v>1025</v>
      </c>
      <c r="F64">
        <f>'2019'!D12</f>
        <v>112</v>
      </c>
      <c r="G64" s="21">
        <f t="shared" si="6"/>
        <v>10.926829268292684</v>
      </c>
      <c r="H64">
        <f>'2019'!E12</f>
        <v>2727</v>
      </c>
      <c r="I64">
        <f>'2019'!F12</f>
        <v>646</v>
      </c>
      <c r="J64" s="21">
        <f t="shared" si="7"/>
        <v>23.689035570223687</v>
      </c>
    </row>
    <row r="65" spans="2:10">
      <c r="B65">
        <f>'2019'!A13</f>
        <v>154</v>
      </c>
      <c r="C65" t="str">
        <f>VLOOKUP(B65,[1]Tabelle1!$A$1:$B$68,2,FALSE)</f>
        <v>Helmstedt</v>
      </c>
      <c r="D65">
        <f>'2019'!$H$1</f>
        <v>2019</v>
      </c>
      <c r="E65">
        <f>'2019'!C13</f>
        <v>818</v>
      </c>
      <c r="F65">
        <f>'2019'!D13</f>
        <v>67</v>
      </c>
      <c r="G65" s="21">
        <f t="shared" si="6"/>
        <v>8.1907090464547672</v>
      </c>
      <c r="H65">
        <f>'2019'!E13</f>
        <v>2101</v>
      </c>
      <c r="I65">
        <f>'2019'!F13</f>
        <v>304</v>
      </c>
      <c r="J65" s="21">
        <f t="shared" si="7"/>
        <v>14.469300333174678</v>
      </c>
    </row>
    <row r="66" spans="2:10">
      <c r="B66">
        <f>'2019'!A14</f>
        <v>155</v>
      </c>
      <c r="C66" t="str">
        <f>VLOOKUP(B66,[1]Tabelle1!$A$1:$B$68,2,FALSE)</f>
        <v>Northeim</v>
      </c>
      <c r="D66">
        <f>'2019'!$H$1</f>
        <v>2019</v>
      </c>
      <c r="E66">
        <f>'2019'!C14</f>
        <v>950</v>
      </c>
      <c r="F66">
        <f>'2019'!D14</f>
        <v>165</v>
      </c>
      <c r="G66" s="21">
        <f t="shared" si="6"/>
        <v>17.368421052631579</v>
      </c>
      <c r="H66">
        <f>'2019'!E14</f>
        <v>3010</v>
      </c>
      <c r="I66">
        <f>'2019'!F14</f>
        <v>704</v>
      </c>
      <c r="J66" s="21">
        <f t="shared" si="7"/>
        <v>23.388704318936878</v>
      </c>
    </row>
    <row r="67" spans="2:10">
      <c r="B67">
        <f>'2019'!A15</f>
        <v>157</v>
      </c>
      <c r="C67" t="str">
        <f>VLOOKUP(B67,[1]Tabelle1!$A$1:$B$68,2,FALSE)</f>
        <v>Peine</v>
      </c>
      <c r="D67">
        <f>'2019'!$H$1</f>
        <v>2019</v>
      </c>
      <c r="E67">
        <f>'2019'!C15</f>
        <v>1236</v>
      </c>
      <c r="F67">
        <f>'2019'!D15</f>
        <v>169</v>
      </c>
      <c r="G67" s="21">
        <f t="shared" si="6"/>
        <v>13.673139158576053</v>
      </c>
      <c r="H67">
        <f>'2019'!E15</f>
        <v>3518</v>
      </c>
      <c r="I67">
        <f>'2019'!F15</f>
        <v>933</v>
      </c>
      <c r="J67" s="21">
        <f t="shared" si="7"/>
        <v>26.520750426378626</v>
      </c>
    </row>
    <row r="68" spans="2:10">
      <c r="B68">
        <f>'2019'!A16</f>
        <v>158</v>
      </c>
      <c r="C68" t="str">
        <f>VLOOKUP(B68,[1]Tabelle1!$A$1:$B$68,2,FALSE)</f>
        <v>Wolfenbüttel</v>
      </c>
      <c r="D68">
        <f>'2019'!$H$1</f>
        <v>2019</v>
      </c>
      <c r="E68">
        <f>'2019'!C16</f>
        <v>1021</v>
      </c>
      <c r="F68">
        <f>'2019'!D16</f>
        <v>129</v>
      </c>
      <c r="G68" s="21">
        <f t="shared" si="6"/>
        <v>12.634671890303622</v>
      </c>
      <c r="H68">
        <f>'2019'!E16</f>
        <v>2879</v>
      </c>
      <c r="I68">
        <f>'2019'!F16</f>
        <v>589</v>
      </c>
      <c r="J68" s="21">
        <f t="shared" si="7"/>
        <v>20.45849253212921</v>
      </c>
    </row>
    <row r="69" spans="2:10">
      <c r="B69">
        <f>'2019'!A17</f>
        <v>159</v>
      </c>
      <c r="C69" t="str">
        <f>VLOOKUP(B69,[1]Tabelle1!$A$1:$B$68,2,FALSE)</f>
        <v>Göttingen</v>
      </c>
      <c r="D69">
        <f>'2019'!$H$1</f>
        <v>2019</v>
      </c>
      <c r="E69">
        <f>'2019'!C17</f>
        <v>3176</v>
      </c>
      <c r="F69">
        <f>'2019'!D17</f>
        <v>615</v>
      </c>
      <c r="G69" s="21">
        <f t="shared" si="6"/>
        <v>19.363979848866499</v>
      </c>
      <c r="H69">
        <f>'2019'!E17</f>
        <v>7291</v>
      </c>
      <c r="I69">
        <f>'2019'!F17</f>
        <v>2000</v>
      </c>
      <c r="J69" s="21">
        <f t="shared" si="7"/>
        <v>27.431079412974903</v>
      </c>
    </row>
    <row r="70" spans="2:10">
      <c r="B70">
        <f>'2019'!A20</f>
        <v>1</v>
      </c>
      <c r="C70" t="str">
        <f>VLOOKUP(B70,[1]Tabelle1!$A$1:$B$68,2,FALSE)</f>
        <v>Stat. Region Braunschweig</v>
      </c>
      <c r="D70">
        <f>'2019'!$H$1</f>
        <v>2019</v>
      </c>
      <c r="E70">
        <f>'2019'!C20</f>
        <v>14598</v>
      </c>
      <c r="F70">
        <f>'2019'!D20</f>
        <v>2707</v>
      </c>
      <c r="G70" s="21">
        <f t="shared" si="6"/>
        <v>18.543636114536238</v>
      </c>
      <c r="H70">
        <f>'2019'!E20</f>
        <v>38140</v>
      </c>
      <c r="I70">
        <f>'2019'!F20</f>
        <v>11028</v>
      </c>
      <c r="J70" s="21">
        <f t="shared" si="7"/>
        <v>28.914525432616678</v>
      </c>
    </row>
    <row r="71" spans="2:10">
      <c r="B71">
        <f>'2019'!A21</f>
        <v>241</v>
      </c>
      <c r="C71" t="str">
        <f>VLOOKUP(B71,[1]Tabelle1!$A$1:$B$68,2,FALSE)</f>
        <v>Hannover  Region</v>
      </c>
      <c r="D71">
        <f>'2019'!$H$1</f>
        <v>2019</v>
      </c>
      <c r="E71">
        <f>'2019'!C21</f>
        <v>11283</v>
      </c>
      <c r="F71">
        <f>'2019'!D21</f>
        <v>3091</v>
      </c>
      <c r="G71" s="21">
        <f t="shared" si="6"/>
        <v>27.395196313037314</v>
      </c>
      <c r="H71">
        <f>'2019'!E21</f>
        <v>29733</v>
      </c>
      <c r="I71">
        <f>'2019'!F21</f>
        <v>12213</v>
      </c>
      <c r="J71" s="21">
        <f t="shared" si="7"/>
        <v>41.075572596105339</v>
      </c>
    </row>
    <row r="72" spans="2:10">
      <c r="B72">
        <f>'2019'!A22</f>
        <v>241001</v>
      </c>
      <c r="C72" t="str">
        <f>VLOOKUP(B72,[1]Tabelle1!$A$1:$B$68,2,FALSE)</f>
        <v>dav. Hannover  Lhst.</v>
      </c>
      <c r="D72">
        <f>'2019'!$H$1</f>
        <v>2019</v>
      </c>
      <c r="E72">
        <f>'2019'!C22</f>
        <v>5562</v>
      </c>
      <c r="F72">
        <f>'2019'!D22</f>
        <v>1986</v>
      </c>
      <c r="G72" s="21">
        <f t="shared" si="6"/>
        <v>35.706580366774546</v>
      </c>
      <c r="H72">
        <f>'2019'!E22</f>
        <v>13544</v>
      </c>
      <c r="I72">
        <f>'2019'!F22</f>
        <v>6963</v>
      </c>
      <c r="J72" s="21">
        <f t="shared" si="7"/>
        <v>51.410218546958063</v>
      </c>
    </row>
    <row r="73" spans="2:10">
      <c r="B73">
        <f>'2019'!A23</f>
        <v>241999</v>
      </c>
      <c r="C73" t="str">
        <f>VLOOKUP(B73,[1]Tabelle1!$A$1:$B$68,2,FALSE)</f>
        <v>dav. Hannover  Umland</v>
      </c>
      <c r="D73">
        <f>'2019'!$H$1</f>
        <v>2019</v>
      </c>
      <c r="E73">
        <f>'2019'!C23</f>
        <v>5721</v>
      </c>
      <c r="F73">
        <f>'2019'!D23</f>
        <v>1105</v>
      </c>
      <c r="G73" s="21">
        <f t="shared" si="6"/>
        <v>19.314805104002797</v>
      </c>
      <c r="H73">
        <f>'2019'!E23</f>
        <v>16189</v>
      </c>
      <c r="I73">
        <f>'2019'!F23</f>
        <v>5250</v>
      </c>
      <c r="J73" s="21">
        <f t="shared" si="7"/>
        <v>32.429427388967817</v>
      </c>
    </row>
    <row r="74" spans="2:10">
      <c r="B74">
        <f>'2019'!A24</f>
        <v>251</v>
      </c>
      <c r="C74" t="str">
        <f>VLOOKUP(B74,[1]Tabelle1!$A$1:$B$68,2,FALSE)</f>
        <v>Diepholz</v>
      </c>
      <c r="D74">
        <f>'2019'!$H$1</f>
        <v>2019</v>
      </c>
      <c r="E74">
        <f>'2019'!C24</f>
        <v>2040</v>
      </c>
      <c r="F74">
        <f>'2019'!D24</f>
        <v>319</v>
      </c>
      <c r="G74" s="21">
        <f t="shared" si="6"/>
        <v>15.637254901960784</v>
      </c>
      <c r="H74">
        <f>'2019'!E24</f>
        <v>5389</v>
      </c>
      <c r="I74">
        <f>'2019'!F24</f>
        <v>1329</v>
      </c>
      <c r="J74" s="21">
        <f t="shared" si="7"/>
        <v>24.661347188717759</v>
      </c>
    </row>
    <row r="75" spans="2:10">
      <c r="B75">
        <f>'2019'!A25</f>
        <v>252</v>
      </c>
      <c r="C75" t="str">
        <f>VLOOKUP(B75,[1]Tabelle1!$A$1:$B$68,2,FALSE)</f>
        <v>Hameln-Pyrmont</v>
      </c>
      <c r="D75">
        <f>'2019'!$H$1</f>
        <v>2019</v>
      </c>
      <c r="E75">
        <f>'2019'!C25</f>
        <v>1187</v>
      </c>
      <c r="F75">
        <f>'2019'!D25</f>
        <v>261</v>
      </c>
      <c r="G75" s="21">
        <f t="shared" si="6"/>
        <v>21.988205560235887</v>
      </c>
      <c r="H75">
        <f>'2019'!E25</f>
        <v>3553</v>
      </c>
      <c r="I75">
        <f>'2019'!F25</f>
        <v>1152</v>
      </c>
      <c r="J75" s="21">
        <f t="shared" si="7"/>
        <v>32.423304249929636</v>
      </c>
    </row>
    <row r="76" spans="2:10">
      <c r="B76">
        <f>'2019'!A26</f>
        <v>254</v>
      </c>
      <c r="C76" t="str">
        <f>VLOOKUP(B76,[1]Tabelle1!$A$1:$B$68,2,FALSE)</f>
        <v>Hildesheim</v>
      </c>
      <c r="D76">
        <f>'2019'!$H$1</f>
        <v>2019</v>
      </c>
      <c r="E76">
        <f>'2019'!C26</f>
        <v>2111</v>
      </c>
      <c r="F76">
        <f>'2019'!D26</f>
        <v>437</v>
      </c>
      <c r="G76" s="21">
        <f t="shared" si="6"/>
        <v>20.70108953102795</v>
      </c>
      <c r="H76">
        <f>'2019'!E26</f>
        <v>6475</v>
      </c>
      <c r="I76">
        <f>'2019'!F26</f>
        <v>1832</v>
      </c>
      <c r="J76" s="21">
        <f t="shared" si="7"/>
        <v>28.29343629343629</v>
      </c>
    </row>
    <row r="77" spans="2:10">
      <c r="B77">
        <f>'2019'!A27</f>
        <v>255</v>
      </c>
      <c r="C77" t="str">
        <f>VLOOKUP(B77,[1]Tabelle1!$A$1:$B$68,2,FALSE)</f>
        <v>Holzminden</v>
      </c>
      <c r="D77">
        <f>'2019'!$H$1</f>
        <v>2019</v>
      </c>
      <c r="E77">
        <f>'2019'!C27</f>
        <v>513</v>
      </c>
      <c r="F77">
        <f>'2019'!D27</f>
        <v>91</v>
      </c>
      <c r="G77" s="21">
        <f t="shared" si="6"/>
        <v>17.738791423001949</v>
      </c>
      <c r="H77">
        <f>'2019'!E27</f>
        <v>1581</v>
      </c>
      <c r="I77">
        <f>'2019'!F27</f>
        <v>401</v>
      </c>
      <c r="J77" s="21">
        <f t="shared" si="7"/>
        <v>25.363693864642634</v>
      </c>
    </row>
    <row r="78" spans="2:10">
      <c r="B78">
        <f>'2019'!A28</f>
        <v>256</v>
      </c>
      <c r="C78" t="str">
        <f>VLOOKUP(B78,[1]Tabelle1!$A$1:$B$68,2,FALSE)</f>
        <v>Nienburg (Weser)</v>
      </c>
      <c r="D78">
        <f>'2019'!$H$1</f>
        <v>2019</v>
      </c>
      <c r="E78">
        <f>'2019'!C28</f>
        <v>1009</v>
      </c>
      <c r="F78">
        <f>'2019'!D28</f>
        <v>143</v>
      </c>
      <c r="G78" s="21">
        <f t="shared" si="6"/>
        <v>14.172447968285432</v>
      </c>
      <c r="H78">
        <f>'2019'!E28</f>
        <v>3094</v>
      </c>
      <c r="I78">
        <f>'2019'!F28</f>
        <v>668</v>
      </c>
      <c r="J78" s="21">
        <f t="shared" si="7"/>
        <v>21.590174531351003</v>
      </c>
    </row>
    <row r="79" spans="2:10">
      <c r="B79">
        <f>'2019'!A29</f>
        <v>257</v>
      </c>
      <c r="C79" t="str">
        <f>VLOOKUP(B79,[1]Tabelle1!$A$1:$B$68,2,FALSE)</f>
        <v>Schaumburg</v>
      </c>
      <c r="D79">
        <f>'2019'!$H$1</f>
        <v>2019</v>
      </c>
      <c r="E79">
        <f>'2019'!C29</f>
        <v>1311</v>
      </c>
      <c r="F79">
        <f>'2019'!D29</f>
        <v>228</v>
      </c>
      <c r="G79" s="21">
        <f t="shared" si="6"/>
        <v>17.391304347826086</v>
      </c>
      <c r="H79">
        <f>'2019'!E29</f>
        <v>3677</v>
      </c>
      <c r="I79">
        <f>'2019'!F29</f>
        <v>1115</v>
      </c>
      <c r="J79" s="21">
        <f t="shared" si="7"/>
        <v>30.323633396790861</v>
      </c>
    </row>
    <row r="80" spans="2:10">
      <c r="B80">
        <f>'2019'!A30</f>
        <v>2</v>
      </c>
      <c r="C80" t="str">
        <f>VLOOKUP(B80,[1]Tabelle1!$A$1:$B$68,2,FALSE)</f>
        <v>Stat. Region Hannover</v>
      </c>
      <c r="D80">
        <f>'2019'!$H$1</f>
        <v>2019</v>
      </c>
      <c r="E80">
        <f>'2019'!C30</f>
        <v>19454</v>
      </c>
      <c r="F80">
        <f>'2019'!D30</f>
        <v>4570</v>
      </c>
      <c r="G80" s="21">
        <f t="shared" si="6"/>
        <v>23.491312840546932</v>
      </c>
      <c r="H80">
        <f>'2019'!E30</f>
        <v>53502</v>
      </c>
      <c r="I80">
        <f>'2019'!F30</f>
        <v>18710</v>
      </c>
      <c r="J80" s="21">
        <f t="shared" si="7"/>
        <v>34.970655302605508</v>
      </c>
    </row>
    <row r="81" spans="2:10">
      <c r="B81">
        <f>'2019'!A31</f>
        <v>351</v>
      </c>
      <c r="C81" t="str">
        <f>VLOOKUP(B81,[1]Tabelle1!$A$1:$B$68,2,FALSE)</f>
        <v>Celle</v>
      </c>
      <c r="D81">
        <f>'2019'!$H$1</f>
        <v>2019</v>
      </c>
      <c r="E81">
        <f>'2019'!C31</f>
        <v>1518</v>
      </c>
      <c r="F81">
        <f>'2019'!D31</f>
        <v>167</v>
      </c>
      <c r="G81" s="21">
        <f t="shared" si="6"/>
        <v>11.001317523056652</v>
      </c>
      <c r="H81">
        <f>'2019'!E31</f>
        <v>4676</v>
      </c>
      <c r="I81">
        <f>'2019'!F31</f>
        <v>1025</v>
      </c>
      <c r="J81" s="21">
        <f t="shared" si="7"/>
        <v>21.920444824636441</v>
      </c>
    </row>
    <row r="82" spans="2:10">
      <c r="B82">
        <f>'2019'!A32</f>
        <v>352</v>
      </c>
      <c r="C82" t="str">
        <f>VLOOKUP(B82,[1]Tabelle1!$A$1:$B$68,2,FALSE)</f>
        <v>Cuxhaven</v>
      </c>
      <c r="D82">
        <f>'2019'!$H$1</f>
        <v>2019</v>
      </c>
      <c r="E82">
        <f>'2019'!C32</f>
        <v>1705</v>
      </c>
      <c r="F82">
        <f>'2019'!D32</f>
        <v>217</v>
      </c>
      <c r="G82" s="21">
        <f t="shared" si="6"/>
        <v>12.727272727272727</v>
      </c>
      <c r="H82">
        <f>'2019'!E32</f>
        <v>4776</v>
      </c>
      <c r="I82">
        <f>'2019'!F32</f>
        <v>819</v>
      </c>
      <c r="J82" s="21">
        <f t="shared" si="7"/>
        <v>17.14824120603015</v>
      </c>
    </row>
    <row r="83" spans="2:10">
      <c r="B83">
        <f>'2019'!A33</f>
        <v>353</v>
      </c>
      <c r="C83" t="str">
        <f>VLOOKUP(B83,[1]Tabelle1!$A$1:$B$68,2,FALSE)</f>
        <v>Harburg</v>
      </c>
      <c r="D83">
        <f>'2019'!$H$1</f>
        <v>2019</v>
      </c>
      <c r="E83">
        <f>'2019'!C33</f>
        <v>2631</v>
      </c>
      <c r="F83">
        <f>'2019'!D33</f>
        <v>368</v>
      </c>
      <c r="G83" s="21">
        <f t="shared" si="6"/>
        <v>13.987077156974534</v>
      </c>
      <c r="H83">
        <f>'2019'!E33</f>
        <v>6948</v>
      </c>
      <c r="I83">
        <f>'2019'!F33</f>
        <v>1545</v>
      </c>
      <c r="J83" s="21">
        <f t="shared" si="7"/>
        <v>22.236614853195164</v>
      </c>
    </row>
    <row r="84" spans="2:10">
      <c r="B84">
        <f>'2019'!A34</f>
        <v>354</v>
      </c>
      <c r="C84" t="str">
        <f>VLOOKUP(B84,[1]Tabelle1!$A$1:$B$68,2,FALSE)</f>
        <v>Lüchow-Dannenberg</v>
      </c>
      <c r="D84">
        <f>'2019'!$H$1</f>
        <v>2019</v>
      </c>
      <c r="E84">
        <f>'2019'!C34</f>
        <v>338</v>
      </c>
      <c r="F84">
        <f>'2019'!D34</f>
        <v>25</v>
      </c>
      <c r="G84" s="21">
        <f t="shared" si="6"/>
        <v>7.3964497041420119</v>
      </c>
      <c r="H84">
        <f>'2019'!E34</f>
        <v>1103</v>
      </c>
      <c r="I84">
        <f>'2019'!F34</f>
        <v>158</v>
      </c>
      <c r="J84" s="21">
        <f t="shared" si="7"/>
        <v>14.324569356300998</v>
      </c>
    </row>
    <row r="85" spans="2:10">
      <c r="B85">
        <f>'2019'!A35</f>
        <v>355</v>
      </c>
      <c r="C85" t="str">
        <f>VLOOKUP(B85,[1]Tabelle1!$A$1:$B$68,2,FALSE)</f>
        <v>Lüneburg</v>
      </c>
      <c r="D85">
        <f>'2019'!$H$1</f>
        <v>2019</v>
      </c>
      <c r="E85">
        <f>'2019'!C35</f>
        <v>2056</v>
      </c>
      <c r="F85">
        <f>'2019'!D35</f>
        <v>319</v>
      </c>
      <c r="G85" s="21">
        <f t="shared" si="6"/>
        <v>15.51556420233463</v>
      </c>
      <c r="H85">
        <f>'2019'!E35</f>
        <v>4962</v>
      </c>
      <c r="I85">
        <f>'2019'!F35</f>
        <v>1072</v>
      </c>
      <c r="J85" s="21">
        <f t="shared" si="7"/>
        <v>21.604191858121723</v>
      </c>
    </row>
    <row r="86" spans="2:10">
      <c r="B86">
        <f>'2019'!A36</f>
        <v>356</v>
      </c>
      <c r="C86" t="str">
        <f>VLOOKUP(B86,[1]Tabelle1!$A$1:$B$68,2,FALSE)</f>
        <v>Osterholz</v>
      </c>
      <c r="D86">
        <f>'2019'!$H$1</f>
        <v>2019</v>
      </c>
      <c r="E86">
        <f>'2019'!C36</f>
        <v>1063</v>
      </c>
      <c r="F86">
        <f>'2019'!D36</f>
        <v>131</v>
      </c>
      <c r="G86" s="21">
        <f t="shared" si="6"/>
        <v>12.323612417685794</v>
      </c>
      <c r="H86">
        <f>'2019'!E36</f>
        <v>2884</v>
      </c>
      <c r="I86">
        <f>'2019'!F36</f>
        <v>621</v>
      </c>
      <c r="J86" s="21">
        <f t="shared" si="7"/>
        <v>21.532593619972261</v>
      </c>
    </row>
    <row r="87" spans="2:10">
      <c r="B87">
        <f>'2019'!A37</f>
        <v>357</v>
      </c>
      <c r="C87" t="str">
        <f>VLOOKUP(B87,[1]Tabelle1!$A$1:$B$68,2,FALSE)</f>
        <v>Rotenburg (Wümme)</v>
      </c>
      <c r="D87">
        <f>'2019'!$H$1</f>
        <v>2019</v>
      </c>
      <c r="E87">
        <f>'2019'!C37</f>
        <v>1316</v>
      </c>
      <c r="F87">
        <f>'2019'!D37</f>
        <v>161</v>
      </c>
      <c r="G87" s="21">
        <f t="shared" si="6"/>
        <v>12.23404255319149</v>
      </c>
      <c r="H87">
        <f>'2019'!E37</f>
        <v>4003</v>
      </c>
      <c r="I87">
        <f>'2019'!F37</f>
        <v>775</v>
      </c>
      <c r="J87" s="21">
        <f t="shared" si="7"/>
        <v>19.360479640269798</v>
      </c>
    </row>
    <row r="88" spans="2:10">
      <c r="B88">
        <f>'2019'!A38</f>
        <v>358</v>
      </c>
      <c r="C88" t="str">
        <f>VLOOKUP(B88,[1]Tabelle1!$A$1:$B$68,2,FALSE)</f>
        <v>Heidekreis</v>
      </c>
      <c r="D88">
        <f>'2019'!$H$1</f>
        <v>2019</v>
      </c>
      <c r="E88">
        <f>'2019'!C38</f>
        <v>1094</v>
      </c>
      <c r="F88">
        <f>'2019'!D38</f>
        <v>185</v>
      </c>
      <c r="G88" s="21">
        <f t="shared" si="6"/>
        <v>16.910420475319928</v>
      </c>
      <c r="H88">
        <f>'2019'!E38</f>
        <v>3484</v>
      </c>
      <c r="I88">
        <f>'2019'!F38</f>
        <v>747</v>
      </c>
      <c r="J88" s="21">
        <f t="shared" si="7"/>
        <v>21.440872560275544</v>
      </c>
    </row>
    <row r="89" spans="2:10">
      <c r="B89">
        <f>'2019'!A39</f>
        <v>359</v>
      </c>
      <c r="C89" t="str">
        <f>VLOOKUP(B89,[1]Tabelle1!$A$1:$B$68,2,FALSE)</f>
        <v>Stade</v>
      </c>
      <c r="D89">
        <f>'2019'!$H$1</f>
        <v>2019</v>
      </c>
      <c r="E89">
        <f>'2019'!C39</f>
        <v>1905</v>
      </c>
      <c r="F89">
        <f>'2019'!D39</f>
        <v>236</v>
      </c>
      <c r="G89" s="21">
        <f t="shared" si="6"/>
        <v>12.388451443569554</v>
      </c>
      <c r="H89">
        <f>'2019'!E39</f>
        <v>5264</v>
      </c>
      <c r="I89">
        <f>'2019'!F39</f>
        <v>1063</v>
      </c>
      <c r="J89" s="21">
        <f t="shared" si="7"/>
        <v>20.193768996960486</v>
      </c>
    </row>
    <row r="90" spans="2:10">
      <c r="B90">
        <f>'2019'!A40</f>
        <v>360</v>
      </c>
      <c r="C90" t="str">
        <f>VLOOKUP(B90,[1]Tabelle1!$A$1:$B$68,2,FALSE)</f>
        <v>Uelzen</v>
      </c>
      <c r="D90">
        <f>'2019'!$H$1</f>
        <v>2019</v>
      </c>
      <c r="E90">
        <f>'2019'!C40</f>
        <v>715</v>
      </c>
      <c r="F90">
        <f>'2019'!D40</f>
        <v>81</v>
      </c>
      <c r="G90" s="21">
        <f t="shared" si="6"/>
        <v>11.328671328671328</v>
      </c>
      <c r="H90">
        <f>'2019'!E40</f>
        <v>2069</v>
      </c>
      <c r="I90">
        <f>'2019'!F40</f>
        <v>432</v>
      </c>
      <c r="J90" s="21">
        <f t="shared" si="7"/>
        <v>20.879652005799905</v>
      </c>
    </row>
    <row r="91" spans="2:10">
      <c r="B91">
        <f>'2019'!A41</f>
        <v>361</v>
      </c>
      <c r="C91" t="str">
        <f>VLOOKUP(B91,[1]Tabelle1!$A$1:$B$68,2,FALSE)</f>
        <v>Verden</v>
      </c>
      <c r="D91">
        <f>'2019'!$H$1</f>
        <v>2019</v>
      </c>
      <c r="E91">
        <f>'2019'!C41</f>
        <v>1290</v>
      </c>
      <c r="F91">
        <f>'2019'!D41</f>
        <v>246</v>
      </c>
      <c r="G91" s="21">
        <f t="shared" si="6"/>
        <v>19.069767441860467</v>
      </c>
      <c r="H91">
        <f>'2019'!E41</f>
        <v>3669</v>
      </c>
      <c r="I91">
        <f>'2019'!F41</f>
        <v>908</v>
      </c>
      <c r="J91" s="21">
        <f t="shared" si="7"/>
        <v>24.747887707822294</v>
      </c>
    </row>
    <row r="92" spans="2:10">
      <c r="B92">
        <f>'2019'!A42</f>
        <v>3</v>
      </c>
      <c r="C92" t="str">
        <f>VLOOKUP(B92,[1]Tabelle1!$A$1:$B$68,2,FALSE)</f>
        <v>Stat. Region Lüneburg</v>
      </c>
      <c r="D92">
        <f>'2019'!$H$1</f>
        <v>2019</v>
      </c>
      <c r="E92">
        <f>'2019'!C42</f>
        <v>15631</v>
      </c>
      <c r="F92">
        <f>'2019'!D42</f>
        <v>2136</v>
      </c>
      <c r="G92" s="21">
        <f t="shared" si="6"/>
        <v>13.665152581408737</v>
      </c>
      <c r="H92">
        <f>'2019'!E42</f>
        <v>43838</v>
      </c>
      <c r="I92">
        <f>'2019'!F42</f>
        <v>9165</v>
      </c>
      <c r="J92" s="21">
        <f t="shared" si="7"/>
        <v>20.906519458004471</v>
      </c>
    </row>
    <row r="93" spans="2:10">
      <c r="B93">
        <f>'2019'!A43</f>
        <v>401</v>
      </c>
      <c r="C93" t="str">
        <f>VLOOKUP(B93,[1]Tabelle1!$A$1:$B$68,2,FALSE)</f>
        <v>Delmenhorst  Stadt</v>
      </c>
      <c r="D93">
        <f>'2019'!$H$1</f>
        <v>2019</v>
      </c>
      <c r="E93">
        <f>'2019'!C43</f>
        <v>484</v>
      </c>
      <c r="F93">
        <f>'2019'!D43</f>
        <v>146</v>
      </c>
      <c r="G93" s="21">
        <f t="shared" si="6"/>
        <v>30.165289256198346</v>
      </c>
      <c r="H93">
        <f>'2019'!E43</f>
        <v>1783</v>
      </c>
      <c r="I93">
        <f>'2019'!F43</f>
        <v>820</v>
      </c>
      <c r="J93" s="21">
        <f t="shared" si="7"/>
        <v>45.989904655075712</v>
      </c>
    </row>
    <row r="94" spans="2:10">
      <c r="B94">
        <f>'2019'!A44</f>
        <v>402</v>
      </c>
      <c r="C94" t="str">
        <f>VLOOKUP(B94,[1]Tabelle1!$A$1:$B$68,2,FALSE)</f>
        <v>Emden  Stadt</v>
      </c>
      <c r="D94">
        <f>'2019'!$H$1</f>
        <v>2019</v>
      </c>
      <c r="E94">
        <f>'2019'!C44</f>
        <v>358</v>
      </c>
      <c r="F94">
        <f>'2019'!D44</f>
        <v>66</v>
      </c>
      <c r="G94" s="21">
        <f t="shared" si="6"/>
        <v>18.435754189944134</v>
      </c>
      <c r="H94">
        <f>'2019'!E44</f>
        <v>1193</v>
      </c>
      <c r="I94">
        <f>'2019'!F44</f>
        <v>351</v>
      </c>
      <c r="J94" s="21">
        <f t="shared" si="7"/>
        <v>29.421626152556581</v>
      </c>
    </row>
    <row r="95" spans="2:10">
      <c r="B95">
        <f>'2019'!A45</f>
        <v>403</v>
      </c>
      <c r="C95" t="str">
        <f>VLOOKUP(B95,[1]Tabelle1!$A$1:$B$68,2,FALSE)</f>
        <v>Oldenburg(Oldb)  Stadt</v>
      </c>
      <c r="D95">
        <f>'2019'!$H$1</f>
        <v>2019</v>
      </c>
      <c r="E95">
        <f>'2019'!C45</f>
        <v>1827</v>
      </c>
      <c r="F95">
        <f>'2019'!D45</f>
        <v>393</v>
      </c>
      <c r="G95" s="21">
        <f t="shared" si="6"/>
        <v>21.510673234811165</v>
      </c>
      <c r="H95">
        <f>'2019'!E45</f>
        <v>4124</v>
      </c>
      <c r="I95">
        <f>'2019'!F45</f>
        <v>1221</v>
      </c>
      <c r="J95" s="21">
        <f t="shared" si="7"/>
        <v>29.607177497575172</v>
      </c>
    </row>
    <row r="96" spans="2:10">
      <c r="B96">
        <f>'2019'!A46</f>
        <v>404</v>
      </c>
      <c r="C96" t="str">
        <f>VLOOKUP(B96,[1]Tabelle1!$A$1:$B$68,2,FALSE)</f>
        <v>Osnabrück  Stadt</v>
      </c>
      <c r="D96">
        <f>'2019'!$H$1</f>
        <v>2019</v>
      </c>
      <c r="E96">
        <f>'2019'!C46</f>
        <v>1444</v>
      </c>
      <c r="F96">
        <f>'2019'!D46</f>
        <v>306</v>
      </c>
      <c r="G96" s="21">
        <f t="shared" si="6"/>
        <v>21.191135734072024</v>
      </c>
      <c r="H96">
        <f>'2019'!E46</f>
        <v>3907</v>
      </c>
      <c r="I96">
        <f>'2019'!F46</f>
        <v>1548</v>
      </c>
      <c r="J96" s="21">
        <f t="shared" si="7"/>
        <v>39.621192730995645</v>
      </c>
    </row>
    <row r="97" spans="2:10">
      <c r="B97">
        <f>'2019'!A47</f>
        <v>405</v>
      </c>
      <c r="C97" t="str">
        <f>VLOOKUP(B97,[1]Tabelle1!$A$1:$B$68,2,FALSE)</f>
        <v>Wilhelmshaven  Stadt</v>
      </c>
      <c r="D97">
        <f>'2019'!$H$1</f>
        <v>2019</v>
      </c>
      <c r="E97">
        <f>'2019'!C47</f>
        <v>436</v>
      </c>
      <c r="F97">
        <f>'2019'!D47</f>
        <v>52</v>
      </c>
      <c r="G97" s="21">
        <f t="shared" si="6"/>
        <v>11.926605504587156</v>
      </c>
      <c r="H97">
        <f>'2019'!E47</f>
        <v>1536</v>
      </c>
      <c r="I97">
        <f>'2019'!F47</f>
        <v>437</v>
      </c>
      <c r="J97" s="21">
        <f t="shared" si="7"/>
        <v>28.450520833333332</v>
      </c>
    </row>
    <row r="98" spans="2:10">
      <c r="B98">
        <f>'2019'!A48</f>
        <v>451</v>
      </c>
      <c r="C98" t="str">
        <f>VLOOKUP(B98,[1]Tabelle1!$A$1:$B$68,2,FALSE)</f>
        <v>Ammerland</v>
      </c>
      <c r="D98">
        <f>'2019'!$H$1</f>
        <v>2019</v>
      </c>
      <c r="E98">
        <f>'2019'!C48</f>
        <v>1142</v>
      </c>
      <c r="F98">
        <f>'2019'!D48</f>
        <v>107</v>
      </c>
      <c r="G98" s="21">
        <f t="shared" si="6"/>
        <v>9.3695271453590188</v>
      </c>
      <c r="H98">
        <f>'2019'!E48</f>
        <v>3181</v>
      </c>
      <c r="I98">
        <f>'2019'!F48</f>
        <v>613</v>
      </c>
      <c r="J98" s="21">
        <f t="shared" si="7"/>
        <v>19.270669600754481</v>
      </c>
    </row>
    <row r="99" spans="2:10">
      <c r="B99">
        <f>'2019'!A49</f>
        <v>452</v>
      </c>
      <c r="C99" t="str">
        <f>VLOOKUP(B99,[1]Tabelle1!$A$1:$B$68,2,FALSE)</f>
        <v>Aurich</v>
      </c>
      <c r="D99">
        <f>'2019'!$H$1</f>
        <v>2019</v>
      </c>
      <c r="E99">
        <f>'2019'!C49</f>
        <v>1319</v>
      </c>
      <c r="F99">
        <f>'2019'!D49</f>
        <v>140</v>
      </c>
      <c r="G99" s="21">
        <f t="shared" si="6"/>
        <v>10.614101592115238</v>
      </c>
      <c r="H99">
        <f>'2019'!E49</f>
        <v>4564</v>
      </c>
      <c r="I99">
        <f>'2019'!F49</f>
        <v>661</v>
      </c>
      <c r="J99" s="21">
        <f t="shared" si="7"/>
        <v>14.482909728308503</v>
      </c>
    </row>
    <row r="100" spans="2:10">
      <c r="B100">
        <f>'2019'!A50</f>
        <v>453</v>
      </c>
      <c r="C100" t="str">
        <f>VLOOKUP(B100,[1]Tabelle1!$A$1:$B$68,2,FALSE)</f>
        <v>Cloppenburg</v>
      </c>
      <c r="D100">
        <f>'2019'!$H$1</f>
        <v>2019</v>
      </c>
      <c r="E100">
        <f>'2019'!C50</f>
        <v>1631</v>
      </c>
      <c r="F100">
        <f>'2019'!D50</f>
        <v>297</v>
      </c>
      <c r="G100" s="21">
        <f t="shared" si="6"/>
        <v>18.209687308399754</v>
      </c>
      <c r="H100">
        <f>'2019'!E50</f>
        <v>4827</v>
      </c>
      <c r="I100">
        <f>'2019'!F50</f>
        <v>1083</v>
      </c>
      <c r="J100" s="21">
        <f t="shared" si="7"/>
        <v>22.436295835922934</v>
      </c>
    </row>
    <row r="101" spans="2:10">
      <c r="B101">
        <f>'2019'!A51</f>
        <v>454</v>
      </c>
      <c r="C101" t="str">
        <f>VLOOKUP(B101,[1]Tabelle1!$A$1:$B$68,2,FALSE)</f>
        <v>Emsland</v>
      </c>
      <c r="D101">
        <f>'2019'!$H$1</f>
        <v>2019</v>
      </c>
      <c r="E101">
        <f>'2019'!C51</f>
        <v>3045</v>
      </c>
      <c r="F101">
        <f>'2019'!D51</f>
        <v>541</v>
      </c>
      <c r="G101" s="21">
        <f t="shared" si="6"/>
        <v>17.766830870279147</v>
      </c>
      <c r="H101">
        <f>'2019'!E51</f>
        <v>8944</v>
      </c>
      <c r="I101">
        <f>'2019'!F51</f>
        <v>2049</v>
      </c>
      <c r="J101" s="21">
        <f t="shared" si="7"/>
        <v>22.909212880143112</v>
      </c>
    </row>
    <row r="102" spans="2:10">
      <c r="B102">
        <f>'2019'!A52</f>
        <v>455</v>
      </c>
      <c r="C102" t="str">
        <f>VLOOKUP(B102,[1]Tabelle1!$A$1:$B$68,2,FALSE)</f>
        <v>Friesland</v>
      </c>
      <c r="D102">
        <f>'2019'!$H$1</f>
        <v>2019</v>
      </c>
      <c r="E102">
        <f>'2019'!C52</f>
        <v>801</v>
      </c>
      <c r="F102">
        <f>'2019'!D52</f>
        <v>54</v>
      </c>
      <c r="G102" s="21">
        <f t="shared" si="6"/>
        <v>6.7415730337078648</v>
      </c>
      <c r="H102">
        <f>'2019'!E52</f>
        <v>2385</v>
      </c>
      <c r="I102">
        <f>'2019'!F52</f>
        <v>257</v>
      </c>
      <c r="J102" s="21">
        <f t="shared" si="7"/>
        <v>10.775681341719077</v>
      </c>
    </row>
    <row r="103" spans="2:10">
      <c r="B103">
        <f>'2019'!A53</f>
        <v>456</v>
      </c>
      <c r="C103" t="str">
        <f>VLOOKUP(B103,[1]Tabelle1!$A$1:$B$68,2,FALSE)</f>
        <v>Grafschaft Bentheim</v>
      </c>
      <c r="D103">
        <f>'2019'!$H$1</f>
        <v>2019</v>
      </c>
      <c r="E103">
        <f>'2019'!C53</f>
        <v>1304</v>
      </c>
      <c r="F103">
        <f>'2019'!D53</f>
        <v>264</v>
      </c>
      <c r="G103" s="21">
        <f t="shared" si="6"/>
        <v>20.245398773006134</v>
      </c>
      <c r="H103">
        <f>'2019'!E53</f>
        <v>3726</v>
      </c>
      <c r="I103">
        <f>'2019'!F53</f>
        <v>1118</v>
      </c>
      <c r="J103" s="21">
        <f t="shared" si="7"/>
        <v>30.005367686527109</v>
      </c>
    </row>
    <row r="104" spans="2:10">
      <c r="B104">
        <f>'2019'!A54</f>
        <v>457</v>
      </c>
      <c r="C104" t="str">
        <f>VLOOKUP(B104,[1]Tabelle1!$A$1:$B$68,2,FALSE)</f>
        <v>Leer</v>
      </c>
      <c r="D104">
        <f>'2019'!$H$1</f>
        <v>2019</v>
      </c>
      <c r="E104">
        <f>'2019'!C54</f>
        <v>1277</v>
      </c>
      <c r="F104">
        <f>'2019'!D54</f>
        <v>183</v>
      </c>
      <c r="G104" s="21">
        <f t="shared" si="6"/>
        <v>14.330462020360219</v>
      </c>
      <c r="H104">
        <f>'2019'!E54</f>
        <v>4281</v>
      </c>
      <c r="I104">
        <f>'2019'!F54</f>
        <v>706</v>
      </c>
      <c r="J104" s="21">
        <f t="shared" si="7"/>
        <v>16.491473954683485</v>
      </c>
    </row>
    <row r="105" spans="2:10">
      <c r="B105">
        <f>'2019'!A55</f>
        <v>458</v>
      </c>
      <c r="C105" t="str">
        <f>VLOOKUP(B105,[1]Tabelle1!$A$1:$B$68,2,FALSE)</f>
        <v>Oldenburg</v>
      </c>
      <c r="D105">
        <f>'2019'!$H$1</f>
        <v>2019</v>
      </c>
      <c r="E105">
        <f>'2019'!C55</f>
        <v>1195</v>
      </c>
      <c r="F105">
        <f>'2019'!D55</f>
        <v>100</v>
      </c>
      <c r="G105" s="21">
        <f t="shared" si="6"/>
        <v>8.3682008368200833</v>
      </c>
      <c r="H105">
        <f>'2019'!E55</f>
        <v>3268</v>
      </c>
      <c r="I105">
        <f>'2019'!F55</f>
        <v>520</v>
      </c>
      <c r="J105" s="21">
        <f t="shared" si="7"/>
        <v>15.911872705018359</v>
      </c>
    </row>
    <row r="106" spans="2:10">
      <c r="B106">
        <f>'2019'!A56</f>
        <v>459</v>
      </c>
      <c r="C106" t="str">
        <f>VLOOKUP(B106,[1]Tabelle1!$A$1:$B$68,2,FALSE)</f>
        <v>Osnabrück</v>
      </c>
      <c r="D106">
        <f>'2019'!$H$1</f>
        <v>2019</v>
      </c>
      <c r="E106">
        <f>'2019'!C56</f>
        <v>3329</v>
      </c>
      <c r="F106">
        <f>'2019'!D56</f>
        <v>492</v>
      </c>
      <c r="G106" s="21">
        <f t="shared" si="6"/>
        <v>14.779212976869932</v>
      </c>
      <c r="H106">
        <f>'2019'!E56</f>
        <v>9429</v>
      </c>
      <c r="I106">
        <f>'2019'!F56</f>
        <v>2022</v>
      </c>
      <c r="J106" s="21">
        <f t="shared" si="7"/>
        <v>21.444479796372892</v>
      </c>
    </row>
    <row r="107" spans="2:10">
      <c r="B107">
        <f>'2019'!A57</f>
        <v>460</v>
      </c>
      <c r="C107" t="str">
        <f>VLOOKUP(B107,[1]Tabelle1!$A$1:$B$68,2,FALSE)</f>
        <v>Vechta</v>
      </c>
      <c r="D107">
        <f>'2019'!$H$1</f>
        <v>2019</v>
      </c>
      <c r="E107">
        <f>'2019'!C57</f>
        <v>1679</v>
      </c>
      <c r="F107">
        <f>'2019'!D57</f>
        <v>289</v>
      </c>
      <c r="G107" s="21">
        <f t="shared" si="6"/>
        <v>17.212626563430614</v>
      </c>
      <c r="H107">
        <f>'2019'!E57</f>
        <v>4358</v>
      </c>
      <c r="I107">
        <f>'2019'!F57</f>
        <v>1066</v>
      </c>
      <c r="J107" s="21">
        <f t="shared" si="7"/>
        <v>24.460761817347407</v>
      </c>
    </row>
    <row r="108" spans="2:10">
      <c r="B108">
        <f>'2019'!A58</f>
        <v>461</v>
      </c>
      <c r="C108" t="str">
        <f>VLOOKUP(B108,[1]Tabelle1!$A$1:$B$68,2,FALSE)</f>
        <v>Wesermarsch</v>
      </c>
      <c r="D108">
        <f>'2019'!$H$1</f>
        <v>2019</v>
      </c>
      <c r="E108">
        <f>'2019'!C58</f>
        <v>715</v>
      </c>
      <c r="F108">
        <f>'2019'!D58</f>
        <v>98</v>
      </c>
      <c r="G108" s="21">
        <f t="shared" si="6"/>
        <v>13.706293706293707</v>
      </c>
      <c r="H108">
        <f>'2019'!E58</f>
        <v>2105</v>
      </c>
      <c r="I108">
        <f>'2019'!F58</f>
        <v>522</v>
      </c>
      <c r="J108" s="21">
        <f t="shared" si="7"/>
        <v>24.798099762470308</v>
      </c>
    </row>
    <row r="109" spans="2:10">
      <c r="B109">
        <f>'2019'!A59</f>
        <v>462</v>
      </c>
      <c r="C109" t="str">
        <f>VLOOKUP(B109,[1]Tabelle1!$A$1:$B$68,2,FALSE)</f>
        <v>Wittmund</v>
      </c>
      <c r="D109">
        <f>'2019'!$H$1</f>
        <v>2019</v>
      </c>
      <c r="E109">
        <f>'2019'!C59</f>
        <v>342</v>
      </c>
      <c r="F109">
        <f>'2019'!D59</f>
        <v>21</v>
      </c>
      <c r="G109" s="21">
        <f t="shared" si="6"/>
        <v>6.140350877192982</v>
      </c>
      <c r="H109">
        <f>'2019'!E59</f>
        <v>1334</v>
      </c>
      <c r="I109">
        <f>'2019'!F59</f>
        <v>124</v>
      </c>
      <c r="J109" s="21">
        <f t="shared" si="7"/>
        <v>9.2953523238380811</v>
      </c>
    </row>
    <row r="110" spans="2:10">
      <c r="B110">
        <f>'2019'!A60</f>
        <v>4</v>
      </c>
      <c r="C110" t="str">
        <f>VLOOKUP(B110,[1]Tabelle1!$A$1:$B$68,2,FALSE)</f>
        <v>Stat. Region Weser-Ems</v>
      </c>
      <c r="D110">
        <f>'2019'!$H$1</f>
        <v>2019</v>
      </c>
      <c r="E110">
        <f>'2019'!C60</f>
        <v>22328</v>
      </c>
      <c r="F110">
        <f>'2019'!D60</f>
        <v>3549</v>
      </c>
      <c r="G110" s="21">
        <f t="shared" si="6"/>
        <v>15.89484055893945</v>
      </c>
      <c r="H110">
        <f>'2019'!E60</f>
        <v>64945</v>
      </c>
      <c r="I110">
        <f>'2019'!F60</f>
        <v>15118</v>
      </c>
      <c r="J110" s="21">
        <f t="shared" si="7"/>
        <v>23.278158441758411</v>
      </c>
    </row>
    <row r="111" spans="2:10">
      <c r="B111">
        <f>'2019'!A61</f>
        <v>0</v>
      </c>
      <c r="C111" t="str">
        <f>VLOOKUP(B111,[1]Tabelle1!$A$1:$B$68,2,FALSE)</f>
        <v>Niedersachsen</v>
      </c>
      <c r="D111">
        <f>'2019'!$H$1</f>
        <v>2019</v>
      </c>
      <c r="E111">
        <f>'2019'!C61</f>
        <v>72011</v>
      </c>
      <c r="F111">
        <f>'2019'!D61</f>
        <v>12962</v>
      </c>
      <c r="G111" s="21">
        <f t="shared" si="6"/>
        <v>18.000027773534597</v>
      </c>
      <c r="H111">
        <f>'2019'!E61</f>
        <v>200425</v>
      </c>
      <c r="I111">
        <f>'2019'!F61</f>
        <v>54021</v>
      </c>
      <c r="J111" s="21">
        <f t="shared" si="7"/>
        <v>26.953224398153925</v>
      </c>
    </row>
    <row r="112" spans="2:10">
      <c r="B112">
        <f>'2018'!A8</f>
        <v>101</v>
      </c>
      <c r="C112" t="str">
        <f>VLOOKUP(B112,[1]Tabelle1!$A$1:$B$68,2,FALSE)</f>
        <v>Braunschweig  Stadt</v>
      </c>
      <c r="D112">
        <f>'2018'!$H$1</f>
        <v>2018</v>
      </c>
      <c r="E112">
        <f>'2018'!C8</f>
        <v>2522</v>
      </c>
      <c r="F112">
        <f>'2018'!D8</f>
        <v>570</v>
      </c>
      <c r="G112" s="21">
        <f t="shared" si="6"/>
        <v>22.601110229976211</v>
      </c>
      <c r="H112">
        <f>'2018'!E8</f>
        <v>5760</v>
      </c>
      <c r="I112">
        <f>'2018'!F8</f>
        <v>2062</v>
      </c>
      <c r="J112" s="21">
        <f t="shared" si="7"/>
        <v>35.798611111111114</v>
      </c>
    </row>
    <row r="113" spans="2:10">
      <c r="B113">
        <f>'2018'!A9</f>
        <v>102</v>
      </c>
      <c r="C113" t="str">
        <f>VLOOKUP(B113,[1]Tabelle1!$A$1:$B$68,2,FALSE)</f>
        <v>Salzgitter  Stadt</v>
      </c>
      <c r="D113">
        <f>'2018'!$H$1</f>
        <v>2018</v>
      </c>
      <c r="E113">
        <f>'2018'!C9</f>
        <v>579</v>
      </c>
      <c r="F113">
        <f>'2018'!D9</f>
        <v>149</v>
      </c>
      <c r="G113" s="21">
        <f t="shared" ref="G113:G150" si="8">F113/E113*100</f>
        <v>25.734024179620036</v>
      </c>
      <c r="H113">
        <f>'2018'!E9</f>
        <v>2593</v>
      </c>
      <c r="I113">
        <f>'2018'!F9</f>
        <v>1176</v>
      </c>
      <c r="J113" s="21">
        <f t="shared" ref="J113:J150" si="9">I113/H113*100</f>
        <v>45.352873119938295</v>
      </c>
    </row>
    <row r="114" spans="2:10">
      <c r="B114">
        <f>'2018'!A10</f>
        <v>103</v>
      </c>
      <c r="C114" t="str">
        <f>VLOOKUP(B114,[1]Tabelle1!$A$1:$B$68,2,FALSE)</f>
        <v>Wolfsburg  Stadt</v>
      </c>
      <c r="D114">
        <f>'2018'!$H$1</f>
        <v>2018</v>
      </c>
      <c r="E114">
        <f>'2018'!C10</f>
        <v>1410</v>
      </c>
      <c r="F114">
        <f>'2018'!D10</f>
        <v>349</v>
      </c>
      <c r="G114" s="21">
        <f t="shared" si="8"/>
        <v>24.75177304964539</v>
      </c>
      <c r="H114">
        <f>'2018'!E10</f>
        <v>3405</v>
      </c>
      <c r="I114">
        <f>'2018'!F10</f>
        <v>1112</v>
      </c>
      <c r="J114" s="21">
        <f t="shared" si="9"/>
        <v>32.65785609397944</v>
      </c>
    </row>
    <row r="115" spans="2:10">
      <c r="B115">
        <f>'2018'!A11</f>
        <v>151</v>
      </c>
      <c r="C115" t="str">
        <f>VLOOKUP(B115,[1]Tabelle1!$A$1:$B$68,2,FALSE)</f>
        <v>Gifhorn</v>
      </c>
      <c r="D115">
        <f>'2018'!$H$1</f>
        <v>2018</v>
      </c>
      <c r="E115">
        <f>'2018'!C11</f>
        <v>1622</v>
      </c>
      <c r="F115">
        <f>'2018'!D11</f>
        <v>171</v>
      </c>
      <c r="G115" s="21">
        <f t="shared" si="8"/>
        <v>10.542540073982737</v>
      </c>
      <c r="H115">
        <f>'2018'!E11</f>
        <v>4413</v>
      </c>
      <c r="I115">
        <f>'2018'!F11</f>
        <v>693</v>
      </c>
      <c r="J115" s="21">
        <f t="shared" si="9"/>
        <v>15.703602991162475</v>
      </c>
    </row>
    <row r="116" spans="2:10">
      <c r="B116">
        <f>'2018'!A12</f>
        <v>153</v>
      </c>
      <c r="C116" t="str">
        <f>VLOOKUP(B116,[1]Tabelle1!$A$1:$B$68,2,FALSE)</f>
        <v>Goslar</v>
      </c>
      <c r="D116">
        <f>'2018'!$H$1</f>
        <v>2018</v>
      </c>
      <c r="E116">
        <f>'2018'!C12</f>
        <v>986</v>
      </c>
      <c r="F116">
        <f>'2018'!D12</f>
        <v>119</v>
      </c>
      <c r="G116" s="21">
        <f t="shared" si="8"/>
        <v>12.068965517241379</v>
      </c>
      <c r="H116">
        <f>'2018'!E12</f>
        <v>2670</v>
      </c>
      <c r="I116">
        <f>'2018'!F12</f>
        <v>590</v>
      </c>
      <c r="J116" s="21">
        <f t="shared" si="9"/>
        <v>22.09737827715356</v>
      </c>
    </row>
    <row r="117" spans="2:10">
      <c r="B117">
        <f>'2018'!A13</f>
        <v>154</v>
      </c>
      <c r="C117" t="str">
        <f>VLOOKUP(B117,[1]Tabelle1!$A$1:$B$68,2,FALSE)</f>
        <v>Helmstedt</v>
      </c>
      <c r="D117">
        <f>'2018'!$H$1</f>
        <v>2018</v>
      </c>
      <c r="E117">
        <f>'2018'!C13</f>
        <v>748</v>
      </c>
      <c r="F117">
        <f>'2018'!D13</f>
        <v>63</v>
      </c>
      <c r="G117" s="21">
        <f t="shared" si="8"/>
        <v>8.4224598930481278</v>
      </c>
      <c r="H117">
        <f>'2018'!E13</f>
        <v>2049</v>
      </c>
      <c r="I117">
        <f>'2018'!F13</f>
        <v>322</v>
      </c>
      <c r="J117" s="21">
        <f t="shared" si="9"/>
        <v>15.714982918496828</v>
      </c>
    </row>
    <row r="118" spans="2:10">
      <c r="B118">
        <f>'2018'!A14</f>
        <v>155</v>
      </c>
      <c r="C118" t="str">
        <f>VLOOKUP(B118,[1]Tabelle1!$A$1:$B$68,2,FALSE)</f>
        <v>Northeim</v>
      </c>
      <c r="D118">
        <f>'2018'!$H$1</f>
        <v>2018</v>
      </c>
      <c r="E118">
        <f>'2018'!C14</f>
        <v>928</v>
      </c>
      <c r="F118">
        <f>'2018'!D14</f>
        <v>141</v>
      </c>
      <c r="G118" s="21">
        <f t="shared" si="8"/>
        <v>15.193965517241379</v>
      </c>
      <c r="H118">
        <f>'2018'!E14</f>
        <v>3002</v>
      </c>
      <c r="I118">
        <f>'2018'!F14</f>
        <v>677</v>
      </c>
      <c r="J118" s="21">
        <f t="shared" si="9"/>
        <v>22.551632245169888</v>
      </c>
    </row>
    <row r="119" spans="2:10">
      <c r="B119">
        <f>'2018'!A15</f>
        <v>157</v>
      </c>
      <c r="C119" t="str">
        <f>VLOOKUP(B119,[1]Tabelle1!$A$1:$B$68,2,FALSE)</f>
        <v>Peine</v>
      </c>
      <c r="D119">
        <f>'2018'!$H$1</f>
        <v>2018</v>
      </c>
      <c r="E119">
        <f>'2018'!C15</f>
        <v>1100</v>
      </c>
      <c r="F119">
        <f>'2018'!D15</f>
        <v>131</v>
      </c>
      <c r="G119" s="21">
        <f t="shared" si="8"/>
        <v>11.90909090909091</v>
      </c>
      <c r="H119">
        <f>'2018'!E15</f>
        <v>3462</v>
      </c>
      <c r="I119">
        <f>'2018'!F15</f>
        <v>905</v>
      </c>
      <c r="J119" s="21">
        <f t="shared" si="9"/>
        <v>26.140958983246676</v>
      </c>
    </row>
    <row r="120" spans="2:10">
      <c r="B120">
        <f>'2018'!A16</f>
        <v>158</v>
      </c>
      <c r="C120" t="str">
        <f>VLOOKUP(B120,[1]Tabelle1!$A$1:$B$68,2,FALSE)</f>
        <v>Wolfenbüttel</v>
      </c>
      <c r="D120">
        <f>'2018'!$H$1</f>
        <v>2018</v>
      </c>
      <c r="E120">
        <f>'2018'!C16</f>
        <v>1014</v>
      </c>
      <c r="F120">
        <f>'2018'!D16</f>
        <v>102</v>
      </c>
      <c r="G120" s="21">
        <f t="shared" si="8"/>
        <v>10.059171597633137</v>
      </c>
      <c r="H120">
        <f>'2018'!E16</f>
        <v>2755</v>
      </c>
      <c r="I120">
        <f>'2018'!F16</f>
        <v>546</v>
      </c>
      <c r="J120" s="21">
        <f t="shared" si="9"/>
        <v>19.818511796733212</v>
      </c>
    </row>
    <row r="121" spans="2:10">
      <c r="B121">
        <f>'2018'!A17</f>
        <v>159</v>
      </c>
      <c r="C121" t="str">
        <f>VLOOKUP(B121,[1]Tabelle1!$A$1:$B$68,2,FALSE)</f>
        <v>Göttingen</v>
      </c>
      <c r="D121">
        <f>'2018'!$H$1</f>
        <v>2018</v>
      </c>
      <c r="E121">
        <f>'2018'!C17</f>
        <v>3070</v>
      </c>
      <c r="F121">
        <f>'2018'!D17</f>
        <v>523</v>
      </c>
      <c r="G121" s="21">
        <f t="shared" si="8"/>
        <v>17.035830618892508</v>
      </c>
      <c r="H121">
        <f>'2018'!E17</f>
        <v>7138</v>
      </c>
      <c r="I121">
        <f>'2018'!F17</f>
        <v>1889</v>
      </c>
      <c r="J121" s="21">
        <f t="shared" si="9"/>
        <v>26.463995516951528</v>
      </c>
    </row>
    <row r="122" spans="2:10">
      <c r="B122">
        <f>'2018'!A20</f>
        <v>1</v>
      </c>
      <c r="C122" t="str">
        <f>VLOOKUP(B122,[1]Tabelle1!$A$1:$B$68,2,FALSE)</f>
        <v>Stat. Region Braunschweig</v>
      </c>
      <c r="D122">
        <f>'2018'!$H$1</f>
        <v>2018</v>
      </c>
      <c r="E122">
        <f>'2018'!C20</f>
        <v>13979</v>
      </c>
      <c r="F122">
        <f>'2018'!D20</f>
        <v>2318</v>
      </c>
      <c r="G122" s="21">
        <f t="shared" si="8"/>
        <v>16.582015880964303</v>
      </c>
      <c r="H122">
        <f>'2018'!E20</f>
        <v>37247</v>
      </c>
      <c r="I122">
        <f>'2018'!F20</f>
        <v>9972</v>
      </c>
      <c r="J122" s="21">
        <f t="shared" si="9"/>
        <v>26.772625983300667</v>
      </c>
    </row>
    <row r="123" spans="2:10">
      <c r="B123">
        <f>'2018'!A21</f>
        <v>241</v>
      </c>
      <c r="C123" t="str">
        <f>VLOOKUP(B123,[1]Tabelle1!$A$1:$B$68,2,FALSE)</f>
        <v>Hannover  Region</v>
      </c>
      <c r="D123">
        <f>'2018'!$H$1</f>
        <v>2018</v>
      </c>
      <c r="E123">
        <f>'2018'!C21</f>
        <v>11129</v>
      </c>
      <c r="F123">
        <f>'2018'!D21</f>
        <v>2992</v>
      </c>
      <c r="G123" s="21">
        <f t="shared" si="8"/>
        <v>26.884715607871328</v>
      </c>
      <c r="H123">
        <f>'2018'!E21</f>
        <v>29241</v>
      </c>
      <c r="I123">
        <f>'2018'!F21</f>
        <v>11513</v>
      </c>
      <c r="J123" s="21">
        <f t="shared" si="9"/>
        <v>39.372798467904651</v>
      </c>
    </row>
    <row r="124" spans="2:10">
      <c r="B124">
        <f>'2018'!A22</f>
        <v>241001</v>
      </c>
      <c r="C124" t="str">
        <f>VLOOKUP(B124,[1]Tabelle1!$A$1:$B$68,2,FALSE)</f>
        <v>dav. Hannover  Lhst.</v>
      </c>
      <c r="D124">
        <f>'2018'!$H$1</f>
        <v>2018</v>
      </c>
      <c r="E124">
        <f>'2018'!C22</f>
        <v>5577</v>
      </c>
      <c r="F124">
        <f>'2018'!D22</f>
        <v>1983</v>
      </c>
      <c r="G124" s="21">
        <f t="shared" si="8"/>
        <v>35.556750941366325</v>
      </c>
      <c r="H124">
        <f>'2018'!E22</f>
        <v>13449</v>
      </c>
      <c r="I124">
        <f>'2018'!F22</f>
        <v>6868</v>
      </c>
      <c r="J124" s="21">
        <f t="shared" si="9"/>
        <v>51.066993828537434</v>
      </c>
    </row>
    <row r="125" spans="2:10">
      <c r="B125">
        <f>'2018'!A23</f>
        <v>241999</v>
      </c>
      <c r="C125" t="str">
        <f>VLOOKUP(B125,[1]Tabelle1!$A$1:$B$68,2,FALSE)</f>
        <v>dav. Hannover  Umland</v>
      </c>
      <c r="D125">
        <f>'2018'!$H$1</f>
        <v>2018</v>
      </c>
      <c r="E125">
        <f>'2018'!C23</f>
        <v>5552</v>
      </c>
      <c r="F125">
        <f>'2018'!D23</f>
        <v>1009</v>
      </c>
      <c r="G125" s="21">
        <f t="shared" si="8"/>
        <v>18.173631123919311</v>
      </c>
      <c r="H125">
        <f>'2018'!E23</f>
        <v>15792</v>
      </c>
      <c r="I125">
        <f>'2018'!F23</f>
        <v>4645</v>
      </c>
      <c r="J125" s="21">
        <f t="shared" si="9"/>
        <v>29.413627152988852</v>
      </c>
    </row>
    <row r="126" spans="2:10">
      <c r="B126">
        <f>'2018'!A24</f>
        <v>251</v>
      </c>
      <c r="C126" t="str">
        <f>VLOOKUP(B126,[1]Tabelle1!$A$1:$B$68,2,FALSE)</f>
        <v>Diepholz</v>
      </c>
      <c r="D126">
        <f>'2018'!$H$1</f>
        <v>2018</v>
      </c>
      <c r="E126">
        <f>'2018'!C24</f>
        <v>1807</v>
      </c>
      <c r="F126">
        <f>'2018'!D24</f>
        <v>256</v>
      </c>
      <c r="G126" s="21">
        <f t="shared" si="8"/>
        <v>14.167127836192584</v>
      </c>
      <c r="H126">
        <f>'2018'!E24</f>
        <v>5155</v>
      </c>
      <c r="I126">
        <f>'2018'!F24</f>
        <v>1164</v>
      </c>
      <c r="J126" s="21">
        <f t="shared" si="9"/>
        <v>22.580019398642097</v>
      </c>
    </row>
    <row r="127" spans="2:10">
      <c r="B127">
        <f>'2018'!A25</f>
        <v>252</v>
      </c>
      <c r="C127" t="str">
        <f>VLOOKUP(B127,[1]Tabelle1!$A$1:$B$68,2,FALSE)</f>
        <v>Hameln-Pyrmont</v>
      </c>
      <c r="D127">
        <f>'2018'!$H$1</f>
        <v>2018</v>
      </c>
      <c r="E127">
        <f>'2018'!C25</f>
        <v>1110</v>
      </c>
      <c r="F127">
        <f>'2018'!D25</f>
        <v>200</v>
      </c>
      <c r="G127" s="21">
        <f t="shared" si="8"/>
        <v>18.018018018018019</v>
      </c>
      <c r="H127">
        <f>'2018'!E25</f>
        <v>3376</v>
      </c>
      <c r="I127">
        <f>'2018'!F25</f>
        <v>1040</v>
      </c>
      <c r="J127" s="21">
        <f t="shared" si="9"/>
        <v>30.805687203791472</v>
      </c>
    </row>
    <row r="128" spans="2:10">
      <c r="B128">
        <f>'2018'!A26</f>
        <v>254</v>
      </c>
      <c r="C128" t="str">
        <f>VLOOKUP(B128,[1]Tabelle1!$A$1:$B$68,2,FALSE)</f>
        <v>Hildesheim</v>
      </c>
      <c r="D128">
        <f>'2018'!$H$1</f>
        <v>2018</v>
      </c>
      <c r="E128">
        <f>'2018'!C26</f>
        <v>2065</v>
      </c>
      <c r="F128">
        <f>'2018'!D26</f>
        <v>318</v>
      </c>
      <c r="G128" s="21">
        <f t="shared" si="8"/>
        <v>15.39951573849879</v>
      </c>
      <c r="H128">
        <f>'2018'!E26</f>
        <v>6296</v>
      </c>
      <c r="I128">
        <f>'2018'!F26</f>
        <v>1677</v>
      </c>
      <c r="J128" s="21">
        <f t="shared" si="9"/>
        <v>26.635959339263028</v>
      </c>
    </row>
    <row r="129" spans="2:10">
      <c r="B129">
        <f>'2018'!A27</f>
        <v>255</v>
      </c>
      <c r="C129" t="str">
        <f>VLOOKUP(B129,[1]Tabelle1!$A$1:$B$68,2,FALSE)</f>
        <v>Holzminden</v>
      </c>
      <c r="D129">
        <f>'2018'!$H$1</f>
        <v>2018</v>
      </c>
      <c r="E129">
        <f>'2018'!C27</f>
        <v>474</v>
      </c>
      <c r="F129">
        <f>'2018'!D27</f>
        <v>70</v>
      </c>
      <c r="G129" s="21">
        <f t="shared" si="8"/>
        <v>14.767932489451477</v>
      </c>
      <c r="H129">
        <f>'2018'!E27</f>
        <v>1493</v>
      </c>
      <c r="I129">
        <f>'2018'!F27</f>
        <v>284</v>
      </c>
      <c r="J129" s="21">
        <f t="shared" si="9"/>
        <v>19.022103148024115</v>
      </c>
    </row>
    <row r="130" spans="2:10">
      <c r="B130">
        <f>'2018'!A28</f>
        <v>256</v>
      </c>
      <c r="C130" t="str">
        <f>VLOOKUP(B130,[1]Tabelle1!$A$1:$B$68,2,FALSE)</f>
        <v>Nienburg (Weser)</v>
      </c>
      <c r="D130">
        <f>'2018'!$H$1</f>
        <v>2018</v>
      </c>
      <c r="E130">
        <f>'2018'!C28</f>
        <v>966</v>
      </c>
      <c r="F130">
        <f>'2018'!D28</f>
        <v>127</v>
      </c>
      <c r="G130" s="21">
        <f t="shared" si="8"/>
        <v>13.146997929606624</v>
      </c>
      <c r="H130">
        <f>'2018'!E28</f>
        <v>2930</v>
      </c>
      <c r="I130">
        <f>'2018'!F28</f>
        <v>618</v>
      </c>
      <c r="J130" s="21">
        <f t="shared" si="9"/>
        <v>21.092150170648463</v>
      </c>
    </row>
    <row r="131" spans="2:10">
      <c r="B131">
        <f>'2018'!A29</f>
        <v>257</v>
      </c>
      <c r="C131" t="str">
        <f>VLOOKUP(B131,[1]Tabelle1!$A$1:$B$68,2,FALSE)</f>
        <v>Schaumburg</v>
      </c>
      <c r="D131">
        <f>'2018'!$H$1</f>
        <v>2018</v>
      </c>
      <c r="E131">
        <f>'2018'!C29</f>
        <v>1189</v>
      </c>
      <c r="F131">
        <f>'2018'!D29</f>
        <v>178</v>
      </c>
      <c r="G131" s="21">
        <f t="shared" si="8"/>
        <v>14.970563498738434</v>
      </c>
      <c r="H131">
        <f>'2018'!E29</f>
        <v>3532</v>
      </c>
      <c r="I131">
        <f>'2018'!F29</f>
        <v>957</v>
      </c>
      <c r="J131" s="21">
        <f t="shared" si="9"/>
        <v>27.095130237825593</v>
      </c>
    </row>
    <row r="132" spans="2:10">
      <c r="B132">
        <f>'2018'!A30</f>
        <v>2</v>
      </c>
      <c r="C132" t="str">
        <f>VLOOKUP(B132,[1]Tabelle1!$A$1:$B$68,2,FALSE)</f>
        <v>Stat. Region Hannover</v>
      </c>
      <c r="D132">
        <f>'2018'!$H$1</f>
        <v>2018</v>
      </c>
      <c r="E132">
        <f>'2018'!C30</f>
        <v>18740</v>
      </c>
      <c r="F132">
        <f>'2018'!D30</f>
        <v>4141</v>
      </c>
      <c r="G132" s="21">
        <f t="shared" si="8"/>
        <v>22.097118463180362</v>
      </c>
      <c r="H132">
        <f>'2018'!E30</f>
        <v>52023</v>
      </c>
      <c r="I132">
        <f>'2018'!F30</f>
        <v>17253</v>
      </c>
      <c r="J132" s="21">
        <f t="shared" si="9"/>
        <v>33.164177383080563</v>
      </c>
    </row>
    <row r="133" spans="2:10">
      <c r="B133">
        <f>'2018'!A31</f>
        <v>351</v>
      </c>
      <c r="C133" t="str">
        <f>VLOOKUP(B133,[1]Tabelle1!$A$1:$B$68,2,FALSE)</f>
        <v>Celle</v>
      </c>
      <c r="D133">
        <f>'2018'!$H$1</f>
        <v>2018</v>
      </c>
      <c r="E133">
        <f>'2018'!C31</f>
        <v>1498</v>
      </c>
      <c r="F133">
        <f>'2018'!D31</f>
        <v>142</v>
      </c>
      <c r="G133" s="21">
        <f t="shared" si="8"/>
        <v>9.479305740987984</v>
      </c>
      <c r="H133">
        <f>'2018'!E31</f>
        <v>4526</v>
      </c>
      <c r="I133">
        <f>'2018'!F31</f>
        <v>934</v>
      </c>
      <c r="J133" s="21">
        <f t="shared" si="9"/>
        <v>20.63632346442775</v>
      </c>
    </row>
    <row r="134" spans="2:10">
      <c r="B134">
        <f>'2018'!A32</f>
        <v>352</v>
      </c>
      <c r="C134" t="str">
        <f>VLOOKUP(B134,[1]Tabelle1!$A$1:$B$68,2,FALSE)</f>
        <v>Cuxhaven</v>
      </c>
      <c r="D134">
        <f>'2018'!$H$1</f>
        <v>2018</v>
      </c>
      <c r="E134">
        <f>'2018'!C32</f>
        <v>1597</v>
      </c>
      <c r="F134">
        <f>'2018'!D32</f>
        <v>193</v>
      </c>
      <c r="G134" s="21">
        <f t="shared" si="8"/>
        <v>12.08515967438948</v>
      </c>
      <c r="H134">
        <f>'2018'!E32</f>
        <v>4708</v>
      </c>
      <c r="I134">
        <f>'2018'!F32</f>
        <v>833</v>
      </c>
      <c r="J134" s="21">
        <f t="shared" si="9"/>
        <v>17.693288020390824</v>
      </c>
    </row>
    <row r="135" spans="2:10">
      <c r="B135">
        <f>'2018'!A33</f>
        <v>353</v>
      </c>
      <c r="C135" t="str">
        <f>VLOOKUP(B135,[1]Tabelle1!$A$1:$B$68,2,FALSE)</f>
        <v>Harburg</v>
      </c>
      <c r="D135">
        <f>'2018'!$H$1</f>
        <v>2018</v>
      </c>
      <c r="E135">
        <f>'2018'!C33</f>
        <v>2480</v>
      </c>
      <c r="F135">
        <f>'2018'!D33</f>
        <v>312</v>
      </c>
      <c r="G135" s="21">
        <f t="shared" si="8"/>
        <v>12.580645161290322</v>
      </c>
      <c r="H135">
        <f>'2018'!E33</f>
        <v>6789</v>
      </c>
      <c r="I135">
        <f>'2018'!F33</f>
        <v>1521</v>
      </c>
      <c r="J135" s="21">
        <f t="shared" si="9"/>
        <v>22.403888643393724</v>
      </c>
    </row>
    <row r="136" spans="2:10">
      <c r="B136">
        <f>'2018'!A34</f>
        <v>354</v>
      </c>
      <c r="C136" t="str">
        <f>VLOOKUP(B136,[1]Tabelle1!$A$1:$B$68,2,FALSE)</f>
        <v>Lüchow-Dannenberg</v>
      </c>
      <c r="D136">
        <f>'2018'!$H$1</f>
        <v>2018</v>
      </c>
      <c r="E136">
        <f>'2018'!C34</f>
        <v>362</v>
      </c>
      <c r="F136">
        <f>'2018'!D34</f>
        <v>55</v>
      </c>
      <c r="G136" s="21">
        <f t="shared" si="8"/>
        <v>15.193370165745856</v>
      </c>
      <c r="H136">
        <f>'2018'!E34</f>
        <v>1052</v>
      </c>
      <c r="I136">
        <f>'2018'!F34</f>
        <v>164</v>
      </c>
      <c r="J136" s="21">
        <f t="shared" si="9"/>
        <v>15.589353612167301</v>
      </c>
    </row>
    <row r="137" spans="2:10">
      <c r="B137">
        <f>'2018'!A35</f>
        <v>355</v>
      </c>
      <c r="C137" t="str">
        <f>VLOOKUP(B137,[1]Tabelle1!$A$1:$B$68,2,FALSE)</f>
        <v>Lüneburg</v>
      </c>
      <c r="D137">
        <f>'2018'!$H$1</f>
        <v>2018</v>
      </c>
      <c r="E137">
        <f>'2018'!C35</f>
        <v>1893</v>
      </c>
      <c r="F137">
        <f>'2018'!D35</f>
        <v>222</v>
      </c>
      <c r="G137" s="21">
        <f t="shared" si="8"/>
        <v>11.727416798732172</v>
      </c>
      <c r="H137">
        <f>'2018'!E35</f>
        <v>4920</v>
      </c>
      <c r="I137">
        <f>'2018'!F35</f>
        <v>1089</v>
      </c>
      <c r="J137" s="21">
        <f t="shared" si="9"/>
        <v>22.134146341463413</v>
      </c>
    </row>
    <row r="138" spans="2:10">
      <c r="B138">
        <f>'2018'!A36</f>
        <v>356</v>
      </c>
      <c r="C138" t="str">
        <f>VLOOKUP(B138,[1]Tabelle1!$A$1:$B$68,2,FALSE)</f>
        <v>Osterholz</v>
      </c>
      <c r="D138">
        <f>'2018'!$H$1</f>
        <v>2018</v>
      </c>
      <c r="E138">
        <f>'2018'!C36</f>
        <v>986</v>
      </c>
      <c r="F138">
        <f>'2018'!D36</f>
        <v>114</v>
      </c>
      <c r="G138" s="21">
        <f t="shared" si="8"/>
        <v>11.561866125760648</v>
      </c>
      <c r="H138">
        <f>'2018'!E36</f>
        <v>2821</v>
      </c>
      <c r="I138">
        <f>'2018'!F36</f>
        <v>519</v>
      </c>
      <c r="J138" s="21">
        <f t="shared" si="9"/>
        <v>18.397731300957108</v>
      </c>
    </row>
    <row r="139" spans="2:10">
      <c r="B139">
        <f>'2018'!A37</f>
        <v>357</v>
      </c>
      <c r="C139" t="str">
        <f>VLOOKUP(B139,[1]Tabelle1!$A$1:$B$68,2,FALSE)</f>
        <v>Rotenburg (Wümme)</v>
      </c>
      <c r="D139">
        <f>'2018'!$H$1</f>
        <v>2018</v>
      </c>
      <c r="E139">
        <f>'2018'!C37</f>
        <v>1207</v>
      </c>
      <c r="F139">
        <f>'2018'!D37</f>
        <v>140</v>
      </c>
      <c r="G139" s="21">
        <f t="shared" si="8"/>
        <v>11.599005799502899</v>
      </c>
      <c r="H139">
        <f>'2018'!E37</f>
        <v>3869</v>
      </c>
      <c r="I139">
        <f>'2018'!F37</f>
        <v>706</v>
      </c>
      <c r="J139" s="21">
        <f t="shared" si="9"/>
        <v>18.247609201344016</v>
      </c>
    </row>
    <row r="140" spans="2:10">
      <c r="B140">
        <f>'2018'!A38</f>
        <v>358</v>
      </c>
      <c r="C140" t="str">
        <f>VLOOKUP(B140,[1]Tabelle1!$A$1:$B$68,2,FALSE)</f>
        <v>Heidekreis</v>
      </c>
      <c r="D140">
        <f>'2018'!$H$1</f>
        <v>2018</v>
      </c>
      <c r="E140">
        <f>'2018'!C38</f>
        <v>1098</v>
      </c>
      <c r="F140">
        <f>'2018'!D38</f>
        <v>148</v>
      </c>
      <c r="G140" s="21">
        <f t="shared" si="8"/>
        <v>13.479052823315119</v>
      </c>
      <c r="H140">
        <f>'2018'!E38</f>
        <v>3369</v>
      </c>
      <c r="I140">
        <f>'2018'!F38</f>
        <v>667</v>
      </c>
      <c r="J140" s="21">
        <f t="shared" si="9"/>
        <v>19.798159691303059</v>
      </c>
    </row>
    <row r="141" spans="2:10">
      <c r="B141">
        <f>'2018'!A39</f>
        <v>359</v>
      </c>
      <c r="C141" t="str">
        <f>VLOOKUP(B141,[1]Tabelle1!$A$1:$B$68,2,FALSE)</f>
        <v>Stade</v>
      </c>
      <c r="D141">
        <f>'2018'!$H$1</f>
        <v>2018</v>
      </c>
      <c r="E141">
        <f>'2018'!C39</f>
        <v>1763</v>
      </c>
      <c r="F141">
        <f>'2018'!D39</f>
        <v>178</v>
      </c>
      <c r="G141" s="21">
        <f t="shared" si="8"/>
        <v>10.096426545660805</v>
      </c>
      <c r="H141">
        <f>'2018'!E39</f>
        <v>5002</v>
      </c>
      <c r="I141">
        <f>'2018'!F39</f>
        <v>988</v>
      </c>
      <c r="J141" s="21">
        <f t="shared" si="9"/>
        <v>19.752099160335863</v>
      </c>
    </row>
    <row r="142" spans="2:10">
      <c r="B142">
        <f>'2018'!A40</f>
        <v>360</v>
      </c>
      <c r="C142" t="str">
        <f>VLOOKUP(B142,[1]Tabelle1!$A$1:$B$68,2,FALSE)</f>
        <v>Uelzen</v>
      </c>
      <c r="D142">
        <f>'2018'!$H$1</f>
        <v>2018</v>
      </c>
      <c r="E142">
        <f>'2018'!C40</f>
        <v>735</v>
      </c>
      <c r="F142">
        <f>'2018'!D40</f>
        <v>76</v>
      </c>
      <c r="G142" s="21">
        <f t="shared" si="8"/>
        <v>10.340136054421768</v>
      </c>
      <c r="H142">
        <f>'2018'!E40</f>
        <v>2054</v>
      </c>
      <c r="I142">
        <f>'2018'!F40</f>
        <v>392</v>
      </c>
      <c r="J142" s="21">
        <f t="shared" si="9"/>
        <v>19.084712755598833</v>
      </c>
    </row>
    <row r="143" spans="2:10">
      <c r="B143">
        <f>'2018'!A41</f>
        <v>361</v>
      </c>
      <c r="C143" t="str">
        <f>VLOOKUP(B143,[1]Tabelle1!$A$1:$B$68,2,FALSE)</f>
        <v>Verden</v>
      </c>
      <c r="D143">
        <f>'2018'!$H$1</f>
        <v>2018</v>
      </c>
      <c r="E143">
        <f>'2018'!C41</f>
        <v>1266</v>
      </c>
      <c r="F143">
        <f>'2018'!D41</f>
        <v>208</v>
      </c>
      <c r="G143" s="21">
        <f t="shared" si="8"/>
        <v>16.429699842022117</v>
      </c>
      <c r="H143">
        <f>'2018'!E41</f>
        <v>3563</v>
      </c>
      <c r="I143">
        <f>'2018'!F41</f>
        <v>866</v>
      </c>
      <c r="J143" s="21">
        <f t="shared" si="9"/>
        <v>24.305360651136681</v>
      </c>
    </row>
    <row r="144" spans="2:10">
      <c r="B144">
        <f>'2018'!A42</f>
        <v>3</v>
      </c>
      <c r="C144" t="str">
        <f>VLOOKUP(B144,[1]Tabelle1!$A$1:$B$68,2,FALSE)</f>
        <v>Stat. Region Lüneburg</v>
      </c>
      <c r="D144">
        <f>'2018'!$H$1</f>
        <v>2018</v>
      </c>
      <c r="E144">
        <f>'2018'!C42</f>
        <v>14885</v>
      </c>
      <c r="F144">
        <f>'2018'!D42</f>
        <v>1788</v>
      </c>
      <c r="G144" s="21">
        <f t="shared" si="8"/>
        <v>12.012092710782667</v>
      </c>
      <c r="H144">
        <f>'2018'!E42</f>
        <v>42673</v>
      </c>
      <c r="I144">
        <f>'2018'!F42</f>
        <v>8679</v>
      </c>
      <c r="J144" s="21">
        <f t="shared" si="9"/>
        <v>20.338387270639515</v>
      </c>
    </row>
    <row r="145" spans="2:10">
      <c r="B145">
        <f>'2018'!A43</f>
        <v>401</v>
      </c>
      <c r="C145" t="str">
        <f>VLOOKUP(B145,[1]Tabelle1!$A$1:$B$68,2,FALSE)</f>
        <v>Delmenhorst  Stadt</v>
      </c>
      <c r="D145">
        <f>'2018'!$H$1</f>
        <v>2018</v>
      </c>
      <c r="E145">
        <f>'2018'!C43</f>
        <v>417</v>
      </c>
      <c r="F145">
        <f>'2018'!D43</f>
        <v>93</v>
      </c>
      <c r="G145" s="21">
        <f t="shared" si="8"/>
        <v>22.302158273381295</v>
      </c>
      <c r="H145">
        <f>'2018'!E43</f>
        <v>1715</v>
      </c>
      <c r="I145">
        <f>'2018'!F43</f>
        <v>789</v>
      </c>
      <c r="J145" s="21">
        <f t="shared" si="9"/>
        <v>46.005830903790084</v>
      </c>
    </row>
    <row r="146" spans="2:10">
      <c r="B146">
        <f>'2018'!A44</f>
        <v>402</v>
      </c>
      <c r="C146" t="str">
        <f>VLOOKUP(B146,[1]Tabelle1!$A$1:$B$68,2,FALSE)</f>
        <v>Emden  Stadt</v>
      </c>
      <c r="D146">
        <f>'2018'!$H$1</f>
        <v>2018</v>
      </c>
      <c r="E146">
        <f>'2018'!C44</f>
        <v>353</v>
      </c>
      <c r="F146">
        <f>'2018'!D44</f>
        <v>64</v>
      </c>
      <c r="G146" s="21">
        <f t="shared" si="8"/>
        <v>18.130311614730878</v>
      </c>
      <c r="H146">
        <f>'2018'!E44</f>
        <v>1182</v>
      </c>
      <c r="I146">
        <f>'2018'!F44</f>
        <v>311</v>
      </c>
      <c r="J146" s="21">
        <f t="shared" si="9"/>
        <v>26.311336717428084</v>
      </c>
    </row>
    <row r="147" spans="2:10">
      <c r="B147">
        <f>'2018'!A45</f>
        <v>403</v>
      </c>
      <c r="C147" t="str">
        <f>VLOOKUP(B147,[1]Tabelle1!$A$1:$B$68,2,FALSE)</f>
        <v>Oldenburg(Oldb)  Stadt</v>
      </c>
      <c r="D147">
        <f>'2018'!$H$1</f>
        <v>2018</v>
      </c>
      <c r="E147">
        <f>'2018'!C45</f>
        <v>1757</v>
      </c>
      <c r="F147">
        <f>'2018'!D45</f>
        <v>343</v>
      </c>
      <c r="G147" s="21">
        <f t="shared" si="8"/>
        <v>19.52191235059761</v>
      </c>
      <c r="H147">
        <f>'2018'!E45</f>
        <v>4121</v>
      </c>
      <c r="I147">
        <f>'2018'!F45</f>
        <v>1228</v>
      </c>
      <c r="J147" s="21">
        <f t="shared" si="9"/>
        <v>29.79859257461781</v>
      </c>
    </row>
    <row r="148" spans="2:10">
      <c r="B148">
        <f>'2018'!A46</f>
        <v>404</v>
      </c>
      <c r="C148" t="str">
        <f>VLOOKUP(B148,[1]Tabelle1!$A$1:$B$68,2,FALSE)</f>
        <v>Osnabrück  Stadt</v>
      </c>
      <c r="D148">
        <f>'2018'!$H$1</f>
        <v>2018</v>
      </c>
      <c r="E148">
        <f>'2018'!C46</f>
        <v>1460</v>
      </c>
      <c r="F148">
        <f>'2018'!D46</f>
        <v>340</v>
      </c>
      <c r="G148" s="21">
        <f t="shared" si="8"/>
        <v>23.287671232876711</v>
      </c>
      <c r="H148">
        <f>'2018'!E46</f>
        <v>3831</v>
      </c>
      <c r="I148">
        <f>'2018'!F46</f>
        <v>1551</v>
      </c>
      <c r="J148" s="21">
        <f t="shared" si="9"/>
        <v>40.485512920908377</v>
      </c>
    </row>
    <row r="149" spans="2:10">
      <c r="B149">
        <f>'2018'!A47</f>
        <v>405</v>
      </c>
      <c r="C149" t="str">
        <f>VLOOKUP(B149,[1]Tabelle1!$A$1:$B$68,2,FALSE)</f>
        <v>Wilhelmshaven  Stadt</v>
      </c>
      <c r="D149">
        <f>'2018'!$H$1</f>
        <v>2018</v>
      </c>
      <c r="E149">
        <f>'2018'!C47</f>
        <v>384</v>
      </c>
      <c r="F149">
        <f>'2018'!D47</f>
        <v>41</v>
      </c>
      <c r="G149" s="21">
        <f t="shared" si="8"/>
        <v>10.677083333333332</v>
      </c>
      <c r="H149">
        <f>'2018'!E47</f>
        <v>1511</v>
      </c>
      <c r="I149">
        <f>'2018'!F47</f>
        <v>429</v>
      </c>
      <c r="J149" s="21">
        <f t="shared" si="9"/>
        <v>28.391793514228986</v>
      </c>
    </row>
    <row r="150" spans="2:10">
      <c r="B150">
        <f>'2018'!A48</f>
        <v>451</v>
      </c>
      <c r="C150" t="str">
        <f>VLOOKUP(B150,[1]Tabelle1!$A$1:$B$68,2,FALSE)</f>
        <v>Ammerland</v>
      </c>
      <c r="D150">
        <f>'2018'!$H$1</f>
        <v>2018</v>
      </c>
      <c r="E150">
        <f>'2018'!C48</f>
        <v>1049</v>
      </c>
      <c r="F150">
        <f>'2018'!D48</f>
        <v>64</v>
      </c>
      <c r="G150" s="21">
        <f t="shared" si="8"/>
        <v>6.1010486177311725</v>
      </c>
      <c r="H150">
        <f>'2018'!E48</f>
        <v>3210</v>
      </c>
      <c r="I150">
        <f>'2018'!F48</f>
        <v>594</v>
      </c>
      <c r="J150" s="21">
        <f t="shared" si="9"/>
        <v>18.504672897196262</v>
      </c>
    </row>
    <row r="151" spans="2:10">
      <c r="B151">
        <f>'2018'!A49</f>
        <v>452</v>
      </c>
      <c r="C151" t="str">
        <f>VLOOKUP(B151,[1]Tabelle1!$A$1:$B$68,2,FALSE)</f>
        <v>Aurich</v>
      </c>
      <c r="D151">
        <f>'2018'!$H$1</f>
        <v>2018</v>
      </c>
      <c r="E151">
        <f>'2018'!C49</f>
        <v>1179</v>
      </c>
      <c r="F151">
        <f>'2018'!D49</f>
        <v>140</v>
      </c>
      <c r="G151" s="21">
        <f t="shared" ref="G151:G164" si="10">F151/E151*100</f>
        <v>11.874469889737066</v>
      </c>
      <c r="H151">
        <f>'2018'!E49</f>
        <v>4414</v>
      </c>
      <c r="I151">
        <f>'2018'!F49</f>
        <v>665</v>
      </c>
      <c r="J151" s="21">
        <f t="shared" ref="J151:J164" si="11">I151/H151*100</f>
        <v>15.065700045310376</v>
      </c>
    </row>
    <row r="152" spans="2:10">
      <c r="B152">
        <f>'2018'!A50</f>
        <v>453</v>
      </c>
      <c r="C152" t="str">
        <f>VLOOKUP(B152,[1]Tabelle1!$A$1:$B$68,2,FALSE)</f>
        <v>Cloppenburg</v>
      </c>
      <c r="D152">
        <f>'2018'!$H$1</f>
        <v>2018</v>
      </c>
      <c r="E152">
        <f>'2018'!C50</f>
        <v>1496</v>
      </c>
      <c r="F152">
        <f>'2018'!D50</f>
        <v>244</v>
      </c>
      <c r="G152" s="21">
        <f t="shared" si="10"/>
        <v>16.310160427807489</v>
      </c>
      <c r="H152">
        <f>'2018'!E50</f>
        <v>4600</v>
      </c>
      <c r="I152">
        <f>'2018'!F50</f>
        <v>1049</v>
      </c>
      <c r="J152" s="21">
        <f t="shared" si="11"/>
        <v>22.804347826086957</v>
      </c>
    </row>
    <row r="153" spans="2:10">
      <c r="B153">
        <f>'2018'!A51</f>
        <v>454</v>
      </c>
      <c r="C153" t="str">
        <f>VLOOKUP(B153,[1]Tabelle1!$A$1:$B$68,2,FALSE)</f>
        <v>Emsland</v>
      </c>
      <c r="D153">
        <f>'2018'!$H$1</f>
        <v>2018</v>
      </c>
      <c r="E153">
        <f>'2018'!C51</f>
        <v>2755</v>
      </c>
      <c r="F153">
        <f>'2018'!D51</f>
        <v>435</v>
      </c>
      <c r="G153" s="21">
        <f t="shared" si="10"/>
        <v>15.789473684210526</v>
      </c>
      <c r="H153">
        <f>'2018'!E51</f>
        <v>8631</v>
      </c>
      <c r="I153">
        <f>'2018'!F51</f>
        <v>1846</v>
      </c>
      <c r="J153" s="21">
        <f t="shared" si="11"/>
        <v>21.388019928165914</v>
      </c>
    </row>
    <row r="154" spans="2:10">
      <c r="B154">
        <f>'2018'!A52</f>
        <v>455</v>
      </c>
      <c r="C154" t="str">
        <f>VLOOKUP(B154,[1]Tabelle1!$A$1:$B$68,2,FALSE)</f>
        <v>Friesland</v>
      </c>
      <c r="D154">
        <f>'2018'!$H$1</f>
        <v>2018</v>
      </c>
      <c r="E154">
        <f>'2018'!C52</f>
        <v>720</v>
      </c>
      <c r="F154">
        <f>'2018'!D52</f>
        <v>45</v>
      </c>
      <c r="G154" s="21">
        <f t="shared" si="10"/>
        <v>6.25</v>
      </c>
      <c r="H154">
        <f>'2018'!E52</f>
        <v>2275</v>
      </c>
      <c r="I154">
        <f>'2018'!F52</f>
        <v>254</v>
      </c>
      <c r="J154" s="21">
        <f t="shared" si="11"/>
        <v>11.164835164835164</v>
      </c>
    </row>
    <row r="155" spans="2:10">
      <c r="B155">
        <f>'2018'!A53</f>
        <v>456</v>
      </c>
      <c r="C155" t="str">
        <f>VLOOKUP(B155,[1]Tabelle1!$A$1:$B$68,2,FALSE)</f>
        <v>Grafschaft Bentheim</v>
      </c>
      <c r="D155">
        <f>'2018'!$H$1</f>
        <v>2018</v>
      </c>
      <c r="E155">
        <f>'2018'!C53</f>
        <v>1197</v>
      </c>
      <c r="F155">
        <f>'2018'!D53</f>
        <v>256</v>
      </c>
      <c r="G155" s="21">
        <f t="shared" si="10"/>
        <v>21.386800334168754</v>
      </c>
      <c r="H155">
        <f>'2018'!E53</f>
        <v>3610</v>
      </c>
      <c r="I155">
        <f>'2018'!F53</f>
        <v>1119</v>
      </c>
      <c r="J155" s="21">
        <f t="shared" si="11"/>
        <v>30.997229916897506</v>
      </c>
    </row>
    <row r="156" spans="2:10">
      <c r="B156">
        <f>'2018'!A54</f>
        <v>457</v>
      </c>
      <c r="C156" t="str">
        <f>VLOOKUP(B156,[1]Tabelle1!$A$1:$B$68,2,FALSE)</f>
        <v>Leer</v>
      </c>
      <c r="D156">
        <f>'2018'!$H$1</f>
        <v>2018</v>
      </c>
      <c r="E156">
        <f>'2018'!C54</f>
        <v>1040</v>
      </c>
      <c r="F156">
        <f>'2018'!D54</f>
        <v>121</v>
      </c>
      <c r="G156" s="21">
        <f t="shared" si="10"/>
        <v>11.634615384615385</v>
      </c>
      <c r="H156">
        <f>'2018'!E54</f>
        <v>4226</v>
      </c>
      <c r="I156">
        <f>'2018'!F54</f>
        <v>628</v>
      </c>
      <c r="J156" s="21">
        <f t="shared" si="11"/>
        <v>14.860388073828679</v>
      </c>
    </row>
    <row r="157" spans="2:10">
      <c r="B157">
        <f>'2018'!A55</f>
        <v>458</v>
      </c>
      <c r="C157" t="str">
        <f>VLOOKUP(B157,[1]Tabelle1!$A$1:$B$68,2,FALSE)</f>
        <v>Oldenburg</v>
      </c>
      <c r="D157">
        <f>'2018'!$H$1</f>
        <v>2018</v>
      </c>
      <c r="E157">
        <f>'2018'!C55</f>
        <v>1114</v>
      </c>
      <c r="F157">
        <f>'2018'!D55</f>
        <v>90</v>
      </c>
      <c r="G157" s="21">
        <f t="shared" si="10"/>
        <v>8.0789946140035909</v>
      </c>
      <c r="H157">
        <f>'2018'!E55</f>
        <v>3199</v>
      </c>
      <c r="I157">
        <f>'2018'!F55</f>
        <v>484</v>
      </c>
      <c r="J157" s="21">
        <f t="shared" si="11"/>
        <v>15.129728040012505</v>
      </c>
    </row>
    <row r="158" spans="2:10">
      <c r="B158">
        <f>'2018'!A56</f>
        <v>459</v>
      </c>
      <c r="C158" t="str">
        <f>VLOOKUP(B158,[1]Tabelle1!$A$1:$B$68,2,FALSE)</f>
        <v>Osnabrück</v>
      </c>
      <c r="D158">
        <f>'2018'!$H$1</f>
        <v>2018</v>
      </c>
      <c r="E158">
        <f>'2018'!C56</f>
        <v>3170</v>
      </c>
      <c r="F158">
        <f>'2018'!D56</f>
        <v>420</v>
      </c>
      <c r="G158" s="21">
        <f t="shared" si="10"/>
        <v>13.249211356466878</v>
      </c>
      <c r="H158">
        <f>'2018'!E56</f>
        <v>9373</v>
      </c>
      <c r="I158">
        <f>'2018'!F56</f>
        <v>1843</v>
      </c>
      <c r="J158" s="21">
        <f t="shared" si="11"/>
        <v>19.662861410434225</v>
      </c>
    </row>
    <row r="159" spans="2:10">
      <c r="B159">
        <f>'2018'!A57</f>
        <v>460</v>
      </c>
      <c r="C159" t="str">
        <f>VLOOKUP(B159,[1]Tabelle1!$A$1:$B$68,2,FALSE)</f>
        <v>Vechta</v>
      </c>
      <c r="D159">
        <f>'2018'!$H$1</f>
        <v>2018</v>
      </c>
      <c r="E159">
        <f>'2018'!C57</f>
        <v>1485</v>
      </c>
      <c r="F159">
        <f>'2018'!D57</f>
        <v>226</v>
      </c>
      <c r="G159" s="21">
        <f t="shared" si="10"/>
        <v>15.218855218855218</v>
      </c>
      <c r="H159">
        <f>'2018'!E57</f>
        <v>4124</v>
      </c>
      <c r="I159">
        <f>'2018'!F57</f>
        <v>763</v>
      </c>
      <c r="J159" s="21">
        <f t="shared" si="11"/>
        <v>18.501454898157128</v>
      </c>
    </row>
    <row r="160" spans="2:10">
      <c r="B160">
        <f>'2018'!A58</f>
        <v>461</v>
      </c>
      <c r="C160" t="str">
        <f>VLOOKUP(B160,[1]Tabelle1!$A$1:$B$68,2,FALSE)</f>
        <v>Wesermarsch</v>
      </c>
      <c r="D160">
        <f>'2018'!$H$1</f>
        <v>2018</v>
      </c>
      <c r="E160">
        <f>'2018'!C58</f>
        <v>682</v>
      </c>
      <c r="F160">
        <f>'2018'!D58</f>
        <v>114</v>
      </c>
      <c r="G160" s="21">
        <f t="shared" si="10"/>
        <v>16.715542521994134</v>
      </c>
      <c r="H160">
        <f>'2018'!E58</f>
        <v>2121</v>
      </c>
      <c r="I160">
        <f>'2018'!F58</f>
        <v>489</v>
      </c>
      <c r="J160" s="21">
        <f t="shared" si="11"/>
        <v>23.055162659123056</v>
      </c>
    </row>
    <row r="161" spans="2:10">
      <c r="B161">
        <f>'2018'!A59</f>
        <v>462</v>
      </c>
      <c r="C161" t="str">
        <f>VLOOKUP(B161,[1]Tabelle1!$A$1:$B$68,2,FALSE)</f>
        <v>Wittmund</v>
      </c>
      <c r="D161">
        <f>'2018'!$H$1</f>
        <v>2018</v>
      </c>
      <c r="E161">
        <f>'2018'!C59</f>
        <v>314</v>
      </c>
      <c r="F161">
        <f>'2018'!D59</f>
        <v>15</v>
      </c>
      <c r="G161" s="21">
        <f t="shared" si="10"/>
        <v>4.7770700636942678</v>
      </c>
      <c r="H161">
        <f>'2018'!E59</f>
        <v>1319</v>
      </c>
      <c r="I161">
        <f>'2018'!F59</f>
        <v>128</v>
      </c>
      <c r="J161" s="21">
        <f t="shared" si="11"/>
        <v>9.704321455648218</v>
      </c>
    </row>
    <row r="162" spans="2:10">
      <c r="B162">
        <f>'2018'!A60</f>
        <v>4</v>
      </c>
      <c r="C162" t="str">
        <f>VLOOKUP(B162,[1]Tabelle1!$A$1:$B$68,2,FALSE)</f>
        <v>Stat. Region Weser-Ems</v>
      </c>
      <c r="D162">
        <f>'2018'!$H$1</f>
        <v>2018</v>
      </c>
      <c r="E162">
        <f>'2018'!C60</f>
        <v>20572</v>
      </c>
      <c r="F162">
        <f>'2018'!D60</f>
        <v>3051</v>
      </c>
      <c r="G162" s="21">
        <f t="shared" si="10"/>
        <v>14.83083803227688</v>
      </c>
      <c r="H162">
        <f>'2018'!E60</f>
        <v>63462</v>
      </c>
      <c r="I162">
        <f>'2018'!F60</f>
        <v>14170</v>
      </c>
      <c r="J162" s="21">
        <f t="shared" si="11"/>
        <v>22.328322460685136</v>
      </c>
    </row>
    <row r="163" spans="2:10">
      <c r="B163">
        <f>'2018'!A61</f>
        <v>0</v>
      </c>
      <c r="C163" t="str">
        <f>VLOOKUP(B163,[1]Tabelle1!$A$1:$B$68,2,FALSE)</f>
        <v>Niedersachsen</v>
      </c>
      <c r="D163">
        <f>'2018'!$H$1</f>
        <v>2018</v>
      </c>
      <c r="E163">
        <f>'2018'!C61</f>
        <v>68176</v>
      </c>
      <c r="F163">
        <f>'2018'!D61</f>
        <v>11298</v>
      </c>
      <c r="G163" s="21">
        <f t="shared" si="10"/>
        <v>16.571814128138936</v>
      </c>
      <c r="H163">
        <f>'2018'!E61</f>
        <v>195405</v>
      </c>
      <c r="I163">
        <f>'2018'!F61</f>
        <v>50074</v>
      </c>
      <c r="J163" s="21">
        <f t="shared" si="11"/>
        <v>25.625751644021395</v>
      </c>
    </row>
    <row r="164" spans="2:10">
      <c r="B164">
        <f>'2017'!A8</f>
        <v>101</v>
      </c>
      <c r="C164" t="str">
        <f>VLOOKUP(B164,[1]Tabelle1!$A$1:$B$68,2,FALSE)</f>
        <v>Braunschweig  Stadt</v>
      </c>
      <c r="D164">
        <f>'2017'!$H$1</f>
        <v>2017</v>
      </c>
      <c r="E164">
        <f>'2017'!C8</f>
        <v>2507</v>
      </c>
      <c r="F164">
        <f>'2017'!D8</f>
        <v>503</v>
      </c>
      <c r="G164" s="21">
        <f t="shared" si="10"/>
        <v>20.063821300358995</v>
      </c>
      <c r="H164">
        <f>'2017'!E8</f>
        <v>5653</v>
      </c>
      <c r="I164">
        <f>'2017'!F8</f>
        <v>1996</v>
      </c>
      <c r="J164" s="21">
        <f t="shared" si="11"/>
        <v>35.308685653635237</v>
      </c>
    </row>
    <row r="165" spans="2:10">
      <c r="B165">
        <f>'2017'!A9</f>
        <v>102</v>
      </c>
      <c r="C165" t="str">
        <f>VLOOKUP(B165,[1]Tabelle1!$A$1:$B$68,2,FALSE)</f>
        <v>Salzgitter  Stadt</v>
      </c>
      <c r="D165">
        <f>'2017'!$H$1</f>
        <v>2017</v>
      </c>
      <c r="E165">
        <f>'2017'!C9</f>
        <v>541</v>
      </c>
      <c r="F165">
        <f>'2017'!D9</f>
        <v>140</v>
      </c>
      <c r="G165" s="21">
        <f t="shared" ref="G165:G201" si="12">F165/E165*100</f>
        <v>25.878003696857672</v>
      </c>
      <c r="H165">
        <f>'2017'!E9</f>
        <v>2519</v>
      </c>
      <c r="I165">
        <f>'2017'!F9</f>
        <v>1038</v>
      </c>
      <c r="J165" s="21">
        <f t="shared" ref="J165:J201" si="13">I165/H165*100</f>
        <v>41.206828106391427</v>
      </c>
    </row>
    <row r="166" spans="2:10">
      <c r="B166">
        <f>'2017'!A10</f>
        <v>103</v>
      </c>
      <c r="C166" t="str">
        <f>VLOOKUP(B166,[1]Tabelle1!$A$1:$B$68,2,FALSE)</f>
        <v>Wolfsburg  Stadt</v>
      </c>
      <c r="D166">
        <f>'2017'!$H$1</f>
        <v>2017</v>
      </c>
      <c r="E166">
        <f>'2017'!C10</f>
        <v>1272</v>
      </c>
      <c r="F166">
        <f>'2017'!D10</f>
        <v>295</v>
      </c>
      <c r="G166" s="21">
        <f t="shared" si="12"/>
        <v>23.191823899371069</v>
      </c>
      <c r="H166">
        <f>'2017'!E10</f>
        <v>3247</v>
      </c>
      <c r="I166">
        <f>'2017'!F10</f>
        <v>1074</v>
      </c>
      <c r="J166" s="21">
        <f t="shared" si="13"/>
        <v>33.076686171850938</v>
      </c>
    </row>
    <row r="167" spans="2:10">
      <c r="B167">
        <f>'2017'!A11</f>
        <v>151</v>
      </c>
      <c r="C167" t="str">
        <f>VLOOKUP(B167,[1]Tabelle1!$A$1:$B$68,2,FALSE)</f>
        <v>Gifhorn</v>
      </c>
      <c r="D167">
        <f>'2017'!$H$1</f>
        <v>2017</v>
      </c>
      <c r="E167">
        <f>'2017'!C11</f>
        <v>1380</v>
      </c>
      <c r="F167">
        <f>'2017'!D11</f>
        <v>142</v>
      </c>
      <c r="G167" s="21">
        <f t="shared" si="12"/>
        <v>10.289855072463768</v>
      </c>
      <c r="H167">
        <f>'2017'!E11</f>
        <v>4183</v>
      </c>
      <c r="I167">
        <f>'2017'!F11</f>
        <v>608</v>
      </c>
      <c r="J167" s="21">
        <f t="shared" si="13"/>
        <v>14.535022710972987</v>
      </c>
    </row>
    <row r="168" spans="2:10">
      <c r="B168">
        <f>'2017'!A12</f>
        <v>153</v>
      </c>
      <c r="C168" t="str">
        <f>VLOOKUP(B168,[1]Tabelle1!$A$1:$B$68,2,FALSE)</f>
        <v>Goslar</v>
      </c>
      <c r="D168">
        <f>'2017'!$H$1</f>
        <v>2017</v>
      </c>
      <c r="E168">
        <f>'2017'!C12</f>
        <v>948</v>
      </c>
      <c r="F168">
        <f>'2017'!D12</f>
        <v>103</v>
      </c>
      <c r="G168" s="21">
        <f t="shared" si="12"/>
        <v>10.864978902953586</v>
      </c>
      <c r="H168">
        <f>'2017'!E12</f>
        <v>2527</v>
      </c>
      <c r="I168">
        <f>'2017'!F12</f>
        <v>488</v>
      </c>
      <c r="J168" s="21">
        <f t="shared" si="13"/>
        <v>19.31143648595172</v>
      </c>
    </row>
    <row r="169" spans="2:10">
      <c r="B169">
        <f>'2017'!A13</f>
        <v>154</v>
      </c>
      <c r="C169" t="str">
        <f>VLOOKUP(B169,[1]Tabelle1!$A$1:$B$68,2,FALSE)</f>
        <v>Helmstedt</v>
      </c>
      <c r="D169">
        <f>'2017'!$H$1</f>
        <v>2017</v>
      </c>
      <c r="E169">
        <f>'2017'!C13</f>
        <v>752</v>
      </c>
      <c r="F169">
        <f>'2017'!D13</f>
        <v>54</v>
      </c>
      <c r="G169" s="21">
        <f t="shared" si="12"/>
        <v>7.1808510638297882</v>
      </c>
      <c r="H169">
        <f>'2017'!E13</f>
        <v>1943</v>
      </c>
      <c r="I169">
        <f>'2017'!F13</f>
        <v>319</v>
      </c>
      <c r="J169" s="21">
        <f t="shared" si="13"/>
        <v>16.417910447761194</v>
      </c>
    </row>
    <row r="170" spans="2:10">
      <c r="B170">
        <f>'2017'!A14</f>
        <v>155</v>
      </c>
      <c r="C170" t="str">
        <f>VLOOKUP(B170,[1]Tabelle1!$A$1:$B$68,2,FALSE)</f>
        <v>Northeim</v>
      </c>
      <c r="D170">
        <f>'2017'!$H$1</f>
        <v>2017</v>
      </c>
      <c r="E170">
        <f>'2017'!C14</f>
        <v>932</v>
      </c>
      <c r="F170">
        <f>'2017'!D14</f>
        <v>144</v>
      </c>
      <c r="G170" s="21">
        <f t="shared" si="12"/>
        <v>15.450643776824036</v>
      </c>
      <c r="H170">
        <f>'2017'!E14</f>
        <v>2855</v>
      </c>
      <c r="I170">
        <f>'2017'!F14</f>
        <v>635</v>
      </c>
      <c r="J170" s="21">
        <f t="shared" si="13"/>
        <v>22.241681260945708</v>
      </c>
    </row>
    <row r="171" spans="2:10">
      <c r="B171">
        <f>'2017'!A15</f>
        <v>157</v>
      </c>
      <c r="C171" t="str">
        <f>VLOOKUP(B171,[1]Tabelle1!$A$1:$B$68,2,FALSE)</f>
        <v>Peine</v>
      </c>
      <c r="D171">
        <f>'2017'!$H$1</f>
        <v>2017</v>
      </c>
      <c r="E171">
        <f>'2017'!C15</f>
        <v>1099</v>
      </c>
      <c r="F171">
        <f>'2017'!D15</f>
        <v>149</v>
      </c>
      <c r="G171" s="21">
        <f t="shared" si="12"/>
        <v>13.557779799818018</v>
      </c>
      <c r="H171">
        <f>'2017'!E15</f>
        <v>3307</v>
      </c>
      <c r="I171">
        <f>'2017'!F15</f>
        <v>898</v>
      </c>
      <c r="J171" s="21">
        <f t="shared" si="13"/>
        <v>27.154520713637737</v>
      </c>
    </row>
    <row r="172" spans="2:10">
      <c r="B172">
        <f>'2017'!A16</f>
        <v>158</v>
      </c>
      <c r="C172" t="str">
        <f>VLOOKUP(B172,[1]Tabelle1!$A$1:$B$68,2,FALSE)</f>
        <v>Wolfenbüttel</v>
      </c>
      <c r="D172">
        <f>'2017'!$H$1</f>
        <v>2017</v>
      </c>
      <c r="E172">
        <f>'2017'!C16</f>
        <v>947</v>
      </c>
      <c r="F172">
        <f>'2017'!D16</f>
        <v>103</v>
      </c>
      <c r="G172" s="21">
        <f t="shared" si="12"/>
        <v>10.876451953537487</v>
      </c>
      <c r="H172">
        <f>'2017'!E16</f>
        <v>2621</v>
      </c>
      <c r="I172">
        <f>'2017'!F16</f>
        <v>439</v>
      </c>
      <c r="J172" s="21">
        <f t="shared" si="13"/>
        <v>16.74933231590996</v>
      </c>
    </row>
    <row r="173" spans="2:10">
      <c r="B173">
        <f>'2017'!A17</f>
        <v>159</v>
      </c>
      <c r="C173" t="str">
        <f>VLOOKUP(B173,[1]Tabelle1!$A$1:$B$68,2,FALSE)</f>
        <v>Göttingen</v>
      </c>
      <c r="D173">
        <f>'2017'!$H$1</f>
        <v>2017</v>
      </c>
      <c r="E173">
        <f>'2017'!C17</f>
        <v>2921</v>
      </c>
      <c r="F173">
        <f>'2017'!D17</f>
        <v>460</v>
      </c>
      <c r="G173" s="21">
        <f t="shared" si="12"/>
        <v>15.748031496062993</v>
      </c>
      <c r="H173">
        <f>'2017'!E17</f>
        <v>6969</v>
      </c>
      <c r="I173">
        <f>'2017'!F17</f>
        <v>1794</v>
      </c>
      <c r="J173" s="21">
        <f t="shared" si="13"/>
        <v>25.742574257425744</v>
      </c>
    </row>
    <row r="174" spans="2:10">
      <c r="B174">
        <f>'2017'!A20</f>
        <v>1</v>
      </c>
      <c r="C174" t="str">
        <f>VLOOKUP(B174,[1]Tabelle1!$A$1:$B$68,2,FALSE)</f>
        <v>Stat. Region Braunschweig</v>
      </c>
      <c r="D174">
        <f>'2017'!$H$1</f>
        <v>2017</v>
      </c>
      <c r="E174">
        <f>'2017'!C20</f>
        <v>13299</v>
      </c>
      <c r="F174">
        <f>'2017'!D20</f>
        <v>2093</v>
      </c>
      <c r="G174" s="21">
        <f t="shared" si="12"/>
        <v>15.738025415444771</v>
      </c>
      <c r="H174">
        <f>'2017'!E20</f>
        <v>35824</v>
      </c>
      <c r="I174">
        <f>'2017'!F20</f>
        <v>9289</v>
      </c>
      <c r="J174" s="21">
        <f t="shared" si="13"/>
        <v>25.929544439481912</v>
      </c>
    </row>
    <row r="175" spans="2:10">
      <c r="B175">
        <f>'2017'!A21</f>
        <v>241</v>
      </c>
      <c r="C175" t="str">
        <f>VLOOKUP(B175,[1]Tabelle1!$A$1:$B$68,2,FALSE)</f>
        <v>Hannover  Region</v>
      </c>
      <c r="D175">
        <f>'2017'!$H$1</f>
        <v>2017</v>
      </c>
      <c r="E175">
        <f>'2017'!C21</f>
        <v>10564</v>
      </c>
      <c r="F175">
        <f>'2017'!D21</f>
        <v>2694</v>
      </c>
      <c r="G175" s="21">
        <f t="shared" si="12"/>
        <v>25.501703900037864</v>
      </c>
      <c r="H175">
        <f>'2017'!E21</f>
        <v>28350</v>
      </c>
      <c r="I175">
        <f>'2017'!F21</f>
        <v>10710</v>
      </c>
      <c r="J175" s="21">
        <f t="shared" si="13"/>
        <v>37.777777777777779</v>
      </c>
    </row>
    <row r="176" spans="2:10">
      <c r="B176">
        <f>'2017'!A22</f>
        <v>241001</v>
      </c>
      <c r="C176" t="str">
        <f>VLOOKUP(B176,[1]Tabelle1!$A$1:$B$68,2,FALSE)</f>
        <v>dav. Hannover  Lhst.</v>
      </c>
      <c r="D176">
        <f>'2017'!$H$1</f>
        <v>2017</v>
      </c>
      <c r="E176">
        <f>'2017'!C22</f>
        <v>5401</v>
      </c>
      <c r="F176">
        <f>'2017'!D22</f>
        <v>1826</v>
      </c>
      <c r="G176" s="21">
        <f t="shared" si="12"/>
        <v>33.808553971486759</v>
      </c>
      <c r="H176">
        <f>'2017'!E22</f>
        <v>13052</v>
      </c>
      <c r="I176">
        <f>'2017'!F22</f>
        <v>6454</v>
      </c>
      <c r="J176" s="21">
        <f t="shared" si="13"/>
        <v>49.448360404535698</v>
      </c>
    </row>
    <row r="177" spans="2:10">
      <c r="B177">
        <f>'2017'!A23</f>
        <v>241999</v>
      </c>
      <c r="C177" t="str">
        <f>VLOOKUP(B177,[1]Tabelle1!$A$1:$B$68,2,FALSE)</f>
        <v>dav. Hannover  Umland</v>
      </c>
      <c r="D177">
        <f>'2017'!$H$1</f>
        <v>2017</v>
      </c>
      <c r="E177">
        <f>'2017'!C23</f>
        <v>5163</v>
      </c>
      <c r="F177">
        <f>'2017'!D23</f>
        <v>868</v>
      </c>
      <c r="G177" s="21">
        <f t="shared" si="12"/>
        <v>16.811931047840403</v>
      </c>
      <c r="H177">
        <f>'2017'!E23</f>
        <v>15298</v>
      </c>
      <c r="I177">
        <f>'2017'!F23</f>
        <v>4256</v>
      </c>
      <c r="J177" s="21">
        <f t="shared" si="13"/>
        <v>27.820630147731727</v>
      </c>
    </row>
    <row r="178" spans="2:10">
      <c r="B178">
        <f>'2017'!A24</f>
        <v>251</v>
      </c>
      <c r="C178" t="str">
        <f>VLOOKUP(B178,[1]Tabelle1!$A$1:$B$68,2,FALSE)</f>
        <v>Diepholz</v>
      </c>
      <c r="D178">
        <f>'2017'!$H$1</f>
        <v>2017</v>
      </c>
      <c r="E178">
        <f>'2017'!C24</f>
        <v>1696</v>
      </c>
      <c r="F178">
        <f>'2017'!D24</f>
        <v>179</v>
      </c>
      <c r="G178" s="21">
        <f t="shared" si="12"/>
        <v>10.554245283018867</v>
      </c>
      <c r="H178">
        <f>'2017'!E24</f>
        <v>5011</v>
      </c>
      <c r="I178">
        <f>'2017'!F24</f>
        <v>1136</v>
      </c>
      <c r="J178" s="21">
        <f t="shared" si="13"/>
        <v>22.670125723408503</v>
      </c>
    </row>
    <row r="179" spans="2:10">
      <c r="B179">
        <f>'2017'!A25</f>
        <v>252</v>
      </c>
      <c r="C179" t="str">
        <f>VLOOKUP(B179,[1]Tabelle1!$A$1:$B$68,2,FALSE)</f>
        <v>Hameln-Pyrmont</v>
      </c>
      <c r="D179">
        <f>'2017'!$H$1</f>
        <v>2017</v>
      </c>
      <c r="E179">
        <f>'2017'!C25</f>
        <v>1074</v>
      </c>
      <c r="F179">
        <f>'2017'!D25</f>
        <v>215</v>
      </c>
      <c r="G179" s="21">
        <f t="shared" si="12"/>
        <v>20.018621973929239</v>
      </c>
      <c r="H179">
        <f>'2017'!E25</f>
        <v>3322</v>
      </c>
      <c r="I179">
        <f>'2017'!F25</f>
        <v>980</v>
      </c>
      <c r="J179" s="21">
        <f t="shared" si="13"/>
        <v>29.500301023479832</v>
      </c>
    </row>
    <row r="180" spans="2:10">
      <c r="B180">
        <f>'2017'!A26</f>
        <v>254</v>
      </c>
      <c r="C180" t="str">
        <f>VLOOKUP(B180,[1]Tabelle1!$A$1:$B$68,2,FALSE)</f>
        <v>Hildesheim</v>
      </c>
      <c r="D180">
        <f>'2017'!$H$1</f>
        <v>2017</v>
      </c>
      <c r="E180">
        <f>'2017'!C26</f>
        <v>1926</v>
      </c>
      <c r="F180">
        <f>'2017'!D26</f>
        <v>283</v>
      </c>
      <c r="G180" s="21">
        <f t="shared" si="12"/>
        <v>14.693665628245068</v>
      </c>
      <c r="H180">
        <f>'2017'!E26</f>
        <v>6102</v>
      </c>
      <c r="I180">
        <f>'2017'!F26</f>
        <v>1589</v>
      </c>
      <c r="J180" s="21">
        <f t="shared" si="13"/>
        <v>26.040642412323827</v>
      </c>
    </row>
    <row r="181" spans="2:10">
      <c r="B181">
        <f>'2017'!A27</f>
        <v>255</v>
      </c>
      <c r="C181" t="str">
        <f>VLOOKUP(B181,[1]Tabelle1!$A$1:$B$68,2,FALSE)</f>
        <v>Holzminden</v>
      </c>
      <c r="D181">
        <f>'2017'!$H$1</f>
        <v>2017</v>
      </c>
      <c r="E181">
        <f>'2017'!C27</f>
        <v>419</v>
      </c>
      <c r="F181">
        <f>'2017'!D27</f>
        <v>58</v>
      </c>
      <c r="G181" s="21">
        <f t="shared" si="12"/>
        <v>13.842482100238662</v>
      </c>
      <c r="H181">
        <f>'2017'!E27</f>
        <v>1473</v>
      </c>
      <c r="I181">
        <f>'2017'!F27</f>
        <v>257</v>
      </c>
      <c r="J181" s="21">
        <f t="shared" si="13"/>
        <v>17.447386286490158</v>
      </c>
    </row>
    <row r="182" spans="2:10">
      <c r="B182">
        <f>'2017'!A28</f>
        <v>256</v>
      </c>
      <c r="C182" t="str">
        <f>VLOOKUP(B182,[1]Tabelle1!$A$1:$B$68,2,FALSE)</f>
        <v>Nienburg (Weser)</v>
      </c>
      <c r="D182">
        <f>'2017'!$H$1</f>
        <v>2017</v>
      </c>
      <c r="E182">
        <f>'2017'!C28</f>
        <v>863</v>
      </c>
      <c r="F182">
        <f>'2017'!D28</f>
        <v>105</v>
      </c>
      <c r="G182" s="21">
        <f t="shared" si="12"/>
        <v>12.16685979142526</v>
      </c>
      <c r="H182">
        <f>'2017'!E28</f>
        <v>2845</v>
      </c>
      <c r="I182">
        <f>'2017'!F28</f>
        <v>595</v>
      </c>
      <c r="J182" s="21">
        <f t="shared" si="13"/>
        <v>20.913884007029875</v>
      </c>
    </row>
    <row r="183" spans="2:10">
      <c r="B183">
        <f>'2017'!A29</f>
        <v>257</v>
      </c>
      <c r="C183" t="str">
        <f>VLOOKUP(B183,[1]Tabelle1!$A$1:$B$68,2,FALSE)</f>
        <v>Schaumburg</v>
      </c>
      <c r="D183">
        <f>'2017'!$H$1</f>
        <v>2017</v>
      </c>
      <c r="E183">
        <f>'2017'!C29</f>
        <v>1101</v>
      </c>
      <c r="F183">
        <f>'2017'!D29</f>
        <v>153</v>
      </c>
      <c r="G183" s="21">
        <f t="shared" si="12"/>
        <v>13.896457765667575</v>
      </c>
      <c r="H183">
        <f>'2017'!E29</f>
        <v>3450</v>
      </c>
      <c r="I183">
        <f>'2017'!F29</f>
        <v>960</v>
      </c>
      <c r="J183" s="21">
        <f t="shared" si="13"/>
        <v>27.826086956521738</v>
      </c>
    </row>
    <row r="184" spans="2:10">
      <c r="B184">
        <f>'2017'!A30</f>
        <v>2</v>
      </c>
      <c r="C184" t="str">
        <f>VLOOKUP(B184,[1]Tabelle1!$A$1:$B$68,2,FALSE)</f>
        <v>Stat. Region Hannover</v>
      </c>
      <c r="D184">
        <f>'2017'!$H$1</f>
        <v>2017</v>
      </c>
      <c r="E184">
        <f>'2017'!C30</f>
        <v>17643</v>
      </c>
      <c r="F184">
        <f>'2017'!D30</f>
        <v>3687</v>
      </c>
      <c r="G184" s="21">
        <f t="shared" si="12"/>
        <v>20.897806495493963</v>
      </c>
      <c r="H184">
        <f>'2017'!E30</f>
        <v>50553</v>
      </c>
      <c r="I184">
        <f>'2017'!F30</f>
        <v>16227</v>
      </c>
      <c r="J184" s="21">
        <f t="shared" si="13"/>
        <v>32.098985223428876</v>
      </c>
    </row>
    <row r="185" spans="2:10">
      <c r="B185">
        <f>'2017'!A31</f>
        <v>351</v>
      </c>
      <c r="C185" t="str">
        <f>VLOOKUP(B185,[1]Tabelle1!$A$1:$B$68,2,FALSE)</f>
        <v>Celle</v>
      </c>
      <c r="D185">
        <f>'2017'!$H$1</f>
        <v>2017</v>
      </c>
      <c r="E185">
        <f>'2017'!C31</f>
        <v>1386</v>
      </c>
      <c r="F185">
        <f>'2017'!D31</f>
        <v>141</v>
      </c>
      <c r="G185" s="21">
        <f t="shared" si="12"/>
        <v>10.173160173160174</v>
      </c>
      <c r="H185">
        <f>'2017'!E31</f>
        <v>4348</v>
      </c>
      <c r="I185">
        <f>'2017'!F31</f>
        <v>871</v>
      </c>
      <c r="J185" s="21">
        <f t="shared" si="13"/>
        <v>20.032198712051517</v>
      </c>
    </row>
    <row r="186" spans="2:10">
      <c r="B186">
        <f>'2017'!A32</f>
        <v>352</v>
      </c>
      <c r="C186" t="str">
        <f>VLOOKUP(B186,[1]Tabelle1!$A$1:$B$68,2,FALSE)</f>
        <v>Cuxhaven</v>
      </c>
      <c r="D186">
        <f>'2017'!$H$1</f>
        <v>2017</v>
      </c>
      <c r="E186">
        <f>'2017'!C32</f>
        <v>1501</v>
      </c>
      <c r="F186">
        <f>'2017'!D32</f>
        <v>177</v>
      </c>
      <c r="G186" s="21">
        <f t="shared" si="12"/>
        <v>11.792138574283811</v>
      </c>
      <c r="H186">
        <f>'2017'!E32</f>
        <v>4650</v>
      </c>
      <c r="I186">
        <f>'2017'!F32</f>
        <v>800</v>
      </c>
      <c r="J186" s="21">
        <f t="shared" si="13"/>
        <v>17.20430107526882</v>
      </c>
    </row>
    <row r="187" spans="2:10">
      <c r="B187">
        <f>'2017'!A33</f>
        <v>353</v>
      </c>
      <c r="C187" t="str">
        <f>VLOOKUP(B187,[1]Tabelle1!$A$1:$B$68,2,FALSE)</f>
        <v>Harburg</v>
      </c>
      <c r="D187">
        <f>'2017'!$H$1</f>
        <v>2017</v>
      </c>
      <c r="E187">
        <f>'2017'!C33</f>
        <v>2295</v>
      </c>
      <c r="F187">
        <f>'2017'!D33</f>
        <v>289</v>
      </c>
      <c r="G187" s="21">
        <f t="shared" si="12"/>
        <v>12.592592592592592</v>
      </c>
      <c r="H187">
        <f>'2017'!E33</f>
        <v>6717</v>
      </c>
      <c r="I187">
        <f>'2017'!F33</f>
        <v>1388</v>
      </c>
      <c r="J187" s="21">
        <f t="shared" si="13"/>
        <v>20.663986898913205</v>
      </c>
    </row>
    <row r="188" spans="2:10">
      <c r="B188">
        <f>'2017'!A34</f>
        <v>354</v>
      </c>
      <c r="C188" t="str">
        <f>VLOOKUP(B188,[1]Tabelle1!$A$1:$B$68,2,FALSE)</f>
        <v>Lüchow-Dannenberg</v>
      </c>
      <c r="D188">
        <f>'2017'!$H$1</f>
        <v>2017</v>
      </c>
      <c r="E188">
        <f>'2017'!C34</f>
        <v>333</v>
      </c>
      <c r="F188">
        <f>'2017'!D34</f>
        <v>49</v>
      </c>
      <c r="G188" s="21">
        <f t="shared" si="12"/>
        <v>14.714714714714713</v>
      </c>
      <c r="H188">
        <f>'2017'!E34</f>
        <v>1044</v>
      </c>
      <c r="I188">
        <f>'2017'!F34</f>
        <v>150</v>
      </c>
      <c r="J188" s="21">
        <f t="shared" si="13"/>
        <v>14.367816091954023</v>
      </c>
    </row>
    <row r="189" spans="2:10">
      <c r="B189">
        <f>'2017'!A35</f>
        <v>355</v>
      </c>
      <c r="C189" t="str">
        <f>VLOOKUP(B189,[1]Tabelle1!$A$1:$B$68,2,FALSE)</f>
        <v>Lüneburg</v>
      </c>
      <c r="D189">
        <f>'2017'!$H$1</f>
        <v>2017</v>
      </c>
      <c r="E189">
        <f>'2017'!C35</f>
        <v>1900</v>
      </c>
      <c r="F189">
        <f>'2017'!D35</f>
        <v>229</v>
      </c>
      <c r="G189" s="21">
        <f t="shared" si="12"/>
        <v>12.052631578947368</v>
      </c>
      <c r="H189">
        <f>'2017'!E35</f>
        <v>4766</v>
      </c>
      <c r="I189">
        <f>'2017'!F35</f>
        <v>964</v>
      </c>
      <c r="J189" s="21">
        <f t="shared" si="13"/>
        <v>20.226605119597146</v>
      </c>
    </row>
    <row r="190" spans="2:10">
      <c r="B190">
        <f>'2017'!A36</f>
        <v>356</v>
      </c>
      <c r="C190" t="str">
        <f>VLOOKUP(B190,[1]Tabelle1!$A$1:$B$68,2,FALSE)</f>
        <v>Osterholz</v>
      </c>
      <c r="D190">
        <f>'2017'!$H$1</f>
        <v>2017</v>
      </c>
      <c r="E190">
        <f>'2017'!C36</f>
        <v>855</v>
      </c>
      <c r="F190">
        <f>'2017'!D36</f>
        <v>82</v>
      </c>
      <c r="G190" s="21">
        <f t="shared" si="12"/>
        <v>9.5906432748538002</v>
      </c>
      <c r="H190">
        <f>'2017'!E36</f>
        <v>2631</v>
      </c>
      <c r="I190">
        <f>'2017'!F36</f>
        <v>444</v>
      </c>
      <c r="J190" s="21">
        <f t="shared" si="13"/>
        <v>16.875712656784494</v>
      </c>
    </row>
    <row r="191" spans="2:10">
      <c r="B191">
        <f>'2017'!A37</f>
        <v>357</v>
      </c>
      <c r="C191" t="str">
        <f>VLOOKUP(B191,[1]Tabelle1!$A$1:$B$68,2,FALSE)</f>
        <v>Rotenburg (Wümme)</v>
      </c>
      <c r="D191">
        <f>'2017'!$H$1</f>
        <v>2017</v>
      </c>
      <c r="E191">
        <f>'2017'!C37</f>
        <v>1059</v>
      </c>
      <c r="F191">
        <f>'2017'!D37</f>
        <v>89</v>
      </c>
      <c r="G191" s="21">
        <f t="shared" si="12"/>
        <v>8.4041548630783751</v>
      </c>
      <c r="H191">
        <f>'2017'!E37</f>
        <v>3719</v>
      </c>
      <c r="I191">
        <f>'2017'!F37</f>
        <v>607</v>
      </c>
      <c r="J191" s="21">
        <f t="shared" si="13"/>
        <v>16.321591825759612</v>
      </c>
    </row>
    <row r="192" spans="2:10">
      <c r="B192">
        <f>'2017'!A38</f>
        <v>358</v>
      </c>
      <c r="C192" t="str">
        <f>VLOOKUP(B192,[1]Tabelle1!$A$1:$B$68,2,FALSE)</f>
        <v>Heidekreis</v>
      </c>
      <c r="D192">
        <f>'2017'!$H$1</f>
        <v>2017</v>
      </c>
      <c r="E192">
        <f>'2017'!C38</f>
        <v>1057</v>
      </c>
      <c r="F192">
        <f>'2017'!D38</f>
        <v>137</v>
      </c>
      <c r="G192" s="21">
        <f t="shared" si="12"/>
        <v>12.961210974456009</v>
      </c>
      <c r="H192">
        <f>'2017'!E38</f>
        <v>3216</v>
      </c>
      <c r="I192">
        <f>'2017'!F38</f>
        <v>522</v>
      </c>
      <c r="J192" s="21">
        <f t="shared" si="13"/>
        <v>16.231343283582088</v>
      </c>
    </row>
    <row r="193" spans="2:10">
      <c r="B193">
        <f>'2017'!A39</f>
        <v>359</v>
      </c>
      <c r="C193" t="str">
        <f>VLOOKUP(B193,[1]Tabelle1!$A$1:$B$68,2,FALSE)</f>
        <v>Stade</v>
      </c>
      <c r="D193">
        <f>'2017'!$H$1</f>
        <v>2017</v>
      </c>
      <c r="E193">
        <f>'2017'!C39</f>
        <v>1687</v>
      </c>
      <c r="F193">
        <f>'2017'!D39</f>
        <v>169</v>
      </c>
      <c r="G193" s="21">
        <f t="shared" si="12"/>
        <v>10.01778304682869</v>
      </c>
      <c r="H193">
        <f>'2017'!E39</f>
        <v>5017</v>
      </c>
      <c r="I193">
        <f>'2017'!F39</f>
        <v>1045</v>
      </c>
      <c r="J193" s="21">
        <f t="shared" si="13"/>
        <v>20.829180785329878</v>
      </c>
    </row>
    <row r="194" spans="2:10">
      <c r="B194">
        <f>'2017'!A40</f>
        <v>360</v>
      </c>
      <c r="C194" t="str">
        <f>VLOOKUP(B194,[1]Tabelle1!$A$1:$B$68,2,FALSE)</f>
        <v>Uelzen</v>
      </c>
      <c r="D194">
        <f>'2017'!$H$1</f>
        <v>2017</v>
      </c>
      <c r="E194">
        <f>'2017'!C40</f>
        <v>712</v>
      </c>
      <c r="F194">
        <f>'2017'!D40</f>
        <v>61</v>
      </c>
      <c r="G194" s="21">
        <f t="shared" si="12"/>
        <v>8.5674157303370784</v>
      </c>
      <c r="H194">
        <f>'2017'!E40</f>
        <v>1960</v>
      </c>
      <c r="I194">
        <f>'2017'!F40</f>
        <v>353</v>
      </c>
      <c r="J194" s="21">
        <f t="shared" si="13"/>
        <v>18.010204081632651</v>
      </c>
    </row>
    <row r="195" spans="2:10">
      <c r="B195">
        <f>'2017'!A41</f>
        <v>361</v>
      </c>
      <c r="C195" t="str">
        <f>VLOOKUP(B195,[1]Tabelle1!$A$1:$B$68,2,FALSE)</f>
        <v>Verden</v>
      </c>
      <c r="D195">
        <f>'2017'!$H$1</f>
        <v>2017</v>
      </c>
      <c r="E195">
        <f>'2017'!C41</f>
        <v>1115</v>
      </c>
      <c r="F195">
        <f>'2017'!D41</f>
        <v>154</v>
      </c>
      <c r="G195" s="21">
        <f t="shared" si="12"/>
        <v>13.811659192825113</v>
      </c>
      <c r="H195">
        <f>'2017'!E41</f>
        <v>3368</v>
      </c>
      <c r="I195">
        <f>'2017'!F41</f>
        <v>775</v>
      </c>
      <c r="J195" s="21">
        <f t="shared" si="13"/>
        <v>23.010688836104514</v>
      </c>
    </row>
    <row r="196" spans="2:10">
      <c r="B196">
        <f>'2017'!A42</f>
        <v>3</v>
      </c>
      <c r="C196" t="str">
        <f>VLOOKUP(B196,[1]Tabelle1!$A$1:$B$68,2,FALSE)</f>
        <v>Stat. Region Lüneburg</v>
      </c>
      <c r="D196">
        <f>'2017'!$H$1</f>
        <v>2017</v>
      </c>
      <c r="E196">
        <f>'2017'!C42</f>
        <v>13900</v>
      </c>
      <c r="F196">
        <f>'2017'!D42</f>
        <v>1577</v>
      </c>
      <c r="G196" s="21">
        <f t="shared" si="12"/>
        <v>11.345323741007194</v>
      </c>
      <c r="H196">
        <f>'2017'!E42</f>
        <v>41436</v>
      </c>
      <c r="I196">
        <f>'2017'!F42</f>
        <v>7919</v>
      </c>
      <c r="J196" s="21">
        <f t="shared" si="13"/>
        <v>19.111400714354669</v>
      </c>
    </row>
    <row r="197" spans="2:10">
      <c r="B197">
        <f>'2017'!A43</f>
        <v>401</v>
      </c>
      <c r="C197" t="str">
        <f>VLOOKUP(B197,[1]Tabelle1!$A$1:$B$68,2,FALSE)</f>
        <v>Delmenhorst  Stadt</v>
      </c>
      <c r="D197">
        <f>'2017'!$H$1</f>
        <v>2017</v>
      </c>
      <c r="E197">
        <f>'2017'!C43</f>
        <v>400</v>
      </c>
      <c r="F197">
        <f>'2017'!D43</f>
        <v>78</v>
      </c>
      <c r="G197" s="21">
        <f t="shared" si="12"/>
        <v>19.5</v>
      </c>
      <c r="H197">
        <f>'2017'!E43</f>
        <v>1695</v>
      </c>
      <c r="I197">
        <f>'2017'!F43</f>
        <v>831</v>
      </c>
      <c r="J197" s="21">
        <f t="shared" si="13"/>
        <v>49.026548672566371</v>
      </c>
    </row>
    <row r="198" spans="2:10">
      <c r="B198">
        <f>'2017'!A44</f>
        <v>402</v>
      </c>
      <c r="C198" t="str">
        <f>VLOOKUP(B198,[1]Tabelle1!$A$1:$B$68,2,FALSE)</f>
        <v>Emden  Stadt</v>
      </c>
      <c r="D198">
        <f>'2017'!$H$1</f>
        <v>2017</v>
      </c>
      <c r="E198">
        <f>'2017'!C44</f>
        <v>343</v>
      </c>
      <c r="F198">
        <f>'2017'!D44</f>
        <v>64</v>
      </c>
      <c r="G198" s="21">
        <f t="shared" si="12"/>
        <v>18.658892128279884</v>
      </c>
      <c r="H198">
        <f>'2017'!E44</f>
        <v>1176</v>
      </c>
      <c r="I198">
        <f>'2017'!F44</f>
        <v>314</v>
      </c>
      <c r="J198" s="21">
        <f t="shared" si="13"/>
        <v>26.700680272108844</v>
      </c>
    </row>
    <row r="199" spans="2:10">
      <c r="B199">
        <f>'2017'!A45</f>
        <v>403</v>
      </c>
      <c r="C199" t="str">
        <f>VLOOKUP(B199,[1]Tabelle1!$A$1:$B$68,2,FALSE)</f>
        <v>Oldenburg(Oldb)  Stadt</v>
      </c>
      <c r="D199">
        <f>'2017'!$H$1</f>
        <v>2017</v>
      </c>
      <c r="E199">
        <f>'2017'!C45</f>
        <v>1846</v>
      </c>
      <c r="F199">
        <f>'2017'!D45</f>
        <v>325</v>
      </c>
      <c r="G199" s="21">
        <f t="shared" si="12"/>
        <v>17.6056338028169</v>
      </c>
      <c r="H199">
        <f>'2017'!E45</f>
        <v>4023</v>
      </c>
      <c r="I199">
        <f>'2017'!F45</f>
        <v>1158</v>
      </c>
      <c r="J199" s="21">
        <f t="shared" si="13"/>
        <v>28.784489187173751</v>
      </c>
    </row>
    <row r="200" spans="2:10">
      <c r="B200">
        <f>'2017'!A46</f>
        <v>404</v>
      </c>
      <c r="C200" t="str">
        <f>VLOOKUP(B200,[1]Tabelle1!$A$1:$B$68,2,FALSE)</f>
        <v>Osnabrück  Stadt</v>
      </c>
      <c r="D200">
        <f>'2017'!$H$1</f>
        <v>2017</v>
      </c>
      <c r="E200">
        <f>'2017'!C46</f>
        <v>1430</v>
      </c>
      <c r="F200">
        <f>'2017'!D46</f>
        <v>345</v>
      </c>
      <c r="G200" s="21">
        <f t="shared" si="12"/>
        <v>24.125874125874127</v>
      </c>
      <c r="H200">
        <f>'2017'!E46</f>
        <v>3822</v>
      </c>
      <c r="I200">
        <f>'2017'!F46</f>
        <v>1580</v>
      </c>
      <c r="J200" s="21">
        <f t="shared" si="13"/>
        <v>41.339612768184196</v>
      </c>
    </row>
    <row r="201" spans="2:10">
      <c r="B201">
        <f>'2017'!A47</f>
        <v>405</v>
      </c>
      <c r="C201" t="str">
        <f>VLOOKUP(B201,[1]Tabelle1!$A$1:$B$68,2,FALSE)</f>
        <v>Wilhelmshaven  Stadt</v>
      </c>
      <c r="D201">
        <f>'2017'!$H$1</f>
        <v>2017</v>
      </c>
      <c r="E201">
        <f>'2017'!C47</f>
        <v>353</v>
      </c>
      <c r="F201">
        <f>'2017'!D47</f>
        <v>48</v>
      </c>
      <c r="G201" s="21">
        <f t="shared" si="12"/>
        <v>13.597733711048161</v>
      </c>
      <c r="H201">
        <f>'2017'!E47</f>
        <v>1513</v>
      </c>
      <c r="I201">
        <f>'2017'!F47</f>
        <v>385</v>
      </c>
      <c r="J201" s="21">
        <f t="shared" si="13"/>
        <v>25.446133509583607</v>
      </c>
    </row>
    <row r="202" spans="2:10">
      <c r="B202">
        <f>'2017'!A48</f>
        <v>451</v>
      </c>
      <c r="C202" t="str">
        <f>VLOOKUP(B202,[1]Tabelle1!$A$1:$B$68,2,FALSE)</f>
        <v>Ammerland</v>
      </c>
      <c r="D202">
        <f>'2017'!$H$1</f>
        <v>2017</v>
      </c>
      <c r="E202">
        <f>'2017'!C48</f>
        <v>1076</v>
      </c>
      <c r="F202">
        <f>'2017'!D48</f>
        <v>91</v>
      </c>
      <c r="G202" s="21">
        <f t="shared" ref="G202:G216" si="14">F202/E202*100</f>
        <v>8.4572490706319705</v>
      </c>
      <c r="H202">
        <f>'2017'!E48</f>
        <v>3059</v>
      </c>
      <c r="I202">
        <f>'2017'!F48</f>
        <v>539</v>
      </c>
      <c r="J202" s="21">
        <f t="shared" ref="J202:J216" si="15">I202/H202*100</f>
        <v>17.620137299771166</v>
      </c>
    </row>
    <row r="203" spans="2:10">
      <c r="B203">
        <f>'2017'!A49</f>
        <v>452</v>
      </c>
      <c r="C203" t="str">
        <f>VLOOKUP(B203,[1]Tabelle1!$A$1:$B$68,2,FALSE)</f>
        <v>Aurich</v>
      </c>
      <c r="D203">
        <f>'2017'!$H$1</f>
        <v>2017</v>
      </c>
      <c r="E203">
        <f>'2017'!C49</f>
        <v>1075</v>
      </c>
      <c r="F203">
        <f>'2017'!D49</f>
        <v>120</v>
      </c>
      <c r="G203" s="21">
        <f t="shared" si="14"/>
        <v>11.162790697674419</v>
      </c>
      <c r="H203">
        <f>'2017'!E49</f>
        <v>4443</v>
      </c>
      <c r="I203">
        <f>'2017'!F49</f>
        <v>583</v>
      </c>
      <c r="J203" s="21">
        <f t="shared" si="15"/>
        <v>13.121764573486383</v>
      </c>
    </row>
    <row r="204" spans="2:10">
      <c r="B204">
        <f>'2017'!A50</f>
        <v>453</v>
      </c>
      <c r="C204" t="str">
        <f>VLOOKUP(B204,[1]Tabelle1!$A$1:$B$68,2,FALSE)</f>
        <v>Cloppenburg</v>
      </c>
      <c r="D204">
        <f>'2017'!$H$1</f>
        <v>2017</v>
      </c>
      <c r="E204">
        <f>'2017'!C50</f>
        <v>1358</v>
      </c>
      <c r="F204">
        <f>'2017'!D50</f>
        <v>196</v>
      </c>
      <c r="G204" s="21">
        <f t="shared" si="14"/>
        <v>14.432989690721648</v>
      </c>
      <c r="H204">
        <f>'2017'!E50</f>
        <v>4512</v>
      </c>
      <c r="I204">
        <f>'2017'!F50</f>
        <v>1014</v>
      </c>
      <c r="J204" s="21">
        <f t="shared" si="15"/>
        <v>22.473404255319149</v>
      </c>
    </row>
    <row r="205" spans="2:10">
      <c r="B205">
        <f>'2017'!A51</f>
        <v>454</v>
      </c>
      <c r="C205" t="str">
        <f>VLOOKUP(B205,[1]Tabelle1!$A$1:$B$68,2,FALSE)</f>
        <v>Emsland</v>
      </c>
      <c r="D205">
        <f>'2017'!$H$1</f>
        <v>2017</v>
      </c>
      <c r="E205">
        <f>'2017'!C51</f>
        <v>2583</v>
      </c>
      <c r="F205">
        <f>'2017'!D51</f>
        <v>381</v>
      </c>
      <c r="G205" s="21">
        <f t="shared" si="14"/>
        <v>14.750290360046458</v>
      </c>
      <c r="H205">
        <f>'2017'!E51</f>
        <v>8413</v>
      </c>
      <c r="I205">
        <f>'2017'!F51</f>
        <v>1786</v>
      </c>
      <c r="J205" s="21">
        <f t="shared" si="15"/>
        <v>21.229050279329609</v>
      </c>
    </row>
    <row r="206" spans="2:10">
      <c r="B206">
        <f>'2017'!A52</f>
        <v>455</v>
      </c>
      <c r="C206" t="str">
        <f>VLOOKUP(B206,[1]Tabelle1!$A$1:$B$68,2,FALSE)</f>
        <v>Friesland</v>
      </c>
      <c r="D206">
        <f>'2017'!$H$1</f>
        <v>2017</v>
      </c>
      <c r="E206">
        <f>'2017'!C52</f>
        <v>630</v>
      </c>
      <c r="F206">
        <f>'2017'!D52</f>
        <v>41</v>
      </c>
      <c r="G206" s="21">
        <f t="shared" si="14"/>
        <v>6.5079365079365088</v>
      </c>
      <c r="H206">
        <f>'2017'!E52</f>
        <v>2256</v>
      </c>
      <c r="I206">
        <f>'2017'!F52</f>
        <v>260</v>
      </c>
      <c r="J206" s="21">
        <f t="shared" si="15"/>
        <v>11.524822695035461</v>
      </c>
    </row>
    <row r="207" spans="2:10">
      <c r="B207">
        <f>'2017'!A53</f>
        <v>456</v>
      </c>
      <c r="C207" t="str">
        <f>VLOOKUP(B207,[1]Tabelle1!$A$1:$B$68,2,FALSE)</f>
        <v>Grafschaft Bentheim</v>
      </c>
      <c r="D207">
        <f>'2017'!$H$1</f>
        <v>2017</v>
      </c>
      <c r="E207">
        <f>'2017'!C53</f>
        <v>1099</v>
      </c>
      <c r="F207">
        <f>'2017'!D53</f>
        <v>242</v>
      </c>
      <c r="G207" s="21">
        <f t="shared" si="14"/>
        <v>22.020018198362148</v>
      </c>
      <c r="H207">
        <f>'2017'!E53</f>
        <v>3532</v>
      </c>
      <c r="I207">
        <f>'2017'!F53</f>
        <v>1049</v>
      </c>
      <c r="J207" s="21">
        <f t="shared" si="15"/>
        <v>29.699886749716875</v>
      </c>
    </row>
    <row r="208" spans="2:10">
      <c r="B208">
        <f>'2017'!A54</f>
        <v>457</v>
      </c>
      <c r="C208" t="str">
        <f>VLOOKUP(B208,[1]Tabelle1!$A$1:$B$68,2,FALSE)</f>
        <v>Leer</v>
      </c>
      <c r="D208">
        <f>'2017'!$H$1</f>
        <v>2017</v>
      </c>
      <c r="E208">
        <f>'2017'!C54</f>
        <v>884</v>
      </c>
      <c r="F208">
        <f>'2017'!D54</f>
        <v>109</v>
      </c>
      <c r="G208" s="21">
        <f t="shared" si="14"/>
        <v>12.330316742081449</v>
      </c>
      <c r="H208">
        <f>'2017'!E54</f>
        <v>4029</v>
      </c>
      <c r="I208">
        <f>'2017'!F54</f>
        <v>660</v>
      </c>
      <c r="J208" s="21">
        <f t="shared" si="15"/>
        <v>16.381236038719287</v>
      </c>
    </row>
    <row r="209" spans="2:10">
      <c r="B209">
        <f>'2017'!A55</f>
        <v>458</v>
      </c>
      <c r="C209" t="str">
        <f>VLOOKUP(B209,[1]Tabelle1!$A$1:$B$68,2,FALSE)</f>
        <v>Oldenburg</v>
      </c>
      <c r="D209">
        <f>'2017'!$H$1</f>
        <v>2017</v>
      </c>
      <c r="E209">
        <f>'2017'!C55</f>
        <v>959</v>
      </c>
      <c r="F209">
        <f>'2017'!D55</f>
        <v>86</v>
      </c>
      <c r="G209" s="21">
        <f t="shared" si="14"/>
        <v>8.9676746611053186</v>
      </c>
      <c r="H209">
        <f>'2017'!E55</f>
        <v>3105</v>
      </c>
      <c r="I209">
        <f>'2017'!F55</f>
        <v>466</v>
      </c>
      <c r="J209" s="21">
        <f t="shared" si="15"/>
        <v>15.008051529790661</v>
      </c>
    </row>
    <row r="210" spans="2:10">
      <c r="B210">
        <f>'2017'!A56</f>
        <v>459</v>
      </c>
      <c r="C210" t="str">
        <f>VLOOKUP(B210,[1]Tabelle1!$A$1:$B$68,2,FALSE)</f>
        <v>Osnabrück</v>
      </c>
      <c r="D210">
        <f>'2017'!$H$1</f>
        <v>2017</v>
      </c>
      <c r="E210">
        <f>'2017'!C56</f>
        <v>2826</v>
      </c>
      <c r="F210">
        <f>'2017'!D56</f>
        <v>373</v>
      </c>
      <c r="G210" s="21">
        <f t="shared" si="14"/>
        <v>13.198867657466383</v>
      </c>
      <c r="H210">
        <f>'2017'!E56</f>
        <v>9090</v>
      </c>
      <c r="I210">
        <f>'2017'!F56</f>
        <v>1676</v>
      </c>
      <c r="J210" s="21">
        <f t="shared" si="15"/>
        <v>18.437843784378437</v>
      </c>
    </row>
    <row r="211" spans="2:10">
      <c r="B211">
        <f>'2017'!A57</f>
        <v>460</v>
      </c>
      <c r="C211" t="str">
        <f>VLOOKUP(B211,[1]Tabelle1!$A$1:$B$68,2,FALSE)</f>
        <v>Vechta</v>
      </c>
      <c r="D211">
        <f>'2017'!$H$1</f>
        <v>2017</v>
      </c>
      <c r="E211">
        <f>'2017'!C57</f>
        <v>1429</v>
      </c>
      <c r="F211">
        <f>'2017'!D57</f>
        <v>250</v>
      </c>
      <c r="G211" s="21">
        <f t="shared" si="14"/>
        <v>17.494751574527641</v>
      </c>
      <c r="H211">
        <f>'2017'!E57</f>
        <v>4201</v>
      </c>
      <c r="I211">
        <f>'2017'!F57</f>
        <v>972</v>
      </c>
      <c r="J211" s="21">
        <f t="shared" si="15"/>
        <v>23.137348250416569</v>
      </c>
    </row>
    <row r="212" spans="2:10">
      <c r="B212">
        <f>'2017'!A58</f>
        <v>461</v>
      </c>
      <c r="C212" t="str">
        <f>VLOOKUP(B212,[1]Tabelle1!$A$1:$B$68,2,FALSE)</f>
        <v>Wesermarsch</v>
      </c>
      <c r="D212">
        <f>'2017'!$H$1</f>
        <v>2017</v>
      </c>
      <c r="E212">
        <f>'2017'!C58</f>
        <v>617</v>
      </c>
      <c r="F212">
        <f>'2017'!D58</f>
        <v>90</v>
      </c>
      <c r="G212" s="21">
        <f t="shared" si="14"/>
        <v>14.58670988654781</v>
      </c>
      <c r="H212">
        <f>'2017'!E58</f>
        <v>2079</v>
      </c>
      <c r="I212">
        <f>'2017'!F58</f>
        <v>502</v>
      </c>
      <c r="J212" s="21">
        <f t="shared" si="15"/>
        <v>24.146224146224146</v>
      </c>
    </row>
    <row r="213" spans="2:10">
      <c r="B213">
        <f>'2017'!A59</f>
        <v>462</v>
      </c>
      <c r="C213" t="str">
        <f>VLOOKUP(B213,[1]Tabelle1!$A$1:$B$68,2,FALSE)</f>
        <v>Wittmund</v>
      </c>
      <c r="D213">
        <f>'2017'!$H$1</f>
        <v>2017</v>
      </c>
      <c r="E213">
        <f>'2017'!C59</f>
        <v>317</v>
      </c>
      <c r="F213">
        <f>'2017'!D59</f>
        <v>19</v>
      </c>
      <c r="G213" s="21">
        <f t="shared" si="14"/>
        <v>5.9936908517350158</v>
      </c>
      <c r="H213">
        <f>'2017'!E59</f>
        <v>1288</v>
      </c>
      <c r="I213">
        <f>'2017'!F59</f>
        <v>158</v>
      </c>
      <c r="J213" s="21">
        <f t="shared" si="15"/>
        <v>12.267080745341614</v>
      </c>
    </row>
    <row r="214" spans="2:10">
      <c r="B214">
        <f>'2017'!A60</f>
        <v>4</v>
      </c>
      <c r="C214" t="str">
        <f>VLOOKUP(B214,[1]Tabelle1!$A$1:$B$68,2,FALSE)</f>
        <v>Stat. Region Weser-Ems</v>
      </c>
      <c r="D214">
        <f>'2017'!$H$1</f>
        <v>2017</v>
      </c>
      <c r="E214">
        <f>'2017'!C60</f>
        <v>19225</v>
      </c>
      <c r="F214">
        <f>'2017'!D60</f>
        <v>2858</v>
      </c>
      <c r="G214" s="21">
        <f t="shared" si="14"/>
        <v>14.866059817945384</v>
      </c>
      <c r="H214">
        <f>'2017'!E60</f>
        <v>62236</v>
      </c>
      <c r="I214">
        <f>'2017'!F60</f>
        <v>13933</v>
      </c>
      <c r="J214" s="21">
        <f t="shared" si="15"/>
        <v>22.387364226492707</v>
      </c>
    </row>
    <row r="215" spans="2:10">
      <c r="B215">
        <f>'2017'!A61</f>
        <v>0</v>
      </c>
      <c r="C215" t="str">
        <f>VLOOKUP(B215,[1]Tabelle1!$A$1:$B$68,2,FALSE)</f>
        <v>Niedersachsen</v>
      </c>
      <c r="D215">
        <f>'2017'!$H$1</f>
        <v>2017</v>
      </c>
      <c r="E215">
        <f>'2017'!C61</f>
        <v>64067</v>
      </c>
      <c r="F215">
        <f>'2017'!D61</f>
        <v>10215</v>
      </c>
      <c r="G215" s="21">
        <f t="shared" si="14"/>
        <v>15.944245867607348</v>
      </c>
      <c r="H215">
        <f>'2017'!E61</f>
        <v>190049</v>
      </c>
      <c r="I215">
        <f>'2017'!F61</f>
        <v>47368</v>
      </c>
      <c r="J215" s="21">
        <f t="shared" si="15"/>
        <v>24.924098521960126</v>
      </c>
    </row>
    <row r="216" spans="2:10">
      <c r="B216">
        <f>'2016'!A8</f>
        <v>101</v>
      </c>
      <c r="C216" t="str">
        <f>VLOOKUP(B216,[1]Tabelle1!$A$1:$B$68,2,FALSE)</f>
        <v>Braunschweig  Stadt</v>
      </c>
      <c r="D216">
        <f>'2016'!$H$1</f>
        <v>2016</v>
      </c>
      <c r="E216">
        <f>'2016'!C8</f>
        <v>2290</v>
      </c>
      <c r="F216">
        <f>'2016'!D8</f>
        <v>453</v>
      </c>
      <c r="G216" s="21">
        <f t="shared" si="14"/>
        <v>19.78165938864629</v>
      </c>
      <c r="H216">
        <f>'2016'!E8</f>
        <v>5817</v>
      </c>
      <c r="I216">
        <f>'2016'!F8</f>
        <v>2030</v>
      </c>
      <c r="J216" s="21">
        <f t="shared" si="15"/>
        <v>34.89771359807461</v>
      </c>
    </row>
    <row r="217" spans="2:10">
      <c r="B217">
        <f>'2016'!A9</f>
        <v>102</v>
      </c>
      <c r="C217" t="str">
        <f>VLOOKUP(B217,[1]Tabelle1!$A$1:$B$68,2,FALSE)</f>
        <v>Salzgitter  Stadt</v>
      </c>
      <c r="D217">
        <f>'2016'!$H$1</f>
        <v>2016</v>
      </c>
      <c r="E217">
        <f>'2016'!C9</f>
        <v>508</v>
      </c>
      <c r="F217">
        <f>'2016'!D9</f>
        <v>126</v>
      </c>
      <c r="G217" s="21">
        <f t="shared" ref="G217:G268" si="16">F217/E217*100</f>
        <v>24.803149606299215</v>
      </c>
      <c r="H217">
        <f>'2016'!E9</f>
        <v>2544</v>
      </c>
      <c r="I217">
        <f>'2016'!F9</f>
        <v>1108</v>
      </c>
      <c r="J217" s="21">
        <f t="shared" ref="J217:J268" si="17">I217/H217*100</f>
        <v>43.553459119496857</v>
      </c>
    </row>
    <row r="218" spans="2:10">
      <c r="B218">
        <f>'2016'!A10</f>
        <v>103</v>
      </c>
      <c r="C218" t="str">
        <f>VLOOKUP(B218,[1]Tabelle1!$A$1:$B$68,2,FALSE)</f>
        <v>Wolfsburg  Stadt</v>
      </c>
      <c r="D218">
        <f>'2016'!$H$1</f>
        <v>2016</v>
      </c>
      <c r="E218">
        <f>'2016'!C10</f>
        <v>1163</v>
      </c>
      <c r="F218">
        <f>'2016'!D10</f>
        <v>268</v>
      </c>
      <c r="G218" s="21">
        <f t="shared" si="16"/>
        <v>23.043852106620808</v>
      </c>
      <c r="H218">
        <f>'2016'!E10</f>
        <v>3182</v>
      </c>
      <c r="I218">
        <f>'2016'!F10</f>
        <v>1047</v>
      </c>
      <c r="J218" s="21">
        <f t="shared" si="17"/>
        <v>32.903834066624768</v>
      </c>
    </row>
    <row r="219" spans="2:10">
      <c r="B219">
        <f>'2016'!A11</f>
        <v>151</v>
      </c>
      <c r="C219" t="str">
        <f>VLOOKUP(B219,[1]Tabelle1!$A$1:$B$68,2,FALSE)</f>
        <v>Gifhorn</v>
      </c>
      <c r="D219">
        <f>'2016'!$H$1</f>
        <v>2016</v>
      </c>
      <c r="E219">
        <f>'2016'!C11</f>
        <v>1303</v>
      </c>
      <c r="F219">
        <f>'2016'!D11</f>
        <v>119</v>
      </c>
      <c r="G219" s="21">
        <f t="shared" si="16"/>
        <v>9.1327705295471997</v>
      </c>
      <c r="H219">
        <f>'2016'!E11</f>
        <v>4013</v>
      </c>
      <c r="I219">
        <f>'2016'!F11</f>
        <v>550</v>
      </c>
      <c r="J219" s="21">
        <f t="shared" si="17"/>
        <v>13.705457263892351</v>
      </c>
    </row>
    <row r="220" spans="2:10">
      <c r="B220">
        <f>'2016'!A12</f>
        <v>153</v>
      </c>
      <c r="C220" t="str">
        <f>VLOOKUP(B220,[1]Tabelle1!$A$1:$B$68,2,FALSE)</f>
        <v>Goslar</v>
      </c>
      <c r="D220">
        <f>'2016'!$H$1</f>
        <v>2016</v>
      </c>
      <c r="E220">
        <f>'2016'!C12</f>
        <v>832</v>
      </c>
      <c r="F220">
        <f>'2016'!D12</f>
        <v>70</v>
      </c>
      <c r="G220" s="21">
        <f t="shared" si="16"/>
        <v>8.4134615384615383</v>
      </c>
      <c r="H220">
        <f>'2016'!E12</f>
        <v>2495</v>
      </c>
      <c r="I220">
        <f>'2016'!F12</f>
        <v>435</v>
      </c>
      <c r="J220" s="21">
        <f t="shared" si="17"/>
        <v>17.434869739478959</v>
      </c>
    </row>
    <row r="221" spans="2:10">
      <c r="B221">
        <f>'2016'!A13</f>
        <v>154</v>
      </c>
      <c r="C221" t="str">
        <f>VLOOKUP(B221,[1]Tabelle1!$A$1:$B$68,2,FALSE)</f>
        <v>Helmstedt</v>
      </c>
      <c r="D221">
        <f>'2016'!$H$1</f>
        <v>2016</v>
      </c>
      <c r="E221">
        <f>'2016'!C13</f>
        <v>669</v>
      </c>
      <c r="F221">
        <f>'2016'!D13</f>
        <v>63</v>
      </c>
      <c r="G221" s="21">
        <f t="shared" si="16"/>
        <v>9.4170403587443943</v>
      </c>
      <c r="H221">
        <f>'2016'!E13</f>
        <v>1898</v>
      </c>
      <c r="I221">
        <f>'2016'!F13</f>
        <v>286</v>
      </c>
      <c r="J221" s="21">
        <f t="shared" si="17"/>
        <v>15.068493150684931</v>
      </c>
    </row>
    <row r="222" spans="2:10">
      <c r="B222">
        <f>'2016'!A14</f>
        <v>155</v>
      </c>
      <c r="C222" t="str">
        <f>VLOOKUP(B222,[1]Tabelle1!$A$1:$B$68,2,FALSE)</f>
        <v>Northeim</v>
      </c>
      <c r="D222">
        <f>'2016'!$H$1</f>
        <v>2016</v>
      </c>
      <c r="E222">
        <f>'2016'!C14</f>
        <v>900</v>
      </c>
      <c r="F222">
        <f>'2016'!D14</f>
        <v>135</v>
      </c>
      <c r="G222" s="21">
        <f t="shared" si="16"/>
        <v>15</v>
      </c>
      <c r="H222">
        <f>'2016'!E14</f>
        <v>2734</v>
      </c>
      <c r="I222">
        <f>'2016'!F14</f>
        <v>592</v>
      </c>
      <c r="J222" s="21">
        <f t="shared" si="17"/>
        <v>21.653255303584494</v>
      </c>
    </row>
    <row r="223" spans="2:10">
      <c r="B223">
        <f>'2016'!A15</f>
        <v>157</v>
      </c>
      <c r="C223" t="str">
        <f>VLOOKUP(B223,[1]Tabelle1!$A$1:$B$68,2,FALSE)</f>
        <v>Peine</v>
      </c>
      <c r="D223">
        <f>'2016'!$H$1</f>
        <v>2016</v>
      </c>
      <c r="E223">
        <f>'2016'!C15</f>
        <v>940</v>
      </c>
      <c r="F223">
        <f>'2016'!D15</f>
        <v>97</v>
      </c>
      <c r="G223" s="21">
        <f t="shared" si="16"/>
        <v>10.319148936170212</v>
      </c>
      <c r="H223">
        <f>'2016'!E15</f>
        <v>3157</v>
      </c>
      <c r="I223">
        <f>'2016'!F15</f>
        <v>758</v>
      </c>
      <c r="J223" s="21">
        <f t="shared" si="17"/>
        <v>24.010136205258156</v>
      </c>
    </row>
    <row r="224" spans="2:10">
      <c r="B224">
        <f>'2016'!A16</f>
        <v>158</v>
      </c>
      <c r="C224" t="str">
        <f>VLOOKUP(B224,[1]Tabelle1!$A$1:$B$68,2,FALSE)</f>
        <v>Wolfenbüttel</v>
      </c>
      <c r="D224">
        <f>'2016'!$H$1</f>
        <v>2016</v>
      </c>
      <c r="E224">
        <f>'2016'!C16</f>
        <v>842</v>
      </c>
      <c r="F224">
        <f>'2016'!D16</f>
        <v>65</v>
      </c>
      <c r="G224" s="21">
        <f t="shared" si="16"/>
        <v>7.7197149643705458</v>
      </c>
      <c r="H224">
        <f>'2016'!E16</f>
        <v>2662</v>
      </c>
      <c r="I224">
        <f>'2016'!F16</f>
        <v>430</v>
      </c>
      <c r="J224" s="21">
        <f t="shared" si="17"/>
        <v>16.153268219383921</v>
      </c>
    </row>
    <row r="225" spans="2:10">
      <c r="B225">
        <f>'2016'!A17</f>
        <v>159</v>
      </c>
      <c r="C225" t="str">
        <f>VLOOKUP(B225,[1]Tabelle1!$A$1:$B$68,2,FALSE)</f>
        <v>Göttingen</v>
      </c>
      <c r="D225">
        <f>'2016'!$H$1</f>
        <v>2016</v>
      </c>
      <c r="E225">
        <f>'2016'!C17</f>
        <v>2684</v>
      </c>
      <c r="F225">
        <f>'2016'!D17</f>
        <v>457</v>
      </c>
      <c r="G225" s="21">
        <f t="shared" si="16"/>
        <v>17.026825633383012</v>
      </c>
      <c r="H225">
        <f>'2016'!E17</f>
        <v>6952</v>
      </c>
      <c r="I225">
        <f>'2016'!F17</f>
        <v>1697</v>
      </c>
      <c r="J225" s="21">
        <f t="shared" si="17"/>
        <v>24.410241657077101</v>
      </c>
    </row>
    <row r="226" spans="2:10">
      <c r="B226">
        <f>'2016'!A20</f>
        <v>1</v>
      </c>
      <c r="C226" t="str">
        <f>VLOOKUP(B226,[1]Tabelle1!$A$1:$B$68,2,FALSE)</f>
        <v>Stat. Region Braunschweig</v>
      </c>
      <c r="D226">
        <f>'2016'!$H$1</f>
        <v>2016</v>
      </c>
      <c r="E226">
        <f>'2016'!C20</f>
        <v>12131</v>
      </c>
      <c r="F226">
        <f>'2016'!D20</f>
        <v>1853</v>
      </c>
      <c r="G226" s="21">
        <f t="shared" si="16"/>
        <v>15.274915505729123</v>
      </c>
      <c r="H226">
        <f>'2016'!E20</f>
        <v>35454</v>
      </c>
      <c r="I226">
        <f>'2016'!F20</f>
        <v>8933</v>
      </c>
      <c r="J226" s="21">
        <f t="shared" si="17"/>
        <v>25.196028656851134</v>
      </c>
    </row>
    <row r="227" spans="2:10">
      <c r="B227">
        <f>'2016'!A21</f>
        <v>241</v>
      </c>
      <c r="C227" t="str">
        <f>VLOOKUP(B227,[1]Tabelle1!$A$1:$B$68,2,FALSE)</f>
        <v>Hannover  Region</v>
      </c>
      <c r="D227">
        <f>'2016'!$H$1</f>
        <v>2016</v>
      </c>
      <c r="E227">
        <f>'2016'!C21</f>
        <v>9913</v>
      </c>
      <c r="F227">
        <f>'2016'!D21</f>
        <v>2336</v>
      </c>
      <c r="G227" s="21">
        <f t="shared" si="16"/>
        <v>23.56501563603349</v>
      </c>
      <c r="H227">
        <f>'2016'!E21</f>
        <v>28317</v>
      </c>
      <c r="I227">
        <f>'2016'!F21</f>
        <v>10698</v>
      </c>
      <c r="J227" s="21">
        <f t="shared" si="17"/>
        <v>37.779425786629936</v>
      </c>
    </row>
    <row r="228" spans="2:10">
      <c r="B228">
        <f>'2016'!A22</f>
        <v>241001</v>
      </c>
      <c r="C228" t="str">
        <f>VLOOKUP(B228,[1]Tabelle1!$A$1:$B$68,2,FALSE)</f>
        <v>dav. Hannover  Lhst.</v>
      </c>
      <c r="D228">
        <f>'2016'!$H$1</f>
        <v>2016</v>
      </c>
      <c r="E228">
        <f>'2016'!C22</f>
        <v>4927</v>
      </c>
      <c r="F228">
        <f>'2016'!D22</f>
        <v>1546</v>
      </c>
      <c r="G228" s="21">
        <f t="shared" si="16"/>
        <v>31.378120560178608</v>
      </c>
      <c r="H228">
        <f>'2016'!E22</f>
        <v>13113</v>
      </c>
      <c r="I228">
        <f>'2016'!F22</f>
        <v>6510</v>
      </c>
      <c r="J228" s="21">
        <f t="shared" si="17"/>
        <v>49.645390070921984</v>
      </c>
    </row>
    <row r="229" spans="2:10">
      <c r="B229">
        <f>'2016'!A23</f>
        <v>241999</v>
      </c>
      <c r="C229" t="str">
        <f>VLOOKUP(B229,[1]Tabelle1!$A$1:$B$68,2,FALSE)</f>
        <v>dav. Hannover  Umland</v>
      </c>
      <c r="D229">
        <f>'2016'!$H$1</f>
        <v>2016</v>
      </c>
      <c r="E229">
        <f>'2016'!C23</f>
        <v>4986</v>
      </c>
      <c r="F229">
        <f>'2016'!D23</f>
        <v>790</v>
      </c>
      <c r="G229" s="21">
        <f t="shared" si="16"/>
        <v>15.844364219815482</v>
      </c>
      <c r="H229">
        <f>'2016'!E23</f>
        <v>15204</v>
      </c>
      <c r="I229">
        <f>'2016'!F23</f>
        <v>4188</v>
      </c>
      <c r="J229" s="21">
        <f t="shared" si="17"/>
        <v>27.545382794001576</v>
      </c>
    </row>
    <row r="230" spans="2:10">
      <c r="B230">
        <f>'2016'!A24</f>
        <v>251</v>
      </c>
      <c r="C230" t="str">
        <f>VLOOKUP(B230,[1]Tabelle1!$A$1:$B$68,2,FALSE)</f>
        <v>Diepholz</v>
      </c>
      <c r="D230">
        <f>'2016'!$H$1</f>
        <v>2016</v>
      </c>
      <c r="E230">
        <f>'2016'!C24</f>
        <v>1494</v>
      </c>
      <c r="F230">
        <f>'2016'!D24</f>
        <v>206</v>
      </c>
      <c r="G230" s="21">
        <f t="shared" si="16"/>
        <v>13.788487282463185</v>
      </c>
      <c r="H230">
        <f>'2016'!E24</f>
        <v>5014</v>
      </c>
      <c r="I230">
        <f>'2016'!F24</f>
        <v>1068</v>
      </c>
      <c r="J230" s="21">
        <f t="shared" si="17"/>
        <v>21.30035899481452</v>
      </c>
    </row>
    <row r="231" spans="2:10">
      <c r="B231">
        <f>'2016'!A25</f>
        <v>252</v>
      </c>
      <c r="C231" t="str">
        <f>VLOOKUP(B231,[1]Tabelle1!$A$1:$B$68,2,FALSE)</f>
        <v>Hameln-Pyrmont</v>
      </c>
      <c r="D231">
        <f>'2016'!$H$1</f>
        <v>2016</v>
      </c>
      <c r="E231">
        <f>'2016'!C25</f>
        <v>999</v>
      </c>
      <c r="F231">
        <f>'2016'!D25</f>
        <v>192</v>
      </c>
      <c r="G231" s="21">
        <f t="shared" si="16"/>
        <v>19.219219219219219</v>
      </c>
      <c r="H231">
        <f>'2016'!E25</f>
        <v>3333</v>
      </c>
      <c r="I231">
        <f>'2016'!F25</f>
        <v>907</v>
      </c>
      <c r="J231" s="21">
        <f t="shared" si="17"/>
        <v>27.212721272127212</v>
      </c>
    </row>
    <row r="232" spans="2:10">
      <c r="B232">
        <f>'2016'!A26</f>
        <v>254</v>
      </c>
      <c r="C232" t="str">
        <f>VLOOKUP(B232,[1]Tabelle1!$A$1:$B$68,2,FALSE)</f>
        <v>Hildesheim</v>
      </c>
      <c r="D232">
        <f>'2016'!$H$1</f>
        <v>2016</v>
      </c>
      <c r="E232">
        <f>'2016'!C26</f>
        <v>1870</v>
      </c>
      <c r="F232">
        <f>'2016'!D26</f>
        <v>282</v>
      </c>
      <c r="G232" s="21">
        <f t="shared" si="16"/>
        <v>15.080213903743314</v>
      </c>
      <c r="H232">
        <f>'2016'!E26</f>
        <v>6003</v>
      </c>
      <c r="I232">
        <f>'2016'!F26</f>
        <v>1512</v>
      </c>
      <c r="J232" s="21">
        <f t="shared" si="17"/>
        <v>25.187406296851574</v>
      </c>
    </row>
    <row r="233" spans="2:10">
      <c r="B233">
        <f>'2016'!A27</f>
        <v>255</v>
      </c>
      <c r="C233" t="str">
        <f>VLOOKUP(B233,[1]Tabelle1!$A$1:$B$68,2,FALSE)</f>
        <v>Holzminden</v>
      </c>
      <c r="D233">
        <f>'2016'!$H$1</f>
        <v>2016</v>
      </c>
      <c r="E233">
        <f>'2016'!C27</f>
        <v>396</v>
      </c>
      <c r="F233">
        <f>'2016'!D27</f>
        <v>47</v>
      </c>
      <c r="G233" s="21">
        <f t="shared" si="16"/>
        <v>11.868686868686869</v>
      </c>
      <c r="H233">
        <f>'2016'!E27</f>
        <v>1465</v>
      </c>
      <c r="I233">
        <f>'2016'!F27</f>
        <v>233</v>
      </c>
      <c r="J233" s="21">
        <f t="shared" si="17"/>
        <v>15.904436860068261</v>
      </c>
    </row>
    <row r="234" spans="2:10">
      <c r="B234">
        <f>'2016'!A28</f>
        <v>256</v>
      </c>
      <c r="C234" t="str">
        <f>VLOOKUP(B234,[1]Tabelle1!$A$1:$B$68,2,FALSE)</f>
        <v>Nienburg (Weser)</v>
      </c>
      <c r="D234">
        <f>'2016'!$H$1</f>
        <v>2016</v>
      </c>
      <c r="E234">
        <f>'2016'!C28</f>
        <v>727</v>
      </c>
      <c r="F234">
        <f>'2016'!D28</f>
        <v>101</v>
      </c>
      <c r="G234" s="21">
        <f t="shared" si="16"/>
        <v>13.892709766162312</v>
      </c>
      <c r="H234">
        <f>'2016'!E28</f>
        <v>2756</v>
      </c>
      <c r="I234">
        <f>'2016'!F28</f>
        <v>632</v>
      </c>
      <c r="J234" s="21">
        <f t="shared" si="17"/>
        <v>22.93178519593614</v>
      </c>
    </row>
    <row r="235" spans="2:10">
      <c r="B235">
        <f>'2016'!A29</f>
        <v>257</v>
      </c>
      <c r="C235" t="str">
        <f>VLOOKUP(B235,[1]Tabelle1!$A$1:$B$68,2,FALSE)</f>
        <v>Schaumburg</v>
      </c>
      <c r="D235">
        <f>'2016'!$H$1</f>
        <v>2016</v>
      </c>
      <c r="E235">
        <f>'2016'!C29</f>
        <v>1062</v>
      </c>
      <c r="F235">
        <f>'2016'!D29</f>
        <v>151</v>
      </c>
      <c r="G235" s="21">
        <f t="shared" si="16"/>
        <v>14.218455743879474</v>
      </c>
      <c r="H235">
        <f>'2016'!E29</f>
        <v>3415</v>
      </c>
      <c r="I235">
        <f>'2016'!F29</f>
        <v>841</v>
      </c>
      <c r="J235" s="21">
        <f t="shared" si="17"/>
        <v>24.626647144948755</v>
      </c>
    </row>
    <row r="236" spans="2:10">
      <c r="B236">
        <f>'2016'!A30</f>
        <v>2</v>
      </c>
      <c r="C236" t="str">
        <f>VLOOKUP(B236,[1]Tabelle1!$A$1:$B$68,2,FALSE)</f>
        <v>Stat. Region Hannover</v>
      </c>
      <c r="D236">
        <f>'2016'!$H$1</f>
        <v>2016</v>
      </c>
      <c r="E236">
        <f>'2016'!C30</f>
        <v>16461</v>
      </c>
      <c r="F236">
        <f>'2016'!D30</f>
        <v>3315</v>
      </c>
      <c r="G236" s="21">
        <f t="shared" si="16"/>
        <v>20.138509203572081</v>
      </c>
      <c r="H236">
        <f>'2016'!E30</f>
        <v>50303</v>
      </c>
      <c r="I236">
        <f>'2016'!F30</f>
        <v>15891</v>
      </c>
      <c r="J236" s="21">
        <f t="shared" si="17"/>
        <v>31.590561199133255</v>
      </c>
    </row>
    <row r="237" spans="2:10">
      <c r="B237">
        <f>'2016'!A31</f>
        <v>351</v>
      </c>
      <c r="C237" t="str">
        <f>VLOOKUP(B237,[1]Tabelle1!$A$1:$B$68,2,FALSE)</f>
        <v>Celle</v>
      </c>
      <c r="D237">
        <f>'2016'!$H$1</f>
        <v>2016</v>
      </c>
      <c r="E237">
        <f>'2016'!C31</f>
        <v>1269</v>
      </c>
      <c r="F237">
        <f>'2016'!D31</f>
        <v>107</v>
      </c>
      <c r="G237" s="21">
        <f t="shared" si="16"/>
        <v>8.4318360914105597</v>
      </c>
      <c r="H237">
        <f>'2016'!E31</f>
        <v>4167</v>
      </c>
      <c r="I237">
        <f>'2016'!F31</f>
        <v>537</v>
      </c>
      <c r="J237" s="21">
        <f t="shared" si="17"/>
        <v>12.886969042476601</v>
      </c>
    </row>
    <row r="238" spans="2:10">
      <c r="B238">
        <f>'2016'!A32</f>
        <v>352</v>
      </c>
      <c r="C238" t="str">
        <f>VLOOKUP(B238,[1]Tabelle1!$A$1:$B$68,2,FALSE)</f>
        <v>Cuxhaven</v>
      </c>
      <c r="D238">
        <f>'2016'!$H$1</f>
        <v>2016</v>
      </c>
      <c r="E238">
        <f>'2016'!C32</f>
        <v>1392</v>
      </c>
      <c r="F238">
        <f>'2016'!D32</f>
        <v>158</v>
      </c>
      <c r="G238" s="21">
        <f t="shared" si="16"/>
        <v>11.350574712643677</v>
      </c>
      <c r="H238">
        <f>'2016'!E32</f>
        <v>4508</v>
      </c>
      <c r="I238">
        <f>'2016'!F32</f>
        <v>670</v>
      </c>
      <c r="J238" s="21">
        <f t="shared" si="17"/>
        <v>14.862466725820763</v>
      </c>
    </row>
    <row r="239" spans="2:10">
      <c r="B239">
        <f>'2016'!A33</f>
        <v>353</v>
      </c>
      <c r="C239" t="str">
        <f>VLOOKUP(B239,[1]Tabelle1!$A$1:$B$68,2,FALSE)</f>
        <v>Harburg</v>
      </c>
      <c r="D239">
        <f>'2016'!$H$1</f>
        <v>2016</v>
      </c>
      <c r="E239">
        <f>'2016'!C33</f>
        <v>2141</v>
      </c>
      <c r="F239">
        <f>'2016'!D33</f>
        <v>278</v>
      </c>
      <c r="G239" s="21">
        <f t="shared" si="16"/>
        <v>12.984586641756188</v>
      </c>
      <c r="H239">
        <f>'2016'!E33</f>
        <v>6602</v>
      </c>
      <c r="I239">
        <f>'2016'!F33</f>
        <v>1376</v>
      </c>
      <c r="J239" s="21">
        <f t="shared" si="17"/>
        <v>20.842169039684943</v>
      </c>
    </row>
    <row r="240" spans="2:10">
      <c r="B240">
        <f>'2016'!A34</f>
        <v>354</v>
      </c>
      <c r="C240" t="str">
        <f>VLOOKUP(B240,[1]Tabelle1!$A$1:$B$68,2,FALSE)</f>
        <v>Lüchow-Dannenberg</v>
      </c>
      <c r="D240">
        <f>'2016'!$H$1</f>
        <v>2016</v>
      </c>
      <c r="E240">
        <f>'2016'!C34</f>
        <v>306</v>
      </c>
      <c r="F240">
        <f>'2016'!D34</f>
        <v>38</v>
      </c>
      <c r="G240" s="21">
        <f t="shared" si="16"/>
        <v>12.418300653594772</v>
      </c>
      <c r="H240">
        <f>'2016'!E34</f>
        <v>1024</v>
      </c>
      <c r="I240">
        <f>'2016'!F34</f>
        <v>131</v>
      </c>
      <c r="J240" s="21">
        <f t="shared" si="17"/>
        <v>12.79296875</v>
      </c>
    </row>
    <row r="241" spans="2:10">
      <c r="B241">
        <f>'2016'!A35</f>
        <v>355</v>
      </c>
      <c r="C241" t="str">
        <f>VLOOKUP(B241,[1]Tabelle1!$A$1:$B$68,2,FALSE)</f>
        <v>Lüneburg</v>
      </c>
      <c r="D241">
        <f>'2016'!$H$1</f>
        <v>2016</v>
      </c>
      <c r="E241">
        <f>'2016'!C35</f>
        <v>1861</v>
      </c>
      <c r="F241">
        <f>'2016'!D35</f>
        <v>272</v>
      </c>
      <c r="G241" s="21">
        <f t="shared" si="16"/>
        <v>14.61579795808705</v>
      </c>
      <c r="H241">
        <f>'2016'!E35</f>
        <v>4614</v>
      </c>
      <c r="I241">
        <f>'2016'!F35</f>
        <v>923</v>
      </c>
      <c r="J241" s="21">
        <f t="shared" si="17"/>
        <v>20.004334633723449</v>
      </c>
    </row>
    <row r="242" spans="2:10">
      <c r="B242">
        <f>'2016'!A36</f>
        <v>356</v>
      </c>
      <c r="C242" t="str">
        <f>VLOOKUP(B242,[1]Tabelle1!$A$1:$B$68,2,FALSE)</f>
        <v>Osterholz</v>
      </c>
      <c r="D242">
        <f>'2016'!$H$1</f>
        <v>2016</v>
      </c>
      <c r="E242">
        <f>'2016'!C36</f>
        <v>767</v>
      </c>
      <c r="F242">
        <f>'2016'!D36</f>
        <v>75</v>
      </c>
      <c r="G242" s="21">
        <f t="shared" si="16"/>
        <v>9.7783572359843536</v>
      </c>
      <c r="H242">
        <f>'2016'!E36</f>
        <v>2605</v>
      </c>
      <c r="I242">
        <f>'2016'!F36</f>
        <v>429</v>
      </c>
      <c r="J242" s="21">
        <f t="shared" si="17"/>
        <v>16.468330134357007</v>
      </c>
    </row>
    <row r="243" spans="2:10">
      <c r="B243">
        <f>'2016'!A37</f>
        <v>357</v>
      </c>
      <c r="C243" t="str">
        <f>VLOOKUP(B243,[1]Tabelle1!$A$1:$B$68,2,FALSE)</f>
        <v>Rotenburg (Wümme)</v>
      </c>
      <c r="D243">
        <f>'2016'!$H$1</f>
        <v>2016</v>
      </c>
      <c r="E243">
        <f>'2016'!C37</f>
        <v>895</v>
      </c>
      <c r="F243">
        <f>'2016'!D37</f>
        <v>101</v>
      </c>
      <c r="G243" s="21">
        <f t="shared" si="16"/>
        <v>11.284916201117319</v>
      </c>
      <c r="H243">
        <f>'2016'!E37</f>
        <v>3771</v>
      </c>
      <c r="I243">
        <f>'2016'!F37</f>
        <v>614</v>
      </c>
      <c r="J243" s="21">
        <f t="shared" si="17"/>
        <v>16.282153274993373</v>
      </c>
    </row>
    <row r="244" spans="2:10">
      <c r="B244">
        <f>'2016'!A38</f>
        <v>358</v>
      </c>
      <c r="C244" t="str">
        <f>VLOOKUP(B244,[1]Tabelle1!$A$1:$B$68,2,FALSE)</f>
        <v>Heidekreis</v>
      </c>
      <c r="D244">
        <f>'2016'!$H$1</f>
        <v>2016</v>
      </c>
      <c r="E244">
        <f>'2016'!C38</f>
        <v>932</v>
      </c>
      <c r="F244">
        <f>'2016'!D38</f>
        <v>103</v>
      </c>
      <c r="G244" s="21">
        <f t="shared" si="16"/>
        <v>11.051502145922747</v>
      </c>
      <c r="H244">
        <f>'2016'!E38</f>
        <v>3288</v>
      </c>
      <c r="I244">
        <f>'2016'!F38</f>
        <v>535</v>
      </c>
      <c r="J244" s="21">
        <f t="shared" si="17"/>
        <v>16.271289537712896</v>
      </c>
    </row>
    <row r="245" spans="2:10">
      <c r="B245">
        <f>'2016'!A39</f>
        <v>359</v>
      </c>
      <c r="C245" t="str">
        <f>VLOOKUP(B245,[1]Tabelle1!$A$1:$B$68,2,FALSE)</f>
        <v>Stade</v>
      </c>
      <c r="D245">
        <f>'2016'!$H$1</f>
        <v>2016</v>
      </c>
      <c r="E245">
        <f>'2016'!C39</f>
        <v>1542</v>
      </c>
      <c r="F245">
        <f>'2016'!D39</f>
        <v>147</v>
      </c>
      <c r="G245" s="21">
        <f t="shared" si="16"/>
        <v>9.5330739299610894</v>
      </c>
      <c r="H245">
        <f>'2016'!E39</f>
        <v>4914</v>
      </c>
      <c r="I245">
        <f>'2016'!F39</f>
        <v>897</v>
      </c>
      <c r="J245" s="21">
        <f t="shared" si="17"/>
        <v>18.253968253968253</v>
      </c>
    </row>
    <row r="246" spans="2:10">
      <c r="B246">
        <f>'2016'!A40</f>
        <v>360</v>
      </c>
      <c r="C246" t="str">
        <f>VLOOKUP(B246,[1]Tabelle1!$A$1:$B$68,2,FALSE)</f>
        <v>Uelzen</v>
      </c>
      <c r="D246">
        <f>'2016'!$H$1</f>
        <v>2016</v>
      </c>
      <c r="E246">
        <f>'2016'!C40</f>
        <v>632</v>
      </c>
      <c r="F246">
        <f>'2016'!D40</f>
        <v>57</v>
      </c>
      <c r="G246" s="21">
        <f t="shared" si="16"/>
        <v>9.0189873417721511</v>
      </c>
      <c r="H246">
        <f>'2016'!E40</f>
        <v>1939</v>
      </c>
      <c r="I246">
        <f>'2016'!F40</f>
        <v>338</v>
      </c>
      <c r="J246" s="21">
        <f t="shared" si="17"/>
        <v>17.431665807117071</v>
      </c>
    </row>
    <row r="247" spans="2:10">
      <c r="B247">
        <f>'2016'!A41</f>
        <v>361</v>
      </c>
      <c r="C247" t="str">
        <f>VLOOKUP(B247,[1]Tabelle1!$A$1:$B$68,2,FALSE)</f>
        <v>Verden</v>
      </c>
      <c r="D247">
        <f>'2016'!$H$1</f>
        <v>2016</v>
      </c>
      <c r="E247">
        <f>'2016'!C41</f>
        <v>974</v>
      </c>
      <c r="F247">
        <f>'2016'!D41</f>
        <v>159</v>
      </c>
      <c r="G247" s="21">
        <f t="shared" si="16"/>
        <v>16.324435318275153</v>
      </c>
      <c r="H247">
        <f>'2016'!E41</f>
        <v>3323</v>
      </c>
      <c r="I247">
        <f>'2016'!F41</f>
        <v>787</v>
      </c>
      <c r="J247" s="21">
        <f t="shared" si="17"/>
        <v>23.683418597652722</v>
      </c>
    </row>
    <row r="248" spans="2:10">
      <c r="B248">
        <f>'2016'!A42</f>
        <v>3</v>
      </c>
      <c r="C248" t="str">
        <f>VLOOKUP(B248,[1]Tabelle1!$A$1:$B$68,2,FALSE)</f>
        <v>Stat. Region Lüneburg</v>
      </c>
      <c r="D248">
        <f>'2016'!$H$1</f>
        <v>2016</v>
      </c>
      <c r="E248">
        <f>'2016'!C42</f>
        <v>12711</v>
      </c>
      <c r="F248">
        <f>'2016'!D42</f>
        <v>1495</v>
      </c>
      <c r="G248" s="21">
        <f t="shared" si="16"/>
        <v>11.76146644638502</v>
      </c>
      <c r="H248">
        <f>'2016'!E42</f>
        <v>40755</v>
      </c>
      <c r="I248">
        <f>'2016'!F42</f>
        <v>7237</v>
      </c>
      <c r="J248" s="21">
        <f t="shared" si="17"/>
        <v>17.757330388909338</v>
      </c>
    </row>
    <row r="249" spans="2:10">
      <c r="B249">
        <f>'2016'!A43</f>
        <v>401</v>
      </c>
      <c r="C249" t="str">
        <f>VLOOKUP(B249,[1]Tabelle1!$A$1:$B$68,2,FALSE)</f>
        <v>Delmenhorst  Stadt</v>
      </c>
      <c r="D249">
        <f>'2016'!$H$1</f>
        <v>2016</v>
      </c>
      <c r="E249">
        <f>'2016'!C43</f>
        <v>404</v>
      </c>
      <c r="F249">
        <f>'2016'!D43</f>
        <v>97</v>
      </c>
      <c r="G249" s="21">
        <f t="shared" si="16"/>
        <v>24.009900990099009</v>
      </c>
      <c r="H249">
        <f>'2016'!E43</f>
        <v>1655</v>
      </c>
      <c r="I249">
        <f>'2016'!F43</f>
        <v>774</v>
      </c>
      <c r="J249" s="21">
        <f t="shared" si="17"/>
        <v>46.76737160120846</v>
      </c>
    </row>
    <row r="250" spans="2:10">
      <c r="B250">
        <f>'2016'!A44</f>
        <v>402</v>
      </c>
      <c r="C250" t="str">
        <f>VLOOKUP(B250,[1]Tabelle1!$A$1:$B$68,2,FALSE)</f>
        <v>Emden  Stadt</v>
      </c>
      <c r="D250">
        <f>'2016'!$H$1</f>
        <v>2016</v>
      </c>
      <c r="E250">
        <f>'2016'!C44</f>
        <v>308</v>
      </c>
      <c r="F250">
        <f>'2016'!D44</f>
        <v>68</v>
      </c>
      <c r="G250" s="21">
        <f t="shared" si="16"/>
        <v>22.077922077922079</v>
      </c>
      <c r="H250">
        <f>'2016'!E44</f>
        <v>1163</v>
      </c>
      <c r="I250">
        <f>'2016'!F44</f>
        <v>272</v>
      </c>
      <c r="J250" s="21">
        <f t="shared" si="17"/>
        <v>23.387790197764403</v>
      </c>
    </row>
    <row r="251" spans="2:10">
      <c r="B251">
        <f>'2016'!A45</f>
        <v>403</v>
      </c>
      <c r="C251" t="str">
        <f>VLOOKUP(B251,[1]Tabelle1!$A$1:$B$68,2,FALSE)</f>
        <v>Oldenburg(Oldb)  Stadt</v>
      </c>
      <c r="D251">
        <f>'2016'!$H$1</f>
        <v>2016</v>
      </c>
      <c r="E251">
        <f>'2016'!C45</f>
        <v>1638</v>
      </c>
      <c r="F251">
        <f>'2016'!D45</f>
        <v>289</v>
      </c>
      <c r="G251" s="21">
        <f t="shared" si="16"/>
        <v>17.643467643467645</v>
      </c>
      <c r="H251">
        <f>'2016'!E45</f>
        <v>3848</v>
      </c>
      <c r="I251">
        <f>'2016'!F45</f>
        <v>1035</v>
      </c>
      <c r="J251" s="21">
        <f t="shared" si="17"/>
        <v>26.897089397089395</v>
      </c>
    </row>
    <row r="252" spans="2:10">
      <c r="B252">
        <f>'2016'!A46</f>
        <v>404</v>
      </c>
      <c r="C252" t="str">
        <f>VLOOKUP(B252,[1]Tabelle1!$A$1:$B$68,2,FALSE)</f>
        <v>Osnabrück  Stadt</v>
      </c>
      <c r="D252">
        <f>'2016'!$H$1</f>
        <v>2016</v>
      </c>
      <c r="E252">
        <f>'2016'!C46</f>
        <v>1378</v>
      </c>
      <c r="F252">
        <f>'2016'!D46</f>
        <v>253</v>
      </c>
      <c r="G252" s="21">
        <f t="shared" si="16"/>
        <v>18.359941944847606</v>
      </c>
      <c r="H252">
        <f>'2016'!E46</f>
        <v>3837</v>
      </c>
      <c r="I252">
        <f>'2016'!F46</f>
        <v>1157</v>
      </c>
      <c r="J252" s="21">
        <f t="shared" si="17"/>
        <v>30.153765962991919</v>
      </c>
    </row>
    <row r="253" spans="2:10">
      <c r="B253">
        <f>'2016'!A47</f>
        <v>405</v>
      </c>
      <c r="C253" t="str">
        <f>VLOOKUP(B253,[1]Tabelle1!$A$1:$B$68,2,FALSE)</f>
        <v>Wilhelmshaven  Stadt</v>
      </c>
      <c r="D253">
        <f>'2016'!$H$1</f>
        <v>2016</v>
      </c>
      <c r="E253">
        <f>'2016'!C47</f>
        <v>311</v>
      </c>
      <c r="F253">
        <f>'2016'!D47</f>
        <v>49</v>
      </c>
      <c r="G253" s="21">
        <f t="shared" si="16"/>
        <v>15.755627009646304</v>
      </c>
      <c r="H253">
        <f>'2016'!E47</f>
        <v>1510</v>
      </c>
      <c r="I253">
        <f>'2016'!F47</f>
        <v>370</v>
      </c>
      <c r="J253" s="21">
        <f t="shared" si="17"/>
        <v>24.503311258278146</v>
      </c>
    </row>
    <row r="254" spans="2:10">
      <c r="B254">
        <f>'2016'!A48</f>
        <v>451</v>
      </c>
      <c r="C254" t="str">
        <f>VLOOKUP(B254,[1]Tabelle1!$A$1:$B$68,2,FALSE)</f>
        <v>Ammerland</v>
      </c>
      <c r="D254">
        <f>'2016'!$H$1</f>
        <v>2016</v>
      </c>
      <c r="E254">
        <f>'2016'!C48</f>
        <v>922</v>
      </c>
      <c r="F254">
        <f>'2016'!D48</f>
        <v>118</v>
      </c>
      <c r="G254" s="21">
        <f t="shared" si="16"/>
        <v>12.79826464208243</v>
      </c>
      <c r="H254">
        <f>'2016'!E48</f>
        <v>3005</v>
      </c>
      <c r="I254">
        <f>'2016'!F48</f>
        <v>465</v>
      </c>
      <c r="J254" s="21">
        <f t="shared" si="17"/>
        <v>15.474209650582363</v>
      </c>
    </row>
    <row r="255" spans="2:10">
      <c r="B255">
        <f>'2016'!A49</f>
        <v>452</v>
      </c>
      <c r="C255" t="str">
        <f>VLOOKUP(B255,[1]Tabelle1!$A$1:$B$68,2,FALSE)</f>
        <v>Aurich</v>
      </c>
      <c r="D255">
        <f>'2016'!$H$1</f>
        <v>2016</v>
      </c>
      <c r="E255">
        <f>'2016'!C49</f>
        <v>998</v>
      </c>
      <c r="F255">
        <f>'2016'!D49</f>
        <v>120</v>
      </c>
      <c r="G255" s="21">
        <f t="shared" si="16"/>
        <v>12.024048096192384</v>
      </c>
      <c r="H255">
        <f>'2016'!E49</f>
        <v>4488</v>
      </c>
      <c r="I255">
        <f>'2016'!F49</f>
        <v>578</v>
      </c>
      <c r="J255" s="21">
        <f t="shared" si="17"/>
        <v>12.878787878787879</v>
      </c>
    </row>
    <row r="256" spans="2:10">
      <c r="B256">
        <f>'2016'!A50</f>
        <v>453</v>
      </c>
      <c r="C256" t="str">
        <f>VLOOKUP(B256,[1]Tabelle1!$A$1:$B$68,2,FALSE)</f>
        <v>Cloppenburg</v>
      </c>
      <c r="D256">
        <f>'2016'!$H$1</f>
        <v>2016</v>
      </c>
      <c r="E256">
        <f>'2016'!C50</f>
        <v>1072</v>
      </c>
      <c r="F256">
        <f>'2016'!D50</f>
        <v>156</v>
      </c>
      <c r="G256" s="21">
        <f t="shared" si="16"/>
        <v>14.55223880597015</v>
      </c>
      <c r="H256">
        <f>'2016'!E50</f>
        <v>4349</v>
      </c>
      <c r="I256">
        <f>'2016'!F50</f>
        <v>1121</v>
      </c>
      <c r="J256" s="21">
        <f t="shared" si="17"/>
        <v>25.776040469073351</v>
      </c>
    </row>
    <row r="257" spans="2:10">
      <c r="B257">
        <f>'2016'!A51</f>
        <v>454</v>
      </c>
      <c r="C257" t="str">
        <f>VLOOKUP(B257,[1]Tabelle1!$A$1:$B$68,2,FALSE)</f>
        <v>Emsland</v>
      </c>
      <c r="D257">
        <f>'2016'!$H$1</f>
        <v>2016</v>
      </c>
      <c r="E257">
        <f>'2016'!C51</f>
        <v>2068</v>
      </c>
      <c r="F257">
        <f>'2016'!D51</f>
        <v>332</v>
      </c>
      <c r="G257" s="21">
        <f t="shared" si="16"/>
        <v>16.054158607350097</v>
      </c>
      <c r="H257">
        <f>'2016'!E51</f>
        <v>8118</v>
      </c>
      <c r="I257">
        <f>'2016'!F51</f>
        <v>1645</v>
      </c>
      <c r="J257" s="21">
        <f t="shared" si="17"/>
        <v>20.263611727026362</v>
      </c>
    </row>
    <row r="258" spans="2:10">
      <c r="B258">
        <f>'2016'!A52</f>
        <v>455</v>
      </c>
      <c r="C258" t="str">
        <f>VLOOKUP(B258,[1]Tabelle1!$A$1:$B$68,2,FALSE)</f>
        <v>Friesland</v>
      </c>
      <c r="D258">
        <f>'2016'!$H$1</f>
        <v>2016</v>
      </c>
      <c r="E258">
        <f>'2016'!C52</f>
        <v>558</v>
      </c>
      <c r="F258">
        <f>'2016'!D52</f>
        <v>24</v>
      </c>
      <c r="G258" s="21">
        <f t="shared" si="16"/>
        <v>4.3010752688172049</v>
      </c>
      <c r="H258">
        <f>'2016'!E52</f>
        <v>2256</v>
      </c>
      <c r="I258">
        <f>'2016'!F52</f>
        <v>198</v>
      </c>
      <c r="J258" s="21">
        <f t="shared" si="17"/>
        <v>8.7765957446808507</v>
      </c>
    </row>
    <row r="259" spans="2:10">
      <c r="B259">
        <f>'2016'!A53</f>
        <v>456</v>
      </c>
      <c r="C259" t="str">
        <f>VLOOKUP(B259,[1]Tabelle1!$A$1:$B$68,2,FALSE)</f>
        <v>Grafschaft Bentheim</v>
      </c>
      <c r="D259">
        <f>'2016'!$H$1</f>
        <v>2016</v>
      </c>
      <c r="E259">
        <f>'2016'!C53</f>
        <v>972</v>
      </c>
      <c r="F259">
        <f>'2016'!D53</f>
        <v>213</v>
      </c>
      <c r="G259" s="21">
        <f t="shared" si="16"/>
        <v>21.913580246913579</v>
      </c>
      <c r="H259">
        <f>'2016'!E53</f>
        <v>3480</v>
      </c>
      <c r="I259">
        <f>'2016'!F53</f>
        <v>967</v>
      </c>
      <c r="J259" s="21">
        <f t="shared" si="17"/>
        <v>27.787356321839081</v>
      </c>
    </row>
    <row r="260" spans="2:10">
      <c r="B260">
        <f>'2016'!A54</f>
        <v>457</v>
      </c>
      <c r="C260" t="str">
        <f>VLOOKUP(B260,[1]Tabelle1!$A$1:$B$68,2,FALSE)</f>
        <v>Leer</v>
      </c>
      <c r="D260">
        <f>'2016'!$H$1</f>
        <v>2016</v>
      </c>
      <c r="E260">
        <f>'2016'!C54</f>
        <v>842</v>
      </c>
      <c r="F260">
        <f>'2016'!D54</f>
        <v>75</v>
      </c>
      <c r="G260" s="21">
        <f t="shared" si="16"/>
        <v>8.9073634204275542</v>
      </c>
      <c r="H260">
        <f>'2016'!E54</f>
        <v>3981</v>
      </c>
      <c r="I260">
        <f>'2016'!F54</f>
        <v>566</v>
      </c>
      <c r="J260" s="21">
        <f t="shared" si="17"/>
        <v>14.217533283094699</v>
      </c>
    </row>
    <row r="261" spans="2:10">
      <c r="B261">
        <f>'2016'!A55</f>
        <v>458</v>
      </c>
      <c r="C261" t="str">
        <f>VLOOKUP(B261,[1]Tabelle1!$A$1:$B$68,2,FALSE)</f>
        <v>Oldenburg</v>
      </c>
      <c r="D261">
        <f>'2016'!$H$1</f>
        <v>2016</v>
      </c>
      <c r="E261">
        <f>'2016'!C55</f>
        <v>872</v>
      </c>
      <c r="F261">
        <f>'2016'!D55</f>
        <v>47</v>
      </c>
      <c r="G261" s="21">
        <f t="shared" si="16"/>
        <v>5.3899082568807346</v>
      </c>
      <c r="H261">
        <f>'2016'!E55</f>
        <v>3033</v>
      </c>
      <c r="I261">
        <f>'2016'!F55</f>
        <v>338</v>
      </c>
      <c r="J261" s="21">
        <f t="shared" si="17"/>
        <v>11.144081767227169</v>
      </c>
    </row>
    <row r="262" spans="2:10">
      <c r="B262">
        <f>'2016'!A56</f>
        <v>459</v>
      </c>
      <c r="C262" t="str">
        <f>VLOOKUP(B262,[1]Tabelle1!$A$1:$B$68,2,FALSE)</f>
        <v>Osnabrück</v>
      </c>
      <c r="D262">
        <f>'2016'!$H$1</f>
        <v>2016</v>
      </c>
      <c r="E262">
        <f>'2016'!C56</f>
        <v>2482</v>
      </c>
      <c r="F262">
        <f>'2016'!D56</f>
        <v>336</v>
      </c>
      <c r="G262" s="21">
        <f t="shared" si="16"/>
        <v>13.537469782433522</v>
      </c>
      <c r="H262">
        <f>'2016'!E56</f>
        <v>9072</v>
      </c>
      <c r="I262">
        <f>'2016'!F56</f>
        <v>1775</v>
      </c>
      <c r="J262" s="21">
        <f t="shared" si="17"/>
        <v>19.565696649029981</v>
      </c>
    </row>
    <row r="263" spans="2:10">
      <c r="B263">
        <f>'2016'!A57</f>
        <v>460</v>
      </c>
      <c r="C263" t="str">
        <f>VLOOKUP(B263,[1]Tabelle1!$A$1:$B$68,2,FALSE)</f>
        <v>Vechta</v>
      </c>
      <c r="D263">
        <f>'2016'!$H$1</f>
        <v>2016</v>
      </c>
      <c r="E263">
        <f>'2016'!C57</f>
        <v>1231</v>
      </c>
      <c r="F263">
        <f>'2016'!D57</f>
        <v>236</v>
      </c>
      <c r="G263" s="21">
        <f t="shared" si="16"/>
        <v>19.17140536149472</v>
      </c>
      <c r="H263">
        <f>'2016'!E57</f>
        <v>4088</v>
      </c>
      <c r="I263">
        <f>'2016'!F57</f>
        <v>1149</v>
      </c>
      <c r="J263" s="21">
        <f t="shared" si="17"/>
        <v>28.106653620352251</v>
      </c>
    </row>
    <row r="264" spans="2:10">
      <c r="B264">
        <f>'2016'!A58</f>
        <v>461</v>
      </c>
      <c r="C264" t="str">
        <f>VLOOKUP(B264,[1]Tabelle1!$A$1:$B$68,2,FALSE)</f>
        <v>Wesermarsch</v>
      </c>
      <c r="D264">
        <f>'2016'!$H$1</f>
        <v>2016</v>
      </c>
      <c r="E264">
        <f>'2016'!C58</f>
        <v>588</v>
      </c>
      <c r="F264">
        <f>'2016'!D58</f>
        <v>73</v>
      </c>
      <c r="G264" s="21">
        <f t="shared" si="16"/>
        <v>12.414965986394558</v>
      </c>
      <c r="H264">
        <f>'2016'!E58</f>
        <v>1997</v>
      </c>
      <c r="I264">
        <f>'2016'!F58</f>
        <v>456</v>
      </c>
      <c r="J264" s="21">
        <f t="shared" si="17"/>
        <v>22.834251377065598</v>
      </c>
    </row>
    <row r="265" spans="2:10">
      <c r="B265">
        <f>'2016'!A59</f>
        <v>462</v>
      </c>
      <c r="C265" t="str">
        <f>VLOOKUP(B265,[1]Tabelle1!$A$1:$B$68,2,FALSE)</f>
        <v>Wittmund</v>
      </c>
      <c r="D265">
        <f>'2016'!$H$1</f>
        <v>2016</v>
      </c>
      <c r="E265">
        <f>'2016'!C59</f>
        <v>229</v>
      </c>
      <c r="F265">
        <f>'2016'!D59</f>
        <v>10</v>
      </c>
      <c r="G265" s="21">
        <f t="shared" si="16"/>
        <v>4.3668122270742353</v>
      </c>
      <c r="H265">
        <f>'2016'!E59</f>
        <v>1239</v>
      </c>
      <c r="I265">
        <f>'2016'!F59</f>
        <v>160</v>
      </c>
      <c r="J265" s="21">
        <f t="shared" si="17"/>
        <v>12.913640032284098</v>
      </c>
    </row>
    <row r="266" spans="2:10">
      <c r="B266">
        <f>'2016'!A60</f>
        <v>4</v>
      </c>
      <c r="C266" t="str">
        <f>VLOOKUP(B266,[1]Tabelle1!$A$1:$B$68,2,FALSE)</f>
        <v>Stat. Region Weser-Ems</v>
      </c>
      <c r="D266">
        <f>'2016'!$H$1</f>
        <v>2016</v>
      </c>
      <c r="E266">
        <f>'2016'!C60</f>
        <v>16873</v>
      </c>
      <c r="F266">
        <f>'2016'!D60</f>
        <v>2496</v>
      </c>
      <c r="G266" s="21">
        <f t="shared" si="16"/>
        <v>14.792864339477271</v>
      </c>
      <c r="H266">
        <f>'2016'!E60</f>
        <v>61119</v>
      </c>
      <c r="I266">
        <f>'2016'!F60</f>
        <v>13026</v>
      </c>
      <c r="J266" s="21">
        <f t="shared" si="17"/>
        <v>21.312521474500564</v>
      </c>
    </row>
    <row r="267" spans="2:10">
      <c r="B267">
        <f>'2016'!A61</f>
        <v>0</v>
      </c>
      <c r="C267" t="str">
        <f>VLOOKUP(B267,[1]Tabelle1!$A$1:$B$68,2,FALSE)</f>
        <v>Niedersachsen</v>
      </c>
      <c r="D267">
        <f>'2016'!$H$1</f>
        <v>2016</v>
      </c>
      <c r="E267">
        <f>'2016'!C61</f>
        <v>58176</v>
      </c>
      <c r="F267">
        <f>'2016'!D61</f>
        <v>9159</v>
      </c>
      <c r="G267" s="21">
        <f t="shared" si="16"/>
        <v>15.743605610561056</v>
      </c>
      <c r="H267">
        <f>'2016'!E61</f>
        <v>187631</v>
      </c>
      <c r="I267">
        <f>'2016'!F61</f>
        <v>45087</v>
      </c>
      <c r="J267" s="21">
        <f t="shared" si="17"/>
        <v>24.029611311563652</v>
      </c>
    </row>
    <row r="268" spans="2:10">
      <c r="B268">
        <f>'2015'!A8</f>
        <v>101</v>
      </c>
      <c r="C268" t="str">
        <f>VLOOKUP(B268,[1]Tabelle1!$A$1:$B$68,2,FALSE)</f>
        <v>Braunschweig  Stadt</v>
      </c>
      <c r="D268">
        <f>'2015'!$H$1</f>
        <v>2015</v>
      </c>
      <c r="E268">
        <f>'2015'!C8</f>
        <v>2321</v>
      </c>
      <c r="F268">
        <f>'2015'!D8</f>
        <v>404</v>
      </c>
      <c r="G268" s="21">
        <f t="shared" si="16"/>
        <v>17.406290392072382</v>
      </c>
      <c r="H268">
        <f>'2015'!E8</f>
        <v>5748</v>
      </c>
      <c r="I268">
        <f>'2015'!F8</f>
        <v>1947</v>
      </c>
      <c r="J268" s="21">
        <f t="shared" si="17"/>
        <v>33.872651356993735</v>
      </c>
    </row>
    <row r="269" spans="2:10">
      <c r="B269">
        <f>'2015'!A9</f>
        <v>102</v>
      </c>
      <c r="C269" t="str">
        <f>VLOOKUP(B269,[1]Tabelle1!$A$1:$B$68,2,FALSE)</f>
        <v>Salzgitter  Stadt</v>
      </c>
      <c r="D269">
        <f>'2015'!$H$1</f>
        <v>2015</v>
      </c>
      <c r="E269">
        <f>'2015'!C9</f>
        <v>492</v>
      </c>
      <c r="F269">
        <f>'2015'!D9</f>
        <v>128</v>
      </c>
      <c r="G269" s="21">
        <f t="shared" ref="G269:G315" si="18">F269/E269*100</f>
        <v>26.016260162601629</v>
      </c>
      <c r="H269">
        <f>'2015'!E9</f>
        <v>2345</v>
      </c>
      <c r="I269">
        <f>'2015'!F9</f>
        <v>988</v>
      </c>
      <c r="J269" s="21">
        <f t="shared" ref="J269:J315" si="19">I269/H269*100</f>
        <v>42.13219616204691</v>
      </c>
    </row>
    <row r="270" spans="2:10">
      <c r="B270">
        <f>'2015'!A10</f>
        <v>103</v>
      </c>
      <c r="C270" t="str">
        <f>VLOOKUP(B270,[1]Tabelle1!$A$1:$B$68,2,FALSE)</f>
        <v>Wolfsburg  Stadt</v>
      </c>
      <c r="D270">
        <f>'2015'!$H$1</f>
        <v>2015</v>
      </c>
      <c r="E270">
        <f>'2015'!C10</f>
        <v>1122</v>
      </c>
      <c r="F270">
        <f>'2015'!D10</f>
        <v>301</v>
      </c>
      <c r="G270" s="21">
        <f t="shared" si="18"/>
        <v>26.827094474153295</v>
      </c>
      <c r="H270">
        <f>'2015'!E10</f>
        <v>3168</v>
      </c>
      <c r="I270">
        <f>'2015'!F10</f>
        <v>1029</v>
      </c>
      <c r="J270" s="21">
        <f t="shared" si="19"/>
        <v>32.481060606060609</v>
      </c>
    </row>
    <row r="271" spans="2:10">
      <c r="B271">
        <f>'2015'!A11</f>
        <v>151</v>
      </c>
      <c r="C271" t="str">
        <f>VLOOKUP(B271,[1]Tabelle1!$A$1:$B$68,2,FALSE)</f>
        <v>Gifhorn</v>
      </c>
      <c r="D271">
        <f>'2015'!$H$1</f>
        <v>2015</v>
      </c>
      <c r="E271">
        <f>'2015'!C11</f>
        <v>1177</v>
      </c>
      <c r="F271">
        <f>'2015'!D11</f>
        <v>126</v>
      </c>
      <c r="G271" s="21">
        <f t="shared" si="18"/>
        <v>10.705182667799489</v>
      </c>
      <c r="H271">
        <f>'2015'!E11</f>
        <v>4008</v>
      </c>
      <c r="I271">
        <f>'2015'!F11</f>
        <v>727</v>
      </c>
      <c r="J271" s="21">
        <f t="shared" si="19"/>
        <v>18.138722554890219</v>
      </c>
    </row>
    <row r="272" spans="2:10">
      <c r="B272">
        <f>'2015'!A12</f>
        <v>153</v>
      </c>
      <c r="C272" t="str">
        <f>VLOOKUP(B272,[1]Tabelle1!$A$1:$B$68,2,FALSE)</f>
        <v>Goslar</v>
      </c>
      <c r="D272">
        <f>'2015'!$H$1</f>
        <v>2015</v>
      </c>
      <c r="E272">
        <f>'2015'!C12</f>
        <v>807</v>
      </c>
      <c r="F272">
        <f>'2015'!D12</f>
        <v>60</v>
      </c>
      <c r="G272" s="21">
        <f t="shared" si="18"/>
        <v>7.4349442379182156</v>
      </c>
      <c r="H272">
        <f>'2015'!E12</f>
        <v>2529</v>
      </c>
      <c r="I272">
        <f>'2015'!F12</f>
        <v>443</v>
      </c>
      <c r="J272" s="21">
        <f t="shared" si="19"/>
        <v>17.516805061289048</v>
      </c>
    </row>
    <row r="273" spans="2:10">
      <c r="B273">
        <f>'2015'!A13</f>
        <v>154</v>
      </c>
      <c r="C273" t="str">
        <f>VLOOKUP(B273,[1]Tabelle1!$A$1:$B$68,2,FALSE)</f>
        <v>Helmstedt</v>
      </c>
      <c r="D273">
        <f>'2015'!$H$1</f>
        <v>2015</v>
      </c>
      <c r="E273">
        <f>'2015'!C13</f>
        <v>666</v>
      </c>
      <c r="F273">
        <f>'2015'!D13</f>
        <v>73</v>
      </c>
      <c r="G273" s="21">
        <f t="shared" si="18"/>
        <v>10.960960960960961</v>
      </c>
      <c r="H273">
        <f>'2015'!E13</f>
        <v>1867</v>
      </c>
      <c r="I273">
        <f>'2015'!F13</f>
        <v>244</v>
      </c>
      <c r="J273" s="21">
        <f t="shared" si="19"/>
        <v>13.069094804499196</v>
      </c>
    </row>
    <row r="274" spans="2:10">
      <c r="B274">
        <f>'2015'!A14</f>
        <v>155</v>
      </c>
      <c r="C274" t="str">
        <f>VLOOKUP(B274,[1]Tabelle1!$A$1:$B$68,2,FALSE)</f>
        <v>Northeim</v>
      </c>
      <c r="D274">
        <f>'2015'!$H$1</f>
        <v>2015</v>
      </c>
      <c r="E274">
        <f>'2015'!C14</f>
        <v>820</v>
      </c>
      <c r="F274">
        <f>'2015'!D14</f>
        <v>104</v>
      </c>
      <c r="G274" s="21">
        <f t="shared" si="18"/>
        <v>12.682926829268293</v>
      </c>
      <c r="H274">
        <f>'2015'!E14</f>
        <v>2758</v>
      </c>
      <c r="I274">
        <f>'2015'!F14</f>
        <v>560</v>
      </c>
      <c r="J274" s="21">
        <f t="shared" si="19"/>
        <v>20.304568527918782</v>
      </c>
    </row>
    <row r="275" spans="2:10">
      <c r="B275">
        <f>'2015'!A15</f>
        <v>157</v>
      </c>
      <c r="C275" t="str">
        <f>VLOOKUP(B275,[1]Tabelle1!$A$1:$B$68,2,FALSE)</f>
        <v>Peine</v>
      </c>
      <c r="D275">
        <f>'2015'!$H$1</f>
        <v>2015</v>
      </c>
      <c r="E275">
        <f>'2015'!C15</f>
        <v>907</v>
      </c>
      <c r="F275">
        <f>'2015'!D15</f>
        <v>111</v>
      </c>
      <c r="G275" s="21">
        <f t="shared" si="18"/>
        <v>12.238147739801542</v>
      </c>
      <c r="H275">
        <f>'2015'!E15</f>
        <v>3089</v>
      </c>
      <c r="I275">
        <f>'2015'!F15</f>
        <v>687</v>
      </c>
      <c r="J275" s="21">
        <f t="shared" si="19"/>
        <v>22.240207186791842</v>
      </c>
    </row>
    <row r="276" spans="2:10">
      <c r="B276">
        <f>'2015'!A16</f>
        <v>158</v>
      </c>
      <c r="C276" t="str">
        <f>VLOOKUP(B276,[1]Tabelle1!$A$1:$B$68,2,FALSE)</f>
        <v>Wolfenbüttel</v>
      </c>
      <c r="D276">
        <f>'2015'!$H$1</f>
        <v>2015</v>
      </c>
      <c r="E276">
        <f>'2015'!C16</f>
        <v>795</v>
      </c>
      <c r="F276">
        <f>'2015'!D16</f>
        <v>54</v>
      </c>
      <c r="G276" s="21">
        <f t="shared" si="18"/>
        <v>6.7924528301886795</v>
      </c>
      <c r="H276">
        <f>'2015'!E16</f>
        <v>2625</v>
      </c>
      <c r="I276">
        <f>'2015'!F16</f>
        <v>381</v>
      </c>
      <c r="J276" s="21">
        <f t="shared" si="19"/>
        <v>14.514285714285712</v>
      </c>
    </row>
    <row r="277" spans="2:10">
      <c r="B277">
        <f>'2015'!A17</f>
        <v>159</v>
      </c>
      <c r="C277" t="str">
        <f>VLOOKUP(B277,[1]Tabelle1!$A$1:$B$68,2,FALSE)</f>
        <v>Göttingen</v>
      </c>
      <c r="D277">
        <f>'2015'!$H$1</f>
        <v>2015</v>
      </c>
      <c r="E277">
        <f>'2015'!C17</f>
        <v>2567</v>
      </c>
      <c r="F277">
        <f>'2015'!D17</f>
        <v>457</v>
      </c>
      <c r="G277" s="21">
        <f t="shared" si="18"/>
        <v>17.802882742500977</v>
      </c>
      <c r="H277">
        <f>'2015'!E17</f>
        <v>6876</v>
      </c>
      <c r="I277">
        <f>'2015'!F17</f>
        <v>1701</v>
      </c>
      <c r="J277" s="21">
        <f t="shared" si="19"/>
        <v>24.738219895287958</v>
      </c>
    </row>
    <row r="278" spans="2:10">
      <c r="B278">
        <f>'2015'!A20</f>
        <v>1</v>
      </c>
      <c r="C278" t="str">
        <f>VLOOKUP(B278,[1]Tabelle1!$A$1:$B$68,2,FALSE)</f>
        <v>Stat. Region Braunschweig</v>
      </c>
      <c r="D278">
        <f>'2015'!$H$1</f>
        <v>2015</v>
      </c>
      <c r="E278">
        <f>'2015'!C20</f>
        <v>11674</v>
      </c>
      <c r="F278">
        <f>'2015'!D20</f>
        <v>1818</v>
      </c>
      <c r="G278" s="21">
        <f t="shared" si="18"/>
        <v>15.573068357032721</v>
      </c>
      <c r="H278">
        <f>'2015'!E20</f>
        <v>35013</v>
      </c>
      <c r="I278">
        <f>'2015'!F20</f>
        <v>8707</v>
      </c>
      <c r="J278" s="21">
        <f t="shared" si="19"/>
        <v>24.867906206266245</v>
      </c>
    </row>
    <row r="279" spans="2:10">
      <c r="B279">
        <f>'2015'!A21</f>
        <v>241</v>
      </c>
      <c r="C279" t="str">
        <f>VLOOKUP(B279,[1]Tabelle1!$A$1:$B$68,2,FALSE)</f>
        <v>Hannover  Region</v>
      </c>
      <c r="D279">
        <f>'2015'!$H$1</f>
        <v>2015</v>
      </c>
      <c r="E279">
        <f>'2015'!C21</f>
        <v>9282</v>
      </c>
      <c r="F279">
        <f>'2015'!D21</f>
        <v>2262</v>
      </c>
      <c r="G279" s="21">
        <f t="shared" si="18"/>
        <v>24.369747899159663</v>
      </c>
      <c r="H279">
        <f>'2015'!E21</f>
        <v>27894</v>
      </c>
      <c r="I279">
        <f>'2015'!F21</f>
        <v>10261</v>
      </c>
      <c r="J279" s="21">
        <f t="shared" si="19"/>
        <v>36.785688678568867</v>
      </c>
    </row>
    <row r="280" spans="2:10">
      <c r="B280">
        <f>'2015'!A22</f>
        <v>241001</v>
      </c>
      <c r="C280" t="str">
        <f>VLOOKUP(B280,[1]Tabelle1!$A$1:$B$68,2,FALSE)</f>
        <v>dav. Hannover  Lhst.</v>
      </c>
      <c r="D280">
        <f>'2015'!$H$1</f>
        <v>2015</v>
      </c>
      <c r="E280">
        <f>'2015'!C22</f>
        <v>4792</v>
      </c>
      <c r="F280">
        <f>'2015'!D22</f>
        <v>1560</v>
      </c>
      <c r="G280" s="21">
        <f t="shared" si="18"/>
        <v>32.554257095158597</v>
      </c>
      <c r="H280">
        <f>'2015'!E22</f>
        <v>13079</v>
      </c>
      <c r="I280">
        <f>'2015'!F22</f>
        <v>6230</v>
      </c>
      <c r="J280" s="21">
        <f t="shared" si="19"/>
        <v>47.633611132349571</v>
      </c>
    </row>
    <row r="281" spans="2:10">
      <c r="B281">
        <f>'2015'!A23</f>
        <v>241999</v>
      </c>
      <c r="C281" t="str">
        <f>VLOOKUP(B281,[1]Tabelle1!$A$1:$B$68,2,FALSE)</f>
        <v>dav. Hannover  Umland</v>
      </c>
      <c r="D281">
        <f>'2015'!$H$1</f>
        <v>2015</v>
      </c>
      <c r="E281">
        <f>'2015'!C23</f>
        <v>4490</v>
      </c>
      <c r="F281">
        <f>'2015'!D23</f>
        <v>702</v>
      </c>
      <c r="G281" s="21">
        <f t="shared" si="18"/>
        <v>15.634743875278396</v>
      </c>
      <c r="H281">
        <f>'2015'!E23</f>
        <v>14815</v>
      </c>
      <c r="I281">
        <f>'2015'!F23</f>
        <v>4031</v>
      </c>
      <c r="J281" s="21">
        <f t="shared" si="19"/>
        <v>27.208909888626394</v>
      </c>
    </row>
    <row r="282" spans="2:10">
      <c r="B282">
        <f>'2015'!A24</f>
        <v>251</v>
      </c>
      <c r="C282" t="str">
        <f>VLOOKUP(B282,[1]Tabelle1!$A$1:$B$68,2,FALSE)</f>
        <v>Diepholz</v>
      </c>
      <c r="D282">
        <f>'2015'!$H$1</f>
        <v>2015</v>
      </c>
      <c r="E282">
        <f>'2015'!C24</f>
        <v>1394</v>
      </c>
      <c r="F282">
        <f>'2015'!D24</f>
        <v>167</v>
      </c>
      <c r="G282" s="21">
        <f t="shared" si="18"/>
        <v>11.979913916786227</v>
      </c>
      <c r="H282">
        <f>'2015'!E24</f>
        <v>4850</v>
      </c>
      <c r="I282">
        <f>'2015'!F24</f>
        <v>938</v>
      </c>
      <c r="J282" s="21">
        <f t="shared" si="19"/>
        <v>19.340206185567009</v>
      </c>
    </row>
    <row r="283" spans="2:10">
      <c r="B283">
        <f>'2015'!A25</f>
        <v>252</v>
      </c>
      <c r="C283" t="str">
        <f>VLOOKUP(B283,[1]Tabelle1!$A$1:$B$68,2,FALSE)</f>
        <v>Hameln-Pyrmont</v>
      </c>
      <c r="D283">
        <f>'2015'!$H$1</f>
        <v>2015</v>
      </c>
      <c r="E283">
        <f>'2015'!C25</f>
        <v>878</v>
      </c>
      <c r="F283">
        <f>'2015'!D25</f>
        <v>158</v>
      </c>
      <c r="G283" s="21">
        <f t="shared" si="18"/>
        <v>17.995444191343964</v>
      </c>
      <c r="H283">
        <f>'2015'!E25</f>
        <v>3269</v>
      </c>
      <c r="I283">
        <f>'2015'!F25</f>
        <v>756</v>
      </c>
      <c r="J283" s="21">
        <f t="shared" si="19"/>
        <v>23.126338329764454</v>
      </c>
    </row>
    <row r="284" spans="2:10">
      <c r="B284">
        <f>'2015'!A26</f>
        <v>254</v>
      </c>
      <c r="C284" t="str">
        <f>VLOOKUP(B284,[1]Tabelle1!$A$1:$B$68,2,FALSE)</f>
        <v>Hildesheim</v>
      </c>
      <c r="D284">
        <f>'2015'!$H$1</f>
        <v>2015</v>
      </c>
      <c r="E284">
        <f>'2015'!C26</f>
        <v>1855</v>
      </c>
      <c r="F284">
        <f>'2015'!D26</f>
        <v>299</v>
      </c>
      <c r="G284" s="21">
        <f t="shared" si="18"/>
        <v>16.118598382749326</v>
      </c>
      <c r="H284">
        <f>'2015'!E26</f>
        <v>5877</v>
      </c>
      <c r="I284">
        <f>'2015'!F26</f>
        <v>1406</v>
      </c>
      <c r="J284" s="21">
        <f t="shared" si="19"/>
        <v>23.923770631274461</v>
      </c>
    </row>
    <row r="285" spans="2:10">
      <c r="B285">
        <f>'2015'!A27</f>
        <v>255</v>
      </c>
      <c r="C285" t="str">
        <f>VLOOKUP(B285,[1]Tabelle1!$A$1:$B$68,2,FALSE)</f>
        <v>Holzminden</v>
      </c>
      <c r="D285">
        <f>'2015'!$H$1</f>
        <v>2015</v>
      </c>
      <c r="E285">
        <f>'2015'!C27</f>
        <v>353</v>
      </c>
      <c r="F285">
        <f>'2015'!D27</f>
        <v>36</v>
      </c>
      <c r="G285" s="21">
        <f t="shared" si="18"/>
        <v>10.198300283286118</v>
      </c>
      <c r="H285">
        <f>'2015'!E27</f>
        <v>1488</v>
      </c>
      <c r="I285">
        <f>'2015'!F27</f>
        <v>273</v>
      </c>
      <c r="J285" s="21">
        <f t="shared" si="19"/>
        <v>18.346774193548388</v>
      </c>
    </row>
    <row r="286" spans="2:10">
      <c r="B286">
        <f>'2015'!A28</f>
        <v>256</v>
      </c>
      <c r="C286" t="str">
        <f>VLOOKUP(B286,[1]Tabelle1!$A$1:$B$68,2,FALSE)</f>
        <v>Nienburg (Weser)</v>
      </c>
      <c r="D286">
        <f>'2015'!$H$1</f>
        <v>2015</v>
      </c>
      <c r="E286">
        <f>'2015'!C28</f>
        <v>703</v>
      </c>
      <c r="F286">
        <f>'2015'!D28</f>
        <v>109</v>
      </c>
      <c r="G286" s="21">
        <f t="shared" si="18"/>
        <v>15.5049786628734</v>
      </c>
      <c r="H286">
        <f>'2015'!E28</f>
        <v>2698</v>
      </c>
      <c r="I286">
        <f>'2015'!F28</f>
        <v>569</v>
      </c>
      <c r="J286" s="21">
        <f t="shared" si="19"/>
        <v>21.089696071163825</v>
      </c>
    </row>
    <row r="287" spans="2:10">
      <c r="B287">
        <f>'2015'!A29</f>
        <v>257</v>
      </c>
      <c r="C287" t="str">
        <f>VLOOKUP(B287,[1]Tabelle1!$A$1:$B$68,2,FALSE)</f>
        <v>Schaumburg</v>
      </c>
      <c r="D287">
        <f>'2015'!$H$1</f>
        <v>2015</v>
      </c>
      <c r="E287">
        <f>'2015'!C29</f>
        <v>969</v>
      </c>
      <c r="F287">
        <f>'2015'!D29</f>
        <v>138</v>
      </c>
      <c r="G287" s="21">
        <f t="shared" si="18"/>
        <v>14.241486068111456</v>
      </c>
      <c r="H287">
        <f>'2015'!E29</f>
        <v>3335</v>
      </c>
      <c r="I287">
        <f>'2015'!F29</f>
        <v>774</v>
      </c>
      <c r="J287" s="21">
        <f t="shared" si="19"/>
        <v>23.208395802098948</v>
      </c>
    </row>
    <row r="288" spans="2:10">
      <c r="B288">
        <f>'2015'!A30</f>
        <v>2</v>
      </c>
      <c r="C288" t="str">
        <f>VLOOKUP(B288,[1]Tabelle1!$A$1:$B$68,2,FALSE)</f>
        <v>Stat. Region Hannover</v>
      </c>
      <c r="D288">
        <f>'2015'!$H$1</f>
        <v>2015</v>
      </c>
      <c r="E288">
        <f>'2015'!C30</f>
        <v>15434</v>
      </c>
      <c r="F288">
        <f>'2015'!D30</f>
        <v>3169</v>
      </c>
      <c r="G288" s="21">
        <f t="shared" si="18"/>
        <v>20.532590384864584</v>
      </c>
      <c r="H288">
        <f>'2015'!E30</f>
        <v>49411</v>
      </c>
      <c r="I288">
        <f>'2015'!F30</f>
        <v>14977</v>
      </c>
      <c r="J288" s="21">
        <f t="shared" si="19"/>
        <v>30.311064337900469</v>
      </c>
    </row>
    <row r="289" spans="2:10">
      <c r="B289">
        <f>'2015'!A31</f>
        <v>351</v>
      </c>
      <c r="C289" t="str">
        <f>VLOOKUP(B289,[1]Tabelle1!$A$1:$B$68,2,FALSE)</f>
        <v>Celle</v>
      </c>
      <c r="D289">
        <f>'2015'!$H$1</f>
        <v>2015</v>
      </c>
      <c r="E289">
        <f>'2015'!C31</f>
        <v>1230</v>
      </c>
      <c r="F289">
        <f>'2015'!D31</f>
        <v>106</v>
      </c>
      <c r="G289" s="21">
        <f t="shared" si="18"/>
        <v>8.617886178861788</v>
      </c>
      <c r="H289">
        <f>'2015'!E31</f>
        <v>4319</v>
      </c>
      <c r="I289">
        <f>'2015'!F31</f>
        <v>615</v>
      </c>
      <c r="J289" s="21">
        <f t="shared" si="19"/>
        <v>14.239407270201434</v>
      </c>
    </row>
    <row r="290" spans="2:10">
      <c r="B290">
        <f>'2015'!A32</f>
        <v>352</v>
      </c>
      <c r="C290" t="str">
        <f>VLOOKUP(B290,[1]Tabelle1!$A$1:$B$68,2,FALSE)</f>
        <v>Cuxhaven</v>
      </c>
      <c r="D290">
        <f>'2015'!$H$1</f>
        <v>2015</v>
      </c>
      <c r="E290">
        <f>'2015'!C32</f>
        <v>1257</v>
      </c>
      <c r="F290">
        <f>'2015'!D32</f>
        <v>148</v>
      </c>
      <c r="G290" s="21">
        <f t="shared" si="18"/>
        <v>11.774065234685761</v>
      </c>
      <c r="H290">
        <f>'2015'!E32</f>
        <v>4443</v>
      </c>
      <c r="I290">
        <f>'2015'!F32</f>
        <v>660</v>
      </c>
      <c r="J290" s="21">
        <f t="shared" si="19"/>
        <v>14.854827819041189</v>
      </c>
    </row>
    <row r="291" spans="2:10">
      <c r="B291">
        <f>'2015'!A33</f>
        <v>353</v>
      </c>
      <c r="C291" t="str">
        <f>VLOOKUP(B291,[1]Tabelle1!$A$1:$B$68,2,FALSE)</f>
        <v>Harburg</v>
      </c>
      <c r="D291">
        <f>'2015'!$H$1</f>
        <v>2015</v>
      </c>
      <c r="E291">
        <f>'2015'!C33</f>
        <v>2017</v>
      </c>
      <c r="F291">
        <f>'2015'!D33</f>
        <v>217</v>
      </c>
      <c r="G291" s="21">
        <f t="shared" si="18"/>
        <v>10.758552305404065</v>
      </c>
      <c r="H291">
        <f>'2015'!E33</f>
        <v>6486</v>
      </c>
      <c r="I291">
        <f>'2015'!F33</f>
        <v>1299</v>
      </c>
      <c r="J291" s="21">
        <f t="shared" si="19"/>
        <v>20.027752081406106</v>
      </c>
    </row>
    <row r="292" spans="2:10">
      <c r="B292">
        <f>'2015'!A34</f>
        <v>354</v>
      </c>
      <c r="C292" t="str">
        <f>VLOOKUP(B292,[1]Tabelle1!$A$1:$B$68,2,FALSE)</f>
        <v>Lüchow-Dannenberg</v>
      </c>
      <c r="D292">
        <f>'2015'!$H$1</f>
        <v>2015</v>
      </c>
      <c r="E292">
        <f>'2015'!C34</f>
        <v>307</v>
      </c>
      <c r="F292">
        <f>'2015'!D34</f>
        <v>25</v>
      </c>
      <c r="G292" s="21">
        <f t="shared" si="18"/>
        <v>8.1433224755700326</v>
      </c>
      <c r="H292">
        <f>'2015'!E34</f>
        <v>983</v>
      </c>
      <c r="I292">
        <f>'2015'!F34</f>
        <v>131</v>
      </c>
      <c r="J292" s="21">
        <f t="shared" si="19"/>
        <v>13.326551373346899</v>
      </c>
    </row>
    <row r="293" spans="2:10">
      <c r="B293">
        <f>'2015'!A35</f>
        <v>355</v>
      </c>
      <c r="C293" t="str">
        <f>VLOOKUP(B293,[1]Tabelle1!$A$1:$B$68,2,FALSE)</f>
        <v>Lüneburg</v>
      </c>
      <c r="D293">
        <f>'2015'!$H$1</f>
        <v>2015</v>
      </c>
      <c r="E293">
        <f>'2015'!C35</f>
        <v>1754</v>
      </c>
      <c r="F293">
        <f>'2015'!D35</f>
        <v>203</v>
      </c>
      <c r="G293" s="21">
        <f t="shared" si="18"/>
        <v>11.573546180159635</v>
      </c>
      <c r="H293">
        <f>'2015'!E35</f>
        <v>4674</v>
      </c>
      <c r="I293">
        <f>'2015'!F35</f>
        <v>752</v>
      </c>
      <c r="J293" s="21">
        <f t="shared" si="19"/>
        <v>16.089002995293111</v>
      </c>
    </row>
    <row r="294" spans="2:10">
      <c r="B294">
        <f>'2015'!A36</f>
        <v>356</v>
      </c>
      <c r="C294" t="str">
        <f>VLOOKUP(B294,[1]Tabelle1!$A$1:$B$68,2,FALSE)</f>
        <v>Osterholz</v>
      </c>
      <c r="D294">
        <f>'2015'!$H$1</f>
        <v>2015</v>
      </c>
      <c r="E294">
        <f>'2015'!C36</f>
        <v>732</v>
      </c>
      <c r="F294">
        <f>'2015'!D36</f>
        <v>74</v>
      </c>
      <c r="G294" s="21">
        <f t="shared" si="18"/>
        <v>10.10928961748634</v>
      </c>
      <c r="H294">
        <f>'2015'!E36</f>
        <v>2577</v>
      </c>
      <c r="I294">
        <f>'2015'!F36</f>
        <v>367</v>
      </c>
      <c r="J294" s="21">
        <f t="shared" si="19"/>
        <v>14.241365929375243</v>
      </c>
    </row>
    <row r="295" spans="2:10">
      <c r="B295">
        <f>'2015'!A37</f>
        <v>357</v>
      </c>
      <c r="C295" t="str">
        <f>VLOOKUP(B295,[1]Tabelle1!$A$1:$B$68,2,FALSE)</f>
        <v>Rotenburg (Wümme)</v>
      </c>
      <c r="D295">
        <f>'2015'!$H$1</f>
        <v>2015</v>
      </c>
      <c r="E295">
        <f>'2015'!C37</f>
        <v>874</v>
      </c>
      <c r="F295">
        <f>'2015'!D37</f>
        <v>90</v>
      </c>
      <c r="G295" s="21">
        <f t="shared" si="18"/>
        <v>10.297482837528605</v>
      </c>
      <c r="H295">
        <f>'2015'!E37</f>
        <v>3822</v>
      </c>
      <c r="I295">
        <f>'2015'!F37</f>
        <v>534</v>
      </c>
      <c r="J295" s="21">
        <f t="shared" si="19"/>
        <v>13.971742543171114</v>
      </c>
    </row>
    <row r="296" spans="2:10">
      <c r="B296">
        <f>'2015'!A38</f>
        <v>358</v>
      </c>
      <c r="C296" t="str">
        <f>VLOOKUP(B296,[1]Tabelle1!$A$1:$B$68,2,FALSE)</f>
        <v>Heidekreis</v>
      </c>
      <c r="D296">
        <f>'2015'!$H$1</f>
        <v>2015</v>
      </c>
      <c r="E296">
        <f>'2015'!C38</f>
        <v>933</v>
      </c>
      <c r="F296">
        <f>'2015'!D38</f>
        <v>118</v>
      </c>
      <c r="G296" s="21">
        <f t="shared" si="18"/>
        <v>12.64737406216506</v>
      </c>
      <c r="H296">
        <f>'2015'!E38</f>
        <v>3304</v>
      </c>
      <c r="I296">
        <f>'2015'!F38</f>
        <v>535</v>
      </c>
      <c r="J296" s="21">
        <f t="shared" si="19"/>
        <v>16.192493946731233</v>
      </c>
    </row>
    <row r="297" spans="2:10">
      <c r="B297">
        <f>'2015'!A39</f>
        <v>359</v>
      </c>
      <c r="C297" t="str">
        <f>VLOOKUP(B297,[1]Tabelle1!$A$1:$B$68,2,FALSE)</f>
        <v>Stade</v>
      </c>
      <c r="D297">
        <f>'2015'!$H$1</f>
        <v>2015</v>
      </c>
      <c r="E297">
        <f>'2015'!C39</f>
        <v>1425</v>
      </c>
      <c r="F297">
        <f>'2015'!D39</f>
        <v>153</v>
      </c>
      <c r="G297" s="21">
        <f t="shared" si="18"/>
        <v>10.736842105263159</v>
      </c>
      <c r="H297">
        <f>'2015'!E39</f>
        <v>4927</v>
      </c>
      <c r="I297">
        <f>'2015'!F39</f>
        <v>873</v>
      </c>
      <c r="J297" s="21">
        <f t="shared" si="19"/>
        <v>17.7186929165821</v>
      </c>
    </row>
    <row r="298" spans="2:10">
      <c r="B298">
        <f>'2015'!A40</f>
        <v>360</v>
      </c>
      <c r="C298" t="str">
        <f>VLOOKUP(B298,[1]Tabelle1!$A$1:$B$68,2,FALSE)</f>
        <v>Uelzen</v>
      </c>
      <c r="D298">
        <f>'2015'!$H$1</f>
        <v>2015</v>
      </c>
      <c r="E298">
        <f>'2015'!C40</f>
        <v>601</v>
      </c>
      <c r="F298">
        <f>'2015'!D40</f>
        <v>53</v>
      </c>
      <c r="G298" s="21">
        <f t="shared" si="18"/>
        <v>8.8186356073211325</v>
      </c>
      <c r="H298">
        <f>'2015'!E40</f>
        <v>1929</v>
      </c>
      <c r="I298">
        <f>'2015'!F40</f>
        <v>280</v>
      </c>
      <c r="J298" s="21">
        <f t="shared" si="19"/>
        <v>14.515292897874547</v>
      </c>
    </row>
    <row r="299" spans="2:10">
      <c r="B299">
        <f>'2015'!A41</f>
        <v>361</v>
      </c>
      <c r="C299" t="str">
        <f>VLOOKUP(B299,[1]Tabelle1!$A$1:$B$68,2,FALSE)</f>
        <v>Verden</v>
      </c>
      <c r="D299">
        <f>'2015'!$H$1</f>
        <v>2015</v>
      </c>
      <c r="E299">
        <f>'2015'!C41</f>
        <v>914</v>
      </c>
      <c r="F299">
        <f>'2015'!D41</f>
        <v>141</v>
      </c>
      <c r="G299" s="21">
        <f t="shared" si="18"/>
        <v>15.426695842450766</v>
      </c>
      <c r="H299">
        <f>'2015'!E41</f>
        <v>3217</v>
      </c>
      <c r="I299">
        <f>'2015'!F41</f>
        <v>718</v>
      </c>
      <c r="J299" s="21">
        <f t="shared" si="19"/>
        <v>22.31893068075847</v>
      </c>
    </row>
    <row r="300" spans="2:10">
      <c r="B300">
        <f>'2015'!A42</f>
        <v>3</v>
      </c>
      <c r="C300" t="str">
        <f>VLOOKUP(B300,[1]Tabelle1!$A$1:$B$68,2,FALSE)</f>
        <v>Stat. Region Lüneburg</v>
      </c>
      <c r="D300">
        <f>'2015'!$H$1</f>
        <v>2015</v>
      </c>
      <c r="E300">
        <f>'2015'!C42</f>
        <v>12044</v>
      </c>
      <c r="F300">
        <f>'2015'!D42</f>
        <v>1328</v>
      </c>
      <c r="G300" s="21">
        <f t="shared" si="18"/>
        <v>11.026237130521421</v>
      </c>
      <c r="H300">
        <f>'2015'!E42</f>
        <v>40681</v>
      </c>
      <c r="I300">
        <f>'2015'!F42</f>
        <v>6764</v>
      </c>
      <c r="J300" s="21">
        <f t="shared" si="19"/>
        <v>16.62692657505961</v>
      </c>
    </row>
    <row r="301" spans="2:10">
      <c r="B301">
        <f>'2015'!A43</f>
        <v>401</v>
      </c>
      <c r="C301" t="str">
        <f>VLOOKUP(B301,[1]Tabelle1!$A$1:$B$68,2,FALSE)</f>
        <v>Delmenhorst  Stadt</v>
      </c>
      <c r="D301">
        <f>'2015'!$H$1</f>
        <v>2015</v>
      </c>
      <c r="E301">
        <f>'2015'!C43</f>
        <v>322</v>
      </c>
      <c r="F301">
        <f>'2015'!D43</f>
        <v>65</v>
      </c>
      <c r="G301" s="21">
        <f t="shared" si="18"/>
        <v>20.186335403726709</v>
      </c>
      <c r="H301">
        <f>'2015'!E43</f>
        <v>1628</v>
      </c>
      <c r="I301">
        <f>'2015'!F43</f>
        <v>519</v>
      </c>
      <c r="J301" s="21">
        <f t="shared" si="19"/>
        <v>31.879606879606882</v>
      </c>
    </row>
    <row r="302" spans="2:10">
      <c r="B302">
        <f>'2015'!A44</f>
        <v>402</v>
      </c>
      <c r="C302" t="str">
        <f>VLOOKUP(B302,[1]Tabelle1!$A$1:$B$68,2,FALSE)</f>
        <v>Emden  Stadt</v>
      </c>
      <c r="D302">
        <f>'2015'!$H$1</f>
        <v>2015</v>
      </c>
      <c r="E302">
        <f>'2015'!C44</f>
        <v>285</v>
      </c>
      <c r="F302">
        <f>'2015'!D44</f>
        <v>55</v>
      </c>
      <c r="G302" s="21">
        <f t="shared" si="18"/>
        <v>19.298245614035086</v>
      </c>
      <c r="H302">
        <f>'2015'!E44</f>
        <v>1163</v>
      </c>
      <c r="I302">
        <f>'2015'!F44</f>
        <v>250</v>
      </c>
      <c r="J302" s="21">
        <f t="shared" si="19"/>
        <v>21.496130696474637</v>
      </c>
    </row>
    <row r="303" spans="2:10">
      <c r="B303">
        <f>'2015'!A45</f>
        <v>403</v>
      </c>
      <c r="C303" t="str">
        <f>VLOOKUP(B303,[1]Tabelle1!$A$1:$B$68,2,FALSE)</f>
        <v>Oldenburg(Oldb)  Stadt</v>
      </c>
      <c r="D303">
        <f>'2015'!$H$1</f>
        <v>2015</v>
      </c>
      <c r="E303">
        <f>'2015'!C45</f>
        <v>1533</v>
      </c>
      <c r="F303">
        <f>'2015'!D45</f>
        <v>272</v>
      </c>
      <c r="G303" s="21">
        <f t="shared" si="18"/>
        <v>17.742987606001304</v>
      </c>
      <c r="H303">
        <f>'2015'!E45</f>
        <v>3772</v>
      </c>
      <c r="I303">
        <f>'2015'!F45</f>
        <v>1009</v>
      </c>
      <c r="J303" s="21">
        <f t="shared" si="19"/>
        <v>26.749734888653236</v>
      </c>
    </row>
    <row r="304" spans="2:10">
      <c r="B304">
        <f>'2015'!A46</f>
        <v>404</v>
      </c>
      <c r="C304" t="str">
        <f>VLOOKUP(B304,[1]Tabelle1!$A$1:$B$68,2,FALSE)</f>
        <v>Osnabrück  Stadt</v>
      </c>
      <c r="D304">
        <f>'2015'!$H$1</f>
        <v>2015</v>
      </c>
      <c r="E304">
        <f>'2015'!C46</f>
        <v>1308</v>
      </c>
      <c r="F304">
        <f>'2015'!D46</f>
        <v>252</v>
      </c>
      <c r="G304" s="21">
        <f t="shared" si="18"/>
        <v>19.26605504587156</v>
      </c>
      <c r="H304">
        <f>'2015'!E46</f>
        <v>3809</v>
      </c>
      <c r="I304">
        <f>'2015'!F46</f>
        <v>1114</v>
      </c>
      <c r="J304" s="21">
        <f t="shared" si="19"/>
        <v>29.246521396692042</v>
      </c>
    </row>
    <row r="305" spans="2:10">
      <c r="B305">
        <f>'2015'!A47</f>
        <v>405</v>
      </c>
      <c r="C305" t="str">
        <f>VLOOKUP(B305,[1]Tabelle1!$A$1:$B$68,2,FALSE)</f>
        <v>Wilhelmshaven  Stadt</v>
      </c>
      <c r="D305">
        <f>'2015'!$H$1</f>
        <v>2015</v>
      </c>
      <c r="E305">
        <f>'2015'!C47</f>
        <v>289</v>
      </c>
      <c r="F305">
        <f>'2015'!D47</f>
        <v>38</v>
      </c>
      <c r="G305" s="21">
        <f t="shared" si="18"/>
        <v>13.148788927335639</v>
      </c>
      <c r="H305">
        <f>'2015'!E47</f>
        <v>1427</v>
      </c>
      <c r="I305">
        <f>'2015'!F47</f>
        <v>294</v>
      </c>
      <c r="J305" s="21">
        <f t="shared" si="19"/>
        <v>20.602662929222141</v>
      </c>
    </row>
    <row r="306" spans="2:10">
      <c r="B306">
        <f>'2015'!A48</f>
        <v>451</v>
      </c>
      <c r="C306" t="str">
        <f>VLOOKUP(B306,[1]Tabelle1!$A$1:$B$68,2,FALSE)</f>
        <v>Ammerland</v>
      </c>
      <c r="D306">
        <f>'2015'!$H$1</f>
        <v>2015</v>
      </c>
      <c r="E306">
        <f>'2015'!C48</f>
        <v>877</v>
      </c>
      <c r="F306">
        <f>'2015'!D48</f>
        <v>68</v>
      </c>
      <c r="G306" s="21">
        <f t="shared" si="18"/>
        <v>7.7537058152793614</v>
      </c>
      <c r="H306">
        <f>'2015'!E48</f>
        <v>2942</v>
      </c>
      <c r="I306">
        <f>'2015'!F48</f>
        <v>403</v>
      </c>
      <c r="J306" s="21">
        <f t="shared" si="19"/>
        <v>13.698164513936097</v>
      </c>
    </row>
    <row r="307" spans="2:10">
      <c r="B307">
        <f>'2015'!A49</f>
        <v>452</v>
      </c>
      <c r="C307" t="str">
        <f>VLOOKUP(B307,[1]Tabelle1!$A$1:$B$68,2,FALSE)</f>
        <v>Aurich</v>
      </c>
      <c r="D307">
        <f>'2015'!$H$1</f>
        <v>2015</v>
      </c>
      <c r="E307">
        <f>'2015'!C49</f>
        <v>929</v>
      </c>
      <c r="F307">
        <f>'2015'!D49</f>
        <v>68</v>
      </c>
      <c r="G307" s="21">
        <f t="shared" si="18"/>
        <v>7.3196986006458564</v>
      </c>
      <c r="H307">
        <f>'2015'!E49</f>
        <v>4373</v>
      </c>
      <c r="I307">
        <f>'2015'!F49</f>
        <v>492</v>
      </c>
      <c r="J307" s="21">
        <f t="shared" si="19"/>
        <v>11.250857534873084</v>
      </c>
    </row>
    <row r="308" spans="2:10">
      <c r="B308">
        <f>'2015'!A50</f>
        <v>453</v>
      </c>
      <c r="C308" t="str">
        <f>VLOOKUP(B308,[1]Tabelle1!$A$1:$B$68,2,FALSE)</f>
        <v>Cloppenburg</v>
      </c>
      <c r="D308">
        <f>'2015'!$H$1</f>
        <v>2015</v>
      </c>
      <c r="E308">
        <f>'2015'!C50</f>
        <v>972</v>
      </c>
      <c r="F308">
        <f>'2015'!D50</f>
        <v>159</v>
      </c>
      <c r="G308" s="21">
        <f t="shared" si="18"/>
        <v>16.358024691358025</v>
      </c>
      <c r="H308">
        <f>'2015'!E50</f>
        <v>4254</v>
      </c>
      <c r="I308">
        <f>'2015'!F50</f>
        <v>1083</v>
      </c>
      <c r="J308" s="21">
        <f t="shared" si="19"/>
        <v>25.458392101551482</v>
      </c>
    </row>
    <row r="309" spans="2:10">
      <c r="B309">
        <f>'2015'!A51</f>
        <v>454</v>
      </c>
      <c r="C309" t="str">
        <f>VLOOKUP(B309,[1]Tabelle1!$A$1:$B$68,2,FALSE)</f>
        <v>Emsland</v>
      </c>
      <c r="D309">
        <f>'2015'!$H$1</f>
        <v>2015</v>
      </c>
      <c r="E309">
        <f>'2015'!C51</f>
        <v>2098</v>
      </c>
      <c r="F309">
        <f>'2015'!D51</f>
        <v>313</v>
      </c>
      <c r="G309" s="21">
        <f t="shared" si="18"/>
        <v>14.918970448045757</v>
      </c>
      <c r="H309">
        <f>'2015'!E51</f>
        <v>8203</v>
      </c>
      <c r="I309">
        <f>'2015'!F51</f>
        <v>1506</v>
      </c>
      <c r="J309" s="21">
        <f t="shared" si="19"/>
        <v>18.359136901133731</v>
      </c>
    </row>
    <row r="310" spans="2:10">
      <c r="B310">
        <f>'2015'!A52</f>
        <v>455</v>
      </c>
      <c r="C310" t="str">
        <f>VLOOKUP(B310,[1]Tabelle1!$A$1:$B$68,2,FALSE)</f>
        <v>Friesland</v>
      </c>
      <c r="D310">
        <f>'2015'!$H$1</f>
        <v>2015</v>
      </c>
      <c r="E310">
        <f>'2015'!C52</f>
        <v>582</v>
      </c>
      <c r="F310">
        <f>'2015'!D52</f>
        <v>37</v>
      </c>
      <c r="G310" s="21">
        <f t="shared" si="18"/>
        <v>6.3573883161512024</v>
      </c>
      <c r="H310">
        <f>'2015'!E52</f>
        <v>2132</v>
      </c>
      <c r="I310">
        <f>'2015'!F52</f>
        <v>176</v>
      </c>
      <c r="J310" s="21">
        <f t="shared" si="19"/>
        <v>8.2551594746716699</v>
      </c>
    </row>
    <row r="311" spans="2:10">
      <c r="B311">
        <f>'2015'!A53</f>
        <v>456</v>
      </c>
      <c r="C311" t="str">
        <f>VLOOKUP(B311,[1]Tabelle1!$A$1:$B$68,2,FALSE)</f>
        <v>Grafschaft Bentheim</v>
      </c>
      <c r="D311">
        <f>'2015'!$H$1</f>
        <v>2015</v>
      </c>
      <c r="E311">
        <f>'2015'!C53</f>
        <v>906</v>
      </c>
      <c r="F311">
        <f>'2015'!D53</f>
        <v>220</v>
      </c>
      <c r="G311" s="21">
        <f t="shared" si="18"/>
        <v>24.282560706401764</v>
      </c>
      <c r="H311">
        <f>'2015'!E53</f>
        <v>3499</v>
      </c>
      <c r="I311">
        <f>'2015'!F53</f>
        <v>970</v>
      </c>
      <c r="J311" s="21">
        <f t="shared" si="19"/>
        <v>27.722206344669903</v>
      </c>
    </row>
    <row r="312" spans="2:10">
      <c r="B312">
        <f>'2015'!A54</f>
        <v>457</v>
      </c>
      <c r="C312" t="str">
        <f>VLOOKUP(B312,[1]Tabelle1!$A$1:$B$68,2,FALSE)</f>
        <v>Leer</v>
      </c>
      <c r="D312">
        <f>'2015'!$H$1</f>
        <v>2015</v>
      </c>
      <c r="E312">
        <f>'2015'!C54</f>
        <v>826</v>
      </c>
      <c r="F312">
        <f>'2015'!D54</f>
        <v>75</v>
      </c>
      <c r="G312" s="21">
        <f t="shared" si="18"/>
        <v>9.079903147699758</v>
      </c>
      <c r="H312">
        <f>'2015'!E54</f>
        <v>3976</v>
      </c>
      <c r="I312">
        <f>'2015'!F54</f>
        <v>615</v>
      </c>
      <c r="J312" s="21">
        <f t="shared" si="19"/>
        <v>15.467806841046277</v>
      </c>
    </row>
    <row r="313" spans="2:10">
      <c r="B313">
        <f>'2015'!A55</f>
        <v>458</v>
      </c>
      <c r="C313" t="str">
        <f>VLOOKUP(B313,[1]Tabelle1!$A$1:$B$68,2,FALSE)</f>
        <v>Oldenburg</v>
      </c>
      <c r="D313">
        <f>'2015'!$H$1</f>
        <v>2015</v>
      </c>
      <c r="E313">
        <f>'2015'!C55</f>
        <v>818</v>
      </c>
      <c r="F313">
        <f>'2015'!D55</f>
        <v>66</v>
      </c>
      <c r="G313" s="21">
        <f t="shared" si="18"/>
        <v>8.0684596577017107</v>
      </c>
      <c r="H313">
        <f>'2015'!E55</f>
        <v>3095</v>
      </c>
      <c r="I313">
        <f>'2015'!F55</f>
        <v>392</v>
      </c>
      <c r="J313" s="21">
        <f t="shared" si="19"/>
        <v>12.665589660743134</v>
      </c>
    </row>
    <row r="314" spans="2:10">
      <c r="B314">
        <f>'2015'!A56</f>
        <v>459</v>
      </c>
      <c r="C314" t="str">
        <f>VLOOKUP(B314,[1]Tabelle1!$A$1:$B$68,2,FALSE)</f>
        <v>Osnabrück</v>
      </c>
      <c r="D314">
        <f>'2015'!$H$1</f>
        <v>2015</v>
      </c>
      <c r="E314">
        <f>'2015'!C56</f>
        <v>2420</v>
      </c>
      <c r="F314">
        <f>'2015'!D56</f>
        <v>322</v>
      </c>
      <c r="G314" s="21">
        <f t="shared" si="18"/>
        <v>13.305785123966944</v>
      </c>
      <c r="H314">
        <f>'2015'!E56</f>
        <v>9054</v>
      </c>
      <c r="I314">
        <f>'2015'!F56</f>
        <v>1664</v>
      </c>
      <c r="J314" s="21">
        <f t="shared" si="19"/>
        <v>18.378617185774242</v>
      </c>
    </row>
    <row r="315" spans="2:10">
      <c r="B315">
        <f>'2015'!A57</f>
        <v>460</v>
      </c>
      <c r="C315" t="str">
        <f>VLOOKUP(B315,[1]Tabelle1!$A$1:$B$68,2,FALSE)</f>
        <v>Vechta</v>
      </c>
      <c r="D315">
        <f>'2015'!$H$1</f>
        <v>2015</v>
      </c>
      <c r="E315">
        <f>'2015'!C57</f>
        <v>1187</v>
      </c>
      <c r="F315">
        <f>'2015'!D57</f>
        <v>224</v>
      </c>
      <c r="G315" s="21">
        <f t="shared" si="18"/>
        <v>18.871103622577927</v>
      </c>
      <c r="H315">
        <f>'2015'!E57</f>
        <v>4030</v>
      </c>
      <c r="I315">
        <f>'2015'!F57</f>
        <v>1070</v>
      </c>
      <c r="J315" s="21">
        <f t="shared" si="19"/>
        <v>26.550868486352357</v>
      </c>
    </row>
    <row r="316" spans="2:10">
      <c r="B316">
        <f>'2015'!A58</f>
        <v>461</v>
      </c>
      <c r="C316" t="str">
        <f>VLOOKUP(B316,[1]Tabelle1!$A$1:$B$68,2,FALSE)</f>
        <v>Wesermarsch</v>
      </c>
      <c r="D316">
        <f>'2015'!$H$1</f>
        <v>2015</v>
      </c>
      <c r="E316">
        <f>'2015'!C58</f>
        <v>541</v>
      </c>
      <c r="F316">
        <f>'2015'!D58</f>
        <v>59</v>
      </c>
      <c r="G316" s="21">
        <f t="shared" ref="G316:G320" si="20">F316/E316*100</f>
        <v>10.905730129390019</v>
      </c>
      <c r="H316">
        <f>'2015'!E58</f>
        <v>1921</v>
      </c>
      <c r="I316">
        <f>'2015'!F58</f>
        <v>410</v>
      </c>
      <c r="J316" s="21">
        <f t="shared" ref="J316:J320" si="21">I316/H316*100</f>
        <v>21.343050494534097</v>
      </c>
    </row>
    <row r="317" spans="2:10">
      <c r="B317">
        <f>'2015'!A59</f>
        <v>462</v>
      </c>
      <c r="C317" t="str">
        <f>VLOOKUP(B317,[1]Tabelle1!$A$1:$B$68,2,FALSE)</f>
        <v>Wittmund</v>
      </c>
      <c r="D317">
        <f>'2015'!$H$1</f>
        <v>2015</v>
      </c>
      <c r="E317">
        <f>'2015'!C59</f>
        <v>273</v>
      </c>
      <c r="F317">
        <f>'2015'!D59</f>
        <v>18</v>
      </c>
      <c r="G317" s="21">
        <f t="shared" si="20"/>
        <v>6.593406593406594</v>
      </c>
      <c r="H317">
        <f>'2015'!E59</f>
        <v>1277</v>
      </c>
      <c r="I317">
        <f>'2015'!F59</f>
        <v>159</v>
      </c>
      <c r="J317" s="21">
        <f t="shared" si="21"/>
        <v>12.45105716523101</v>
      </c>
    </row>
    <row r="318" spans="2:10">
      <c r="B318">
        <f>'2015'!A60</f>
        <v>4</v>
      </c>
      <c r="C318" t="str">
        <f>VLOOKUP(B318,[1]Tabelle1!$A$1:$B$68,2,FALSE)</f>
        <v>Stat. Region Weser-Ems</v>
      </c>
      <c r="D318">
        <f>'2015'!$H$1</f>
        <v>2015</v>
      </c>
      <c r="E318">
        <f>'2015'!C60</f>
        <v>16166</v>
      </c>
      <c r="F318">
        <f>'2015'!D60</f>
        <v>2311</v>
      </c>
      <c r="G318" s="21">
        <f t="shared" si="20"/>
        <v>14.295434863293332</v>
      </c>
      <c r="H318">
        <f>'2015'!E60</f>
        <v>60555</v>
      </c>
      <c r="I318">
        <f>'2015'!F60</f>
        <v>12126</v>
      </c>
      <c r="J318" s="21">
        <f t="shared" si="21"/>
        <v>20.024770869457516</v>
      </c>
    </row>
    <row r="319" spans="2:10">
      <c r="B319">
        <f>'2015'!A61</f>
        <v>0</v>
      </c>
      <c r="C319" t="str">
        <f>VLOOKUP(B319,[1]Tabelle1!$A$1:$B$68,2,FALSE)</f>
        <v>Niedersachsen</v>
      </c>
      <c r="D319">
        <f>'2015'!$H$1</f>
        <v>2015</v>
      </c>
      <c r="E319">
        <f>'2015'!C61</f>
        <v>55318</v>
      </c>
      <c r="F319">
        <f>'2015'!D61</f>
        <v>8626</v>
      </c>
      <c r="G319" s="21">
        <f t="shared" si="20"/>
        <v>15.593477710690914</v>
      </c>
      <c r="H319">
        <f>'2015'!E61</f>
        <v>185660</v>
      </c>
      <c r="I319">
        <f>'2015'!F61</f>
        <v>42574</v>
      </c>
      <c r="J319" s="21">
        <f t="shared" si="21"/>
        <v>22.931164494236778</v>
      </c>
    </row>
    <row r="320" spans="2:10">
      <c r="B320">
        <f>'2014'!A8</f>
        <v>101</v>
      </c>
      <c r="C320" t="str">
        <f>VLOOKUP(B320,[1]Tabelle1!$A$1:$B$68,2,FALSE)</f>
        <v>Braunschweig  Stadt</v>
      </c>
      <c r="D320">
        <f>'2014'!$H$1</f>
        <v>2014</v>
      </c>
      <c r="E320">
        <f>'2014'!C8</f>
        <v>2245</v>
      </c>
      <c r="F320">
        <f>'2014'!D8</f>
        <v>406</v>
      </c>
      <c r="G320" s="21">
        <f t="shared" si="20"/>
        <v>18.084632516703785</v>
      </c>
      <c r="H320">
        <f>'2014'!E8</f>
        <v>5727</v>
      </c>
      <c r="I320">
        <f>'2014'!F8</f>
        <v>1940</v>
      </c>
      <c r="J320" s="21">
        <f t="shared" si="21"/>
        <v>33.874628950584949</v>
      </c>
    </row>
    <row r="321" spans="2:10">
      <c r="B321">
        <f>'2014'!A9</f>
        <v>102</v>
      </c>
      <c r="C321" t="str">
        <f>VLOOKUP(B321,[1]Tabelle1!$A$1:$B$68,2,FALSE)</f>
        <v>Salzgitter  Stadt</v>
      </c>
      <c r="D321">
        <f>'2014'!$H$1</f>
        <v>2014</v>
      </c>
      <c r="E321">
        <f>'2014'!C9</f>
        <v>439</v>
      </c>
      <c r="F321">
        <f>'2014'!D9</f>
        <v>79</v>
      </c>
      <c r="G321" s="21">
        <f t="shared" ref="G321:G366" si="22">F321/E321*100</f>
        <v>17.995444191343964</v>
      </c>
      <c r="H321">
        <f>'2014'!E9</f>
        <v>2283</v>
      </c>
      <c r="I321">
        <f>'2014'!F9</f>
        <v>943</v>
      </c>
      <c r="J321" s="21">
        <f t="shared" ref="J321:J366" si="23">I321/H321*100</f>
        <v>41.305300043802013</v>
      </c>
    </row>
    <row r="322" spans="2:10">
      <c r="B322">
        <f>'2014'!A10</f>
        <v>103</v>
      </c>
      <c r="C322" t="str">
        <f>VLOOKUP(B322,[1]Tabelle1!$A$1:$B$68,2,FALSE)</f>
        <v>Wolfsburg  Stadt</v>
      </c>
      <c r="D322">
        <f>'2014'!$H$1</f>
        <v>2014</v>
      </c>
      <c r="E322">
        <f>'2014'!C10</f>
        <v>999</v>
      </c>
      <c r="F322">
        <f>'2014'!D10</f>
        <v>252</v>
      </c>
      <c r="G322" s="21">
        <f t="shared" si="22"/>
        <v>25.225225225225223</v>
      </c>
      <c r="H322">
        <f>'2014'!E10</f>
        <v>2972</v>
      </c>
      <c r="I322">
        <f>'2014'!F10</f>
        <v>944</v>
      </c>
      <c r="J322" s="21">
        <f t="shared" si="23"/>
        <v>31.763122476446839</v>
      </c>
    </row>
    <row r="323" spans="2:10">
      <c r="B323">
        <f>'2014'!A11</f>
        <v>151</v>
      </c>
      <c r="C323" t="str">
        <f>VLOOKUP(B323,[1]Tabelle1!$A$1:$B$68,2,FALSE)</f>
        <v>Gifhorn</v>
      </c>
      <c r="D323">
        <f>'2014'!$H$1</f>
        <v>2014</v>
      </c>
      <c r="E323">
        <f>'2014'!C11</f>
        <v>1024</v>
      </c>
      <c r="F323">
        <f>'2014'!D11</f>
        <v>120</v>
      </c>
      <c r="G323" s="21">
        <f t="shared" si="22"/>
        <v>11.71875</v>
      </c>
      <c r="H323">
        <f>'2014'!E11</f>
        <v>4037</v>
      </c>
      <c r="I323">
        <f>'2014'!F11</f>
        <v>668</v>
      </c>
      <c r="J323" s="21">
        <f t="shared" si="23"/>
        <v>16.546940797621996</v>
      </c>
    </row>
    <row r="324" spans="2:10">
      <c r="B324">
        <f>'2014'!A12</f>
        <v>153</v>
      </c>
      <c r="C324" t="str">
        <f>VLOOKUP(B324,[1]Tabelle1!$A$1:$B$68,2,FALSE)</f>
        <v>Goslar</v>
      </c>
      <c r="D324">
        <f>'2014'!$H$1</f>
        <v>2014</v>
      </c>
      <c r="E324">
        <f>'2014'!C12</f>
        <v>762</v>
      </c>
      <c r="F324">
        <f>'2014'!D12</f>
        <v>71</v>
      </c>
      <c r="G324" s="21">
        <f t="shared" si="22"/>
        <v>9.317585301837271</v>
      </c>
      <c r="H324">
        <f>'2014'!E12</f>
        <v>2645</v>
      </c>
      <c r="I324">
        <f>'2014'!F12</f>
        <v>457</v>
      </c>
      <c r="J324" s="21">
        <f t="shared" si="23"/>
        <v>17.277882797731571</v>
      </c>
    </row>
    <row r="325" spans="2:10">
      <c r="B325">
        <f>'2014'!A13</f>
        <v>154</v>
      </c>
      <c r="C325" t="str">
        <f>VLOOKUP(B325,[1]Tabelle1!$A$1:$B$68,2,FALSE)</f>
        <v>Helmstedt</v>
      </c>
      <c r="D325">
        <f>'2014'!$H$1</f>
        <v>2014</v>
      </c>
      <c r="E325">
        <f>'2014'!C13</f>
        <v>598</v>
      </c>
      <c r="F325">
        <f>'2014'!D13</f>
        <v>38</v>
      </c>
      <c r="G325" s="21">
        <f t="shared" si="22"/>
        <v>6.3545150501672243</v>
      </c>
      <c r="H325">
        <f>'2014'!E13</f>
        <v>1862</v>
      </c>
      <c r="I325">
        <f>'2014'!F13</f>
        <v>194</v>
      </c>
      <c r="J325" s="21">
        <f t="shared" si="23"/>
        <v>10.41890440386681</v>
      </c>
    </row>
    <row r="326" spans="2:10">
      <c r="B326">
        <f>'2014'!A14</f>
        <v>155</v>
      </c>
      <c r="C326" t="str">
        <f>VLOOKUP(B326,[1]Tabelle1!$A$1:$B$68,2,FALSE)</f>
        <v>Northeim</v>
      </c>
      <c r="D326">
        <f>'2014'!$H$1</f>
        <v>2014</v>
      </c>
      <c r="E326">
        <f>'2014'!C14</f>
        <v>748</v>
      </c>
      <c r="F326">
        <f>'2014'!D14</f>
        <v>95</v>
      </c>
      <c r="G326" s="21">
        <f t="shared" si="22"/>
        <v>12.700534759358289</v>
      </c>
      <c r="H326">
        <f>'2014'!E14</f>
        <v>2826</v>
      </c>
      <c r="I326">
        <f>'2014'!F14</f>
        <v>489</v>
      </c>
      <c r="J326" s="21">
        <f t="shared" si="23"/>
        <v>17.303609341825901</v>
      </c>
    </row>
    <row r="327" spans="2:10">
      <c r="B327">
        <f>'2014'!A15</f>
        <v>157</v>
      </c>
      <c r="C327" t="str">
        <f>VLOOKUP(B327,[1]Tabelle1!$A$1:$B$68,2,FALSE)</f>
        <v>Peine</v>
      </c>
      <c r="D327">
        <f>'2014'!$H$1</f>
        <v>2014</v>
      </c>
      <c r="E327">
        <f>'2014'!C15</f>
        <v>810</v>
      </c>
      <c r="F327">
        <f>'2014'!D15</f>
        <v>98</v>
      </c>
      <c r="G327" s="21">
        <f t="shared" si="22"/>
        <v>12.098765432098766</v>
      </c>
      <c r="H327">
        <f>'2014'!E15</f>
        <v>3071</v>
      </c>
      <c r="I327">
        <f>'2014'!F15</f>
        <v>700</v>
      </c>
      <c r="J327" s="21">
        <f t="shared" si="23"/>
        <v>22.793878215564963</v>
      </c>
    </row>
    <row r="328" spans="2:10">
      <c r="B328">
        <f>'2014'!A16</f>
        <v>158</v>
      </c>
      <c r="C328" t="str">
        <f>VLOOKUP(B328,[1]Tabelle1!$A$1:$B$68,2,FALSE)</f>
        <v>Wolfenbüttel</v>
      </c>
      <c r="D328">
        <f>'2014'!$H$1</f>
        <v>2014</v>
      </c>
      <c r="E328">
        <f>'2014'!C16</f>
        <v>799</v>
      </c>
      <c r="F328">
        <f>'2014'!D16</f>
        <v>58</v>
      </c>
      <c r="G328" s="21">
        <f t="shared" si="22"/>
        <v>7.259073842302878</v>
      </c>
      <c r="H328">
        <f>'2014'!E16</f>
        <v>2603</v>
      </c>
      <c r="I328">
        <f>'2014'!F16</f>
        <v>393</v>
      </c>
      <c r="J328" s="21">
        <f t="shared" si="23"/>
        <v>15.097963887821745</v>
      </c>
    </row>
    <row r="329" spans="2:10">
      <c r="B329">
        <f>'2014'!A17</f>
        <v>159</v>
      </c>
      <c r="C329" t="str">
        <f>VLOOKUP(B329,[1]Tabelle1!$A$1:$B$68,2,FALSE)</f>
        <v>Göttingen</v>
      </c>
      <c r="D329">
        <f>'2014'!$H$1</f>
        <v>2014</v>
      </c>
      <c r="E329">
        <f>'2014'!C17</f>
        <v>2490</v>
      </c>
      <c r="F329">
        <f>'2014'!D17</f>
        <v>414</v>
      </c>
      <c r="G329" s="21">
        <f t="shared" si="22"/>
        <v>16.626506024096386</v>
      </c>
      <c r="H329">
        <f>'2014'!E17</f>
        <v>6962</v>
      </c>
      <c r="I329">
        <f>'2014'!F17</f>
        <v>1669</v>
      </c>
      <c r="J329" s="21">
        <f t="shared" si="23"/>
        <v>23.972996265440965</v>
      </c>
    </row>
    <row r="330" spans="2:10">
      <c r="B330">
        <f>'2014'!A20</f>
        <v>1</v>
      </c>
      <c r="C330" t="str">
        <f>VLOOKUP(B330,[1]Tabelle1!$A$1:$B$68,2,FALSE)</f>
        <v>Stat. Region Braunschweig</v>
      </c>
      <c r="D330">
        <f>'2014'!$H$1</f>
        <v>2014</v>
      </c>
      <c r="E330">
        <f>'2014'!C20</f>
        <v>10914</v>
      </c>
      <c r="F330">
        <f>'2014'!D20</f>
        <v>1631</v>
      </c>
      <c r="G330" s="21">
        <f t="shared" si="22"/>
        <v>14.944108484515301</v>
      </c>
      <c r="H330">
        <f>'2014'!E20</f>
        <v>34988</v>
      </c>
      <c r="I330">
        <f>'2014'!F20</f>
        <v>8397</v>
      </c>
      <c r="J330" s="21">
        <f t="shared" si="23"/>
        <v>23.999657025265805</v>
      </c>
    </row>
    <row r="331" spans="2:10">
      <c r="B331">
        <f>'2014'!A21</f>
        <v>241</v>
      </c>
      <c r="C331" t="str">
        <f>VLOOKUP(B331,[1]Tabelle1!$A$1:$B$68,2,FALSE)</f>
        <v>Hannover  Region</v>
      </c>
      <c r="D331">
        <f>'2014'!$H$1</f>
        <v>2014</v>
      </c>
      <c r="E331">
        <f>'2014'!C21</f>
        <v>8721</v>
      </c>
      <c r="F331">
        <f>'2014'!D21</f>
        <v>1942</v>
      </c>
      <c r="G331" s="21">
        <f t="shared" si="22"/>
        <v>22.268088521958489</v>
      </c>
      <c r="H331">
        <f>'2014'!E21</f>
        <v>27649</v>
      </c>
      <c r="I331">
        <f>'2014'!F21</f>
        <v>10164</v>
      </c>
      <c r="J331" s="21">
        <f t="shared" si="23"/>
        <v>36.760823176245069</v>
      </c>
    </row>
    <row r="332" spans="2:10">
      <c r="B332">
        <f>'2014'!A22</f>
        <v>241001</v>
      </c>
      <c r="C332" t="str">
        <f>VLOOKUP(B332,[1]Tabelle1!$A$1:$B$68,2,FALSE)</f>
        <v>dav. Hannover  Lhst.</v>
      </c>
      <c r="D332">
        <f>'2014'!$H$1</f>
        <v>2014</v>
      </c>
      <c r="E332">
        <f>'2014'!C22</f>
        <v>4512</v>
      </c>
      <c r="F332">
        <f>'2014'!D22</f>
        <v>1289</v>
      </c>
      <c r="G332" s="21">
        <f t="shared" si="22"/>
        <v>28.568262411347519</v>
      </c>
      <c r="H332">
        <f>'2014'!E22</f>
        <v>12817</v>
      </c>
      <c r="I332">
        <f>'2014'!F22</f>
        <v>6146</v>
      </c>
      <c r="J332" s="21">
        <f t="shared" si="23"/>
        <v>47.951938831239758</v>
      </c>
    </row>
    <row r="333" spans="2:10">
      <c r="B333">
        <f>'2014'!A23</f>
        <v>241999</v>
      </c>
      <c r="C333" t="str">
        <f>VLOOKUP(B333,[1]Tabelle1!$A$1:$B$68,2,FALSE)</f>
        <v>dav. Hannover  Umland</v>
      </c>
      <c r="D333">
        <f>'2014'!$H$1</f>
        <v>2014</v>
      </c>
      <c r="E333">
        <f>'2014'!C23</f>
        <v>4209</v>
      </c>
      <c r="F333">
        <f>'2014'!D23</f>
        <v>653</v>
      </c>
      <c r="G333" s="21">
        <f t="shared" si="22"/>
        <v>15.514373960560704</v>
      </c>
      <c r="H333">
        <f>'2014'!E23</f>
        <v>14832</v>
      </c>
      <c r="I333">
        <f>'2014'!F23</f>
        <v>4018</v>
      </c>
      <c r="J333" s="21">
        <f t="shared" si="23"/>
        <v>27.090075512405608</v>
      </c>
    </row>
    <row r="334" spans="2:10">
      <c r="B334">
        <f>'2014'!A24</f>
        <v>251</v>
      </c>
      <c r="C334" t="str">
        <f>VLOOKUP(B334,[1]Tabelle1!$A$1:$B$68,2,FALSE)</f>
        <v>Diepholz</v>
      </c>
      <c r="D334">
        <f>'2014'!$H$1</f>
        <v>2014</v>
      </c>
      <c r="E334">
        <f>'2014'!C24</f>
        <v>1327</v>
      </c>
      <c r="F334">
        <f>'2014'!D24</f>
        <v>160</v>
      </c>
      <c r="G334" s="21">
        <f t="shared" si="22"/>
        <v>12.057272042200452</v>
      </c>
      <c r="H334">
        <f>'2014'!E24</f>
        <v>4776</v>
      </c>
      <c r="I334">
        <f>'2014'!F24</f>
        <v>917</v>
      </c>
      <c r="J334" s="21">
        <f t="shared" si="23"/>
        <v>19.200167504187604</v>
      </c>
    </row>
    <row r="335" spans="2:10">
      <c r="B335">
        <f>'2014'!A25</f>
        <v>252</v>
      </c>
      <c r="C335" t="str">
        <f>VLOOKUP(B335,[1]Tabelle1!$A$1:$B$68,2,FALSE)</f>
        <v>Hameln-Pyrmont</v>
      </c>
      <c r="D335">
        <f>'2014'!$H$1</f>
        <v>2014</v>
      </c>
      <c r="E335">
        <f>'2014'!C25</f>
        <v>873</v>
      </c>
      <c r="F335">
        <f>'2014'!D25</f>
        <v>151</v>
      </c>
      <c r="G335" s="21">
        <f t="shared" si="22"/>
        <v>17.296678121420388</v>
      </c>
      <c r="H335">
        <f>'2014'!E25</f>
        <v>3294</v>
      </c>
      <c r="I335">
        <f>'2014'!F25</f>
        <v>887</v>
      </c>
      <c r="J335" s="21">
        <f t="shared" si="23"/>
        <v>26.927747419550695</v>
      </c>
    </row>
    <row r="336" spans="2:10">
      <c r="B336">
        <f>'2014'!A26</f>
        <v>254</v>
      </c>
      <c r="C336" t="str">
        <f>VLOOKUP(B336,[1]Tabelle1!$A$1:$B$68,2,FALSE)</f>
        <v>Hildesheim</v>
      </c>
      <c r="D336">
        <f>'2014'!$H$1</f>
        <v>2014</v>
      </c>
      <c r="E336">
        <f>'2014'!C26</f>
        <v>1751</v>
      </c>
      <c r="F336">
        <f>'2014'!D26</f>
        <v>299</v>
      </c>
      <c r="G336" s="21">
        <f t="shared" si="22"/>
        <v>17.075956596230725</v>
      </c>
      <c r="H336">
        <f>'2014'!E26</f>
        <v>6149</v>
      </c>
      <c r="I336">
        <f>'2014'!F26</f>
        <v>1442</v>
      </c>
      <c r="J336" s="21">
        <f t="shared" si="23"/>
        <v>23.450967637014148</v>
      </c>
    </row>
    <row r="337" spans="2:10">
      <c r="B337">
        <f>'2014'!A27</f>
        <v>255</v>
      </c>
      <c r="C337" t="str">
        <f>VLOOKUP(B337,[1]Tabelle1!$A$1:$B$68,2,FALSE)</f>
        <v>Holzminden</v>
      </c>
      <c r="D337">
        <f>'2014'!$H$1</f>
        <v>2014</v>
      </c>
      <c r="E337">
        <f>'2014'!C27</f>
        <v>315</v>
      </c>
      <c r="F337">
        <f>'2014'!D27</f>
        <v>43</v>
      </c>
      <c r="G337" s="21">
        <f t="shared" si="22"/>
        <v>13.65079365079365</v>
      </c>
      <c r="H337">
        <f>'2014'!E27</f>
        <v>1498</v>
      </c>
      <c r="I337">
        <f>'2014'!F27</f>
        <v>303</v>
      </c>
      <c r="J337" s="21">
        <f t="shared" si="23"/>
        <v>20.226969292389853</v>
      </c>
    </row>
    <row r="338" spans="2:10">
      <c r="B338">
        <f>'2014'!A28</f>
        <v>256</v>
      </c>
      <c r="C338" t="str">
        <f>VLOOKUP(B338,[1]Tabelle1!$A$1:$B$68,2,FALSE)</f>
        <v>Nienburg (Weser)</v>
      </c>
      <c r="D338">
        <f>'2014'!$H$1</f>
        <v>2014</v>
      </c>
      <c r="E338">
        <f>'2014'!C28</f>
        <v>683</v>
      </c>
      <c r="F338">
        <f>'2014'!D28</f>
        <v>91</v>
      </c>
      <c r="G338" s="21">
        <f t="shared" si="22"/>
        <v>13.323572474377746</v>
      </c>
      <c r="H338">
        <f>'2014'!E28</f>
        <v>2698</v>
      </c>
      <c r="I338">
        <f>'2014'!F28</f>
        <v>603</v>
      </c>
      <c r="J338" s="21">
        <f t="shared" si="23"/>
        <v>22.349888806523353</v>
      </c>
    </row>
    <row r="339" spans="2:10">
      <c r="B339">
        <f>'2014'!A29</f>
        <v>257</v>
      </c>
      <c r="C339" t="str">
        <f>VLOOKUP(B339,[1]Tabelle1!$A$1:$B$68,2,FALSE)</f>
        <v>Schaumburg</v>
      </c>
      <c r="D339">
        <f>'2014'!$H$1</f>
        <v>2014</v>
      </c>
      <c r="E339">
        <f>'2014'!C29</f>
        <v>925</v>
      </c>
      <c r="F339">
        <f>'2014'!D29</f>
        <v>118</v>
      </c>
      <c r="G339" s="21">
        <f t="shared" si="22"/>
        <v>12.756756756756756</v>
      </c>
      <c r="H339">
        <f>'2014'!E29</f>
        <v>3330</v>
      </c>
      <c r="I339">
        <f>'2014'!F29</f>
        <v>704</v>
      </c>
      <c r="J339" s="21">
        <f t="shared" si="23"/>
        <v>21.141141141141141</v>
      </c>
    </row>
    <row r="340" spans="2:10">
      <c r="B340">
        <f>'2014'!A30</f>
        <v>2</v>
      </c>
      <c r="C340" t="str">
        <f>VLOOKUP(B340,[1]Tabelle1!$A$1:$B$68,2,FALSE)</f>
        <v>Stat. Region Hannover</v>
      </c>
      <c r="D340">
        <f>'2014'!$H$1</f>
        <v>2014</v>
      </c>
      <c r="E340">
        <f>'2014'!C30</f>
        <v>14595</v>
      </c>
      <c r="F340">
        <f>'2014'!D30</f>
        <v>2804</v>
      </c>
      <c r="G340" s="21">
        <f t="shared" si="22"/>
        <v>19.212058924289142</v>
      </c>
      <c r="H340">
        <f>'2014'!E30</f>
        <v>49394</v>
      </c>
      <c r="I340">
        <f>'2014'!F30</f>
        <v>15020</v>
      </c>
      <c r="J340" s="21">
        <f t="shared" si="23"/>
        <v>30.408551645948901</v>
      </c>
    </row>
    <row r="341" spans="2:10">
      <c r="B341">
        <f>'2014'!A31</f>
        <v>351</v>
      </c>
      <c r="C341" t="str">
        <f>VLOOKUP(B341,[1]Tabelle1!$A$1:$B$68,2,FALSE)</f>
        <v>Celle</v>
      </c>
      <c r="D341">
        <f>'2014'!$H$1</f>
        <v>2014</v>
      </c>
      <c r="E341">
        <f>'2014'!C31</f>
        <v>1207</v>
      </c>
      <c r="F341">
        <f>'2014'!D31</f>
        <v>140</v>
      </c>
      <c r="G341" s="21">
        <f t="shared" si="22"/>
        <v>11.599005799502899</v>
      </c>
      <c r="H341">
        <f>'2014'!E31</f>
        <v>4397</v>
      </c>
      <c r="I341">
        <f>'2014'!F31</f>
        <v>691</v>
      </c>
      <c r="J341" s="21">
        <f t="shared" si="23"/>
        <v>15.715260404821468</v>
      </c>
    </row>
    <row r="342" spans="2:10">
      <c r="B342">
        <f>'2014'!A32</f>
        <v>352</v>
      </c>
      <c r="C342" t="str">
        <f>VLOOKUP(B342,[1]Tabelle1!$A$1:$B$68,2,FALSE)</f>
        <v>Cuxhaven</v>
      </c>
      <c r="D342">
        <f>'2014'!$H$1</f>
        <v>2014</v>
      </c>
      <c r="E342">
        <f>'2014'!C32</f>
        <v>1209</v>
      </c>
      <c r="F342">
        <f>'2014'!D32</f>
        <v>149</v>
      </c>
      <c r="G342" s="21">
        <f t="shared" si="22"/>
        <v>12.324234904880067</v>
      </c>
      <c r="H342">
        <f>'2014'!E32</f>
        <v>4583</v>
      </c>
      <c r="I342">
        <f>'2014'!F32</f>
        <v>673</v>
      </c>
      <c r="J342" s="21">
        <f t="shared" si="23"/>
        <v>14.684704342133973</v>
      </c>
    </row>
    <row r="343" spans="2:10">
      <c r="B343">
        <f>'2014'!A33</f>
        <v>353</v>
      </c>
      <c r="C343" t="str">
        <f>VLOOKUP(B343,[1]Tabelle1!$A$1:$B$68,2,FALSE)</f>
        <v>Harburg</v>
      </c>
      <c r="D343">
        <f>'2014'!$H$1</f>
        <v>2014</v>
      </c>
      <c r="E343">
        <f>'2014'!C33</f>
        <v>1933</v>
      </c>
      <c r="F343">
        <f>'2014'!D33</f>
        <v>220</v>
      </c>
      <c r="G343" s="21">
        <f t="shared" si="22"/>
        <v>11.381272633212623</v>
      </c>
      <c r="H343">
        <f>'2014'!E33</f>
        <v>6485</v>
      </c>
      <c r="I343">
        <f>'2014'!F33</f>
        <v>1250</v>
      </c>
      <c r="J343" s="21">
        <f t="shared" si="23"/>
        <v>19.275250578257516</v>
      </c>
    </row>
    <row r="344" spans="2:10">
      <c r="B344">
        <f>'2014'!A34</f>
        <v>354</v>
      </c>
      <c r="C344" t="str">
        <f>VLOOKUP(B344,[1]Tabelle1!$A$1:$B$68,2,FALSE)</f>
        <v>Lüchow-Dannenberg</v>
      </c>
      <c r="D344">
        <f>'2014'!$H$1</f>
        <v>2014</v>
      </c>
      <c r="E344">
        <f>'2014'!C34</f>
        <v>275</v>
      </c>
      <c r="F344">
        <f>'2014'!D34</f>
        <v>24</v>
      </c>
      <c r="G344" s="21">
        <f t="shared" si="22"/>
        <v>8.7272727272727284</v>
      </c>
      <c r="H344">
        <f>'2014'!E34</f>
        <v>961</v>
      </c>
      <c r="I344">
        <f>'2014'!F34</f>
        <v>105</v>
      </c>
      <c r="J344" s="21">
        <f t="shared" si="23"/>
        <v>10.926118626430801</v>
      </c>
    </row>
    <row r="345" spans="2:10">
      <c r="B345">
        <f>'2014'!A35</f>
        <v>355</v>
      </c>
      <c r="C345" t="str">
        <f>VLOOKUP(B345,[1]Tabelle1!$A$1:$B$68,2,FALSE)</f>
        <v>Lüneburg</v>
      </c>
      <c r="D345">
        <f>'2014'!$H$1</f>
        <v>2014</v>
      </c>
      <c r="E345">
        <f>'2014'!C35</f>
        <v>1579</v>
      </c>
      <c r="F345">
        <f>'2014'!D35</f>
        <v>183</v>
      </c>
      <c r="G345" s="21">
        <f t="shared" si="22"/>
        <v>11.589613679544016</v>
      </c>
      <c r="H345">
        <f>'2014'!E35</f>
        <v>4609</v>
      </c>
      <c r="I345">
        <f>'2014'!F35</f>
        <v>754</v>
      </c>
      <c r="J345" s="21">
        <f t="shared" si="23"/>
        <v>16.359297027554785</v>
      </c>
    </row>
    <row r="346" spans="2:10">
      <c r="B346">
        <f>'2014'!A36</f>
        <v>356</v>
      </c>
      <c r="C346" t="str">
        <f>VLOOKUP(B346,[1]Tabelle1!$A$1:$B$68,2,FALSE)</f>
        <v>Osterholz</v>
      </c>
      <c r="D346">
        <f>'2014'!$H$1</f>
        <v>2014</v>
      </c>
      <c r="E346">
        <f>'2014'!C36</f>
        <v>707</v>
      </c>
      <c r="F346">
        <f>'2014'!D36</f>
        <v>56</v>
      </c>
      <c r="G346" s="21">
        <f t="shared" si="22"/>
        <v>7.9207920792079207</v>
      </c>
      <c r="H346">
        <f>'2014'!E36</f>
        <v>2565</v>
      </c>
      <c r="I346">
        <f>'2014'!F36</f>
        <v>369</v>
      </c>
      <c r="J346" s="21">
        <f t="shared" si="23"/>
        <v>14.385964912280702</v>
      </c>
    </row>
    <row r="347" spans="2:10">
      <c r="B347">
        <f>'2014'!A37</f>
        <v>357</v>
      </c>
      <c r="C347" t="str">
        <f>VLOOKUP(B347,[1]Tabelle1!$A$1:$B$68,2,FALSE)</f>
        <v>Rotenburg (Wümme)</v>
      </c>
      <c r="D347">
        <f>'2014'!$H$1</f>
        <v>2014</v>
      </c>
      <c r="E347">
        <f>'2014'!C37</f>
        <v>850</v>
      </c>
      <c r="F347">
        <f>'2014'!D37</f>
        <v>117</v>
      </c>
      <c r="G347" s="21">
        <f t="shared" si="22"/>
        <v>13.76470588235294</v>
      </c>
      <c r="H347">
        <f>'2014'!E37</f>
        <v>3826</v>
      </c>
      <c r="I347">
        <f>'2014'!F37</f>
        <v>572</v>
      </c>
      <c r="J347" s="21">
        <f t="shared" si="23"/>
        <v>14.950339780449557</v>
      </c>
    </row>
    <row r="348" spans="2:10">
      <c r="B348">
        <f>'2014'!A38</f>
        <v>358</v>
      </c>
      <c r="C348" t="str">
        <f>VLOOKUP(B348,[1]Tabelle1!$A$1:$B$68,2,FALSE)</f>
        <v>Heidekreis</v>
      </c>
      <c r="D348">
        <f>'2014'!$H$1</f>
        <v>2014</v>
      </c>
      <c r="E348">
        <f>'2014'!C38</f>
        <v>938</v>
      </c>
      <c r="F348">
        <f>'2014'!D38</f>
        <v>131</v>
      </c>
      <c r="G348" s="21">
        <f t="shared" si="22"/>
        <v>13.965884861407249</v>
      </c>
      <c r="H348">
        <f>'2014'!E38</f>
        <v>3379</v>
      </c>
      <c r="I348">
        <f>'2014'!F38</f>
        <v>636</v>
      </c>
      <c r="J348" s="21">
        <f t="shared" si="23"/>
        <v>18.822136726842263</v>
      </c>
    </row>
    <row r="349" spans="2:10">
      <c r="B349">
        <f>'2014'!A39</f>
        <v>359</v>
      </c>
      <c r="C349" t="str">
        <f>VLOOKUP(B349,[1]Tabelle1!$A$1:$B$68,2,FALSE)</f>
        <v>Stade</v>
      </c>
      <c r="D349">
        <f>'2014'!$H$1</f>
        <v>2014</v>
      </c>
      <c r="E349">
        <f>'2014'!C39</f>
        <v>1300</v>
      </c>
      <c r="F349">
        <f>'2014'!D39</f>
        <v>119</v>
      </c>
      <c r="G349" s="21">
        <f t="shared" si="22"/>
        <v>9.1538461538461533</v>
      </c>
      <c r="H349">
        <f>'2014'!E39</f>
        <v>4843</v>
      </c>
      <c r="I349">
        <f>'2014'!F39</f>
        <v>744</v>
      </c>
      <c r="J349" s="21">
        <f t="shared" si="23"/>
        <v>15.362378690894074</v>
      </c>
    </row>
    <row r="350" spans="2:10">
      <c r="B350">
        <f>'2014'!A40</f>
        <v>360</v>
      </c>
      <c r="C350" t="str">
        <f>VLOOKUP(B350,[1]Tabelle1!$A$1:$B$68,2,FALSE)</f>
        <v>Uelzen</v>
      </c>
      <c r="D350">
        <f>'2014'!$H$1</f>
        <v>2014</v>
      </c>
      <c r="E350">
        <f>'2014'!C40</f>
        <v>566</v>
      </c>
      <c r="F350">
        <f>'2014'!D40</f>
        <v>54</v>
      </c>
      <c r="G350" s="21">
        <f t="shared" si="22"/>
        <v>9.5406360424028271</v>
      </c>
      <c r="H350">
        <f>'2014'!E40</f>
        <v>1958</v>
      </c>
      <c r="I350">
        <f>'2014'!F40</f>
        <v>301</v>
      </c>
      <c r="J350" s="21">
        <f t="shared" si="23"/>
        <v>15.372829417773238</v>
      </c>
    </row>
    <row r="351" spans="2:10">
      <c r="B351">
        <f>'2014'!A41</f>
        <v>361</v>
      </c>
      <c r="C351" t="str">
        <f>VLOOKUP(B351,[1]Tabelle1!$A$1:$B$68,2,FALSE)</f>
        <v>Verden</v>
      </c>
      <c r="D351">
        <f>'2014'!$H$1</f>
        <v>2014</v>
      </c>
      <c r="E351">
        <f>'2014'!C41</f>
        <v>925</v>
      </c>
      <c r="F351">
        <f>'2014'!D41</f>
        <v>142</v>
      </c>
      <c r="G351" s="21">
        <f t="shared" si="22"/>
        <v>15.351351351351351</v>
      </c>
      <c r="H351">
        <f>'2014'!E41</f>
        <v>3215</v>
      </c>
      <c r="I351">
        <f>'2014'!F41</f>
        <v>689</v>
      </c>
      <c r="J351" s="21">
        <f t="shared" si="23"/>
        <v>21.430793157076206</v>
      </c>
    </row>
    <row r="352" spans="2:10">
      <c r="B352">
        <f>'2014'!A42</f>
        <v>3</v>
      </c>
      <c r="C352" t="str">
        <f>VLOOKUP(B352,[1]Tabelle1!$A$1:$B$68,2,FALSE)</f>
        <v>Stat. Region Lüneburg</v>
      </c>
      <c r="D352">
        <f>'2014'!$H$1</f>
        <v>2014</v>
      </c>
      <c r="E352">
        <f>'2014'!C42</f>
        <v>11489</v>
      </c>
      <c r="F352">
        <f>'2014'!D42</f>
        <v>1335</v>
      </c>
      <c r="G352" s="21">
        <f t="shared" si="22"/>
        <v>11.619810253285753</v>
      </c>
      <c r="H352">
        <f>'2014'!E42</f>
        <v>40821</v>
      </c>
      <c r="I352">
        <f>'2014'!F42</f>
        <v>6784</v>
      </c>
      <c r="J352" s="21">
        <f t="shared" si="23"/>
        <v>16.618897136277898</v>
      </c>
    </row>
    <row r="353" spans="2:10">
      <c r="B353">
        <f>'2014'!A43</f>
        <v>401</v>
      </c>
      <c r="C353" t="str">
        <f>VLOOKUP(B353,[1]Tabelle1!$A$1:$B$68,2,FALSE)</f>
        <v>Delmenhorst  Stadt</v>
      </c>
      <c r="D353">
        <f>'2014'!$H$1</f>
        <v>2014</v>
      </c>
      <c r="E353">
        <f>'2014'!C43</f>
        <v>345</v>
      </c>
      <c r="F353">
        <f>'2014'!D43</f>
        <v>71</v>
      </c>
      <c r="G353" s="21">
        <f t="shared" si="22"/>
        <v>20.579710144927535</v>
      </c>
      <c r="H353">
        <f>'2014'!E43</f>
        <v>1568</v>
      </c>
      <c r="I353">
        <f>'2014'!F43</f>
        <v>553</v>
      </c>
      <c r="J353" s="21">
        <f t="shared" si="23"/>
        <v>35.267857142857146</v>
      </c>
    </row>
    <row r="354" spans="2:10">
      <c r="B354">
        <f>'2014'!A44</f>
        <v>402</v>
      </c>
      <c r="C354" t="str">
        <f>VLOOKUP(B354,[1]Tabelle1!$A$1:$B$68,2,FALSE)</f>
        <v>Emden  Stadt</v>
      </c>
      <c r="D354">
        <f>'2014'!$H$1</f>
        <v>2014</v>
      </c>
      <c r="E354">
        <f>'2014'!C44</f>
        <v>263</v>
      </c>
      <c r="F354">
        <f>'2014'!D44</f>
        <v>39</v>
      </c>
      <c r="G354" s="21">
        <f t="shared" si="22"/>
        <v>14.82889733840304</v>
      </c>
      <c r="H354">
        <f>'2014'!E44</f>
        <v>1135</v>
      </c>
      <c r="I354">
        <f>'2014'!F44</f>
        <v>260</v>
      </c>
      <c r="J354" s="21">
        <f t="shared" si="23"/>
        <v>22.907488986784141</v>
      </c>
    </row>
    <row r="355" spans="2:10">
      <c r="B355">
        <f>'2014'!A45</f>
        <v>403</v>
      </c>
      <c r="C355" t="str">
        <f>VLOOKUP(B355,[1]Tabelle1!$A$1:$B$68,2,FALSE)</f>
        <v>Oldenburg(Oldb)  Stadt</v>
      </c>
      <c r="D355">
        <f>'2014'!$H$1</f>
        <v>2014</v>
      </c>
      <c r="E355">
        <f>'2014'!C45</f>
        <v>1349</v>
      </c>
      <c r="F355">
        <f>'2014'!D45</f>
        <v>181</v>
      </c>
      <c r="G355" s="21">
        <f t="shared" si="22"/>
        <v>13.417346182357301</v>
      </c>
      <c r="H355">
        <f>'2014'!E45</f>
        <v>3827</v>
      </c>
      <c r="I355">
        <f>'2014'!F45</f>
        <v>683</v>
      </c>
      <c r="J355" s="21">
        <f t="shared" si="23"/>
        <v>17.846877449699502</v>
      </c>
    </row>
    <row r="356" spans="2:10">
      <c r="B356">
        <f>'2014'!A46</f>
        <v>404</v>
      </c>
      <c r="C356" t="str">
        <f>VLOOKUP(B356,[1]Tabelle1!$A$1:$B$68,2,FALSE)</f>
        <v>Osnabrück  Stadt</v>
      </c>
      <c r="D356">
        <f>'2014'!$H$1</f>
        <v>2014</v>
      </c>
      <c r="E356">
        <f>'2014'!C46</f>
        <v>1248</v>
      </c>
      <c r="F356">
        <f>'2014'!D46</f>
        <v>296</v>
      </c>
      <c r="G356" s="21">
        <f t="shared" si="22"/>
        <v>23.717948717948715</v>
      </c>
      <c r="H356">
        <f>'2014'!E46</f>
        <v>3805</v>
      </c>
      <c r="I356">
        <f>'2014'!F46</f>
        <v>1524</v>
      </c>
      <c r="J356" s="21">
        <f t="shared" si="23"/>
        <v>40.052562417871222</v>
      </c>
    </row>
    <row r="357" spans="2:10">
      <c r="B357">
        <f>'2014'!A47</f>
        <v>405</v>
      </c>
      <c r="C357" t="str">
        <f>VLOOKUP(B357,[1]Tabelle1!$A$1:$B$68,2,FALSE)</f>
        <v>Wilhelmshaven  Stadt</v>
      </c>
      <c r="D357">
        <f>'2014'!$H$1</f>
        <v>2014</v>
      </c>
      <c r="E357">
        <f>'2014'!C47</f>
        <v>253</v>
      </c>
      <c r="F357">
        <f>'2014'!D47</f>
        <v>30</v>
      </c>
      <c r="G357" s="21">
        <f t="shared" si="22"/>
        <v>11.857707509881422</v>
      </c>
      <c r="H357">
        <f>'2014'!E47</f>
        <v>1452</v>
      </c>
      <c r="I357">
        <f>'2014'!F47</f>
        <v>329</v>
      </c>
      <c r="J357" s="21">
        <f t="shared" si="23"/>
        <v>22.658402203856749</v>
      </c>
    </row>
    <row r="358" spans="2:10">
      <c r="B358">
        <f>'2014'!A48</f>
        <v>451</v>
      </c>
      <c r="C358" t="str">
        <f>VLOOKUP(B358,[1]Tabelle1!$A$1:$B$68,2,FALSE)</f>
        <v>Ammerland</v>
      </c>
      <c r="D358">
        <f>'2014'!$H$1</f>
        <v>2014</v>
      </c>
      <c r="E358">
        <f>'2014'!C48</f>
        <v>868</v>
      </c>
      <c r="F358">
        <f>'2014'!D48</f>
        <v>67</v>
      </c>
      <c r="G358" s="21">
        <f t="shared" si="22"/>
        <v>7.7188940092165899</v>
      </c>
      <c r="H358">
        <f>'2014'!E48</f>
        <v>2801</v>
      </c>
      <c r="I358">
        <f>'2014'!F48</f>
        <v>360</v>
      </c>
      <c r="J358" s="21">
        <f t="shared" si="23"/>
        <v>12.852552659764369</v>
      </c>
    </row>
    <row r="359" spans="2:10">
      <c r="B359">
        <f>'2014'!A49</f>
        <v>452</v>
      </c>
      <c r="C359" t="str">
        <f>VLOOKUP(B359,[1]Tabelle1!$A$1:$B$68,2,FALSE)</f>
        <v>Aurich</v>
      </c>
      <c r="D359">
        <f>'2014'!$H$1</f>
        <v>2014</v>
      </c>
      <c r="E359">
        <f>'2014'!C49</f>
        <v>867</v>
      </c>
      <c r="F359">
        <f>'2014'!D49</f>
        <v>68</v>
      </c>
      <c r="G359" s="21">
        <f t="shared" si="22"/>
        <v>7.8431372549019605</v>
      </c>
      <c r="H359">
        <f>'2014'!E49</f>
        <v>4288</v>
      </c>
      <c r="I359">
        <f>'2014'!F49</f>
        <v>514</v>
      </c>
      <c r="J359" s="21">
        <f t="shared" si="23"/>
        <v>11.986940298507463</v>
      </c>
    </row>
    <row r="360" spans="2:10">
      <c r="B360">
        <f>'2014'!A50</f>
        <v>453</v>
      </c>
      <c r="C360" t="str">
        <f>VLOOKUP(B360,[1]Tabelle1!$A$1:$B$68,2,FALSE)</f>
        <v>Cloppenburg</v>
      </c>
      <c r="D360">
        <f>'2014'!$H$1</f>
        <v>2014</v>
      </c>
      <c r="E360">
        <f>'2014'!C50</f>
        <v>1003</v>
      </c>
      <c r="F360">
        <f>'2014'!D50</f>
        <v>171</v>
      </c>
      <c r="G360" s="21">
        <f t="shared" si="22"/>
        <v>17.048853439680958</v>
      </c>
      <c r="H360">
        <f>'2014'!E50</f>
        <v>4149</v>
      </c>
      <c r="I360">
        <f>'2014'!F50</f>
        <v>1041</v>
      </c>
      <c r="J360" s="21">
        <f t="shared" si="23"/>
        <v>25.090383224873463</v>
      </c>
    </row>
    <row r="361" spans="2:10">
      <c r="B361">
        <f>'2014'!A51</f>
        <v>454</v>
      </c>
      <c r="C361" t="str">
        <f>VLOOKUP(B361,[1]Tabelle1!$A$1:$B$68,2,FALSE)</f>
        <v>Emsland</v>
      </c>
      <c r="D361">
        <f>'2014'!$H$1</f>
        <v>2014</v>
      </c>
      <c r="E361">
        <f>'2014'!C51</f>
        <v>2023</v>
      </c>
      <c r="F361">
        <f>'2014'!D51</f>
        <v>302</v>
      </c>
      <c r="G361" s="21">
        <f t="shared" si="22"/>
        <v>14.928324270884824</v>
      </c>
      <c r="H361">
        <f>'2014'!E51</f>
        <v>8028</v>
      </c>
      <c r="I361">
        <f>'2014'!F51</f>
        <v>1439</v>
      </c>
      <c r="J361" s="21">
        <f t="shared" si="23"/>
        <v>17.924763328350775</v>
      </c>
    </row>
    <row r="362" spans="2:10">
      <c r="B362">
        <f>'2014'!A52</f>
        <v>455</v>
      </c>
      <c r="C362" t="str">
        <f>VLOOKUP(B362,[1]Tabelle1!$A$1:$B$68,2,FALSE)</f>
        <v>Friesland</v>
      </c>
      <c r="D362">
        <f>'2014'!$H$1</f>
        <v>2014</v>
      </c>
      <c r="E362">
        <f>'2014'!C52</f>
        <v>640</v>
      </c>
      <c r="F362">
        <f>'2014'!D52</f>
        <v>43</v>
      </c>
      <c r="G362" s="21">
        <f t="shared" si="22"/>
        <v>6.71875</v>
      </c>
      <c r="H362">
        <f>'2014'!E52</f>
        <v>2166</v>
      </c>
      <c r="I362">
        <f>'2014'!F52</f>
        <v>186</v>
      </c>
      <c r="J362" s="21">
        <f t="shared" si="23"/>
        <v>8.5872576177285325</v>
      </c>
    </row>
    <row r="363" spans="2:10">
      <c r="B363">
        <f>'2014'!A53</f>
        <v>456</v>
      </c>
      <c r="C363" t="str">
        <f>VLOOKUP(B363,[1]Tabelle1!$A$1:$B$68,2,FALSE)</f>
        <v>Grafschaft Bentheim</v>
      </c>
      <c r="D363">
        <f>'2014'!$H$1</f>
        <v>2014</v>
      </c>
      <c r="E363">
        <f>'2014'!C53</f>
        <v>906</v>
      </c>
      <c r="F363">
        <f>'2014'!D53</f>
        <v>200</v>
      </c>
      <c r="G363" s="21">
        <f t="shared" si="22"/>
        <v>22.075055187637968</v>
      </c>
      <c r="H363">
        <f>'2014'!E53</f>
        <v>3531</v>
      </c>
      <c r="I363">
        <f>'2014'!F53</f>
        <v>926</v>
      </c>
      <c r="J363" s="21">
        <f t="shared" si="23"/>
        <v>26.224865477201924</v>
      </c>
    </row>
    <row r="364" spans="2:10">
      <c r="B364">
        <f>'2014'!A54</f>
        <v>457</v>
      </c>
      <c r="C364" t="str">
        <f>VLOOKUP(B364,[1]Tabelle1!$A$1:$B$68,2,FALSE)</f>
        <v>Leer</v>
      </c>
      <c r="D364">
        <f>'2014'!$H$1</f>
        <v>2014</v>
      </c>
      <c r="E364">
        <f>'2014'!C54</f>
        <v>771</v>
      </c>
      <c r="F364">
        <f>'2014'!D54</f>
        <v>97</v>
      </c>
      <c r="G364" s="21">
        <f t="shared" si="22"/>
        <v>12.581063553826199</v>
      </c>
      <c r="H364">
        <f>'2014'!E54</f>
        <v>3841</v>
      </c>
      <c r="I364">
        <f>'2014'!F54</f>
        <v>593</v>
      </c>
      <c r="J364" s="21">
        <f t="shared" si="23"/>
        <v>15.438687841707887</v>
      </c>
    </row>
    <row r="365" spans="2:10">
      <c r="B365">
        <f>'2014'!A55</f>
        <v>458</v>
      </c>
      <c r="C365" t="str">
        <f>VLOOKUP(B365,[1]Tabelle1!$A$1:$B$68,2,FALSE)</f>
        <v>Oldenburg</v>
      </c>
      <c r="D365">
        <f>'2014'!$H$1</f>
        <v>2014</v>
      </c>
      <c r="E365">
        <f>'2014'!C55</f>
        <v>754</v>
      </c>
      <c r="F365">
        <f>'2014'!D55</f>
        <v>63</v>
      </c>
      <c r="G365" s="21">
        <f t="shared" si="22"/>
        <v>8.3554376657824925</v>
      </c>
      <c r="H365">
        <f>'2014'!E55</f>
        <v>3176</v>
      </c>
      <c r="I365">
        <f>'2014'!F55</f>
        <v>367</v>
      </c>
      <c r="J365" s="21">
        <f t="shared" si="23"/>
        <v>11.555415617128464</v>
      </c>
    </row>
    <row r="366" spans="2:10">
      <c r="B366">
        <f>'2014'!A56</f>
        <v>459</v>
      </c>
      <c r="C366" t="str">
        <f>VLOOKUP(B366,[1]Tabelle1!$A$1:$B$68,2,FALSE)</f>
        <v>Osnabrück</v>
      </c>
      <c r="D366">
        <f>'2014'!$H$1</f>
        <v>2014</v>
      </c>
      <c r="E366">
        <f>'2014'!C56</f>
        <v>2561</v>
      </c>
      <c r="F366">
        <f>'2014'!D56</f>
        <v>361</v>
      </c>
      <c r="G366" s="21">
        <f t="shared" si="22"/>
        <v>14.096056228035925</v>
      </c>
      <c r="H366">
        <f>'2014'!E56</f>
        <v>9016</v>
      </c>
      <c r="I366">
        <f>'2014'!F56</f>
        <v>1826</v>
      </c>
      <c r="J366" s="21">
        <f t="shared" si="23"/>
        <v>20.252883762200533</v>
      </c>
    </row>
    <row r="367" spans="2:10">
      <c r="B367">
        <f>'2014'!A57</f>
        <v>460</v>
      </c>
      <c r="C367" t="str">
        <f>VLOOKUP(B367,[1]Tabelle1!$A$1:$B$68,2,FALSE)</f>
        <v>Vechta</v>
      </c>
      <c r="D367">
        <f>'2014'!$H$1</f>
        <v>2014</v>
      </c>
      <c r="E367">
        <f>'2014'!C57</f>
        <v>1135</v>
      </c>
      <c r="F367">
        <f>'2014'!D57</f>
        <v>225</v>
      </c>
      <c r="G367" s="21">
        <f t="shared" ref="G367:G372" si="24">F367/E367*100</f>
        <v>19.823788546255507</v>
      </c>
      <c r="H367">
        <f>'2014'!E57</f>
        <v>4013</v>
      </c>
      <c r="I367">
        <f>'2014'!F57</f>
        <v>1166</v>
      </c>
      <c r="J367" s="21">
        <f t="shared" ref="J367:J372" si="25">I367/H367*100</f>
        <v>29.05556939945178</v>
      </c>
    </row>
    <row r="368" spans="2:10">
      <c r="B368">
        <f>'2014'!A58</f>
        <v>461</v>
      </c>
      <c r="C368" t="str">
        <f>VLOOKUP(B368,[1]Tabelle1!$A$1:$B$68,2,FALSE)</f>
        <v>Wesermarsch</v>
      </c>
      <c r="D368">
        <f>'2014'!$H$1</f>
        <v>2014</v>
      </c>
      <c r="E368">
        <f>'2014'!C58</f>
        <v>542</v>
      </c>
      <c r="F368">
        <f>'2014'!D58</f>
        <v>44</v>
      </c>
      <c r="G368" s="21">
        <f t="shared" si="24"/>
        <v>8.1180811808118083</v>
      </c>
      <c r="H368">
        <f>'2014'!E58</f>
        <v>1955</v>
      </c>
      <c r="I368">
        <f>'2014'!F58</f>
        <v>400</v>
      </c>
      <c r="J368" s="21">
        <f t="shared" si="25"/>
        <v>20.460358056265985</v>
      </c>
    </row>
    <row r="369" spans="2:10">
      <c r="B369">
        <f>'2014'!A59</f>
        <v>462</v>
      </c>
      <c r="C369" t="str">
        <f>VLOOKUP(B369,[1]Tabelle1!$A$1:$B$68,2,FALSE)</f>
        <v>Wittmund</v>
      </c>
      <c r="D369">
        <f>'2014'!$H$1</f>
        <v>2014</v>
      </c>
      <c r="E369">
        <f>'2014'!C59</f>
        <v>304</v>
      </c>
      <c r="F369">
        <f>'2014'!D59</f>
        <v>30</v>
      </c>
      <c r="G369" s="21">
        <f t="shared" si="24"/>
        <v>9.8684210526315788</v>
      </c>
      <c r="H369">
        <f>'2014'!E59</f>
        <v>1279</v>
      </c>
      <c r="I369">
        <f>'2014'!F59</f>
        <v>153</v>
      </c>
      <c r="J369" s="21">
        <f t="shared" si="25"/>
        <v>11.962470680218921</v>
      </c>
    </row>
    <row r="370" spans="2:10">
      <c r="B370">
        <f>'2014'!A60</f>
        <v>4</v>
      </c>
      <c r="C370" t="str">
        <f>VLOOKUP(B370,[1]Tabelle1!$A$1:$B$68,2,FALSE)</f>
        <v>Stat. Region Weser-Ems</v>
      </c>
      <c r="D370">
        <f>'2014'!$H$1</f>
        <v>2014</v>
      </c>
      <c r="E370">
        <f>'2014'!C60</f>
        <v>15832</v>
      </c>
      <c r="F370">
        <f>'2014'!D60</f>
        <v>2288</v>
      </c>
      <c r="G370" s="21">
        <f t="shared" si="24"/>
        <v>14.451743304699344</v>
      </c>
      <c r="H370">
        <f>'2014'!E60</f>
        <v>60030</v>
      </c>
      <c r="I370">
        <f>'2014'!F60</f>
        <v>12320</v>
      </c>
      <c r="J370" s="21">
        <f t="shared" si="25"/>
        <v>20.523071797434618</v>
      </c>
    </row>
    <row r="371" spans="2:10">
      <c r="B371">
        <f>'2014'!A61</f>
        <v>0</v>
      </c>
      <c r="C371" t="str">
        <f>VLOOKUP(B371,[1]Tabelle1!$A$1:$B$68,2,FALSE)</f>
        <v>Niedersachsen</v>
      </c>
      <c r="D371">
        <f>'2014'!$H$1</f>
        <v>2014</v>
      </c>
      <c r="E371">
        <f>'2014'!C61</f>
        <v>52830</v>
      </c>
      <c r="F371">
        <f>'2014'!D61</f>
        <v>8058</v>
      </c>
      <c r="G371" s="21">
        <f t="shared" si="24"/>
        <v>15.252697331061896</v>
      </c>
      <c r="H371">
        <f>'2014'!E61</f>
        <v>185233</v>
      </c>
      <c r="I371">
        <f>'2014'!F61</f>
        <v>42521</v>
      </c>
      <c r="J371" s="21">
        <f t="shared" si="25"/>
        <v>22.955412912386024</v>
      </c>
    </row>
    <row r="372" spans="2:10">
      <c r="B372">
        <f>'2013'!A8</f>
        <v>101</v>
      </c>
      <c r="C372" t="str">
        <f>VLOOKUP(B372,[1]Tabelle1!$A$1:$B$68,2,FALSE)</f>
        <v>Braunschweig  Stadt</v>
      </c>
      <c r="D372">
        <f>'2013'!$H$1</f>
        <v>2013</v>
      </c>
      <c r="E372">
        <f>'2013'!C8</f>
        <v>1887</v>
      </c>
      <c r="F372">
        <f>'2013'!D8</f>
        <v>329</v>
      </c>
      <c r="G372" s="21">
        <f t="shared" si="24"/>
        <v>17.435082140964493</v>
      </c>
      <c r="H372">
        <f>'2013'!E8</f>
        <v>5662</v>
      </c>
      <c r="I372">
        <f>'2013'!F8</f>
        <v>1866</v>
      </c>
      <c r="J372" s="21">
        <f t="shared" si="25"/>
        <v>32.95655245496291</v>
      </c>
    </row>
    <row r="373" spans="2:10">
      <c r="B373">
        <f>'2013'!A9</f>
        <v>102</v>
      </c>
      <c r="C373" t="str">
        <f>VLOOKUP(B373,[1]Tabelle1!$A$1:$B$68,2,FALSE)</f>
        <v>Salzgitter  Stadt</v>
      </c>
      <c r="D373">
        <f>'2013'!$H$1</f>
        <v>2013</v>
      </c>
      <c r="E373">
        <f>'2013'!C9</f>
        <v>399</v>
      </c>
      <c r="F373">
        <f>'2013'!D9</f>
        <v>77</v>
      </c>
      <c r="G373" s="21">
        <f t="shared" ref="G373:G424" si="26">F373/E373*100</f>
        <v>19.298245614035086</v>
      </c>
      <c r="H373">
        <f>'2013'!E9</f>
        <v>2291</v>
      </c>
      <c r="I373">
        <f>'2013'!F9</f>
        <v>839</v>
      </c>
      <c r="J373" s="21">
        <f t="shared" ref="J373:J424" si="27">I373/H373*100</f>
        <v>36.621562636403318</v>
      </c>
    </row>
    <row r="374" spans="2:10">
      <c r="B374">
        <f>'2013'!A10</f>
        <v>103</v>
      </c>
      <c r="C374" t="str">
        <f>VLOOKUP(B374,[1]Tabelle1!$A$1:$B$68,2,FALSE)</f>
        <v>Wolfsburg  Stadt</v>
      </c>
      <c r="D374">
        <f>'2013'!$H$1</f>
        <v>2013</v>
      </c>
      <c r="E374">
        <f>'2013'!C10</f>
        <v>934</v>
      </c>
      <c r="F374">
        <f>'2013'!D10</f>
        <v>257</v>
      </c>
      <c r="G374" s="21">
        <f t="shared" si="26"/>
        <v>27.51605995717345</v>
      </c>
      <c r="H374">
        <f>'2013'!E10</f>
        <v>3067</v>
      </c>
      <c r="I374">
        <f>'2013'!F10</f>
        <v>973</v>
      </c>
      <c r="J374" s="21">
        <f t="shared" si="27"/>
        <v>31.724812520378222</v>
      </c>
    </row>
    <row r="375" spans="2:10">
      <c r="B375">
        <f>'2013'!A11</f>
        <v>151</v>
      </c>
      <c r="C375" t="str">
        <f>VLOOKUP(B375,[1]Tabelle1!$A$1:$B$68,2,FALSE)</f>
        <v>Gifhorn</v>
      </c>
      <c r="D375">
        <f>'2013'!$H$1</f>
        <v>2013</v>
      </c>
      <c r="E375">
        <f>'2013'!C11</f>
        <v>896</v>
      </c>
      <c r="F375">
        <f>'2013'!D11</f>
        <v>78</v>
      </c>
      <c r="G375" s="21">
        <f t="shared" si="26"/>
        <v>8.7053571428571423</v>
      </c>
      <c r="H375">
        <f>'2013'!E11</f>
        <v>4017</v>
      </c>
      <c r="I375">
        <f>'2013'!F11</f>
        <v>642</v>
      </c>
      <c r="J375" s="21">
        <f t="shared" si="27"/>
        <v>15.982076176250933</v>
      </c>
    </row>
    <row r="376" spans="2:10">
      <c r="B376">
        <f>'2013'!A12</f>
        <v>153</v>
      </c>
      <c r="C376" t="str">
        <f>VLOOKUP(B376,[1]Tabelle1!$A$1:$B$68,2,FALSE)</f>
        <v>Goslar</v>
      </c>
      <c r="D376">
        <f>'2013'!$H$1</f>
        <v>2013</v>
      </c>
      <c r="E376">
        <f>'2013'!C12</f>
        <v>715</v>
      </c>
      <c r="F376">
        <f>'2013'!D12</f>
        <v>91</v>
      </c>
      <c r="G376" s="21">
        <f t="shared" si="26"/>
        <v>12.727272727272727</v>
      </c>
      <c r="H376">
        <f>'2013'!E12</f>
        <v>2738</v>
      </c>
      <c r="I376">
        <f>'2013'!F12</f>
        <v>494</v>
      </c>
      <c r="J376" s="21">
        <f t="shared" si="27"/>
        <v>18.042366691015342</v>
      </c>
    </row>
    <row r="377" spans="2:10">
      <c r="B377">
        <f>'2013'!A13</f>
        <v>154</v>
      </c>
      <c r="C377" t="str">
        <f>VLOOKUP(B377,[1]Tabelle1!$A$1:$B$68,2,FALSE)</f>
        <v>Helmstedt</v>
      </c>
      <c r="D377">
        <f>'2013'!$H$1</f>
        <v>2013</v>
      </c>
      <c r="E377">
        <f>'2013'!C13</f>
        <v>561</v>
      </c>
      <c r="F377">
        <f>'2013'!D13</f>
        <v>33</v>
      </c>
      <c r="G377" s="21">
        <f t="shared" si="26"/>
        <v>5.8823529411764701</v>
      </c>
      <c r="H377">
        <f>'2013'!E13</f>
        <v>1862</v>
      </c>
      <c r="I377">
        <f>'2013'!F13</f>
        <v>179</v>
      </c>
      <c r="J377" s="21">
        <f t="shared" si="27"/>
        <v>9.6133190118152516</v>
      </c>
    </row>
    <row r="378" spans="2:10">
      <c r="B378">
        <f>'2013'!A14</f>
        <v>155</v>
      </c>
      <c r="C378" t="str">
        <f>VLOOKUP(B378,[1]Tabelle1!$A$1:$B$68,2,FALSE)</f>
        <v>Northeim</v>
      </c>
      <c r="D378">
        <f>'2013'!$H$1</f>
        <v>2013</v>
      </c>
      <c r="E378">
        <f>'2013'!C14</f>
        <v>653</v>
      </c>
      <c r="F378">
        <f>'2013'!D14</f>
        <v>53</v>
      </c>
      <c r="G378" s="21">
        <f t="shared" si="26"/>
        <v>8.1163859111791741</v>
      </c>
      <c r="H378">
        <f>'2013'!E14</f>
        <v>2897</v>
      </c>
      <c r="I378">
        <f>'2013'!F14</f>
        <v>506</v>
      </c>
      <c r="J378" s="21">
        <f t="shared" si="27"/>
        <v>17.466344494304455</v>
      </c>
    </row>
    <row r="379" spans="2:10">
      <c r="B379">
        <f>'2013'!A15</f>
        <v>157</v>
      </c>
      <c r="C379" t="str">
        <f>VLOOKUP(B379,[1]Tabelle1!$A$1:$B$68,2,FALSE)</f>
        <v>Peine</v>
      </c>
      <c r="D379">
        <f>'2013'!$H$1</f>
        <v>2013</v>
      </c>
      <c r="E379">
        <f>'2013'!C15</f>
        <v>750</v>
      </c>
      <c r="F379">
        <f>'2013'!D15</f>
        <v>76</v>
      </c>
      <c r="G379" s="21">
        <f t="shared" si="26"/>
        <v>10.133333333333333</v>
      </c>
      <c r="H379">
        <f>'2013'!E15</f>
        <v>3087</v>
      </c>
      <c r="I379">
        <f>'2013'!F15</f>
        <v>720</v>
      </c>
      <c r="J379" s="21">
        <f t="shared" si="27"/>
        <v>23.323615160349853</v>
      </c>
    </row>
    <row r="380" spans="2:10">
      <c r="B380">
        <f>'2013'!A16</f>
        <v>158</v>
      </c>
      <c r="C380" t="str">
        <f>VLOOKUP(B380,[1]Tabelle1!$A$1:$B$68,2,FALSE)</f>
        <v>Wolfenbüttel</v>
      </c>
      <c r="D380">
        <f>'2013'!$H$1</f>
        <v>2013</v>
      </c>
      <c r="E380">
        <f>'2013'!C16</f>
        <v>709</v>
      </c>
      <c r="F380">
        <f>'2013'!D16</f>
        <v>71</v>
      </c>
      <c r="G380" s="21">
        <f t="shared" si="26"/>
        <v>10.01410437235543</v>
      </c>
      <c r="H380">
        <f>'2013'!E16</f>
        <v>2651</v>
      </c>
      <c r="I380">
        <f>'2013'!F16</f>
        <v>405</v>
      </c>
      <c r="J380" s="21">
        <f t="shared" si="27"/>
        <v>15.277253866465484</v>
      </c>
    </row>
    <row r="381" spans="2:10">
      <c r="B381">
        <f>'2013'!A17</f>
        <v>159</v>
      </c>
      <c r="C381" t="str">
        <f>VLOOKUP(B381,[1]Tabelle1!$A$1:$B$68,2,FALSE)</f>
        <v>Göttingen</v>
      </c>
      <c r="D381">
        <f>'2013'!$H$1</f>
        <v>2013</v>
      </c>
      <c r="E381">
        <f>'2013'!C17</f>
        <v>2326</v>
      </c>
      <c r="F381">
        <f>'2013'!D17</f>
        <v>354</v>
      </c>
      <c r="G381" s="21">
        <f t="shared" si="26"/>
        <v>15.219260533104043</v>
      </c>
      <c r="H381">
        <f>'2013'!E17</f>
        <v>7097</v>
      </c>
      <c r="I381">
        <f>'2013'!F17</f>
        <v>1650</v>
      </c>
      <c r="J381" s="21">
        <f t="shared" si="27"/>
        <v>23.249260250810202</v>
      </c>
    </row>
    <row r="382" spans="2:10">
      <c r="B382">
        <f>'2013'!A20</f>
        <v>1</v>
      </c>
      <c r="C382" t="str">
        <f>VLOOKUP(B382,[1]Tabelle1!$A$1:$B$68,2,FALSE)</f>
        <v>Stat. Region Braunschweig</v>
      </c>
      <c r="D382">
        <f>'2013'!$H$1</f>
        <v>2013</v>
      </c>
      <c r="E382">
        <f>'2013'!C20</f>
        <v>9830</v>
      </c>
      <c r="F382">
        <f>'2013'!D20</f>
        <v>1419</v>
      </c>
      <c r="G382" s="21">
        <f t="shared" si="26"/>
        <v>14.435401831129196</v>
      </c>
      <c r="H382">
        <f>'2013'!E20</f>
        <v>35369</v>
      </c>
      <c r="I382">
        <f>'2013'!F20</f>
        <v>8274</v>
      </c>
      <c r="J382" s="21">
        <f t="shared" si="27"/>
        <v>23.393367072860414</v>
      </c>
    </row>
    <row r="383" spans="2:10">
      <c r="B383">
        <f>'2013'!A21</f>
        <v>241</v>
      </c>
      <c r="C383" t="str">
        <f>VLOOKUP(B383,[1]Tabelle1!$A$1:$B$68,2,FALSE)</f>
        <v>Hannover  Region</v>
      </c>
      <c r="D383">
        <f>'2013'!$H$1</f>
        <v>2013</v>
      </c>
      <c r="E383">
        <f>'2013'!C21</f>
        <v>7222</v>
      </c>
      <c r="F383">
        <f>'2013'!D21</f>
        <v>1545</v>
      </c>
      <c r="G383" s="21">
        <f t="shared" si="26"/>
        <v>21.392965937413457</v>
      </c>
      <c r="H383">
        <f>'2013'!E21</f>
        <v>27239</v>
      </c>
      <c r="I383">
        <f>'2013'!F21</f>
        <v>10008</v>
      </c>
      <c r="J383" s="21">
        <f t="shared" si="27"/>
        <v>36.741436910312416</v>
      </c>
    </row>
    <row r="384" spans="2:10">
      <c r="B384">
        <f>'2013'!A22</f>
        <v>241001</v>
      </c>
      <c r="C384" t="str">
        <f>VLOOKUP(B384,[1]Tabelle1!$A$1:$B$68,2,FALSE)</f>
        <v>dav. Hannover  Lhst.</v>
      </c>
      <c r="D384">
        <f>'2013'!$H$1</f>
        <v>2013</v>
      </c>
      <c r="E384">
        <f>'2013'!C22</f>
        <v>3585</v>
      </c>
      <c r="F384">
        <f>'2013'!D22</f>
        <v>1025</v>
      </c>
      <c r="G384" s="21">
        <f t="shared" si="26"/>
        <v>28.591352859135288</v>
      </c>
      <c r="H384">
        <f>'2013'!E22</f>
        <v>12446</v>
      </c>
      <c r="I384">
        <f>'2013'!F22</f>
        <v>6014</v>
      </c>
      <c r="J384" s="21">
        <f t="shared" si="27"/>
        <v>48.320745621083077</v>
      </c>
    </row>
    <row r="385" spans="2:10">
      <c r="B385">
        <f>'2013'!A23</f>
        <v>241999</v>
      </c>
      <c r="C385" t="str">
        <f>VLOOKUP(B385,[1]Tabelle1!$A$1:$B$68,2,FALSE)</f>
        <v>dav. Hannover  Umland</v>
      </c>
      <c r="D385">
        <f>'2013'!$H$1</f>
        <v>2013</v>
      </c>
      <c r="E385">
        <f>'2013'!C23</f>
        <v>3637</v>
      </c>
      <c r="F385">
        <f>'2013'!D23</f>
        <v>520</v>
      </c>
      <c r="G385" s="21">
        <f t="shared" si="26"/>
        <v>14.297497937860873</v>
      </c>
      <c r="H385">
        <f>'2013'!E23</f>
        <v>14793</v>
      </c>
      <c r="I385">
        <f>'2013'!F23</f>
        <v>3994</v>
      </c>
      <c r="J385" s="21">
        <f t="shared" si="27"/>
        <v>26.999256405056443</v>
      </c>
    </row>
    <row r="386" spans="2:10">
      <c r="B386">
        <f>'2013'!A24</f>
        <v>251</v>
      </c>
      <c r="C386" t="str">
        <f>VLOOKUP(B386,[1]Tabelle1!$A$1:$B$68,2,FALSE)</f>
        <v>Diepholz</v>
      </c>
      <c r="D386">
        <f>'2013'!$H$1</f>
        <v>2013</v>
      </c>
      <c r="E386">
        <f>'2013'!C24</f>
        <v>1227</v>
      </c>
      <c r="F386">
        <f>'2013'!D24</f>
        <v>156</v>
      </c>
      <c r="G386" s="21">
        <f t="shared" si="26"/>
        <v>12.713936430317849</v>
      </c>
      <c r="H386">
        <f>'2013'!E24</f>
        <v>4854</v>
      </c>
      <c r="I386">
        <f>'2013'!F24</f>
        <v>956</v>
      </c>
      <c r="J386" s="21">
        <f t="shared" si="27"/>
        <v>19.695096827358878</v>
      </c>
    </row>
    <row r="387" spans="2:10">
      <c r="B387">
        <f>'2013'!A25</f>
        <v>252</v>
      </c>
      <c r="C387" t="str">
        <f>VLOOKUP(B387,[1]Tabelle1!$A$1:$B$68,2,FALSE)</f>
        <v>Hameln-Pyrmont</v>
      </c>
      <c r="D387">
        <f>'2013'!$H$1</f>
        <v>2013</v>
      </c>
      <c r="E387">
        <f>'2013'!C25</f>
        <v>821</v>
      </c>
      <c r="F387">
        <f>'2013'!D25</f>
        <v>134</v>
      </c>
      <c r="G387" s="21">
        <f t="shared" si="26"/>
        <v>16.321559074299635</v>
      </c>
      <c r="H387">
        <f>'2013'!E25</f>
        <v>3363</v>
      </c>
      <c r="I387">
        <f>'2013'!F25</f>
        <v>851</v>
      </c>
      <c r="J387" s="21">
        <f t="shared" si="27"/>
        <v>25.304787392209338</v>
      </c>
    </row>
    <row r="388" spans="2:10">
      <c r="B388">
        <f>'2013'!A26</f>
        <v>254</v>
      </c>
      <c r="C388" t="str">
        <f>VLOOKUP(B388,[1]Tabelle1!$A$1:$B$68,2,FALSE)</f>
        <v>Hildesheim</v>
      </c>
      <c r="D388">
        <f>'2013'!$H$1</f>
        <v>2013</v>
      </c>
      <c r="E388">
        <f>'2013'!C26</f>
        <v>1551</v>
      </c>
      <c r="F388">
        <f>'2013'!D26</f>
        <v>267</v>
      </c>
      <c r="G388" s="21">
        <f t="shared" si="26"/>
        <v>17.214700193423599</v>
      </c>
      <c r="H388">
        <f>'2013'!E26</f>
        <v>6127</v>
      </c>
      <c r="I388">
        <f>'2013'!F26</f>
        <v>1456</v>
      </c>
      <c r="J388" s="21">
        <f t="shared" si="27"/>
        <v>23.763669006038846</v>
      </c>
    </row>
    <row r="389" spans="2:10">
      <c r="B389">
        <f>'2013'!A27</f>
        <v>255</v>
      </c>
      <c r="C389" t="str">
        <f>VLOOKUP(B389,[1]Tabelle1!$A$1:$B$68,2,FALSE)</f>
        <v>Holzminden</v>
      </c>
      <c r="D389">
        <f>'2013'!$H$1</f>
        <v>2013</v>
      </c>
      <c r="E389">
        <f>'2013'!C27</f>
        <v>296</v>
      </c>
      <c r="F389">
        <f>'2013'!D27</f>
        <v>36</v>
      </c>
      <c r="G389" s="21">
        <f t="shared" si="26"/>
        <v>12.162162162162163</v>
      </c>
      <c r="H389">
        <f>'2013'!E27</f>
        <v>1472</v>
      </c>
      <c r="I389">
        <f>'2013'!F27</f>
        <v>327</v>
      </c>
      <c r="J389" s="21">
        <f t="shared" si="27"/>
        <v>22.214673913043477</v>
      </c>
    </row>
    <row r="390" spans="2:10">
      <c r="B390">
        <f>'2013'!A28</f>
        <v>256</v>
      </c>
      <c r="C390" t="str">
        <f>VLOOKUP(B390,[1]Tabelle1!$A$1:$B$68,2,FALSE)</f>
        <v>Nienburg (Weser)</v>
      </c>
      <c r="D390">
        <f>'2013'!$H$1</f>
        <v>2013</v>
      </c>
      <c r="E390">
        <f>'2013'!C28</f>
        <v>661</v>
      </c>
      <c r="F390">
        <f>'2013'!D28</f>
        <v>100</v>
      </c>
      <c r="G390" s="21">
        <f t="shared" si="26"/>
        <v>15.128593040847202</v>
      </c>
      <c r="H390">
        <f>'2013'!E28</f>
        <v>2695</v>
      </c>
      <c r="I390">
        <f>'2013'!F28</f>
        <v>635</v>
      </c>
      <c r="J390" s="21">
        <f t="shared" si="27"/>
        <v>23.562152133580703</v>
      </c>
    </row>
    <row r="391" spans="2:10">
      <c r="B391">
        <f>'2013'!A29</f>
        <v>257</v>
      </c>
      <c r="C391" t="str">
        <f>VLOOKUP(B391,[1]Tabelle1!$A$1:$B$68,2,FALSE)</f>
        <v>Schaumburg</v>
      </c>
      <c r="D391">
        <f>'2013'!$H$1</f>
        <v>2013</v>
      </c>
      <c r="E391">
        <f>'2013'!C29</f>
        <v>861</v>
      </c>
      <c r="F391">
        <f>'2013'!D29</f>
        <v>119</v>
      </c>
      <c r="G391" s="21">
        <f t="shared" si="26"/>
        <v>13.821138211382115</v>
      </c>
      <c r="H391">
        <f>'2013'!E29</f>
        <v>3413</v>
      </c>
      <c r="I391">
        <f>'2013'!F29</f>
        <v>714</v>
      </c>
      <c r="J391" s="21">
        <f t="shared" si="27"/>
        <v>20.920011719894521</v>
      </c>
    </row>
    <row r="392" spans="2:10">
      <c r="B392">
        <f>'2013'!A30</f>
        <v>2</v>
      </c>
      <c r="C392" t="str">
        <f>VLOOKUP(B392,[1]Tabelle1!$A$1:$B$68,2,FALSE)</f>
        <v>Stat. Region Hannover</v>
      </c>
      <c r="D392">
        <f>'2013'!$H$1</f>
        <v>2013</v>
      </c>
      <c r="E392">
        <f>'2013'!C30</f>
        <v>12639</v>
      </c>
      <c r="F392">
        <f>'2013'!D30</f>
        <v>2357</v>
      </c>
      <c r="G392" s="21">
        <f t="shared" si="26"/>
        <v>18.648627264815254</v>
      </c>
      <c r="H392">
        <f>'2013'!E30</f>
        <v>49163</v>
      </c>
      <c r="I392">
        <f>'2013'!F30</f>
        <v>14947</v>
      </c>
      <c r="J392" s="21">
        <f t="shared" si="27"/>
        <v>30.402945304395583</v>
      </c>
    </row>
    <row r="393" spans="2:10">
      <c r="B393">
        <f>'2013'!A31</f>
        <v>351</v>
      </c>
      <c r="C393" t="str">
        <f>VLOOKUP(B393,[1]Tabelle1!$A$1:$B$68,2,FALSE)</f>
        <v>Celle</v>
      </c>
      <c r="D393">
        <f>'2013'!$H$1</f>
        <v>2013</v>
      </c>
      <c r="E393">
        <f>'2013'!C31</f>
        <v>1153</v>
      </c>
      <c r="F393">
        <f>'2013'!D31</f>
        <v>97</v>
      </c>
      <c r="G393" s="21">
        <f t="shared" si="26"/>
        <v>8.4128360797918464</v>
      </c>
      <c r="H393">
        <f>'2013'!E31</f>
        <v>4326</v>
      </c>
      <c r="I393">
        <f>'2013'!F31</f>
        <v>598</v>
      </c>
      <c r="J393" s="21">
        <f t="shared" si="27"/>
        <v>13.82339343504392</v>
      </c>
    </row>
    <row r="394" spans="2:10">
      <c r="B394">
        <f>'2013'!A32</f>
        <v>352</v>
      </c>
      <c r="C394" t="str">
        <f>VLOOKUP(B394,[1]Tabelle1!$A$1:$B$68,2,FALSE)</f>
        <v>Cuxhaven</v>
      </c>
      <c r="D394">
        <f>'2013'!$H$1</f>
        <v>2013</v>
      </c>
      <c r="E394">
        <f>'2013'!C32</f>
        <v>1112</v>
      </c>
      <c r="F394">
        <f>'2013'!D32</f>
        <v>156</v>
      </c>
      <c r="G394" s="21">
        <f t="shared" si="26"/>
        <v>14.028776978417264</v>
      </c>
      <c r="H394">
        <f>'2013'!E32</f>
        <v>4666</v>
      </c>
      <c r="I394">
        <f>'2013'!F32</f>
        <v>681</v>
      </c>
      <c r="J394" s="21">
        <f t="shared" si="27"/>
        <v>14.594942134590655</v>
      </c>
    </row>
    <row r="395" spans="2:10">
      <c r="B395">
        <f>'2013'!A33</f>
        <v>353</v>
      </c>
      <c r="C395" t="str">
        <f>VLOOKUP(B395,[1]Tabelle1!$A$1:$B$68,2,FALSE)</f>
        <v>Harburg</v>
      </c>
      <c r="D395">
        <f>'2013'!$H$1</f>
        <v>2013</v>
      </c>
      <c r="E395">
        <f>'2013'!C33</f>
        <v>1682</v>
      </c>
      <c r="F395">
        <f>'2013'!D33</f>
        <v>148</v>
      </c>
      <c r="G395" s="21">
        <f t="shared" si="26"/>
        <v>8.7990487514863247</v>
      </c>
      <c r="H395">
        <f>'2013'!E33</f>
        <v>6428</v>
      </c>
      <c r="I395">
        <f>'2013'!F33</f>
        <v>1222</v>
      </c>
      <c r="J395" s="21">
        <f t="shared" si="27"/>
        <v>19.010578718108277</v>
      </c>
    </row>
    <row r="396" spans="2:10">
      <c r="B396">
        <f>'2013'!A34</f>
        <v>354</v>
      </c>
      <c r="C396" t="str">
        <f>VLOOKUP(B396,[1]Tabelle1!$A$1:$B$68,2,FALSE)</f>
        <v>Lüchow-Dannenberg</v>
      </c>
      <c r="D396">
        <f>'2013'!$H$1</f>
        <v>2013</v>
      </c>
      <c r="E396">
        <f>'2013'!C34</f>
        <v>250</v>
      </c>
      <c r="F396">
        <f>'2013'!D34</f>
        <v>20</v>
      </c>
      <c r="G396" s="21">
        <f t="shared" si="26"/>
        <v>8</v>
      </c>
      <c r="H396">
        <f>'2013'!E34</f>
        <v>960</v>
      </c>
      <c r="I396">
        <f>'2013'!F34</f>
        <v>127</v>
      </c>
      <c r="J396" s="21">
        <f t="shared" si="27"/>
        <v>13.229166666666666</v>
      </c>
    </row>
    <row r="397" spans="2:10">
      <c r="B397">
        <f>'2013'!A35</f>
        <v>355</v>
      </c>
      <c r="C397" t="str">
        <f>VLOOKUP(B397,[1]Tabelle1!$A$1:$B$68,2,FALSE)</f>
        <v>Lüneburg</v>
      </c>
      <c r="D397">
        <f>'2013'!$H$1</f>
        <v>2013</v>
      </c>
      <c r="E397">
        <f>'2013'!C35</f>
        <v>1445</v>
      </c>
      <c r="F397">
        <f>'2013'!D35</f>
        <v>137</v>
      </c>
      <c r="G397" s="21">
        <f t="shared" si="26"/>
        <v>9.4809688581314866</v>
      </c>
      <c r="H397">
        <f>'2013'!E35</f>
        <v>4573</v>
      </c>
      <c r="I397">
        <f>'2013'!F35</f>
        <v>766</v>
      </c>
      <c r="J397" s="21">
        <f t="shared" si="27"/>
        <v>16.750492018368686</v>
      </c>
    </row>
    <row r="398" spans="2:10">
      <c r="B398">
        <f>'2013'!A36</f>
        <v>356</v>
      </c>
      <c r="C398" t="str">
        <f>VLOOKUP(B398,[1]Tabelle1!$A$1:$B$68,2,FALSE)</f>
        <v>Osterholz</v>
      </c>
      <c r="D398">
        <f>'2013'!$H$1</f>
        <v>2013</v>
      </c>
      <c r="E398">
        <f>'2013'!C36</f>
        <v>576</v>
      </c>
      <c r="F398">
        <f>'2013'!D36</f>
        <v>50</v>
      </c>
      <c r="G398" s="21">
        <f t="shared" si="26"/>
        <v>8.6805555555555554</v>
      </c>
      <c r="H398">
        <f>'2013'!E36</f>
        <v>2512</v>
      </c>
      <c r="I398">
        <f>'2013'!F36</f>
        <v>359</v>
      </c>
      <c r="J398" s="21">
        <f t="shared" si="27"/>
        <v>14.291401273885352</v>
      </c>
    </row>
    <row r="399" spans="2:10">
      <c r="B399">
        <f>'2013'!A37</f>
        <v>357</v>
      </c>
      <c r="C399" t="str">
        <f>VLOOKUP(B399,[1]Tabelle1!$A$1:$B$68,2,FALSE)</f>
        <v>Rotenburg (Wümme)</v>
      </c>
      <c r="D399">
        <f>'2013'!$H$1</f>
        <v>2013</v>
      </c>
      <c r="E399">
        <f>'2013'!C37</f>
        <v>809</v>
      </c>
      <c r="F399">
        <f>'2013'!D37</f>
        <v>75</v>
      </c>
      <c r="G399" s="21">
        <f t="shared" si="26"/>
        <v>9.2707045735475884</v>
      </c>
      <c r="H399">
        <f>'2013'!E37</f>
        <v>3994</v>
      </c>
      <c r="I399">
        <f>'2013'!F37</f>
        <v>549</v>
      </c>
      <c r="J399" s="21">
        <f t="shared" si="27"/>
        <v>13.745618427641462</v>
      </c>
    </row>
    <row r="400" spans="2:10">
      <c r="B400">
        <f>'2013'!A38</f>
        <v>358</v>
      </c>
      <c r="C400" t="str">
        <f>VLOOKUP(B400,[1]Tabelle1!$A$1:$B$68,2,FALSE)</f>
        <v>Heidekreis</v>
      </c>
      <c r="D400">
        <f>'2013'!$H$1</f>
        <v>2013</v>
      </c>
      <c r="E400">
        <f>'2013'!C38</f>
        <v>857</v>
      </c>
      <c r="F400">
        <f>'2013'!D38</f>
        <v>108</v>
      </c>
      <c r="G400" s="21">
        <f t="shared" si="26"/>
        <v>12.602100350058343</v>
      </c>
      <c r="H400">
        <f>'2013'!E38</f>
        <v>3341</v>
      </c>
      <c r="I400">
        <f>'2013'!F38</f>
        <v>551</v>
      </c>
      <c r="J400" s="21">
        <f t="shared" si="27"/>
        <v>16.492068243041004</v>
      </c>
    </row>
    <row r="401" spans="2:10">
      <c r="B401">
        <f>'2013'!A39</f>
        <v>359</v>
      </c>
      <c r="C401" t="str">
        <f>VLOOKUP(B401,[1]Tabelle1!$A$1:$B$68,2,FALSE)</f>
        <v>Stade</v>
      </c>
      <c r="D401">
        <f>'2013'!$H$1</f>
        <v>2013</v>
      </c>
      <c r="E401">
        <f>'2013'!C39</f>
        <v>1087</v>
      </c>
      <c r="F401">
        <f>'2013'!D39</f>
        <v>122</v>
      </c>
      <c r="G401" s="21">
        <f t="shared" si="26"/>
        <v>11.223551057957682</v>
      </c>
      <c r="H401">
        <f>'2013'!E39</f>
        <v>4789</v>
      </c>
      <c r="I401">
        <f>'2013'!F39</f>
        <v>799</v>
      </c>
      <c r="J401" s="21">
        <f t="shared" si="27"/>
        <v>16.684067655042806</v>
      </c>
    </row>
    <row r="402" spans="2:10">
      <c r="B402">
        <f>'2013'!A40</f>
        <v>360</v>
      </c>
      <c r="C402" t="str">
        <f>VLOOKUP(B402,[1]Tabelle1!$A$1:$B$68,2,FALSE)</f>
        <v>Uelzen</v>
      </c>
      <c r="D402">
        <f>'2013'!$H$1</f>
        <v>2013</v>
      </c>
      <c r="E402">
        <f>'2013'!C40</f>
        <v>546</v>
      </c>
      <c r="F402">
        <f>'2013'!D40</f>
        <v>32</v>
      </c>
      <c r="G402" s="21">
        <f t="shared" si="26"/>
        <v>5.8608058608058604</v>
      </c>
      <c r="H402">
        <f>'2013'!E40</f>
        <v>2028</v>
      </c>
      <c r="I402">
        <f>'2013'!F40</f>
        <v>293</v>
      </c>
      <c r="J402" s="21">
        <f t="shared" si="27"/>
        <v>14.447731755424062</v>
      </c>
    </row>
    <row r="403" spans="2:10">
      <c r="B403">
        <f>'2013'!A41</f>
        <v>361</v>
      </c>
      <c r="C403" t="str">
        <f>VLOOKUP(B403,[1]Tabelle1!$A$1:$B$68,2,FALSE)</f>
        <v>Verden</v>
      </c>
      <c r="D403">
        <f>'2013'!$H$1</f>
        <v>2013</v>
      </c>
      <c r="E403">
        <f>'2013'!C41</f>
        <v>806</v>
      </c>
      <c r="F403">
        <f>'2013'!D41</f>
        <v>118</v>
      </c>
      <c r="G403" s="21">
        <f t="shared" si="26"/>
        <v>14.640198511166252</v>
      </c>
      <c r="H403">
        <f>'2013'!E41</f>
        <v>3154</v>
      </c>
      <c r="I403">
        <f>'2013'!F41</f>
        <v>679</v>
      </c>
      <c r="J403" s="21">
        <f t="shared" si="27"/>
        <v>21.528218135700698</v>
      </c>
    </row>
    <row r="404" spans="2:10">
      <c r="B404">
        <f>'2013'!A42</f>
        <v>3</v>
      </c>
      <c r="C404" t="str">
        <f>VLOOKUP(B404,[1]Tabelle1!$A$1:$B$68,2,FALSE)</f>
        <v>Stat. Region Lüneburg</v>
      </c>
      <c r="D404">
        <f>'2013'!$H$1</f>
        <v>2013</v>
      </c>
      <c r="E404">
        <f>'2013'!C42</f>
        <v>10323</v>
      </c>
      <c r="F404">
        <f>'2013'!D42</f>
        <v>1063</v>
      </c>
      <c r="G404" s="21">
        <f t="shared" si="26"/>
        <v>10.29739416836191</v>
      </c>
      <c r="H404">
        <f>'2013'!E42</f>
        <v>40771</v>
      </c>
      <c r="I404">
        <f>'2013'!F42</f>
        <v>6624</v>
      </c>
      <c r="J404" s="21">
        <f t="shared" si="27"/>
        <v>16.246842118172232</v>
      </c>
    </row>
    <row r="405" spans="2:10">
      <c r="B405">
        <f>'2013'!A43</f>
        <v>401</v>
      </c>
      <c r="C405" t="str">
        <f>VLOOKUP(B405,[1]Tabelle1!$A$1:$B$68,2,FALSE)</f>
        <v>Delmenhorst  Stadt</v>
      </c>
      <c r="D405">
        <f>'2013'!$H$1</f>
        <v>2013</v>
      </c>
      <c r="E405">
        <f>'2013'!C43</f>
        <v>253</v>
      </c>
      <c r="F405">
        <f>'2013'!D43</f>
        <v>19</v>
      </c>
      <c r="G405" s="21">
        <f t="shared" si="26"/>
        <v>7.5098814229249005</v>
      </c>
      <c r="H405">
        <f>'2013'!E43</f>
        <v>1645</v>
      </c>
      <c r="I405">
        <f>'2013'!F43</f>
        <v>464</v>
      </c>
      <c r="J405" s="21">
        <f t="shared" si="27"/>
        <v>28.206686930091184</v>
      </c>
    </row>
    <row r="406" spans="2:10">
      <c r="B406">
        <f>'2013'!A44</f>
        <v>402</v>
      </c>
      <c r="C406" t="str">
        <f>VLOOKUP(B406,[1]Tabelle1!$A$1:$B$68,2,FALSE)</f>
        <v>Emden  Stadt</v>
      </c>
      <c r="D406">
        <f>'2013'!$H$1</f>
        <v>2013</v>
      </c>
      <c r="E406">
        <f>'2013'!C44</f>
        <v>233</v>
      </c>
      <c r="F406">
        <f>'2013'!D44</f>
        <v>34</v>
      </c>
      <c r="G406" s="21">
        <f t="shared" si="26"/>
        <v>14.592274678111588</v>
      </c>
      <c r="H406">
        <f>'2013'!E44</f>
        <v>1145</v>
      </c>
      <c r="I406">
        <f>'2013'!F44</f>
        <v>239</v>
      </c>
      <c r="J406" s="21">
        <f t="shared" si="27"/>
        <v>20.873362445414848</v>
      </c>
    </row>
    <row r="407" spans="2:10">
      <c r="B407">
        <f>'2013'!A45</f>
        <v>403</v>
      </c>
      <c r="C407" t="str">
        <f>VLOOKUP(B407,[1]Tabelle1!$A$1:$B$68,2,FALSE)</f>
        <v>Oldenburg(Oldb)  Stadt</v>
      </c>
      <c r="D407">
        <f>'2013'!$H$1</f>
        <v>2013</v>
      </c>
      <c r="E407">
        <f>'2013'!C45</f>
        <v>1181</v>
      </c>
      <c r="F407">
        <f>'2013'!D45</f>
        <v>149</v>
      </c>
      <c r="G407" s="21">
        <f t="shared" si="26"/>
        <v>12.616426756985605</v>
      </c>
      <c r="H407">
        <f>'2013'!E45</f>
        <v>3813</v>
      </c>
      <c r="I407">
        <f>'2013'!F45</f>
        <v>1071</v>
      </c>
      <c r="J407" s="21">
        <f t="shared" si="27"/>
        <v>28.08811959087333</v>
      </c>
    </row>
    <row r="408" spans="2:10">
      <c r="B408">
        <f>'2013'!A46</f>
        <v>404</v>
      </c>
      <c r="C408" t="str">
        <f>VLOOKUP(B408,[1]Tabelle1!$A$1:$B$68,2,FALSE)</f>
        <v>Osnabrück  Stadt</v>
      </c>
      <c r="D408">
        <f>'2013'!$H$1</f>
        <v>2013</v>
      </c>
      <c r="E408">
        <f>'2013'!C46</f>
        <v>1047</v>
      </c>
      <c r="F408">
        <f>'2013'!D46</f>
        <v>239</v>
      </c>
      <c r="G408" s="21">
        <f t="shared" si="26"/>
        <v>22.827125119388729</v>
      </c>
      <c r="H408">
        <f>'2013'!E46</f>
        <v>3769</v>
      </c>
      <c r="I408">
        <f>'2013'!F46</f>
        <v>1489</v>
      </c>
      <c r="J408" s="21">
        <f t="shared" si="27"/>
        <v>39.506500397983551</v>
      </c>
    </row>
    <row r="409" spans="2:10">
      <c r="B409">
        <f>'2013'!A47</f>
        <v>405</v>
      </c>
      <c r="C409" t="str">
        <f>VLOOKUP(B409,[1]Tabelle1!$A$1:$B$68,2,FALSE)</f>
        <v>Wilhelmshaven  Stadt</v>
      </c>
      <c r="D409">
        <f>'2013'!$H$1</f>
        <v>2013</v>
      </c>
      <c r="E409">
        <f>'2013'!C47</f>
        <v>221</v>
      </c>
      <c r="F409">
        <f>'2013'!D47</f>
        <v>17</v>
      </c>
      <c r="G409" s="21">
        <f t="shared" si="26"/>
        <v>7.6923076923076925</v>
      </c>
      <c r="H409">
        <f>'2013'!E47</f>
        <v>1473</v>
      </c>
      <c r="I409">
        <f>'2013'!F47</f>
        <v>381</v>
      </c>
      <c r="J409" s="21">
        <f t="shared" si="27"/>
        <v>25.865580448065174</v>
      </c>
    </row>
    <row r="410" spans="2:10">
      <c r="B410">
        <f>'2013'!A48</f>
        <v>451</v>
      </c>
      <c r="C410" t="str">
        <f>VLOOKUP(B410,[1]Tabelle1!$A$1:$B$68,2,FALSE)</f>
        <v>Ammerland</v>
      </c>
      <c r="D410">
        <f>'2013'!$H$1</f>
        <v>2013</v>
      </c>
      <c r="E410">
        <f>'2013'!C48</f>
        <v>711</v>
      </c>
      <c r="F410">
        <f>'2013'!D48</f>
        <v>53</v>
      </c>
      <c r="G410" s="21">
        <f t="shared" si="26"/>
        <v>7.4542897327707456</v>
      </c>
      <c r="H410">
        <f>'2013'!E48</f>
        <v>2884</v>
      </c>
      <c r="I410">
        <f>'2013'!F48</f>
        <v>382</v>
      </c>
      <c r="J410" s="21">
        <f t="shared" si="27"/>
        <v>13.245492371705964</v>
      </c>
    </row>
    <row r="411" spans="2:10">
      <c r="B411">
        <f>'2013'!A49</f>
        <v>452</v>
      </c>
      <c r="C411" t="str">
        <f>VLOOKUP(B411,[1]Tabelle1!$A$1:$B$68,2,FALSE)</f>
        <v>Aurich</v>
      </c>
      <c r="D411">
        <f>'2013'!$H$1</f>
        <v>2013</v>
      </c>
      <c r="E411">
        <f>'2013'!C49</f>
        <v>696</v>
      </c>
      <c r="F411">
        <f>'2013'!D49</f>
        <v>55</v>
      </c>
      <c r="G411" s="21">
        <f t="shared" si="26"/>
        <v>7.9022988505747129</v>
      </c>
      <c r="H411">
        <f>'2013'!E49</f>
        <v>4284</v>
      </c>
      <c r="I411">
        <f>'2013'!F49</f>
        <v>547</v>
      </c>
      <c r="J411" s="21">
        <f t="shared" si="27"/>
        <v>12.768440709617179</v>
      </c>
    </row>
    <row r="412" spans="2:10">
      <c r="B412">
        <f>'2013'!A50</f>
        <v>453</v>
      </c>
      <c r="C412" t="str">
        <f>VLOOKUP(B412,[1]Tabelle1!$A$1:$B$68,2,FALSE)</f>
        <v>Cloppenburg</v>
      </c>
      <c r="D412">
        <f>'2013'!$H$1</f>
        <v>2013</v>
      </c>
      <c r="E412">
        <f>'2013'!C50</f>
        <v>787</v>
      </c>
      <c r="F412">
        <f>'2013'!D50</f>
        <v>169</v>
      </c>
      <c r="G412" s="21">
        <f t="shared" si="26"/>
        <v>21.473951715374842</v>
      </c>
      <c r="H412">
        <f>'2013'!E50</f>
        <v>4233</v>
      </c>
      <c r="I412">
        <f>'2013'!F50</f>
        <v>1297</v>
      </c>
      <c r="J412" s="21">
        <f t="shared" si="27"/>
        <v>30.640207890385067</v>
      </c>
    </row>
    <row r="413" spans="2:10">
      <c r="B413">
        <f>'2013'!A51</f>
        <v>454</v>
      </c>
      <c r="C413" t="str">
        <f>VLOOKUP(B413,[1]Tabelle1!$A$1:$B$68,2,FALSE)</f>
        <v>Emsland</v>
      </c>
      <c r="D413">
        <f>'2013'!$H$1</f>
        <v>2013</v>
      </c>
      <c r="E413">
        <f>'2013'!C51</f>
        <v>1722</v>
      </c>
      <c r="F413">
        <f>'2013'!D51</f>
        <v>266</v>
      </c>
      <c r="G413" s="21">
        <f t="shared" si="26"/>
        <v>15.447154471544716</v>
      </c>
      <c r="H413">
        <f>'2013'!E51</f>
        <v>8164</v>
      </c>
      <c r="I413">
        <f>'2013'!F51</f>
        <v>1492</v>
      </c>
      <c r="J413" s="21">
        <f t="shared" si="27"/>
        <v>18.275355218030377</v>
      </c>
    </row>
    <row r="414" spans="2:10">
      <c r="B414">
        <f>'2013'!A52</f>
        <v>455</v>
      </c>
      <c r="C414" t="str">
        <f>VLOOKUP(B414,[1]Tabelle1!$A$1:$B$68,2,FALSE)</f>
        <v>Friesland</v>
      </c>
      <c r="D414">
        <f>'2013'!$H$1</f>
        <v>2013</v>
      </c>
      <c r="E414">
        <f>'2013'!C52</f>
        <v>530</v>
      </c>
      <c r="F414">
        <f>'2013'!D52</f>
        <v>30</v>
      </c>
      <c r="G414" s="21">
        <f t="shared" si="26"/>
        <v>5.6603773584905666</v>
      </c>
      <c r="H414">
        <f>'2013'!E52</f>
        <v>2175</v>
      </c>
      <c r="I414">
        <f>'2013'!F52</f>
        <v>224</v>
      </c>
      <c r="J414" s="21">
        <f t="shared" si="27"/>
        <v>10.298850574712644</v>
      </c>
    </row>
    <row r="415" spans="2:10">
      <c r="B415">
        <f>'2013'!A53</f>
        <v>456</v>
      </c>
      <c r="C415" t="str">
        <f>VLOOKUP(B415,[1]Tabelle1!$A$1:$B$68,2,FALSE)</f>
        <v>Grafschaft Bentheim</v>
      </c>
      <c r="D415">
        <f>'2013'!$H$1</f>
        <v>2013</v>
      </c>
      <c r="E415">
        <f>'2013'!C53</f>
        <v>801</v>
      </c>
      <c r="F415">
        <f>'2013'!D53</f>
        <v>171</v>
      </c>
      <c r="G415" s="21">
        <f t="shared" si="26"/>
        <v>21.348314606741571</v>
      </c>
      <c r="H415">
        <f>'2013'!E53</f>
        <v>3449</v>
      </c>
      <c r="I415">
        <f>'2013'!F53</f>
        <v>858</v>
      </c>
      <c r="J415" s="21">
        <f t="shared" si="27"/>
        <v>24.876775877065814</v>
      </c>
    </row>
    <row r="416" spans="2:10">
      <c r="B416">
        <f>'2013'!A54</f>
        <v>457</v>
      </c>
      <c r="C416" t="str">
        <f>VLOOKUP(B416,[1]Tabelle1!$A$1:$B$68,2,FALSE)</f>
        <v>Leer</v>
      </c>
      <c r="D416">
        <f>'2013'!$H$1</f>
        <v>2013</v>
      </c>
      <c r="E416">
        <f>'2013'!C54</f>
        <v>664</v>
      </c>
      <c r="F416">
        <f>'2013'!D54</f>
        <v>75</v>
      </c>
      <c r="G416" s="21">
        <f t="shared" si="26"/>
        <v>11.295180722891567</v>
      </c>
      <c r="H416">
        <f>'2013'!E54</f>
        <v>3823</v>
      </c>
      <c r="I416">
        <f>'2013'!F54</f>
        <v>542</v>
      </c>
      <c r="J416" s="21">
        <f t="shared" si="27"/>
        <v>14.177347632749148</v>
      </c>
    </row>
    <row r="417" spans="2:10">
      <c r="B417">
        <f>'2013'!A55</f>
        <v>458</v>
      </c>
      <c r="C417" t="str">
        <f>VLOOKUP(B417,[1]Tabelle1!$A$1:$B$68,2,FALSE)</f>
        <v>Oldenburg</v>
      </c>
      <c r="D417">
        <f>'2013'!$H$1</f>
        <v>2013</v>
      </c>
      <c r="E417">
        <f>'2013'!C55</f>
        <v>750</v>
      </c>
      <c r="F417">
        <f>'2013'!D55</f>
        <v>64</v>
      </c>
      <c r="G417" s="21">
        <f t="shared" si="26"/>
        <v>8.5333333333333332</v>
      </c>
      <c r="H417">
        <f>'2013'!E55</f>
        <v>3099</v>
      </c>
      <c r="I417">
        <f>'2013'!F55</f>
        <v>434</v>
      </c>
      <c r="J417" s="21">
        <f t="shared" si="27"/>
        <v>14.004517586318165</v>
      </c>
    </row>
    <row r="418" spans="2:10">
      <c r="B418">
        <f>'2013'!A56</f>
        <v>459</v>
      </c>
      <c r="C418" t="str">
        <f>VLOOKUP(B418,[1]Tabelle1!$A$1:$B$68,2,FALSE)</f>
        <v>Osnabrück</v>
      </c>
      <c r="D418">
        <f>'2013'!$H$1</f>
        <v>2013</v>
      </c>
      <c r="E418">
        <f>'2013'!C56</f>
        <v>2098</v>
      </c>
      <c r="F418">
        <f>'2013'!D56</f>
        <v>315</v>
      </c>
      <c r="G418" s="21">
        <f t="shared" si="26"/>
        <v>15.014299332697808</v>
      </c>
      <c r="H418">
        <f>'2013'!E56</f>
        <v>8950</v>
      </c>
      <c r="I418">
        <f>'2013'!F56</f>
        <v>1948</v>
      </c>
      <c r="J418" s="21">
        <f t="shared" si="27"/>
        <v>21.765363128491618</v>
      </c>
    </row>
    <row r="419" spans="2:10">
      <c r="B419">
        <f>'2013'!A57</f>
        <v>460</v>
      </c>
      <c r="C419" t="str">
        <f>VLOOKUP(B419,[1]Tabelle1!$A$1:$B$68,2,FALSE)</f>
        <v>Vechta</v>
      </c>
      <c r="D419">
        <f>'2013'!$H$1</f>
        <v>2013</v>
      </c>
      <c r="E419">
        <f>'2013'!C57</f>
        <v>943</v>
      </c>
      <c r="F419">
        <f>'2013'!D57</f>
        <v>169</v>
      </c>
      <c r="G419" s="21">
        <f t="shared" si="26"/>
        <v>17.921527041357372</v>
      </c>
      <c r="H419">
        <f>'2013'!E57</f>
        <v>3999</v>
      </c>
      <c r="I419">
        <f>'2013'!F57</f>
        <v>1212</v>
      </c>
      <c r="J419" s="21">
        <f t="shared" si="27"/>
        <v>30.307576894223555</v>
      </c>
    </row>
    <row r="420" spans="2:10">
      <c r="B420">
        <f>'2013'!A58</f>
        <v>461</v>
      </c>
      <c r="C420" t="str">
        <f>VLOOKUP(B420,[1]Tabelle1!$A$1:$B$68,2,FALSE)</f>
        <v>Wesermarsch</v>
      </c>
      <c r="D420">
        <f>'2013'!$H$1</f>
        <v>2013</v>
      </c>
      <c r="E420">
        <f>'2013'!C58</f>
        <v>484</v>
      </c>
      <c r="F420">
        <f>'2013'!D58</f>
        <v>52</v>
      </c>
      <c r="G420" s="21">
        <f t="shared" si="26"/>
        <v>10.743801652892563</v>
      </c>
      <c r="H420">
        <f>'2013'!E58</f>
        <v>2056</v>
      </c>
      <c r="I420">
        <f>'2013'!F58</f>
        <v>467</v>
      </c>
      <c r="J420" s="21">
        <f t="shared" si="27"/>
        <v>22.714007782101167</v>
      </c>
    </row>
    <row r="421" spans="2:10">
      <c r="B421">
        <f>'2013'!A59</f>
        <v>462</v>
      </c>
      <c r="C421" t="str">
        <f>VLOOKUP(B421,[1]Tabelle1!$A$1:$B$68,2,FALSE)</f>
        <v>Wittmund</v>
      </c>
      <c r="D421">
        <f>'2013'!$H$1</f>
        <v>2013</v>
      </c>
      <c r="E421">
        <f>'2013'!C59</f>
        <v>221</v>
      </c>
      <c r="F421">
        <f>'2013'!D59</f>
        <v>27</v>
      </c>
      <c r="G421" s="21">
        <f t="shared" si="26"/>
        <v>12.217194570135746</v>
      </c>
      <c r="H421">
        <f>'2013'!E59</f>
        <v>1271</v>
      </c>
      <c r="I421">
        <f>'2013'!F59</f>
        <v>130</v>
      </c>
      <c r="J421" s="21">
        <f t="shared" si="27"/>
        <v>10.228166797797011</v>
      </c>
    </row>
    <row r="422" spans="2:10">
      <c r="B422">
        <f>'2013'!A60</f>
        <v>4</v>
      </c>
      <c r="C422" t="str">
        <f>VLOOKUP(B422,[1]Tabelle1!$A$1:$B$68,2,FALSE)</f>
        <v>Stat. Region Weser-Ems</v>
      </c>
      <c r="D422">
        <f>'2013'!$H$1</f>
        <v>2013</v>
      </c>
      <c r="E422">
        <f>'2013'!C60</f>
        <v>13342</v>
      </c>
      <c r="F422">
        <f>'2013'!D60</f>
        <v>1904</v>
      </c>
      <c r="G422" s="21">
        <f t="shared" si="26"/>
        <v>14.270724029380903</v>
      </c>
      <c r="H422">
        <f>'2013'!E60</f>
        <v>60232</v>
      </c>
      <c r="I422">
        <f>'2013'!F60</f>
        <v>13177</v>
      </c>
      <c r="J422" s="21">
        <f t="shared" si="27"/>
        <v>21.877075308805953</v>
      </c>
    </row>
    <row r="423" spans="2:10">
      <c r="B423">
        <f>'2013'!A61</f>
        <v>0</v>
      </c>
      <c r="C423" t="str">
        <f>VLOOKUP(B423,[1]Tabelle1!$A$1:$B$68,2,FALSE)</f>
        <v>Niedersachsen</v>
      </c>
      <c r="D423">
        <f>'2013'!$H$1</f>
        <v>2013</v>
      </c>
      <c r="E423">
        <f>'2013'!C61</f>
        <v>46134</v>
      </c>
      <c r="F423">
        <f>'2013'!D61</f>
        <v>6743</v>
      </c>
      <c r="G423" s="21">
        <f t="shared" si="26"/>
        <v>14.616118264186934</v>
      </c>
      <c r="H423">
        <f>'2013'!E61</f>
        <v>185535</v>
      </c>
      <c r="I423">
        <f>'2013'!F61</f>
        <v>43022</v>
      </c>
      <c r="J423" s="21">
        <f t="shared" si="27"/>
        <v>23.188077721184683</v>
      </c>
    </row>
    <row r="424" spans="2:10">
      <c r="B424">
        <f>'2012'!A8</f>
        <v>101</v>
      </c>
      <c r="C424" t="str">
        <f>VLOOKUP(B424,[1]Tabelle1!$A$1:$B$68,2,FALSE)</f>
        <v>Braunschweig  Stadt</v>
      </c>
      <c r="D424">
        <f>'2012'!$H$1</f>
        <v>2012</v>
      </c>
      <c r="E424">
        <f>'2012'!C8</f>
        <v>1761</v>
      </c>
      <c r="F424">
        <f>'2012'!D8</f>
        <v>283</v>
      </c>
      <c r="G424" s="21">
        <f t="shared" si="26"/>
        <v>16.070414537194779</v>
      </c>
      <c r="H424">
        <f>'2012'!E8</f>
        <v>5573</v>
      </c>
      <c r="I424">
        <f>'2012'!F8</f>
        <v>1737</v>
      </c>
      <c r="J424" s="21">
        <f t="shared" si="27"/>
        <v>31.168132065314914</v>
      </c>
    </row>
    <row r="425" spans="2:10">
      <c r="B425">
        <f>'2012'!A9</f>
        <v>102</v>
      </c>
      <c r="C425" t="str">
        <f>VLOOKUP(B425,[1]Tabelle1!$A$1:$B$68,2,FALSE)</f>
        <v>Salzgitter  Stadt</v>
      </c>
      <c r="D425">
        <f>'2012'!$H$1</f>
        <v>2012</v>
      </c>
      <c r="E425">
        <f>'2012'!C9</f>
        <v>353</v>
      </c>
      <c r="F425">
        <f>'2012'!D9</f>
        <v>86</v>
      </c>
      <c r="G425" s="21">
        <f t="shared" ref="G425:G475" si="28">F425/E425*100</f>
        <v>24.362606232294617</v>
      </c>
      <c r="H425">
        <f>'2012'!E9</f>
        <v>2351</v>
      </c>
      <c r="I425">
        <f>'2012'!F9</f>
        <v>1023</v>
      </c>
      <c r="J425" s="21">
        <f t="shared" ref="J425:J475" si="29">I425/H425*100</f>
        <v>43.513398553806894</v>
      </c>
    </row>
    <row r="426" spans="2:10">
      <c r="B426">
        <f>'2012'!A10</f>
        <v>103</v>
      </c>
      <c r="C426" t="str">
        <f>VLOOKUP(B426,[1]Tabelle1!$A$1:$B$68,2,FALSE)</f>
        <v>Wolfsburg  Stadt</v>
      </c>
      <c r="D426">
        <f>'2012'!$H$1</f>
        <v>2012</v>
      </c>
      <c r="E426">
        <f>'2012'!C10</f>
        <v>904</v>
      </c>
      <c r="F426">
        <f>'2012'!D10</f>
        <v>226</v>
      </c>
      <c r="G426" s="21">
        <f t="shared" si="28"/>
        <v>25</v>
      </c>
      <c r="H426">
        <f>'2012'!E10</f>
        <v>2940</v>
      </c>
      <c r="I426">
        <f>'2012'!F10</f>
        <v>1065</v>
      </c>
      <c r="J426" s="21">
        <f t="shared" si="29"/>
        <v>36.224489795918366</v>
      </c>
    </row>
    <row r="427" spans="2:10">
      <c r="B427">
        <f>'2012'!A11</f>
        <v>151</v>
      </c>
      <c r="C427" t="str">
        <f>VLOOKUP(B427,[1]Tabelle1!$A$1:$B$68,2,FALSE)</f>
        <v>Gifhorn</v>
      </c>
      <c r="D427">
        <f>'2012'!$H$1</f>
        <v>2012</v>
      </c>
      <c r="E427">
        <f>'2012'!C11</f>
        <v>881</v>
      </c>
      <c r="F427">
        <f>'2012'!D11</f>
        <v>73</v>
      </c>
      <c r="G427" s="21">
        <f t="shared" si="28"/>
        <v>8.2860385925085129</v>
      </c>
      <c r="H427">
        <f>'2012'!E11</f>
        <v>4096</v>
      </c>
      <c r="I427">
        <f>'2012'!F11</f>
        <v>744</v>
      </c>
      <c r="J427" s="21">
        <f t="shared" si="29"/>
        <v>18.1640625</v>
      </c>
    </row>
    <row r="428" spans="2:10">
      <c r="B428">
        <f>'2012'!A12</f>
        <v>153</v>
      </c>
      <c r="C428" t="str">
        <f>VLOOKUP(B428,[1]Tabelle1!$A$1:$B$68,2,FALSE)</f>
        <v>Goslar</v>
      </c>
      <c r="D428">
        <f>'2012'!$H$1</f>
        <v>2012</v>
      </c>
      <c r="E428">
        <f>'2012'!C12</f>
        <v>715</v>
      </c>
      <c r="F428">
        <f>'2012'!D12</f>
        <v>84</v>
      </c>
      <c r="G428" s="21">
        <f t="shared" si="28"/>
        <v>11.748251748251748</v>
      </c>
      <c r="H428">
        <f>'2012'!E12</f>
        <v>2700</v>
      </c>
      <c r="I428">
        <f>'2012'!F12</f>
        <v>506</v>
      </c>
      <c r="J428" s="21">
        <f t="shared" si="29"/>
        <v>18.74074074074074</v>
      </c>
    </row>
    <row r="429" spans="2:10">
      <c r="B429">
        <f>'2012'!A13</f>
        <v>154</v>
      </c>
      <c r="C429" t="str">
        <f>VLOOKUP(B429,[1]Tabelle1!$A$1:$B$68,2,FALSE)</f>
        <v>Helmstedt</v>
      </c>
      <c r="D429">
        <f>'2012'!$H$1</f>
        <v>2012</v>
      </c>
      <c r="E429">
        <f>'2012'!C13</f>
        <v>497</v>
      </c>
      <c r="F429">
        <f>'2012'!D13</f>
        <v>29</v>
      </c>
      <c r="G429" s="21">
        <f t="shared" si="28"/>
        <v>5.8350100603621735</v>
      </c>
      <c r="H429">
        <f>'2012'!E13</f>
        <v>1809</v>
      </c>
      <c r="I429">
        <f>'2012'!F13</f>
        <v>191</v>
      </c>
      <c r="J429" s="21">
        <f t="shared" si="29"/>
        <v>10.558319513543395</v>
      </c>
    </row>
    <row r="430" spans="2:10">
      <c r="B430">
        <f>'2012'!A14</f>
        <v>155</v>
      </c>
      <c r="C430" t="str">
        <f>VLOOKUP(B430,[1]Tabelle1!$A$1:$B$68,2,FALSE)</f>
        <v>Northeim</v>
      </c>
      <c r="D430">
        <f>'2012'!$H$1</f>
        <v>2012</v>
      </c>
      <c r="E430">
        <f>'2012'!C14</f>
        <v>601</v>
      </c>
      <c r="F430">
        <f>'2012'!D14</f>
        <v>54</v>
      </c>
      <c r="G430" s="21">
        <f t="shared" si="28"/>
        <v>8.9850249584026631</v>
      </c>
      <c r="H430">
        <f>'2012'!E14</f>
        <v>2895</v>
      </c>
      <c r="I430">
        <f>'2012'!F14</f>
        <v>501</v>
      </c>
      <c r="J430" s="21">
        <f t="shared" si="29"/>
        <v>17.305699481865286</v>
      </c>
    </row>
    <row r="431" spans="2:10">
      <c r="B431">
        <f>'2012'!A15</f>
        <v>157</v>
      </c>
      <c r="C431" t="str">
        <f>VLOOKUP(B431,[1]Tabelle1!$A$1:$B$68,2,FALSE)</f>
        <v>Peine</v>
      </c>
      <c r="D431">
        <f>'2012'!$H$1</f>
        <v>2012</v>
      </c>
      <c r="E431">
        <f>'2012'!C15</f>
        <v>650</v>
      </c>
      <c r="F431">
        <f>'2012'!D15</f>
        <v>54</v>
      </c>
      <c r="G431" s="21">
        <f t="shared" si="28"/>
        <v>8.3076923076923084</v>
      </c>
      <c r="H431">
        <f>'2012'!E15</f>
        <v>3108</v>
      </c>
      <c r="I431">
        <f>'2012'!F15</f>
        <v>666</v>
      </c>
      <c r="J431" s="21">
        <f t="shared" si="29"/>
        <v>21.428571428571427</v>
      </c>
    </row>
    <row r="432" spans="2:10">
      <c r="B432">
        <f>'2012'!A16</f>
        <v>158</v>
      </c>
      <c r="C432" t="str">
        <f>VLOOKUP(B432,[1]Tabelle1!$A$1:$B$68,2,FALSE)</f>
        <v>Wolfenbüttel</v>
      </c>
      <c r="D432">
        <f>'2012'!$H$1</f>
        <v>2012</v>
      </c>
      <c r="E432">
        <f>'2012'!C16</f>
        <v>672</v>
      </c>
      <c r="F432">
        <f>'2012'!D16</f>
        <v>64</v>
      </c>
      <c r="G432" s="21">
        <f t="shared" si="28"/>
        <v>9.5238095238095237</v>
      </c>
      <c r="H432">
        <f>'2012'!E16</f>
        <v>2685</v>
      </c>
      <c r="I432">
        <f>'2012'!F16</f>
        <v>380</v>
      </c>
      <c r="J432" s="21">
        <f t="shared" si="29"/>
        <v>14.152700186219738</v>
      </c>
    </row>
    <row r="433" spans="2:10">
      <c r="B433">
        <f>'2012'!A17</f>
        <v>159</v>
      </c>
      <c r="C433" t="str">
        <f>VLOOKUP(B433,[1]Tabelle1!$A$1:$B$68,2,FALSE)</f>
        <v>Göttingen</v>
      </c>
      <c r="D433">
        <f>'2012'!$H$1</f>
        <v>2012</v>
      </c>
      <c r="E433">
        <f>'2012'!C17</f>
        <v>2140</v>
      </c>
      <c r="F433">
        <f>'2012'!D17</f>
        <v>386</v>
      </c>
      <c r="G433" s="21">
        <f t="shared" si="28"/>
        <v>18.037383177570092</v>
      </c>
      <c r="H433">
        <f>'2012'!E17</f>
        <v>7121</v>
      </c>
      <c r="I433">
        <f>'2012'!F17</f>
        <v>1649</v>
      </c>
      <c r="J433" s="21">
        <f t="shared" si="29"/>
        <v>23.156859991574215</v>
      </c>
    </row>
    <row r="434" spans="2:10">
      <c r="B434">
        <f>'2012'!A20</f>
        <v>1</v>
      </c>
      <c r="C434" t="str">
        <f>VLOOKUP(B434,[1]Tabelle1!$A$1:$B$68,2,FALSE)</f>
        <v>Stat. Region Braunschweig</v>
      </c>
      <c r="D434">
        <f>'2012'!$H$1</f>
        <v>2012</v>
      </c>
      <c r="E434">
        <f>'2012'!C20</f>
        <v>9174</v>
      </c>
      <c r="F434">
        <f>'2012'!D20</f>
        <v>1339</v>
      </c>
      <c r="G434" s="21">
        <f t="shared" si="28"/>
        <v>14.595596250272511</v>
      </c>
      <c r="H434">
        <f>'2012'!E20</f>
        <v>35278</v>
      </c>
      <c r="I434">
        <f>'2012'!F20</f>
        <v>8462</v>
      </c>
      <c r="J434" s="21">
        <f t="shared" si="29"/>
        <v>23.986620556720904</v>
      </c>
    </row>
    <row r="435" spans="2:10">
      <c r="B435">
        <f>'2012'!A21</f>
        <v>241</v>
      </c>
      <c r="C435" t="str">
        <f>VLOOKUP(B435,[1]Tabelle1!$A$1:$B$68,2,FALSE)</f>
        <v>Hannover  Region</v>
      </c>
      <c r="D435">
        <f>'2012'!$H$1</f>
        <v>2012</v>
      </c>
      <c r="E435">
        <f>'2012'!C21</f>
        <v>6860</v>
      </c>
      <c r="F435">
        <f>'2012'!D21</f>
        <v>1359</v>
      </c>
      <c r="G435" s="21">
        <f t="shared" si="28"/>
        <v>19.81049562682216</v>
      </c>
      <c r="H435">
        <f>'2012'!E21</f>
        <v>26932</v>
      </c>
      <c r="I435">
        <f>'2012'!F21</f>
        <v>9945</v>
      </c>
      <c r="J435" s="21">
        <f t="shared" si="29"/>
        <v>36.926332986781524</v>
      </c>
    </row>
    <row r="436" spans="2:10">
      <c r="B436">
        <f>'2012'!A22</f>
        <v>241001</v>
      </c>
      <c r="C436" t="str">
        <f>VLOOKUP(B436,[1]Tabelle1!$A$1:$B$68,2,FALSE)</f>
        <v>dav. Hannover  Lhst.</v>
      </c>
      <c r="D436">
        <f>'2012'!$H$1</f>
        <v>2012</v>
      </c>
      <c r="E436">
        <f>'2012'!C22</f>
        <v>3496</v>
      </c>
      <c r="F436">
        <f>'2012'!D22</f>
        <v>877</v>
      </c>
      <c r="G436" s="21">
        <f t="shared" si="28"/>
        <v>25.085812356979403</v>
      </c>
      <c r="H436">
        <f>'2012'!E22</f>
        <v>12245</v>
      </c>
      <c r="I436">
        <f>'2012'!F22</f>
        <v>5833</v>
      </c>
      <c r="J436" s="21">
        <f t="shared" si="29"/>
        <v>47.635769701919152</v>
      </c>
    </row>
    <row r="437" spans="2:10">
      <c r="B437">
        <f>'2012'!A23</f>
        <v>241999</v>
      </c>
      <c r="C437" t="str">
        <f>VLOOKUP(B437,[1]Tabelle1!$A$1:$B$68,2,FALSE)</f>
        <v>dav. Hannover  Umland</v>
      </c>
      <c r="D437">
        <f>'2012'!$H$1</f>
        <v>2012</v>
      </c>
      <c r="E437">
        <f>'2012'!C23</f>
        <v>3364</v>
      </c>
      <c r="F437">
        <f>'2012'!D23</f>
        <v>482</v>
      </c>
      <c r="G437" s="21">
        <f t="shared" si="28"/>
        <v>14.328180737217597</v>
      </c>
      <c r="H437">
        <f>'2012'!E23</f>
        <v>14687</v>
      </c>
      <c r="I437">
        <f>'2012'!F23</f>
        <v>4112</v>
      </c>
      <c r="J437" s="21">
        <f t="shared" si="29"/>
        <v>27.997548852726901</v>
      </c>
    </row>
    <row r="438" spans="2:10">
      <c r="B438">
        <f>'2012'!A24</f>
        <v>251</v>
      </c>
      <c r="C438" t="str">
        <f>VLOOKUP(B438,[1]Tabelle1!$A$1:$B$68,2,FALSE)</f>
        <v>Diepholz</v>
      </c>
      <c r="D438">
        <f>'2012'!$H$1</f>
        <v>2012</v>
      </c>
      <c r="E438">
        <f>'2012'!C24</f>
        <v>1051</v>
      </c>
      <c r="F438">
        <f>'2012'!D24</f>
        <v>119</v>
      </c>
      <c r="G438" s="21">
        <f t="shared" si="28"/>
        <v>11.322549952426261</v>
      </c>
      <c r="H438">
        <f>'2012'!E24</f>
        <v>4834</v>
      </c>
      <c r="I438">
        <f>'2012'!F24</f>
        <v>924</v>
      </c>
      <c r="J438" s="21">
        <f t="shared" si="29"/>
        <v>19.114604882085228</v>
      </c>
    </row>
    <row r="439" spans="2:10">
      <c r="B439">
        <f>'2012'!A25</f>
        <v>252</v>
      </c>
      <c r="C439" t="str">
        <f>VLOOKUP(B439,[1]Tabelle1!$A$1:$B$68,2,FALSE)</f>
        <v>Hameln-Pyrmont</v>
      </c>
      <c r="D439">
        <f>'2012'!$H$1</f>
        <v>2012</v>
      </c>
      <c r="E439">
        <f>'2012'!C25</f>
        <v>703</v>
      </c>
      <c r="F439">
        <f>'2012'!D25</f>
        <v>111</v>
      </c>
      <c r="G439" s="21">
        <f t="shared" si="28"/>
        <v>15.789473684210526</v>
      </c>
      <c r="H439">
        <f>'2012'!E25</f>
        <v>3380</v>
      </c>
      <c r="I439">
        <f>'2012'!F25</f>
        <v>805</v>
      </c>
      <c r="J439" s="21">
        <f t="shared" si="29"/>
        <v>23.816568047337277</v>
      </c>
    </row>
    <row r="440" spans="2:10">
      <c r="B440">
        <f>'2012'!A26</f>
        <v>254</v>
      </c>
      <c r="C440" t="str">
        <f>VLOOKUP(B440,[1]Tabelle1!$A$1:$B$68,2,FALSE)</f>
        <v>Hildesheim</v>
      </c>
      <c r="D440">
        <f>'2012'!$H$1</f>
        <v>2012</v>
      </c>
      <c r="E440">
        <f>'2012'!C26</f>
        <v>1450</v>
      </c>
      <c r="F440">
        <f>'2012'!D26</f>
        <v>202</v>
      </c>
      <c r="G440" s="21">
        <f t="shared" si="28"/>
        <v>13.931034482758619</v>
      </c>
      <c r="H440">
        <f>'2012'!E26</f>
        <v>6156</v>
      </c>
      <c r="I440">
        <f>'2012'!F26</f>
        <v>1313</v>
      </c>
      <c r="J440" s="21">
        <f t="shared" si="29"/>
        <v>21.328784925276153</v>
      </c>
    </row>
    <row r="441" spans="2:10">
      <c r="B441">
        <f>'2012'!A27</f>
        <v>255</v>
      </c>
      <c r="C441" t="str">
        <f>VLOOKUP(B441,[1]Tabelle1!$A$1:$B$68,2,FALSE)</f>
        <v>Holzminden</v>
      </c>
      <c r="D441">
        <f>'2012'!$H$1</f>
        <v>2012</v>
      </c>
      <c r="E441">
        <f>'2012'!C27</f>
        <v>288</v>
      </c>
      <c r="F441">
        <f>'2012'!D27</f>
        <v>46</v>
      </c>
      <c r="G441" s="21">
        <f t="shared" si="28"/>
        <v>15.972222222222221</v>
      </c>
      <c r="H441">
        <f>'2012'!E27</f>
        <v>1474</v>
      </c>
      <c r="I441">
        <f>'2012'!F27</f>
        <v>355</v>
      </c>
      <c r="J441" s="21">
        <f t="shared" si="29"/>
        <v>24.084124830393485</v>
      </c>
    </row>
    <row r="442" spans="2:10">
      <c r="B442">
        <f>'2012'!A28</f>
        <v>256</v>
      </c>
      <c r="C442" t="str">
        <f>VLOOKUP(B442,[1]Tabelle1!$A$1:$B$68,2,FALSE)</f>
        <v>Nienburg (Weser)</v>
      </c>
      <c r="D442">
        <f>'2012'!$H$1</f>
        <v>2012</v>
      </c>
      <c r="E442">
        <f>'2012'!C28</f>
        <v>544</v>
      </c>
      <c r="F442">
        <f>'2012'!D28</f>
        <v>74</v>
      </c>
      <c r="G442" s="21">
        <f t="shared" si="28"/>
        <v>13.602941176470587</v>
      </c>
      <c r="H442">
        <f>'2012'!E28</f>
        <v>2758</v>
      </c>
      <c r="I442">
        <f>'2012'!F28</f>
        <v>653</v>
      </c>
      <c r="J442" s="21">
        <f t="shared" si="29"/>
        <v>23.67657722987672</v>
      </c>
    </row>
    <row r="443" spans="2:10">
      <c r="B443">
        <f>'2012'!A29</f>
        <v>257</v>
      </c>
      <c r="C443" t="str">
        <f>VLOOKUP(B443,[1]Tabelle1!$A$1:$B$68,2,FALSE)</f>
        <v>Schaumburg</v>
      </c>
      <c r="D443">
        <f>'2012'!$H$1</f>
        <v>2012</v>
      </c>
      <c r="E443">
        <f>'2012'!C29</f>
        <v>698</v>
      </c>
      <c r="F443">
        <f>'2012'!D29</f>
        <v>79</v>
      </c>
      <c r="G443" s="21">
        <f t="shared" si="28"/>
        <v>11.318051575931232</v>
      </c>
      <c r="H443">
        <f>'2012'!E29</f>
        <v>3489</v>
      </c>
      <c r="I443">
        <f>'2012'!F29</f>
        <v>783</v>
      </c>
      <c r="J443" s="21">
        <f t="shared" si="29"/>
        <v>22.44196044711952</v>
      </c>
    </row>
    <row r="444" spans="2:10">
      <c r="B444">
        <f>'2012'!A30</f>
        <v>2</v>
      </c>
      <c r="C444" t="str">
        <f>VLOOKUP(B444,[1]Tabelle1!$A$1:$B$68,2,FALSE)</f>
        <v>Stat. Region Hannover</v>
      </c>
      <c r="D444">
        <f>'2012'!$H$1</f>
        <v>2012</v>
      </c>
      <c r="E444">
        <f>'2012'!C30</f>
        <v>11594</v>
      </c>
      <c r="F444">
        <f>'2012'!D30</f>
        <v>1990</v>
      </c>
      <c r="G444" s="21">
        <f t="shared" si="28"/>
        <v>17.16405037088149</v>
      </c>
      <c r="H444">
        <f>'2012'!E30</f>
        <v>49023</v>
      </c>
      <c r="I444">
        <f>'2012'!F30</f>
        <v>14778</v>
      </c>
      <c r="J444" s="21">
        <f t="shared" si="29"/>
        <v>30.145033963649716</v>
      </c>
    </row>
    <row r="445" spans="2:10">
      <c r="B445">
        <f>'2012'!A31</f>
        <v>351</v>
      </c>
      <c r="C445" t="str">
        <f>VLOOKUP(B445,[1]Tabelle1!$A$1:$B$68,2,FALSE)</f>
        <v>Celle</v>
      </c>
      <c r="D445">
        <f>'2012'!$H$1</f>
        <v>2012</v>
      </c>
      <c r="E445">
        <f>'2012'!C31</f>
        <v>991</v>
      </c>
      <c r="F445">
        <f>'2012'!D31</f>
        <v>89</v>
      </c>
      <c r="G445" s="21">
        <f t="shared" si="28"/>
        <v>8.9808274470232075</v>
      </c>
      <c r="H445">
        <f>'2012'!E31</f>
        <v>4281</v>
      </c>
      <c r="I445">
        <f>'2012'!F31</f>
        <v>578</v>
      </c>
      <c r="J445" s="21">
        <f t="shared" si="29"/>
        <v>13.501518336837186</v>
      </c>
    </row>
    <row r="446" spans="2:10">
      <c r="B446">
        <f>'2012'!A32</f>
        <v>352</v>
      </c>
      <c r="C446" t="str">
        <f>VLOOKUP(B446,[1]Tabelle1!$A$1:$B$68,2,FALSE)</f>
        <v>Cuxhaven</v>
      </c>
      <c r="D446">
        <f>'2012'!$H$1</f>
        <v>2012</v>
      </c>
      <c r="E446">
        <f>'2012'!C32</f>
        <v>1021</v>
      </c>
      <c r="F446">
        <f>'2012'!D32</f>
        <v>119</v>
      </c>
      <c r="G446" s="21">
        <f t="shared" si="28"/>
        <v>11.655239960822723</v>
      </c>
      <c r="H446">
        <f>'2012'!E32</f>
        <v>4704</v>
      </c>
      <c r="I446">
        <f>'2012'!F32</f>
        <v>706</v>
      </c>
      <c r="J446" s="21">
        <f t="shared" si="29"/>
        <v>15.008503401360542</v>
      </c>
    </row>
    <row r="447" spans="2:10">
      <c r="B447">
        <f>'2012'!A33</f>
        <v>353</v>
      </c>
      <c r="C447" t="str">
        <f>VLOOKUP(B447,[1]Tabelle1!$A$1:$B$68,2,FALSE)</f>
        <v>Harburg</v>
      </c>
      <c r="D447">
        <f>'2012'!$H$1</f>
        <v>2012</v>
      </c>
      <c r="E447">
        <f>'2012'!C33</f>
        <v>1474</v>
      </c>
      <c r="F447">
        <f>'2012'!D33</f>
        <v>132</v>
      </c>
      <c r="G447" s="21">
        <f t="shared" si="28"/>
        <v>8.9552238805970141</v>
      </c>
      <c r="H447">
        <f>'2012'!E33</f>
        <v>6505</v>
      </c>
      <c r="I447">
        <f>'2012'!F33</f>
        <v>1208</v>
      </c>
      <c r="J447" s="21">
        <f t="shared" si="29"/>
        <v>18.57033051498847</v>
      </c>
    </row>
    <row r="448" spans="2:10">
      <c r="B448">
        <f>'2012'!A34</f>
        <v>354</v>
      </c>
      <c r="C448" t="str">
        <f>VLOOKUP(B448,[1]Tabelle1!$A$1:$B$68,2,FALSE)</f>
        <v>Lüchow-Dannenberg</v>
      </c>
      <c r="D448">
        <f>'2012'!$H$1</f>
        <v>2012</v>
      </c>
      <c r="E448">
        <f>'2012'!C34</f>
        <v>226</v>
      </c>
      <c r="F448">
        <f>'2012'!D34</f>
        <v>22</v>
      </c>
      <c r="G448" s="21">
        <f t="shared" si="28"/>
        <v>9.7345132743362832</v>
      </c>
      <c r="H448">
        <f>'2012'!E34</f>
        <v>997</v>
      </c>
      <c r="I448">
        <f>'2012'!F34</f>
        <v>104</v>
      </c>
      <c r="J448" s="21">
        <f t="shared" si="29"/>
        <v>10.431293881644935</v>
      </c>
    </row>
    <row r="449" spans="2:10">
      <c r="B449">
        <f>'2012'!A35</f>
        <v>355</v>
      </c>
      <c r="C449" t="str">
        <f>VLOOKUP(B449,[1]Tabelle1!$A$1:$B$68,2,FALSE)</f>
        <v>Lüneburg</v>
      </c>
      <c r="D449">
        <f>'2012'!$H$1</f>
        <v>2012</v>
      </c>
      <c r="E449">
        <f>'2012'!C35</f>
        <v>1320</v>
      </c>
      <c r="F449">
        <f>'2012'!D35</f>
        <v>165</v>
      </c>
      <c r="G449" s="21">
        <f t="shared" si="28"/>
        <v>12.5</v>
      </c>
      <c r="H449">
        <f>'2012'!E35</f>
        <v>4495</v>
      </c>
      <c r="I449">
        <f>'2012'!F35</f>
        <v>756</v>
      </c>
      <c r="J449" s="21">
        <f t="shared" si="29"/>
        <v>16.81868743047831</v>
      </c>
    </row>
    <row r="450" spans="2:10">
      <c r="B450">
        <f>'2012'!A36</f>
        <v>356</v>
      </c>
      <c r="C450" t="str">
        <f>VLOOKUP(B450,[1]Tabelle1!$A$1:$B$68,2,FALSE)</f>
        <v>Osterholz</v>
      </c>
      <c r="D450">
        <f>'2012'!$H$1</f>
        <v>2012</v>
      </c>
      <c r="E450">
        <f>'2012'!C36</f>
        <v>516</v>
      </c>
      <c r="F450">
        <f>'2012'!D36</f>
        <v>41</v>
      </c>
      <c r="G450" s="21">
        <f t="shared" si="28"/>
        <v>7.945736434108527</v>
      </c>
      <c r="H450">
        <f>'2012'!E36</f>
        <v>2511</v>
      </c>
      <c r="I450">
        <f>'2012'!F36</f>
        <v>357</v>
      </c>
      <c r="J450" s="21">
        <f t="shared" si="29"/>
        <v>14.217443249701315</v>
      </c>
    </row>
    <row r="451" spans="2:10">
      <c r="B451">
        <f>'2012'!A37</f>
        <v>357</v>
      </c>
      <c r="C451" t="str">
        <f>VLOOKUP(B451,[1]Tabelle1!$A$1:$B$68,2,FALSE)</f>
        <v>Rotenburg (Wümme)</v>
      </c>
      <c r="D451">
        <f>'2012'!$H$1</f>
        <v>2012</v>
      </c>
      <c r="E451">
        <f>'2012'!C37</f>
        <v>744</v>
      </c>
      <c r="F451">
        <f>'2012'!D37</f>
        <v>84</v>
      </c>
      <c r="G451" s="21">
        <f t="shared" si="28"/>
        <v>11.29032258064516</v>
      </c>
      <c r="H451">
        <f>'2012'!E37</f>
        <v>3924</v>
      </c>
      <c r="I451">
        <f>'2012'!F37</f>
        <v>587</v>
      </c>
      <c r="J451" s="21">
        <f t="shared" si="29"/>
        <v>14.959225280326196</v>
      </c>
    </row>
    <row r="452" spans="2:10">
      <c r="B452">
        <f>'2012'!A38</f>
        <v>358</v>
      </c>
      <c r="C452" t="str">
        <f>VLOOKUP(B452,[1]Tabelle1!$A$1:$B$68,2,FALSE)</f>
        <v>Heidekreis</v>
      </c>
      <c r="D452">
        <f>'2012'!$H$1</f>
        <v>2012</v>
      </c>
      <c r="E452">
        <f>'2012'!C38</f>
        <v>764</v>
      </c>
      <c r="F452">
        <f>'2012'!D38</f>
        <v>109</v>
      </c>
      <c r="G452" s="21">
        <f t="shared" si="28"/>
        <v>14.267015706806282</v>
      </c>
      <c r="H452">
        <f>'2012'!E38</f>
        <v>3366</v>
      </c>
      <c r="I452">
        <f>'2012'!F38</f>
        <v>560</v>
      </c>
      <c r="J452" s="21">
        <f t="shared" si="29"/>
        <v>16.636957813428403</v>
      </c>
    </row>
    <row r="453" spans="2:10">
      <c r="B453">
        <f>'2012'!A39</f>
        <v>359</v>
      </c>
      <c r="C453" t="str">
        <f>VLOOKUP(B453,[1]Tabelle1!$A$1:$B$68,2,FALSE)</f>
        <v>Stade</v>
      </c>
      <c r="D453">
        <f>'2012'!$H$1</f>
        <v>2012</v>
      </c>
      <c r="E453">
        <f>'2012'!C39</f>
        <v>976</v>
      </c>
      <c r="F453">
        <f>'2012'!D39</f>
        <v>123</v>
      </c>
      <c r="G453" s="21">
        <f t="shared" si="28"/>
        <v>12.602459016393441</v>
      </c>
      <c r="H453">
        <f>'2012'!E39</f>
        <v>4794</v>
      </c>
      <c r="I453">
        <f>'2012'!F39</f>
        <v>930</v>
      </c>
      <c r="J453" s="21">
        <f t="shared" si="29"/>
        <v>19.39924906132666</v>
      </c>
    </row>
    <row r="454" spans="2:10">
      <c r="B454">
        <f>'2012'!A40</f>
        <v>360</v>
      </c>
      <c r="C454" t="str">
        <f>VLOOKUP(B454,[1]Tabelle1!$A$1:$B$68,2,FALSE)</f>
        <v>Uelzen</v>
      </c>
      <c r="D454">
        <f>'2012'!$H$1</f>
        <v>2012</v>
      </c>
      <c r="E454">
        <f>'2012'!C40</f>
        <v>467</v>
      </c>
      <c r="F454">
        <f>'2012'!D40</f>
        <v>47</v>
      </c>
      <c r="G454" s="21">
        <f t="shared" si="28"/>
        <v>10.06423982869379</v>
      </c>
      <c r="H454">
        <f>'2012'!E40</f>
        <v>2017</v>
      </c>
      <c r="I454">
        <f>'2012'!F40</f>
        <v>302</v>
      </c>
      <c r="J454" s="21">
        <f t="shared" si="29"/>
        <v>14.972731779871095</v>
      </c>
    </row>
    <row r="455" spans="2:10">
      <c r="B455">
        <f>'2012'!A41</f>
        <v>361</v>
      </c>
      <c r="C455" t="str">
        <f>VLOOKUP(B455,[1]Tabelle1!$A$1:$B$68,2,FALSE)</f>
        <v>Verden</v>
      </c>
      <c r="D455">
        <f>'2012'!$H$1</f>
        <v>2012</v>
      </c>
      <c r="E455">
        <f>'2012'!C41</f>
        <v>695</v>
      </c>
      <c r="F455">
        <f>'2012'!D41</f>
        <v>113</v>
      </c>
      <c r="G455" s="21">
        <f t="shared" si="28"/>
        <v>16.258992805755394</v>
      </c>
      <c r="H455">
        <f>'2012'!E41</f>
        <v>3182</v>
      </c>
      <c r="I455">
        <f>'2012'!F41</f>
        <v>770</v>
      </c>
      <c r="J455" s="21">
        <f t="shared" si="29"/>
        <v>24.198617221873036</v>
      </c>
    </row>
    <row r="456" spans="2:10">
      <c r="B456">
        <f>'2012'!A42</f>
        <v>3</v>
      </c>
      <c r="C456" t="str">
        <f>VLOOKUP(B456,[1]Tabelle1!$A$1:$B$68,2,FALSE)</f>
        <v>Stat. Region Lüneburg</v>
      </c>
      <c r="D456">
        <f>'2012'!$H$1</f>
        <v>2012</v>
      </c>
      <c r="E456">
        <f>'2012'!C42</f>
        <v>9194</v>
      </c>
      <c r="F456">
        <f>'2012'!D42</f>
        <v>1044</v>
      </c>
      <c r="G456" s="21">
        <f t="shared" si="28"/>
        <v>11.355231672830108</v>
      </c>
      <c r="H456">
        <f>'2012'!E42</f>
        <v>40776</v>
      </c>
      <c r="I456">
        <f>'2012'!F42</f>
        <v>6858</v>
      </c>
      <c r="J456" s="21">
        <f t="shared" si="29"/>
        <v>16.818716892289583</v>
      </c>
    </row>
    <row r="457" spans="2:10">
      <c r="B457">
        <f>'2012'!A43</f>
        <v>401</v>
      </c>
      <c r="C457" t="str">
        <f>VLOOKUP(B457,[1]Tabelle1!$A$1:$B$68,2,FALSE)</f>
        <v>Delmenhorst  Stadt</v>
      </c>
      <c r="D457">
        <f>'2012'!$H$1</f>
        <v>2012</v>
      </c>
      <c r="E457">
        <f>'2012'!C43</f>
        <v>226</v>
      </c>
      <c r="F457">
        <f>'2012'!D43</f>
        <v>23</v>
      </c>
      <c r="G457" s="21">
        <f t="shared" si="28"/>
        <v>10.176991150442479</v>
      </c>
      <c r="H457">
        <f>'2012'!E43</f>
        <v>1650</v>
      </c>
      <c r="I457">
        <f>'2012'!F43</f>
        <v>586</v>
      </c>
      <c r="J457" s="21">
        <f t="shared" si="29"/>
        <v>35.515151515151516</v>
      </c>
    </row>
    <row r="458" spans="2:10">
      <c r="B458">
        <f>'2012'!A44</f>
        <v>402</v>
      </c>
      <c r="C458" t="str">
        <f>VLOOKUP(B458,[1]Tabelle1!$A$1:$B$68,2,FALSE)</f>
        <v>Emden  Stadt</v>
      </c>
      <c r="D458">
        <f>'2012'!$H$1</f>
        <v>2012</v>
      </c>
      <c r="E458">
        <f>'2012'!C44</f>
        <v>204</v>
      </c>
      <c r="F458">
        <f>'2012'!D44</f>
        <v>37</v>
      </c>
      <c r="G458" s="21">
        <f t="shared" si="28"/>
        <v>18.137254901960784</v>
      </c>
      <c r="H458">
        <f>'2012'!E44</f>
        <v>1143</v>
      </c>
      <c r="I458">
        <f>'2012'!F44</f>
        <v>240</v>
      </c>
      <c r="J458" s="21">
        <f t="shared" si="29"/>
        <v>20.99737532808399</v>
      </c>
    </row>
    <row r="459" spans="2:10">
      <c r="B459">
        <f>'2012'!A45</f>
        <v>403</v>
      </c>
      <c r="C459" t="str">
        <f>VLOOKUP(B459,[1]Tabelle1!$A$1:$B$68,2,FALSE)</f>
        <v>Oldenburg(Oldb)  Stadt</v>
      </c>
      <c r="D459">
        <f>'2012'!$H$1</f>
        <v>2012</v>
      </c>
      <c r="E459">
        <f>'2012'!C45</f>
        <v>1155</v>
      </c>
      <c r="F459">
        <f>'2012'!D45</f>
        <v>166</v>
      </c>
      <c r="G459" s="21">
        <f t="shared" si="28"/>
        <v>14.372294372294373</v>
      </c>
      <c r="H459">
        <f>'2012'!E45</f>
        <v>3781</v>
      </c>
      <c r="I459">
        <f>'2012'!F45</f>
        <v>1101</v>
      </c>
      <c r="J459" s="21">
        <f t="shared" si="29"/>
        <v>29.119280613594288</v>
      </c>
    </row>
    <row r="460" spans="2:10">
      <c r="B460">
        <f>'2012'!A46</f>
        <v>404</v>
      </c>
      <c r="C460" t="str">
        <f>VLOOKUP(B460,[1]Tabelle1!$A$1:$B$68,2,FALSE)</f>
        <v>Osnabrück  Stadt</v>
      </c>
      <c r="D460">
        <f>'2012'!$H$1</f>
        <v>2012</v>
      </c>
      <c r="E460">
        <f>'2012'!C46</f>
        <v>876</v>
      </c>
      <c r="F460">
        <f>'2012'!D46</f>
        <v>217</v>
      </c>
      <c r="G460" s="21">
        <f t="shared" si="28"/>
        <v>24.771689497716896</v>
      </c>
      <c r="H460">
        <f>'2012'!E46</f>
        <v>3767</v>
      </c>
      <c r="I460">
        <f>'2012'!F46</f>
        <v>1484</v>
      </c>
      <c r="J460" s="21">
        <f t="shared" si="29"/>
        <v>39.394743827979823</v>
      </c>
    </row>
    <row r="461" spans="2:10">
      <c r="B461">
        <f>'2012'!A47</f>
        <v>405</v>
      </c>
      <c r="C461" t="str">
        <f>VLOOKUP(B461,[1]Tabelle1!$A$1:$B$68,2,FALSE)</f>
        <v>Wilhelmshaven  Stadt</v>
      </c>
      <c r="D461">
        <f>'2012'!$H$1</f>
        <v>2012</v>
      </c>
      <c r="E461">
        <f>'2012'!C47</f>
        <v>211</v>
      </c>
      <c r="F461">
        <f>'2012'!D47</f>
        <v>27</v>
      </c>
      <c r="G461" s="21">
        <f t="shared" si="28"/>
        <v>12.796208530805686</v>
      </c>
      <c r="H461">
        <f>'2012'!E47</f>
        <v>1453</v>
      </c>
      <c r="I461">
        <f>'2012'!F47</f>
        <v>405</v>
      </c>
      <c r="J461" s="21">
        <f t="shared" si="29"/>
        <v>27.873365450791464</v>
      </c>
    </row>
    <row r="462" spans="2:10">
      <c r="B462">
        <f>'2012'!A48</f>
        <v>451</v>
      </c>
      <c r="C462" t="str">
        <f>VLOOKUP(B462,[1]Tabelle1!$A$1:$B$68,2,FALSE)</f>
        <v>Ammerland</v>
      </c>
      <c r="D462">
        <f>'2012'!$H$1</f>
        <v>2012</v>
      </c>
      <c r="E462">
        <f>'2012'!C48</f>
        <v>628</v>
      </c>
      <c r="F462">
        <f>'2012'!D48</f>
        <v>44</v>
      </c>
      <c r="G462" s="21">
        <f t="shared" si="28"/>
        <v>7.0063694267515926</v>
      </c>
      <c r="H462">
        <f>'2012'!E48</f>
        <v>2935</v>
      </c>
      <c r="I462">
        <f>'2012'!F48</f>
        <v>435</v>
      </c>
      <c r="J462" s="21">
        <f t="shared" si="29"/>
        <v>14.821124361158432</v>
      </c>
    </row>
    <row r="463" spans="2:10">
      <c r="B463">
        <f>'2012'!A49</f>
        <v>452</v>
      </c>
      <c r="C463" t="str">
        <f>VLOOKUP(B463,[1]Tabelle1!$A$1:$B$68,2,FALSE)</f>
        <v>Aurich</v>
      </c>
      <c r="D463">
        <f>'2012'!$H$1</f>
        <v>2012</v>
      </c>
      <c r="E463">
        <f>'2012'!C49</f>
        <v>556</v>
      </c>
      <c r="F463">
        <f>'2012'!D49</f>
        <v>53</v>
      </c>
      <c r="G463" s="21">
        <f t="shared" si="28"/>
        <v>9.5323741007194247</v>
      </c>
      <c r="H463">
        <f>'2012'!E49</f>
        <v>4167</v>
      </c>
      <c r="I463">
        <f>'2012'!F49</f>
        <v>540</v>
      </c>
      <c r="J463" s="21">
        <f t="shared" si="29"/>
        <v>12.958963282937367</v>
      </c>
    </row>
    <row r="464" spans="2:10">
      <c r="B464">
        <f>'2012'!A50</f>
        <v>453</v>
      </c>
      <c r="C464" t="str">
        <f>VLOOKUP(B464,[1]Tabelle1!$A$1:$B$68,2,FALSE)</f>
        <v>Cloppenburg</v>
      </c>
      <c r="D464">
        <f>'2012'!$H$1</f>
        <v>2012</v>
      </c>
      <c r="E464">
        <f>'2012'!C50</f>
        <v>670</v>
      </c>
      <c r="F464">
        <f>'2012'!D50</f>
        <v>113</v>
      </c>
      <c r="G464" s="21">
        <f t="shared" si="28"/>
        <v>16.865671641791042</v>
      </c>
      <c r="H464">
        <f>'2012'!E50</f>
        <v>4360</v>
      </c>
      <c r="I464">
        <f>'2012'!F50</f>
        <v>1268</v>
      </c>
      <c r="J464" s="21">
        <f t="shared" si="29"/>
        <v>29.082568807339449</v>
      </c>
    </row>
    <row r="465" spans="2:10">
      <c r="B465">
        <f>'2012'!A51</f>
        <v>454</v>
      </c>
      <c r="C465" t="str">
        <f>VLOOKUP(B465,[1]Tabelle1!$A$1:$B$68,2,FALSE)</f>
        <v>Emsland</v>
      </c>
      <c r="D465">
        <f>'2012'!$H$1</f>
        <v>2012</v>
      </c>
      <c r="E465">
        <f>'2012'!C51</f>
        <v>1476</v>
      </c>
      <c r="F465">
        <f>'2012'!D51</f>
        <v>249</v>
      </c>
      <c r="G465" s="21">
        <f t="shared" si="28"/>
        <v>16.869918699186993</v>
      </c>
      <c r="H465">
        <f>'2012'!E51</f>
        <v>8014</v>
      </c>
      <c r="I465">
        <f>'2012'!F51</f>
        <v>1593</v>
      </c>
      <c r="J465" s="21">
        <f t="shared" si="29"/>
        <v>19.877714000499129</v>
      </c>
    </row>
    <row r="466" spans="2:10">
      <c r="B466">
        <f>'2012'!A52</f>
        <v>455</v>
      </c>
      <c r="C466" t="str">
        <f>VLOOKUP(B466,[1]Tabelle1!$A$1:$B$68,2,FALSE)</f>
        <v>Friesland</v>
      </c>
      <c r="D466">
        <f>'2012'!$H$1</f>
        <v>2012</v>
      </c>
      <c r="E466">
        <f>'2012'!C52</f>
        <v>537</v>
      </c>
      <c r="F466">
        <f>'2012'!D52</f>
        <v>37</v>
      </c>
      <c r="G466" s="21">
        <f t="shared" si="28"/>
        <v>6.8901303538175043</v>
      </c>
      <c r="H466">
        <f>'2012'!E52</f>
        <v>2129</v>
      </c>
      <c r="I466">
        <f>'2012'!F52</f>
        <v>269</v>
      </c>
      <c r="J466" s="21">
        <f t="shared" si="29"/>
        <v>12.635039924847346</v>
      </c>
    </row>
    <row r="467" spans="2:10">
      <c r="B467">
        <f>'2012'!A53</f>
        <v>456</v>
      </c>
      <c r="C467" t="str">
        <f>VLOOKUP(B467,[1]Tabelle1!$A$1:$B$68,2,FALSE)</f>
        <v>Grafschaft Bentheim</v>
      </c>
      <c r="D467">
        <f>'2012'!$H$1</f>
        <v>2012</v>
      </c>
      <c r="E467">
        <f>'2012'!C53</f>
        <v>706</v>
      </c>
      <c r="F467">
        <f>'2012'!D53</f>
        <v>165</v>
      </c>
      <c r="G467" s="21">
        <f t="shared" si="28"/>
        <v>23.371104815864022</v>
      </c>
      <c r="H467">
        <f>'2012'!E53</f>
        <v>3438</v>
      </c>
      <c r="I467">
        <f>'2012'!F53</f>
        <v>930</v>
      </c>
      <c r="J467" s="21">
        <f t="shared" si="29"/>
        <v>27.05061082024433</v>
      </c>
    </row>
    <row r="468" spans="2:10">
      <c r="B468">
        <f>'2012'!A54</f>
        <v>457</v>
      </c>
      <c r="C468" t="str">
        <f>VLOOKUP(B468,[1]Tabelle1!$A$1:$B$68,2,FALSE)</f>
        <v>Leer</v>
      </c>
      <c r="D468">
        <f>'2012'!$H$1</f>
        <v>2012</v>
      </c>
      <c r="E468">
        <f>'2012'!C54</f>
        <v>557</v>
      </c>
      <c r="F468">
        <f>'2012'!D54</f>
        <v>56</v>
      </c>
      <c r="G468" s="21">
        <f t="shared" si="28"/>
        <v>10.053859964093357</v>
      </c>
      <c r="H468">
        <f>'2012'!E54</f>
        <v>3837</v>
      </c>
      <c r="I468">
        <f>'2012'!F54</f>
        <v>505</v>
      </c>
      <c r="J468" s="21">
        <f t="shared" si="29"/>
        <v>13.161323951003387</v>
      </c>
    </row>
    <row r="469" spans="2:10">
      <c r="B469">
        <f>'2012'!A55</f>
        <v>458</v>
      </c>
      <c r="C469" t="str">
        <f>VLOOKUP(B469,[1]Tabelle1!$A$1:$B$68,2,FALSE)</f>
        <v>Oldenburg</v>
      </c>
      <c r="D469">
        <f>'2012'!$H$1</f>
        <v>2012</v>
      </c>
      <c r="E469">
        <f>'2012'!C55</f>
        <v>707</v>
      </c>
      <c r="F469">
        <f>'2012'!D55</f>
        <v>67</v>
      </c>
      <c r="G469" s="21">
        <f t="shared" si="28"/>
        <v>9.4766619519094757</v>
      </c>
      <c r="H469">
        <f>'2012'!E55</f>
        <v>3008</v>
      </c>
      <c r="I469">
        <f>'2012'!F55</f>
        <v>429</v>
      </c>
      <c r="J469" s="21">
        <f t="shared" si="29"/>
        <v>14.261968085106384</v>
      </c>
    </row>
    <row r="470" spans="2:10">
      <c r="B470">
        <f>'2012'!A56</f>
        <v>459</v>
      </c>
      <c r="C470" t="str">
        <f>VLOOKUP(B470,[1]Tabelle1!$A$1:$B$68,2,FALSE)</f>
        <v>Osnabrück</v>
      </c>
      <c r="D470">
        <f>'2012'!$H$1</f>
        <v>2012</v>
      </c>
      <c r="E470">
        <f>'2012'!C56</f>
        <v>1828</v>
      </c>
      <c r="F470">
        <f>'2012'!D56</f>
        <v>292</v>
      </c>
      <c r="G470" s="21">
        <f t="shared" si="28"/>
        <v>15.973741794310722</v>
      </c>
      <c r="H470">
        <f>'2012'!E56</f>
        <v>8806</v>
      </c>
      <c r="I470">
        <f>'2012'!F56</f>
        <v>2168</v>
      </c>
      <c r="J470" s="21">
        <f t="shared" si="29"/>
        <v>24.619577560754031</v>
      </c>
    </row>
    <row r="471" spans="2:10">
      <c r="B471">
        <f>'2012'!A57</f>
        <v>460</v>
      </c>
      <c r="C471" t="str">
        <f>VLOOKUP(B471,[1]Tabelle1!$A$1:$B$68,2,FALSE)</f>
        <v>Vechta</v>
      </c>
      <c r="D471">
        <f>'2012'!$H$1</f>
        <v>2012</v>
      </c>
      <c r="E471">
        <f>'2012'!C57</f>
        <v>857</v>
      </c>
      <c r="F471">
        <f>'2012'!D57</f>
        <v>154</v>
      </c>
      <c r="G471" s="21">
        <f t="shared" si="28"/>
        <v>17.969661610268378</v>
      </c>
      <c r="H471">
        <f>'2012'!E57</f>
        <v>4012</v>
      </c>
      <c r="I471">
        <f>'2012'!F57</f>
        <v>1158</v>
      </c>
      <c r="J471" s="21">
        <f t="shared" si="29"/>
        <v>28.863409770687937</v>
      </c>
    </row>
    <row r="472" spans="2:10">
      <c r="B472">
        <f>'2012'!A58</f>
        <v>461</v>
      </c>
      <c r="C472" t="str">
        <f>VLOOKUP(B472,[1]Tabelle1!$A$1:$B$68,2,FALSE)</f>
        <v>Wesermarsch</v>
      </c>
      <c r="D472">
        <f>'2012'!$H$1</f>
        <v>2012</v>
      </c>
      <c r="E472">
        <f>'2012'!C58</f>
        <v>403</v>
      </c>
      <c r="F472">
        <f>'2012'!D58</f>
        <v>51</v>
      </c>
      <c r="G472" s="21">
        <f t="shared" si="28"/>
        <v>12.655086848635236</v>
      </c>
      <c r="H472">
        <f>'2012'!E58</f>
        <v>2079</v>
      </c>
      <c r="I472">
        <f>'2012'!F58</f>
        <v>454</v>
      </c>
      <c r="J472" s="21">
        <f t="shared" si="29"/>
        <v>21.837421837421839</v>
      </c>
    </row>
    <row r="473" spans="2:10">
      <c r="B473">
        <f>'2012'!A59</f>
        <v>462</v>
      </c>
      <c r="C473" t="str">
        <f>VLOOKUP(B473,[1]Tabelle1!$A$1:$B$68,2,FALSE)</f>
        <v>Wittmund</v>
      </c>
      <c r="D473">
        <f>'2012'!$H$1</f>
        <v>2012</v>
      </c>
      <c r="E473">
        <f>'2012'!C59</f>
        <v>213</v>
      </c>
      <c r="F473">
        <f>'2012'!D59</f>
        <v>15</v>
      </c>
      <c r="G473" s="21">
        <f t="shared" si="28"/>
        <v>7.042253521126761</v>
      </c>
      <c r="H473">
        <f>'2012'!E59</f>
        <v>1200</v>
      </c>
      <c r="I473">
        <f>'2012'!F59</f>
        <v>124</v>
      </c>
      <c r="J473" s="21">
        <f t="shared" si="29"/>
        <v>10.333333333333334</v>
      </c>
    </row>
    <row r="474" spans="2:10">
      <c r="B474">
        <f>'2012'!A60</f>
        <v>4</v>
      </c>
      <c r="C474" t="str">
        <f>VLOOKUP(B474,[1]Tabelle1!$A$1:$B$68,2,FALSE)</f>
        <v>Stat. Region Weser-Ems</v>
      </c>
      <c r="D474">
        <f>'2012'!$H$1</f>
        <v>2012</v>
      </c>
      <c r="E474">
        <f>'2012'!C60</f>
        <v>11810</v>
      </c>
      <c r="F474">
        <f>'2012'!D60</f>
        <v>1766</v>
      </c>
      <c r="G474" s="21">
        <f t="shared" si="28"/>
        <v>14.953429297205759</v>
      </c>
      <c r="H474">
        <f>'2012'!E60</f>
        <v>59779</v>
      </c>
      <c r="I474">
        <f>'2012'!F60</f>
        <v>13689</v>
      </c>
      <c r="J474" s="21">
        <f t="shared" si="29"/>
        <v>22.899345924153966</v>
      </c>
    </row>
    <row r="475" spans="2:10">
      <c r="B475">
        <f>'2012'!A61</f>
        <v>0</v>
      </c>
      <c r="C475" t="str">
        <f>VLOOKUP(B475,[1]Tabelle1!$A$1:$B$68,2,FALSE)</f>
        <v>Niedersachsen</v>
      </c>
      <c r="D475">
        <f>'2012'!$H$1</f>
        <v>2012</v>
      </c>
      <c r="E475">
        <f>'2012'!C61</f>
        <v>41772</v>
      </c>
      <c r="F475">
        <f>'2012'!D61</f>
        <v>6139</v>
      </c>
      <c r="G475" s="21">
        <f t="shared" si="28"/>
        <v>14.69644738102078</v>
      </c>
      <c r="H475">
        <f>'2012'!E61</f>
        <v>184856</v>
      </c>
      <c r="I475">
        <f>'2012'!F61</f>
        <v>43787</v>
      </c>
      <c r="J475" s="21">
        <f t="shared" si="29"/>
        <v>23.687086164365777</v>
      </c>
    </row>
    <row r="476" spans="2:10">
      <c r="G476" s="21"/>
      <c r="J476" s="21"/>
    </row>
    <row r="477" spans="2:10">
      <c r="G477" s="21"/>
      <c r="J477" s="21"/>
    </row>
  </sheetData>
  <autoFilter ref="B8:J475"/>
  <mergeCells count="9">
    <mergeCell ref="I6:I7"/>
    <mergeCell ref="B5:B7"/>
    <mergeCell ref="C5:C7"/>
    <mergeCell ref="D5:D7"/>
    <mergeCell ref="E5:E7"/>
    <mergeCell ref="F5:G5"/>
    <mergeCell ref="H5:H7"/>
    <mergeCell ref="I5:J5"/>
    <mergeCell ref="F6:F7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RowHeight="12.75"/>
  <cols>
    <col min="3" max="3" width="18.28515625" bestFit="1" customWidth="1"/>
    <col min="4" max="4" width="17" customWidth="1"/>
  </cols>
  <sheetData>
    <row r="1" spans="1:6">
      <c r="A1" s="149" t="s">
        <v>144</v>
      </c>
      <c r="B1" s="149" t="s">
        <v>151</v>
      </c>
      <c r="C1" s="149" t="s">
        <v>155</v>
      </c>
      <c r="D1" s="149" t="s">
        <v>152</v>
      </c>
      <c r="E1" s="149" t="s">
        <v>153</v>
      </c>
      <c r="F1" s="149" t="s">
        <v>154</v>
      </c>
    </row>
    <row r="2" spans="1:6">
      <c r="A2">
        <f>'2020_3-1-3_Download'!B9</f>
        <v>101</v>
      </c>
      <c r="B2">
        <f>'2020_3-1-3_Download'!D9</f>
        <v>2020</v>
      </c>
      <c r="C2" t="str">
        <f>'2020_3-1-3_Download'!C9</f>
        <v>Braunschweig  Stadt</v>
      </c>
      <c r="D2" s="149" t="s">
        <v>156</v>
      </c>
      <c r="E2" t="str">
        <f>VLOOKUP(A2,[2]Kreise!$A$2:$C$53,3,FALSE)</f>
        <v>K03101</v>
      </c>
      <c r="F2">
        <f>'2020_3-1-3_Download'!F9</f>
        <v>637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J52"/>
  <sheetViews>
    <sheetView workbookViewId="0">
      <selection activeCell="C2" sqref="C2"/>
    </sheetView>
  </sheetViews>
  <sheetFormatPr baseColWidth="10" defaultRowHeight="12.75"/>
  <cols>
    <col min="2" max="2" width="29.85546875" bestFit="1" customWidth="1"/>
    <col min="7" max="7" width="19.5703125" bestFit="1" customWidth="1"/>
  </cols>
  <sheetData>
    <row r="1" spans="1:10" ht="14.25">
      <c r="A1" s="74" t="s">
        <v>144</v>
      </c>
      <c r="B1" s="74" t="s">
        <v>148</v>
      </c>
      <c r="C1" s="74" t="s">
        <v>149</v>
      </c>
      <c r="D1" s="74"/>
      <c r="E1" s="74"/>
      <c r="F1" s="74"/>
      <c r="G1" s="74"/>
      <c r="H1" s="74"/>
      <c r="I1" s="74"/>
      <c r="J1" s="74"/>
    </row>
    <row r="2" spans="1:10" ht="14.25">
      <c r="A2" s="80" t="str">
        <f>3&amp;B3_2019_bearbeitet!C7</f>
        <v>3101</v>
      </c>
      <c r="B2" s="79" t="str">
        <f>B3_2019_bearbeitet!D7</f>
        <v xml:space="preserve">Braunschweig, Stadt    </v>
      </c>
      <c r="C2" s="75">
        <f>B3_2019_bearbeitet!H7</f>
        <v>25.136612021857925</v>
      </c>
      <c r="D2" s="74"/>
      <c r="E2" s="74"/>
      <c r="F2" s="80" t="str">
        <f>30&amp;B3_2019_bearbeitet!C60</f>
        <v>300</v>
      </c>
      <c r="G2" s="79" t="str">
        <f>B3_2019_bearbeitet!D60</f>
        <v xml:space="preserve">Niedersachsen          </v>
      </c>
      <c r="H2" s="75">
        <f>B3_2019_bearbeitet!H60</f>
        <v>18.000027773534597</v>
      </c>
      <c r="I2" s="74"/>
      <c r="J2" s="74"/>
    </row>
    <row r="3" spans="1:10" ht="14.25">
      <c r="A3" s="80" t="str">
        <f>3&amp;B3_2019_bearbeitet!C8</f>
        <v>3102</v>
      </c>
      <c r="B3" s="79" t="str">
        <f>B3_2019_bearbeitet!D8</f>
        <v xml:space="preserve">Salzgitter, Stadt      </v>
      </c>
      <c r="C3" s="75">
        <f>B3_2019_bearbeitet!H8</f>
        <v>26.368159203980102</v>
      </c>
      <c r="D3" s="74"/>
      <c r="E3" s="74"/>
      <c r="F3" s="80" t="str">
        <f>3&amp;B3_2019_bearbeitet!C20</f>
        <v>3241</v>
      </c>
      <c r="G3" s="79" t="str">
        <f>B3_2019_bearbeitet!D20</f>
        <v xml:space="preserve">Region Hannover        </v>
      </c>
      <c r="H3" s="75">
        <f>B3_2019_bearbeitet!H20</f>
        <v>27.395196313037314</v>
      </c>
      <c r="I3" s="74"/>
      <c r="J3" s="74"/>
    </row>
    <row r="4" spans="1:10" ht="14.25">
      <c r="A4" s="80" t="str">
        <f>3&amp;B3_2019_bearbeitet!C9</f>
        <v>3103</v>
      </c>
      <c r="B4" s="79" t="str">
        <f>B3_2019_bearbeitet!D9</f>
        <v xml:space="preserve">Wolfsburg, Stadt       </v>
      </c>
      <c r="C4" s="75">
        <f>B3_2019_bearbeitet!H9</f>
        <v>31.081081081081081</v>
      </c>
      <c r="D4" s="74"/>
      <c r="E4" s="74"/>
      <c r="F4" s="80" t="str">
        <f>3&amp;B3_2019_bearbeitet!C16</f>
        <v>3159</v>
      </c>
      <c r="G4" s="79" t="str">
        <f>B3_2019_bearbeitet!D16</f>
        <v xml:space="preserve">Göttingen              </v>
      </c>
      <c r="H4" s="75">
        <f>B3_2019_bearbeitet!H16</f>
        <v>19.363979848866499</v>
      </c>
      <c r="I4" s="74"/>
      <c r="J4" s="74"/>
    </row>
    <row r="5" spans="1:10" ht="14.25">
      <c r="A5" s="80" t="str">
        <f>3&amp;B3_2019_bearbeitet!C10</f>
        <v>3151</v>
      </c>
      <c r="B5" s="79" t="str">
        <f>B3_2019_bearbeitet!D10</f>
        <v xml:space="preserve">Gifhorn                </v>
      </c>
      <c r="C5" s="75">
        <f>B3_2019_bearbeitet!H10</f>
        <v>10.828025477707007</v>
      </c>
      <c r="D5" s="74"/>
      <c r="E5" s="74"/>
      <c r="I5" s="74"/>
      <c r="J5" s="74"/>
    </row>
    <row r="6" spans="1:10" ht="14.25">
      <c r="A6" s="80" t="str">
        <f>3&amp;B3_2019_bearbeitet!C11</f>
        <v>3153</v>
      </c>
      <c r="B6" s="79" t="str">
        <f>B3_2019_bearbeitet!D11</f>
        <v xml:space="preserve">Goslar                 </v>
      </c>
      <c r="C6" s="75">
        <f>B3_2019_bearbeitet!H11</f>
        <v>10.926829268292684</v>
      </c>
      <c r="D6" s="74"/>
      <c r="E6" s="74"/>
      <c r="F6" s="74"/>
      <c r="G6" s="74"/>
      <c r="H6" s="74"/>
      <c r="I6" s="74"/>
      <c r="J6" s="74"/>
    </row>
    <row r="7" spans="1:10" ht="14.25">
      <c r="A7" s="80" t="str">
        <f>3&amp;B3_2019_bearbeitet!C12</f>
        <v>3154</v>
      </c>
      <c r="B7" s="79" t="str">
        <f>B3_2019_bearbeitet!D12</f>
        <v xml:space="preserve">Helmstedt              </v>
      </c>
      <c r="C7" s="75">
        <f>B3_2019_bearbeitet!H12</f>
        <v>8.1907090464547672</v>
      </c>
      <c r="D7" s="74"/>
      <c r="E7" s="74"/>
      <c r="F7" s="74"/>
      <c r="G7" s="74"/>
      <c r="H7" s="74"/>
      <c r="I7" s="74"/>
      <c r="J7" s="74"/>
    </row>
    <row r="8" spans="1:10" ht="14.25">
      <c r="A8" s="80" t="str">
        <f>3&amp;B3_2019_bearbeitet!C13</f>
        <v>3155</v>
      </c>
      <c r="B8" s="79" t="str">
        <f>B3_2019_bearbeitet!D13</f>
        <v xml:space="preserve">Northeim               </v>
      </c>
      <c r="C8" s="75">
        <f>B3_2019_bearbeitet!H13</f>
        <v>17.368421052631579</v>
      </c>
      <c r="D8" s="74"/>
      <c r="E8" s="74"/>
      <c r="F8" s="74"/>
      <c r="G8" s="74"/>
      <c r="H8" s="74"/>
      <c r="I8" s="74"/>
      <c r="J8" s="74"/>
    </row>
    <row r="9" spans="1:10" ht="14.25">
      <c r="A9" s="80" t="str">
        <f>3&amp;B3_2019_bearbeitet!C14</f>
        <v>3157</v>
      </c>
      <c r="B9" s="79" t="str">
        <f>B3_2019_bearbeitet!D14</f>
        <v xml:space="preserve">Peine                  </v>
      </c>
      <c r="C9" s="75">
        <f>B3_2019_bearbeitet!H14</f>
        <v>13.673139158576053</v>
      </c>
      <c r="D9" s="74"/>
      <c r="E9" s="74"/>
      <c r="F9" s="74"/>
      <c r="G9" s="74"/>
      <c r="H9" s="74"/>
      <c r="I9" s="74"/>
      <c r="J9" s="74"/>
    </row>
    <row r="10" spans="1:10" ht="14.25">
      <c r="A10" s="80" t="str">
        <f>3&amp;B3_2019_bearbeitet!C15</f>
        <v>3158</v>
      </c>
      <c r="B10" s="79" t="str">
        <f>B3_2019_bearbeitet!D15</f>
        <v xml:space="preserve">Wolfenbüttel           </v>
      </c>
      <c r="C10" s="75">
        <f>B3_2019_bearbeitet!H15</f>
        <v>12.634671890303622</v>
      </c>
      <c r="D10" s="74"/>
      <c r="E10" s="74"/>
      <c r="F10" s="74"/>
      <c r="G10" s="74"/>
      <c r="H10" s="74"/>
      <c r="I10" s="74"/>
      <c r="J10" s="74"/>
    </row>
    <row r="11" spans="1:10" ht="14.25">
      <c r="A11" s="80" t="str">
        <f>3&amp;B3_2019_bearbeitet!C17</f>
        <v>3159016</v>
      </c>
      <c r="B11" s="79" t="str">
        <f>B3_2019_bearbeitet!D17</f>
        <v xml:space="preserve">dav. Göttingen, Stadt  </v>
      </c>
      <c r="C11" s="75">
        <f>B3_2019_bearbeitet!H17</f>
        <v>31.851311953352766</v>
      </c>
      <c r="D11" s="74"/>
      <c r="E11" s="74"/>
      <c r="F11" s="74"/>
      <c r="G11" s="74"/>
      <c r="H11" s="74"/>
      <c r="I11" s="74"/>
      <c r="J11" s="74"/>
    </row>
    <row r="12" spans="1:10" ht="14.25">
      <c r="A12" s="80" t="str">
        <f>3&amp;B3_2019_bearbeitet!C18</f>
        <v>3159999</v>
      </c>
      <c r="B12" s="79" t="str">
        <f>B3_2019_bearbeitet!D18</f>
        <v xml:space="preserve">dav. Göttingen, Umland </v>
      </c>
      <c r="C12" s="75">
        <f>B3_2019_bearbeitet!H18</f>
        <v>9.8669623059866964</v>
      </c>
      <c r="D12" s="74"/>
      <c r="E12" s="74"/>
      <c r="F12" s="74"/>
      <c r="G12" s="74"/>
      <c r="H12" s="74"/>
      <c r="I12" s="74"/>
      <c r="J12" s="74"/>
    </row>
    <row r="13" spans="1:10" ht="14.25">
      <c r="A13" s="80" t="str">
        <f>3&amp;B3_2019_bearbeitet!C21</f>
        <v>3241001</v>
      </c>
      <c r="B13" s="79" t="str">
        <f>B3_2019_bearbeitet!D21</f>
        <v>dav. Hannover, Landesha</v>
      </c>
      <c r="C13" s="75">
        <f>B3_2019_bearbeitet!H21</f>
        <v>35.706580366774546</v>
      </c>
      <c r="D13" s="74"/>
      <c r="E13" s="74"/>
      <c r="F13" s="74"/>
      <c r="G13" s="74"/>
      <c r="H13" s="74"/>
      <c r="I13" s="74"/>
      <c r="J13" s="74"/>
    </row>
    <row r="14" spans="1:10" ht="14.25">
      <c r="A14" s="80" t="str">
        <f>3&amp;B3_2019_bearbeitet!C22</f>
        <v>3241999</v>
      </c>
      <c r="B14" s="79" t="str">
        <f>B3_2019_bearbeitet!D22</f>
        <v xml:space="preserve">dav. Hannover, Umland  </v>
      </c>
      <c r="C14" s="75">
        <f>B3_2019_bearbeitet!H22</f>
        <v>19.314805104002797</v>
      </c>
      <c r="D14" s="74"/>
      <c r="E14" s="74"/>
      <c r="F14" s="74"/>
      <c r="G14" s="74"/>
      <c r="H14" s="74"/>
      <c r="I14" s="74"/>
      <c r="J14" s="74"/>
    </row>
    <row r="15" spans="1:10" ht="14.25">
      <c r="A15" s="80" t="str">
        <f>3&amp;B3_2019_bearbeitet!C23</f>
        <v>3251</v>
      </c>
      <c r="B15" s="79" t="str">
        <f>B3_2019_bearbeitet!D23</f>
        <v xml:space="preserve">Diepholz               </v>
      </c>
      <c r="C15" s="75">
        <f>B3_2019_bearbeitet!H23</f>
        <v>15.637254901960784</v>
      </c>
      <c r="D15" s="74"/>
      <c r="E15" s="74"/>
      <c r="F15" s="74"/>
      <c r="G15" s="74"/>
      <c r="H15" s="74"/>
      <c r="I15" s="74"/>
      <c r="J15" s="74"/>
    </row>
    <row r="16" spans="1:10" ht="14.25">
      <c r="A16" s="80" t="str">
        <f>3&amp;B3_2019_bearbeitet!C24</f>
        <v>3252</v>
      </c>
      <c r="B16" s="79" t="str">
        <f>B3_2019_bearbeitet!D24</f>
        <v xml:space="preserve">Hameln-Pyrmont         </v>
      </c>
      <c r="C16" s="75">
        <f>B3_2019_bearbeitet!H24</f>
        <v>21.988205560235887</v>
      </c>
      <c r="D16" s="74"/>
      <c r="E16" s="74"/>
      <c r="F16" s="74"/>
      <c r="G16" s="74"/>
      <c r="H16" s="74"/>
      <c r="I16" s="74"/>
      <c r="J16" s="74"/>
    </row>
    <row r="17" spans="1:10" ht="14.25">
      <c r="A17" s="80" t="str">
        <f>3&amp;B3_2019_bearbeitet!C25</f>
        <v>3254</v>
      </c>
      <c r="B17" s="79" t="str">
        <f>B3_2019_bearbeitet!D25</f>
        <v xml:space="preserve">Hildesheim             </v>
      </c>
      <c r="C17" s="75">
        <f>B3_2019_bearbeitet!H25</f>
        <v>20.70108953102795</v>
      </c>
      <c r="D17" s="74"/>
      <c r="E17" s="74"/>
      <c r="F17" s="74"/>
      <c r="G17" s="74"/>
      <c r="H17" s="74"/>
      <c r="I17" s="74"/>
      <c r="J17" s="74"/>
    </row>
    <row r="18" spans="1:10" ht="14.25">
      <c r="A18" s="80" t="str">
        <f>3&amp;B3_2019_bearbeitet!C26</f>
        <v>3255</v>
      </c>
      <c r="B18" s="79" t="str">
        <f>B3_2019_bearbeitet!D26</f>
        <v xml:space="preserve">Holzminden             </v>
      </c>
      <c r="C18" s="75">
        <f>B3_2019_bearbeitet!H26</f>
        <v>17.738791423001949</v>
      </c>
      <c r="D18" s="74"/>
      <c r="E18" s="74"/>
      <c r="F18" s="74"/>
      <c r="G18" s="74"/>
      <c r="H18" s="74"/>
      <c r="I18" s="74"/>
      <c r="J18" s="74"/>
    </row>
    <row r="19" spans="1:10" ht="14.25">
      <c r="A19" s="80" t="str">
        <f>3&amp;B3_2019_bearbeitet!C27</f>
        <v>3256</v>
      </c>
      <c r="B19" s="79" t="str">
        <f>B3_2019_bearbeitet!D27</f>
        <v xml:space="preserve">Nienburg (Weser)       </v>
      </c>
      <c r="C19" s="75">
        <f>B3_2019_bearbeitet!H27</f>
        <v>14.172447968285432</v>
      </c>
      <c r="D19" s="74"/>
      <c r="E19" s="74"/>
      <c r="F19" s="74"/>
      <c r="G19" s="74"/>
      <c r="H19" s="74"/>
      <c r="I19" s="74"/>
      <c r="J19" s="74"/>
    </row>
    <row r="20" spans="1:10" ht="14.25">
      <c r="A20" s="80" t="str">
        <f>3&amp;B3_2019_bearbeitet!C28</f>
        <v>3257</v>
      </c>
      <c r="B20" s="79" t="str">
        <f>B3_2019_bearbeitet!D28</f>
        <v xml:space="preserve">Schaumburg             </v>
      </c>
      <c r="C20" s="75">
        <f>B3_2019_bearbeitet!H28</f>
        <v>17.391304347826086</v>
      </c>
      <c r="D20" s="74"/>
      <c r="E20" s="74"/>
      <c r="F20" s="74"/>
      <c r="G20" s="74"/>
      <c r="H20" s="74"/>
      <c r="I20" s="74"/>
      <c r="J20" s="74"/>
    </row>
    <row r="21" spans="1:10" ht="14.25">
      <c r="A21" s="80" t="str">
        <f>3&amp;B3_2019_bearbeitet!C30</f>
        <v>3351</v>
      </c>
      <c r="B21" s="79" t="str">
        <f>B3_2019_bearbeitet!D30</f>
        <v xml:space="preserve">Celle                  </v>
      </c>
      <c r="C21" s="75">
        <f>B3_2019_bearbeitet!H30</f>
        <v>11.001317523056652</v>
      </c>
      <c r="D21" s="74"/>
      <c r="E21" s="74"/>
      <c r="F21" s="74"/>
      <c r="G21" s="74"/>
      <c r="H21" s="74"/>
      <c r="I21" s="74"/>
      <c r="J21" s="74"/>
    </row>
    <row r="22" spans="1:10" ht="14.25">
      <c r="A22" s="80" t="str">
        <f>3&amp;B3_2019_bearbeitet!C31</f>
        <v>3352</v>
      </c>
      <c r="B22" s="79" t="str">
        <f>B3_2019_bearbeitet!D31</f>
        <v xml:space="preserve">Cuxhaven               </v>
      </c>
      <c r="C22" s="75">
        <f>B3_2019_bearbeitet!H31</f>
        <v>12.727272727272727</v>
      </c>
      <c r="D22" s="74"/>
      <c r="E22" s="74"/>
      <c r="F22" s="74"/>
      <c r="G22" s="74"/>
      <c r="H22" s="74"/>
      <c r="I22" s="74"/>
      <c r="J22" s="74"/>
    </row>
    <row r="23" spans="1:10" ht="14.25">
      <c r="A23" s="80" t="str">
        <f>3&amp;B3_2019_bearbeitet!C32</f>
        <v>3353</v>
      </c>
      <c r="B23" s="79" t="str">
        <f>B3_2019_bearbeitet!D32</f>
        <v xml:space="preserve">Harburg                </v>
      </c>
      <c r="C23" s="75">
        <f>B3_2019_bearbeitet!H32</f>
        <v>13.987077156974534</v>
      </c>
      <c r="D23" s="74"/>
      <c r="E23" s="74"/>
      <c r="F23" s="74"/>
      <c r="G23" s="74"/>
      <c r="H23" s="74"/>
      <c r="I23" s="74"/>
      <c r="J23" s="74"/>
    </row>
    <row r="24" spans="1:10" ht="14.25">
      <c r="A24" s="80" t="str">
        <f>3&amp;B3_2019_bearbeitet!C33</f>
        <v>3354</v>
      </c>
      <c r="B24" s="79" t="str">
        <f>B3_2019_bearbeitet!D33</f>
        <v xml:space="preserve">Lüchow-Dannenberg      </v>
      </c>
      <c r="C24" s="75">
        <f>B3_2019_bearbeitet!H33</f>
        <v>7.3964497041420119</v>
      </c>
      <c r="D24" s="74"/>
      <c r="E24" s="74"/>
      <c r="F24" s="74"/>
      <c r="G24" s="74"/>
      <c r="H24" s="74"/>
      <c r="I24" s="74"/>
      <c r="J24" s="74"/>
    </row>
    <row r="25" spans="1:10" ht="14.25">
      <c r="A25" s="80" t="str">
        <f>3&amp;B3_2019_bearbeitet!C34</f>
        <v>3355</v>
      </c>
      <c r="B25" s="79" t="str">
        <f>B3_2019_bearbeitet!D34</f>
        <v xml:space="preserve">Lüneburg               </v>
      </c>
      <c r="C25" s="75">
        <f>B3_2019_bearbeitet!H34</f>
        <v>15.51556420233463</v>
      </c>
      <c r="D25" s="74"/>
      <c r="E25" s="74"/>
      <c r="F25" s="74"/>
      <c r="G25" s="74"/>
      <c r="H25" s="74"/>
      <c r="I25" s="74"/>
      <c r="J25" s="74"/>
    </row>
    <row r="26" spans="1:10" ht="14.25">
      <c r="A26" s="80" t="str">
        <f>3&amp;B3_2019_bearbeitet!C35</f>
        <v>3356</v>
      </c>
      <c r="B26" s="79" t="str">
        <f>B3_2019_bearbeitet!D35</f>
        <v xml:space="preserve">Osterholz              </v>
      </c>
      <c r="C26" s="75">
        <f>B3_2019_bearbeitet!H35</f>
        <v>12.323612417685794</v>
      </c>
      <c r="D26" s="74"/>
      <c r="E26" s="74"/>
      <c r="F26" s="74"/>
      <c r="G26" s="74"/>
      <c r="H26" s="74"/>
      <c r="I26" s="74"/>
      <c r="J26" s="74"/>
    </row>
    <row r="27" spans="1:10" ht="14.25">
      <c r="A27" s="80" t="str">
        <f>3&amp;B3_2019_bearbeitet!C36</f>
        <v>3357</v>
      </c>
      <c r="B27" s="79" t="str">
        <f>B3_2019_bearbeitet!D36</f>
        <v xml:space="preserve">Rotenburg (Wümme)      </v>
      </c>
      <c r="C27" s="75">
        <f>B3_2019_bearbeitet!H36</f>
        <v>12.23404255319149</v>
      </c>
      <c r="D27" s="74"/>
      <c r="E27" s="74"/>
      <c r="F27" s="74"/>
      <c r="G27" s="74"/>
      <c r="H27" s="74"/>
      <c r="I27" s="74"/>
      <c r="J27" s="74"/>
    </row>
    <row r="28" spans="1:10" ht="14.25">
      <c r="A28" s="80" t="str">
        <f>3&amp;B3_2019_bearbeitet!C37</f>
        <v>3358</v>
      </c>
      <c r="B28" s="79" t="str">
        <f>B3_2019_bearbeitet!D37</f>
        <v xml:space="preserve">Heidekreis             </v>
      </c>
      <c r="C28" s="75">
        <f>B3_2019_bearbeitet!H37</f>
        <v>16.910420475319928</v>
      </c>
      <c r="D28" s="74"/>
      <c r="E28" s="74"/>
      <c r="F28" s="74"/>
      <c r="G28" s="74"/>
      <c r="H28" s="74"/>
      <c r="I28" s="74"/>
      <c r="J28" s="74"/>
    </row>
    <row r="29" spans="1:10" ht="14.25">
      <c r="A29" s="80" t="str">
        <f>3&amp;B3_2019_bearbeitet!C38</f>
        <v>3359</v>
      </c>
      <c r="B29" s="79" t="str">
        <f>B3_2019_bearbeitet!D38</f>
        <v xml:space="preserve">Stade                  </v>
      </c>
      <c r="C29" s="75">
        <f>B3_2019_bearbeitet!H38</f>
        <v>12.388451443569554</v>
      </c>
      <c r="D29" s="74"/>
      <c r="E29" s="74"/>
      <c r="F29" s="74"/>
      <c r="G29" s="74"/>
      <c r="H29" s="74"/>
      <c r="I29" s="74"/>
      <c r="J29" s="74"/>
    </row>
    <row r="30" spans="1:10" ht="14.25">
      <c r="A30" s="80" t="str">
        <f>3&amp;B3_2019_bearbeitet!C39</f>
        <v>3360</v>
      </c>
      <c r="B30" s="79" t="str">
        <f>B3_2019_bearbeitet!D39</f>
        <v xml:space="preserve">Uelzen                 </v>
      </c>
      <c r="C30" s="75">
        <f>B3_2019_bearbeitet!H39</f>
        <v>11.328671328671328</v>
      </c>
      <c r="D30" s="74"/>
      <c r="E30" s="74"/>
      <c r="F30" s="74"/>
      <c r="G30" s="74"/>
      <c r="H30" s="74"/>
      <c r="I30" s="74"/>
      <c r="J30" s="74"/>
    </row>
    <row r="31" spans="1:10" ht="14.25">
      <c r="A31" s="80" t="str">
        <f>3&amp;B3_2019_bearbeitet!C40</f>
        <v>3361</v>
      </c>
      <c r="B31" s="79" t="str">
        <f>B3_2019_bearbeitet!D40</f>
        <v xml:space="preserve">Verden                 </v>
      </c>
      <c r="C31" s="75">
        <f>B3_2019_bearbeitet!H40</f>
        <v>19.069767441860467</v>
      </c>
      <c r="D31" s="74"/>
      <c r="E31" s="74"/>
      <c r="F31" s="74"/>
      <c r="G31" s="74"/>
      <c r="H31" s="74"/>
      <c r="I31" s="74"/>
      <c r="J31" s="74"/>
    </row>
    <row r="32" spans="1:10" ht="14.25">
      <c r="A32" s="80" t="str">
        <f>3&amp;B3_2019_bearbeitet!C42</f>
        <v>3401</v>
      </c>
      <c r="B32" s="79" t="str">
        <f>B3_2019_bearbeitet!D42</f>
        <v xml:space="preserve">Delmenhorst, Stadt     </v>
      </c>
      <c r="C32" s="75">
        <f>B3_2019_bearbeitet!H42</f>
        <v>30.165289256198346</v>
      </c>
      <c r="D32" s="74"/>
      <c r="E32" s="74"/>
      <c r="F32" s="74"/>
      <c r="G32" s="74"/>
      <c r="H32" s="74"/>
      <c r="I32" s="74"/>
      <c r="J32" s="74"/>
    </row>
    <row r="33" spans="1:10" ht="14.25">
      <c r="A33" s="80" t="str">
        <f>3&amp;B3_2019_bearbeitet!C43</f>
        <v>3402</v>
      </c>
      <c r="B33" s="79" t="str">
        <f>B3_2019_bearbeitet!D43</f>
        <v xml:space="preserve">Emden, Stadt           </v>
      </c>
      <c r="C33" s="75">
        <f>B3_2019_bearbeitet!H43</f>
        <v>18.435754189944134</v>
      </c>
      <c r="D33" s="74"/>
      <c r="E33" s="74"/>
      <c r="F33" s="74"/>
      <c r="G33" s="74"/>
      <c r="H33" s="74"/>
      <c r="I33" s="74"/>
      <c r="J33" s="74"/>
    </row>
    <row r="34" spans="1:10" ht="14.25">
      <c r="A34" s="80" t="str">
        <f>3&amp;B3_2019_bearbeitet!C44</f>
        <v>3403</v>
      </c>
      <c r="B34" s="79" t="str">
        <f>B3_2019_bearbeitet!D44</f>
        <v>Oldenburg (Oldb), Stadt</v>
      </c>
      <c r="C34" s="75">
        <f>B3_2019_bearbeitet!H44</f>
        <v>21.510673234811165</v>
      </c>
      <c r="D34" s="74"/>
      <c r="E34" s="74"/>
      <c r="F34" s="74"/>
      <c r="G34" s="74"/>
      <c r="H34" s="74"/>
      <c r="I34" s="74"/>
      <c r="J34" s="74"/>
    </row>
    <row r="35" spans="1:10" ht="14.25">
      <c r="A35" s="80" t="str">
        <f>3&amp;B3_2019_bearbeitet!C45</f>
        <v>3404</v>
      </c>
      <c r="B35" s="79" t="str">
        <f>B3_2019_bearbeitet!D45</f>
        <v xml:space="preserve">Osnabrück, Stadt       </v>
      </c>
      <c r="C35" s="75">
        <f>B3_2019_bearbeitet!H45</f>
        <v>21.191135734072024</v>
      </c>
      <c r="D35" s="74"/>
      <c r="E35" s="74"/>
      <c r="F35" s="74"/>
      <c r="G35" s="74"/>
      <c r="H35" s="74"/>
      <c r="I35" s="74"/>
      <c r="J35" s="74"/>
    </row>
    <row r="36" spans="1:10" ht="14.25">
      <c r="A36" s="80" t="str">
        <f>3&amp;B3_2019_bearbeitet!C46</f>
        <v>3405</v>
      </c>
      <c r="B36" s="79" t="str">
        <f>B3_2019_bearbeitet!D46</f>
        <v xml:space="preserve">Wilhelmshaven, Stadt   </v>
      </c>
      <c r="C36" s="75">
        <f>B3_2019_bearbeitet!H46</f>
        <v>11.926605504587156</v>
      </c>
      <c r="D36" s="74"/>
      <c r="E36" s="74"/>
      <c r="F36" s="74"/>
      <c r="G36" s="74"/>
      <c r="H36" s="74"/>
      <c r="I36" s="74"/>
      <c r="J36" s="74"/>
    </row>
    <row r="37" spans="1:10" ht="14.25">
      <c r="A37" s="80" t="str">
        <f>3&amp;B3_2019_bearbeitet!C47</f>
        <v>3451</v>
      </c>
      <c r="B37" s="79" t="str">
        <f>B3_2019_bearbeitet!D47</f>
        <v xml:space="preserve">Ammerland              </v>
      </c>
      <c r="C37" s="75">
        <f>B3_2019_bearbeitet!H47</f>
        <v>9.3695271453590188</v>
      </c>
      <c r="D37" s="74"/>
      <c r="E37" s="74"/>
      <c r="F37" s="74"/>
      <c r="G37" s="74"/>
      <c r="H37" s="74"/>
      <c r="I37" s="74"/>
      <c r="J37" s="74"/>
    </row>
    <row r="38" spans="1:10" ht="14.25">
      <c r="A38" s="80" t="str">
        <f>3&amp;B3_2019_bearbeitet!C48</f>
        <v>3452</v>
      </c>
      <c r="B38" s="79" t="str">
        <f>B3_2019_bearbeitet!D48</f>
        <v xml:space="preserve">Aurich                 </v>
      </c>
      <c r="C38" s="75">
        <f>B3_2019_bearbeitet!H48</f>
        <v>10.614101592115238</v>
      </c>
      <c r="D38" s="74"/>
      <c r="E38" s="74"/>
      <c r="F38" s="74"/>
      <c r="G38" s="74"/>
      <c r="H38" s="74"/>
      <c r="I38" s="74"/>
      <c r="J38" s="74"/>
    </row>
    <row r="39" spans="1:10" ht="14.25">
      <c r="A39" s="80" t="str">
        <f>3&amp;B3_2019_bearbeitet!C49</f>
        <v>3453</v>
      </c>
      <c r="B39" s="79" t="str">
        <f>B3_2019_bearbeitet!D49</f>
        <v xml:space="preserve">Cloppenburg            </v>
      </c>
      <c r="C39" s="75">
        <f>B3_2019_bearbeitet!H49</f>
        <v>18.209687308399754</v>
      </c>
      <c r="D39" s="74"/>
      <c r="E39" s="74"/>
      <c r="F39" s="74"/>
      <c r="G39" s="74"/>
      <c r="H39" s="74"/>
      <c r="I39" s="74"/>
      <c r="J39" s="74"/>
    </row>
    <row r="40" spans="1:10" ht="14.25">
      <c r="A40" s="80" t="str">
        <f>3&amp;B3_2019_bearbeitet!C50</f>
        <v>3454</v>
      </c>
      <c r="B40" s="79" t="str">
        <f>B3_2019_bearbeitet!D50</f>
        <v xml:space="preserve">Emsland                </v>
      </c>
      <c r="C40" s="75">
        <f>B3_2019_bearbeitet!H50</f>
        <v>17.766830870279147</v>
      </c>
      <c r="D40" s="74"/>
      <c r="E40" s="74"/>
      <c r="F40" s="74"/>
      <c r="G40" s="74"/>
      <c r="H40" s="74"/>
      <c r="I40" s="74"/>
      <c r="J40" s="74"/>
    </row>
    <row r="41" spans="1:10" ht="14.25">
      <c r="A41" s="80" t="str">
        <f>3&amp;B3_2019_bearbeitet!C51</f>
        <v>3455</v>
      </c>
      <c r="B41" s="79" t="str">
        <f>B3_2019_bearbeitet!D51</f>
        <v xml:space="preserve">Friesland              </v>
      </c>
      <c r="C41" s="75">
        <f>B3_2019_bearbeitet!H51</f>
        <v>6.7415730337078648</v>
      </c>
      <c r="D41" s="74"/>
      <c r="E41" s="74"/>
      <c r="F41" s="74"/>
      <c r="G41" s="74"/>
      <c r="H41" s="74"/>
      <c r="I41" s="74"/>
      <c r="J41" s="74"/>
    </row>
    <row r="42" spans="1:10" ht="14.25">
      <c r="A42" s="80" t="str">
        <f>3&amp;B3_2019_bearbeitet!C52</f>
        <v>3456</v>
      </c>
      <c r="B42" s="79" t="str">
        <f>B3_2019_bearbeitet!D52</f>
        <v xml:space="preserve">Grafschaft Bentheim    </v>
      </c>
      <c r="C42" s="75">
        <f>B3_2019_bearbeitet!H52</f>
        <v>20.245398773006134</v>
      </c>
      <c r="D42" s="74"/>
      <c r="E42" s="74"/>
      <c r="F42" s="74"/>
      <c r="G42" s="74"/>
      <c r="H42" s="74"/>
      <c r="I42" s="74"/>
      <c r="J42" s="74"/>
    </row>
    <row r="43" spans="1:10" ht="14.25">
      <c r="A43" s="80" t="str">
        <f>3&amp;B3_2019_bearbeitet!C53</f>
        <v>3457</v>
      </c>
      <c r="B43" s="79" t="str">
        <f>B3_2019_bearbeitet!D53</f>
        <v xml:space="preserve">Leer                   </v>
      </c>
      <c r="C43" s="75">
        <f>B3_2019_bearbeitet!H53</f>
        <v>14.330462020360219</v>
      </c>
      <c r="D43" s="74"/>
      <c r="E43" s="74"/>
      <c r="F43" s="74"/>
      <c r="G43" s="74"/>
      <c r="H43" s="74"/>
      <c r="I43" s="74"/>
      <c r="J43" s="74"/>
    </row>
    <row r="44" spans="1:10" ht="14.25">
      <c r="A44" s="80" t="str">
        <f>3&amp;B3_2019_bearbeitet!C54</f>
        <v>3458</v>
      </c>
      <c r="B44" s="79" t="str">
        <f>B3_2019_bearbeitet!D54</f>
        <v xml:space="preserve">Oldenburg              </v>
      </c>
      <c r="C44" s="75">
        <f>B3_2019_bearbeitet!H54</f>
        <v>8.3682008368200833</v>
      </c>
      <c r="D44" s="74"/>
      <c r="E44" s="74"/>
      <c r="F44" s="74"/>
      <c r="G44" s="74"/>
      <c r="H44" s="74"/>
      <c r="I44" s="74"/>
      <c r="J44" s="74"/>
    </row>
    <row r="45" spans="1:10" ht="14.25">
      <c r="A45" s="80" t="str">
        <f>3&amp;B3_2019_bearbeitet!C55</f>
        <v>3459</v>
      </c>
      <c r="B45" s="79" t="str">
        <f>B3_2019_bearbeitet!D55</f>
        <v xml:space="preserve">Osnabrück              </v>
      </c>
      <c r="C45" s="75">
        <f>B3_2019_bearbeitet!H55</f>
        <v>14.779212976869932</v>
      </c>
    </row>
    <row r="46" spans="1:10" ht="14.25">
      <c r="A46" s="80" t="str">
        <f>3&amp;B3_2019_bearbeitet!C56</f>
        <v>3460</v>
      </c>
      <c r="B46" s="79" t="str">
        <f>B3_2019_bearbeitet!D56</f>
        <v xml:space="preserve">Vechta                 </v>
      </c>
      <c r="C46" s="75">
        <f>B3_2019_bearbeitet!H56</f>
        <v>17.212626563430614</v>
      </c>
    </row>
    <row r="47" spans="1:10" ht="14.25">
      <c r="A47" s="80" t="str">
        <f>3&amp;B3_2019_bearbeitet!C57</f>
        <v>3461</v>
      </c>
      <c r="B47" s="79" t="str">
        <f>B3_2019_bearbeitet!D57</f>
        <v xml:space="preserve">Wesermarsch            </v>
      </c>
      <c r="C47" s="75">
        <f>B3_2019_bearbeitet!H57</f>
        <v>13.706293706293707</v>
      </c>
    </row>
    <row r="48" spans="1:10" ht="14.25">
      <c r="A48" s="80" t="str">
        <f>3&amp;B3_2019_bearbeitet!C58</f>
        <v>3462</v>
      </c>
      <c r="B48" s="79" t="str">
        <f>B3_2019_bearbeitet!D58</f>
        <v xml:space="preserve">Wittmund               </v>
      </c>
      <c r="C48" s="75">
        <f>B3_2019_bearbeitet!H58</f>
        <v>6.140350877192982</v>
      </c>
    </row>
    <row r="50" spans="1:3" ht="14.25">
      <c r="A50" s="80"/>
      <c r="B50" s="79"/>
      <c r="C50" s="75"/>
    </row>
    <row r="51" spans="1:3" ht="14.25">
      <c r="A51" s="80"/>
      <c r="B51" s="79"/>
      <c r="C51" s="75"/>
    </row>
    <row r="52" spans="1:3" ht="14.25">
      <c r="A52" s="80"/>
      <c r="B52" s="79"/>
      <c r="C52" s="7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C4:O214"/>
  <sheetViews>
    <sheetView workbookViewId="0">
      <selection activeCell="C7" sqref="C7:C59"/>
    </sheetView>
  </sheetViews>
  <sheetFormatPr baseColWidth="10" defaultRowHeight="12.75"/>
  <cols>
    <col min="4" max="4" width="19.85546875" customWidth="1"/>
  </cols>
  <sheetData>
    <row r="4" spans="3:15">
      <c r="D4" s="107" t="s">
        <v>128</v>
      </c>
      <c r="E4" s="89" t="s">
        <v>129</v>
      </c>
      <c r="F4" s="89" t="s">
        <v>130</v>
      </c>
      <c r="G4" s="92" t="s">
        <v>131</v>
      </c>
      <c r="H4" s="93"/>
      <c r="I4" s="93"/>
      <c r="J4" s="93"/>
      <c r="K4" s="94" t="s">
        <v>132</v>
      </c>
      <c r="L4" s="93" t="s">
        <v>133</v>
      </c>
      <c r="M4" s="93"/>
      <c r="N4" s="93"/>
      <c r="O4" s="99"/>
    </row>
    <row r="5" spans="3:15" ht="24.75">
      <c r="D5" s="108"/>
      <c r="E5" s="90"/>
      <c r="F5" s="90"/>
      <c r="G5" s="100" t="s">
        <v>58</v>
      </c>
      <c r="H5" s="18" t="s">
        <v>134</v>
      </c>
      <c r="I5" s="18" t="s">
        <v>135</v>
      </c>
      <c r="J5" s="18" t="s">
        <v>136</v>
      </c>
      <c r="K5" s="95"/>
      <c r="L5" s="101" t="s">
        <v>58</v>
      </c>
      <c r="M5" s="18" t="s">
        <v>134</v>
      </c>
      <c r="N5" s="18" t="s">
        <v>135</v>
      </c>
      <c r="O5" s="19" t="s">
        <v>136</v>
      </c>
    </row>
    <row r="6" spans="3:15">
      <c r="D6" s="103"/>
      <c r="E6" s="91"/>
      <c r="F6" s="91"/>
      <c r="G6" s="100"/>
      <c r="H6" s="102" t="s">
        <v>137</v>
      </c>
      <c r="I6" s="103"/>
      <c r="J6" s="18" t="s">
        <v>138</v>
      </c>
      <c r="K6" s="96"/>
      <c r="L6" s="101"/>
      <c r="M6" s="102" t="s">
        <v>137</v>
      </c>
      <c r="N6" s="103"/>
      <c r="O6" s="19" t="s">
        <v>138</v>
      </c>
    </row>
    <row r="7" spans="3:15">
      <c r="C7" s="83">
        <v>101</v>
      </c>
      <c r="D7" s="20" t="str">
        <f>'2019'!B8</f>
        <v xml:space="preserve">Braunschweig, Stadt    </v>
      </c>
      <c r="E7">
        <v>2019</v>
      </c>
      <c r="F7">
        <f>'2019'!C8</f>
        <v>2562</v>
      </c>
      <c r="G7">
        <f>'2019'!D8</f>
        <v>644</v>
      </c>
      <c r="H7" s="21">
        <f>G7/F7*100</f>
        <v>25.136612021857925</v>
      </c>
      <c r="I7" s="21">
        <f>'2018'!D8/'2018'!C8*100</f>
        <v>22.601110229976211</v>
      </c>
      <c r="J7" s="21">
        <f>H7-I7</f>
        <v>2.535501791881714</v>
      </c>
      <c r="K7">
        <f>'2019'!E8</f>
        <v>5852</v>
      </c>
      <c r="L7">
        <f>'2019'!F8</f>
        <v>2216</v>
      </c>
      <c r="M7" s="21">
        <f>L7/K7*100</f>
        <v>37.867395762132602</v>
      </c>
      <c r="N7" s="21">
        <f>'2018'!F8/'2018'!E8*100</f>
        <v>35.798611111111114</v>
      </c>
      <c r="O7" s="21">
        <f>M7-N7</f>
        <v>2.0687846510214882</v>
      </c>
    </row>
    <row r="8" spans="3:15">
      <c r="C8" s="83">
        <v>102</v>
      </c>
      <c r="D8" s="20" t="str">
        <f>'2019'!B9</f>
        <v xml:space="preserve">Salzgitter, Stadt      </v>
      </c>
      <c r="E8">
        <v>2019</v>
      </c>
      <c r="F8">
        <f>'2019'!C9</f>
        <v>603</v>
      </c>
      <c r="G8">
        <f>'2019'!D9</f>
        <v>159</v>
      </c>
      <c r="H8" s="21">
        <f t="shared" ref="H8:H60" si="0">G8/F8*100</f>
        <v>26.368159203980102</v>
      </c>
      <c r="I8" s="21">
        <f>'2018'!D9/'2018'!C9*100</f>
        <v>25.734024179620036</v>
      </c>
      <c r="J8" s="21">
        <f t="shared" ref="J8:J60" si="1">H8-I8</f>
        <v>0.63413502436006652</v>
      </c>
      <c r="K8">
        <f>'2019'!E9</f>
        <v>2663</v>
      </c>
      <c r="L8">
        <f>'2019'!F9</f>
        <v>1236</v>
      </c>
      <c r="M8" s="21">
        <f t="shared" ref="M8:M60" si="2">L8/K8*100</f>
        <v>46.413819001126548</v>
      </c>
      <c r="N8" s="21">
        <f>'2018'!F9/'2018'!E9*100</f>
        <v>45.352873119938295</v>
      </c>
      <c r="O8" s="21">
        <f t="shared" ref="O8:O60" si="3">M8-N8</f>
        <v>1.0609458811882533</v>
      </c>
    </row>
    <row r="9" spans="3:15">
      <c r="C9" s="83">
        <v>103</v>
      </c>
      <c r="D9" s="20" t="str">
        <f>'2019'!B10</f>
        <v xml:space="preserve">Wolfsburg, Stadt       </v>
      </c>
      <c r="E9">
        <v>2019</v>
      </c>
      <c r="F9">
        <f>'2019'!C10</f>
        <v>1480</v>
      </c>
      <c r="G9">
        <f>'2019'!D10</f>
        <v>460</v>
      </c>
      <c r="H9" s="21">
        <f t="shared" si="0"/>
        <v>31.081081081081081</v>
      </c>
      <c r="I9" s="21">
        <f>'2018'!D10/'2018'!C10*100</f>
        <v>24.75177304964539</v>
      </c>
      <c r="J9" s="21">
        <f t="shared" si="1"/>
        <v>6.3293080314356907</v>
      </c>
      <c r="K9">
        <f>'2019'!E10</f>
        <v>3443</v>
      </c>
      <c r="L9">
        <f>'2019'!F10</f>
        <v>1485</v>
      </c>
      <c r="M9" s="21">
        <f t="shared" si="2"/>
        <v>43.130990415335461</v>
      </c>
      <c r="N9" s="21">
        <f>'2018'!F10/'2018'!E10*100</f>
        <v>32.65785609397944</v>
      </c>
      <c r="O9" s="21">
        <f t="shared" si="3"/>
        <v>10.473134321356021</v>
      </c>
    </row>
    <row r="10" spans="3:15">
      <c r="C10" s="83">
        <v>151</v>
      </c>
      <c r="D10" s="20" t="str">
        <f>'2019'!B11</f>
        <v xml:space="preserve">Gifhorn                </v>
      </c>
      <c r="E10">
        <v>2019</v>
      </c>
      <c r="F10">
        <f>'2019'!C11</f>
        <v>1727</v>
      </c>
      <c r="G10">
        <f>'2019'!D11</f>
        <v>187</v>
      </c>
      <c r="H10" s="21">
        <f t="shared" si="0"/>
        <v>10.828025477707007</v>
      </c>
      <c r="I10" s="21">
        <f>'2018'!D11/'2018'!C11*100</f>
        <v>10.542540073982737</v>
      </c>
      <c r="J10" s="21">
        <f t="shared" si="1"/>
        <v>0.28548540372426956</v>
      </c>
      <c r="K10">
        <f>'2019'!E11</f>
        <v>4656</v>
      </c>
      <c r="L10">
        <f>'2019'!F11</f>
        <v>915</v>
      </c>
      <c r="M10" s="21">
        <f t="shared" si="2"/>
        <v>19.652061855670102</v>
      </c>
      <c r="N10" s="21">
        <f>'2018'!F11/'2018'!E11*100</f>
        <v>15.703602991162475</v>
      </c>
      <c r="O10" s="21">
        <f t="shared" si="3"/>
        <v>3.9484588645076268</v>
      </c>
    </row>
    <row r="11" spans="3:15">
      <c r="C11" s="83">
        <v>153</v>
      </c>
      <c r="D11" s="20" t="str">
        <f>'2019'!B12</f>
        <v xml:space="preserve">Goslar                 </v>
      </c>
      <c r="E11">
        <v>2019</v>
      </c>
      <c r="F11">
        <f>'2019'!C12</f>
        <v>1025</v>
      </c>
      <c r="G11">
        <f>'2019'!D12</f>
        <v>112</v>
      </c>
      <c r="H11" s="21">
        <f t="shared" si="0"/>
        <v>10.926829268292684</v>
      </c>
      <c r="I11" s="21">
        <f>'2018'!D12/'2018'!C12*100</f>
        <v>12.068965517241379</v>
      </c>
      <c r="J11" s="21">
        <f t="shared" si="1"/>
        <v>-1.1421362489486953</v>
      </c>
      <c r="K11">
        <f>'2019'!E12</f>
        <v>2727</v>
      </c>
      <c r="L11">
        <f>'2019'!F12</f>
        <v>646</v>
      </c>
      <c r="M11" s="21">
        <f t="shared" si="2"/>
        <v>23.689035570223687</v>
      </c>
      <c r="N11" s="21">
        <f>'2018'!F12/'2018'!E12*100</f>
        <v>22.09737827715356</v>
      </c>
      <c r="O11" s="21">
        <f t="shared" si="3"/>
        <v>1.5916572930701278</v>
      </c>
    </row>
    <row r="12" spans="3:15">
      <c r="C12" s="83">
        <v>154</v>
      </c>
      <c r="D12" s="20" t="str">
        <f>'2019'!B13</f>
        <v xml:space="preserve">Helmstedt              </v>
      </c>
      <c r="E12">
        <v>2019</v>
      </c>
      <c r="F12">
        <f>'2019'!C13</f>
        <v>818</v>
      </c>
      <c r="G12">
        <f>'2019'!D13</f>
        <v>67</v>
      </c>
      <c r="H12" s="21">
        <f t="shared" si="0"/>
        <v>8.1907090464547672</v>
      </c>
      <c r="I12" s="21">
        <f>'2018'!D13/'2018'!C13*100</f>
        <v>8.4224598930481278</v>
      </c>
      <c r="J12" s="21">
        <f t="shared" si="1"/>
        <v>-0.23175084659336065</v>
      </c>
      <c r="K12">
        <f>'2019'!E13</f>
        <v>2101</v>
      </c>
      <c r="L12">
        <f>'2019'!F13</f>
        <v>304</v>
      </c>
      <c r="M12" s="21">
        <f t="shared" si="2"/>
        <v>14.469300333174678</v>
      </c>
      <c r="N12" s="21">
        <f>'2018'!F13/'2018'!E13*100</f>
        <v>15.714982918496828</v>
      </c>
      <c r="O12" s="21">
        <f t="shared" si="3"/>
        <v>-1.2456825853221503</v>
      </c>
    </row>
    <row r="13" spans="3:15">
      <c r="C13" s="83">
        <v>155</v>
      </c>
      <c r="D13" s="20" t="str">
        <f>'2019'!B14</f>
        <v xml:space="preserve">Northeim               </v>
      </c>
      <c r="E13">
        <v>2019</v>
      </c>
      <c r="F13">
        <f>'2019'!C14</f>
        <v>950</v>
      </c>
      <c r="G13">
        <f>'2019'!D14</f>
        <v>165</v>
      </c>
      <c r="H13" s="21">
        <f t="shared" si="0"/>
        <v>17.368421052631579</v>
      </c>
      <c r="I13" s="21">
        <f>'2018'!D14/'2018'!C14*100</f>
        <v>15.193965517241379</v>
      </c>
      <c r="J13" s="21">
        <f t="shared" si="1"/>
        <v>2.1744555353901998</v>
      </c>
      <c r="K13">
        <f>'2019'!E14</f>
        <v>3010</v>
      </c>
      <c r="L13">
        <f>'2019'!F14</f>
        <v>704</v>
      </c>
      <c r="M13" s="21">
        <f t="shared" si="2"/>
        <v>23.388704318936878</v>
      </c>
      <c r="N13" s="21">
        <f>'2018'!F14/'2018'!E14*100</f>
        <v>22.551632245169888</v>
      </c>
      <c r="O13" s="21">
        <f t="shared" si="3"/>
        <v>0.83707207376698989</v>
      </c>
    </row>
    <row r="14" spans="3:15">
      <c r="C14" s="83">
        <v>157</v>
      </c>
      <c r="D14" s="20" t="str">
        <f>'2019'!B15</f>
        <v xml:space="preserve">Peine                  </v>
      </c>
      <c r="E14">
        <v>2019</v>
      </c>
      <c r="F14">
        <f>'2019'!C15</f>
        <v>1236</v>
      </c>
      <c r="G14">
        <f>'2019'!D15</f>
        <v>169</v>
      </c>
      <c r="H14" s="21">
        <f t="shared" si="0"/>
        <v>13.673139158576053</v>
      </c>
      <c r="I14" s="21">
        <f>'2018'!D15/'2018'!C15*100</f>
        <v>11.90909090909091</v>
      </c>
      <c r="J14" s="21">
        <f t="shared" si="1"/>
        <v>1.7640482494851426</v>
      </c>
      <c r="K14">
        <f>'2019'!E15</f>
        <v>3518</v>
      </c>
      <c r="L14">
        <f>'2019'!F15</f>
        <v>933</v>
      </c>
      <c r="M14" s="21">
        <f t="shared" si="2"/>
        <v>26.520750426378626</v>
      </c>
      <c r="N14" s="21">
        <f>'2018'!F15/'2018'!E15*100</f>
        <v>26.140958983246676</v>
      </c>
      <c r="O14" s="21">
        <f t="shared" si="3"/>
        <v>0.37979144313194979</v>
      </c>
    </row>
    <row r="15" spans="3:15">
      <c r="C15" s="83">
        <v>158</v>
      </c>
      <c r="D15" s="20" t="str">
        <f>'2019'!B16</f>
        <v xml:space="preserve">Wolfenbüttel           </v>
      </c>
      <c r="E15">
        <v>2019</v>
      </c>
      <c r="F15">
        <f>'2019'!C16</f>
        <v>1021</v>
      </c>
      <c r="G15">
        <f>'2019'!D16</f>
        <v>129</v>
      </c>
      <c r="H15" s="21">
        <f t="shared" si="0"/>
        <v>12.634671890303622</v>
      </c>
      <c r="I15" s="21">
        <f>'2018'!D16/'2018'!C16*100</f>
        <v>10.059171597633137</v>
      </c>
      <c r="J15" s="21">
        <f t="shared" si="1"/>
        <v>2.5755002926704851</v>
      </c>
      <c r="K15">
        <f>'2019'!E16</f>
        <v>2879</v>
      </c>
      <c r="L15">
        <f>'2019'!F16</f>
        <v>589</v>
      </c>
      <c r="M15" s="21">
        <f t="shared" si="2"/>
        <v>20.45849253212921</v>
      </c>
      <c r="N15" s="21">
        <f>'2018'!F16/'2018'!E16*100</f>
        <v>19.818511796733212</v>
      </c>
      <c r="O15" s="21">
        <f t="shared" si="3"/>
        <v>0.63998073539599787</v>
      </c>
    </row>
    <row r="16" spans="3:15">
      <c r="C16" s="83">
        <v>159</v>
      </c>
      <c r="D16" s="20" t="str">
        <f>'2019'!B17</f>
        <v xml:space="preserve">Göttingen              </v>
      </c>
      <c r="E16">
        <v>2019</v>
      </c>
      <c r="F16">
        <f>'2019'!C17</f>
        <v>3176</v>
      </c>
      <c r="G16">
        <f>'2019'!D17</f>
        <v>615</v>
      </c>
      <c r="H16" s="21">
        <f t="shared" si="0"/>
        <v>19.363979848866499</v>
      </c>
      <c r="I16" s="21">
        <f>'2018'!D17/'2018'!C17*100</f>
        <v>17.035830618892508</v>
      </c>
      <c r="J16" s="21">
        <f t="shared" si="1"/>
        <v>2.3281492299739917</v>
      </c>
      <c r="K16">
        <f>'2019'!E17</f>
        <v>7291</v>
      </c>
      <c r="L16">
        <f>'2019'!F17</f>
        <v>2000</v>
      </c>
      <c r="M16" s="21">
        <f t="shared" si="2"/>
        <v>27.431079412974903</v>
      </c>
      <c r="N16" s="21">
        <f>'2018'!F17/'2018'!E17*100</f>
        <v>26.463995516951528</v>
      </c>
      <c r="O16" s="21">
        <f t="shared" si="3"/>
        <v>0.96708389602337519</v>
      </c>
    </row>
    <row r="17" spans="3:15">
      <c r="C17" s="83">
        <v>159016</v>
      </c>
      <c r="D17" s="20" t="str">
        <f>'2019'!B18</f>
        <v xml:space="preserve">dav. Göttingen, Stadt  </v>
      </c>
      <c r="E17">
        <v>2019</v>
      </c>
      <c r="F17">
        <f>'2019'!C18</f>
        <v>1372</v>
      </c>
      <c r="G17">
        <f>'2019'!D18</f>
        <v>437</v>
      </c>
      <c r="H17" s="21">
        <f t="shared" si="0"/>
        <v>31.851311953352766</v>
      </c>
      <c r="I17" s="21">
        <f>'2018'!D18/'2018'!C18*100</f>
        <v>27.232796486090777</v>
      </c>
      <c r="J17" s="21">
        <f t="shared" si="1"/>
        <v>4.6185154672619895</v>
      </c>
      <c r="K17">
        <f>'2019'!E18</f>
        <v>2684</v>
      </c>
      <c r="L17">
        <f>'2019'!F18</f>
        <v>1102</v>
      </c>
      <c r="M17" s="21">
        <f t="shared" si="2"/>
        <v>41.058122205663189</v>
      </c>
      <c r="N17" s="21">
        <f>'2018'!F18/'2018'!E18*100</f>
        <v>39.338097028958259</v>
      </c>
      <c r="O17" s="21">
        <f t="shared" si="3"/>
        <v>1.7200251767049295</v>
      </c>
    </row>
    <row r="18" spans="3:15">
      <c r="C18" s="83">
        <v>159999</v>
      </c>
      <c r="D18" s="20" t="str">
        <f>'2019'!B19</f>
        <v xml:space="preserve">dav. Göttingen, Umland </v>
      </c>
      <c r="E18">
        <v>2019</v>
      </c>
      <c r="F18">
        <f>'2019'!C19</f>
        <v>1804</v>
      </c>
      <c r="G18">
        <f>'2019'!D19</f>
        <v>178</v>
      </c>
      <c r="H18" s="21">
        <f t="shared" si="0"/>
        <v>9.8669623059866964</v>
      </c>
      <c r="I18" s="21">
        <f>'2018'!D19/'2018'!C19*100</f>
        <v>8.86150234741784</v>
      </c>
      <c r="J18" s="21">
        <f t="shared" si="1"/>
        <v>1.0054599585688564</v>
      </c>
      <c r="K18">
        <f>'2019'!E19</f>
        <v>4607</v>
      </c>
      <c r="L18">
        <f>'2019'!F19</f>
        <v>898</v>
      </c>
      <c r="M18" s="21">
        <f t="shared" si="2"/>
        <v>19.492077273713914</v>
      </c>
      <c r="N18" s="21">
        <f>'2018'!F19/'2018'!E19*100</f>
        <v>18.821165438714001</v>
      </c>
      <c r="O18" s="21">
        <f t="shared" si="3"/>
        <v>0.67091183499991303</v>
      </c>
    </row>
    <row r="19" spans="3:15">
      <c r="C19" s="83">
        <v>1</v>
      </c>
      <c r="D19" s="20" t="str">
        <f>'2019'!B20</f>
        <v>Stat. Region Braunschwe</v>
      </c>
      <c r="E19">
        <v>2019</v>
      </c>
      <c r="F19">
        <f>'2019'!C20</f>
        <v>14598</v>
      </c>
      <c r="G19">
        <f>'2019'!D20</f>
        <v>2707</v>
      </c>
      <c r="H19" s="21">
        <f t="shared" si="0"/>
        <v>18.543636114536238</v>
      </c>
      <c r="I19" s="21">
        <f>'2018'!D20/'2018'!C20*100</f>
        <v>16.582015880964303</v>
      </c>
      <c r="J19" s="21">
        <f t="shared" si="1"/>
        <v>1.961620233571935</v>
      </c>
      <c r="K19">
        <f>'2019'!E20</f>
        <v>38140</v>
      </c>
      <c r="L19">
        <f>'2019'!F20</f>
        <v>11028</v>
      </c>
      <c r="M19" s="21">
        <f t="shared" si="2"/>
        <v>28.914525432616678</v>
      </c>
      <c r="N19" s="21">
        <f>'2018'!F20/'2018'!E20*100</f>
        <v>26.772625983300667</v>
      </c>
      <c r="O19" s="21">
        <f t="shared" si="3"/>
        <v>2.1418994493160106</v>
      </c>
    </row>
    <row r="20" spans="3:15">
      <c r="C20" s="83">
        <v>241</v>
      </c>
      <c r="D20" s="20" t="str">
        <f>'2019'!B21</f>
        <v xml:space="preserve">Region Hannover        </v>
      </c>
      <c r="E20">
        <v>2019</v>
      </c>
      <c r="F20">
        <f>'2019'!C21</f>
        <v>11283</v>
      </c>
      <c r="G20">
        <f>'2019'!D21</f>
        <v>3091</v>
      </c>
      <c r="H20" s="21">
        <f t="shared" si="0"/>
        <v>27.395196313037314</v>
      </c>
      <c r="I20" s="21">
        <f>'2018'!D21/'2018'!C21*100</f>
        <v>26.884715607871328</v>
      </c>
      <c r="J20" s="21">
        <f t="shared" si="1"/>
        <v>0.51048070516598543</v>
      </c>
      <c r="K20">
        <f>'2019'!E21</f>
        <v>29733</v>
      </c>
      <c r="L20">
        <f>'2019'!F21</f>
        <v>12213</v>
      </c>
      <c r="M20" s="21">
        <f t="shared" si="2"/>
        <v>41.075572596105339</v>
      </c>
      <c r="N20" s="21">
        <f>'2018'!F21/'2018'!E21*100</f>
        <v>39.372798467904651</v>
      </c>
      <c r="O20" s="21">
        <f t="shared" si="3"/>
        <v>1.7027741282006872</v>
      </c>
    </row>
    <row r="21" spans="3:15">
      <c r="C21" s="83">
        <v>241001</v>
      </c>
      <c r="D21" s="20" t="str">
        <f>'2019'!B22</f>
        <v>dav. Hannover, Landesha</v>
      </c>
      <c r="E21">
        <v>2019</v>
      </c>
      <c r="F21">
        <f>'2019'!C22</f>
        <v>5562</v>
      </c>
      <c r="G21">
        <f>'2019'!D22</f>
        <v>1986</v>
      </c>
      <c r="H21" s="21">
        <f t="shared" si="0"/>
        <v>35.706580366774546</v>
      </c>
      <c r="I21" s="21">
        <f>'2018'!D22/'2018'!C22*100</f>
        <v>35.556750941366325</v>
      </c>
      <c r="J21" s="21">
        <f t="shared" si="1"/>
        <v>0.14982942540822108</v>
      </c>
      <c r="K21">
        <f>'2019'!E22</f>
        <v>13544</v>
      </c>
      <c r="L21">
        <f>'2019'!F22</f>
        <v>6963</v>
      </c>
      <c r="M21" s="21">
        <f t="shared" si="2"/>
        <v>51.410218546958063</v>
      </c>
      <c r="N21" s="21">
        <f>'2018'!F22/'2018'!E22*100</f>
        <v>51.066993828537434</v>
      </c>
      <c r="O21" s="21">
        <f t="shared" si="3"/>
        <v>0.34322471842062896</v>
      </c>
    </row>
    <row r="22" spans="3:15">
      <c r="C22" s="83">
        <v>241999</v>
      </c>
      <c r="D22" s="20" t="str">
        <f>'2019'!B23</f>
        <v xml:space="preserve">dav. Hannover, Umland  </v>
      </c>
      <c r="E22">
        <v>2019</v>
      </c>
      <c r="F22">
        <f>'2019'!C23</f>
        <v>5721</v>
      </c>
      <c r="G22">
        <f>'2019'!D23</f>
        <v>1105</v>
      </c>
      <c r="H22" s="21">
        <f t="shared" si="0"/>
        <v>19.314805104002797</v>
      </c>
      <c r="I22" s="21">
        <f>'2018'!D23/'2018'!C23*100</f>
        <v>18.173631123919311</v>
      </c>
      <c r="J22" s="21">
        <f t="shared" si="1"/>
        <v>1.1411739800834866</v>
      </c>
      <c r="K22">
        <f>'2019'!E23</f>
        <v>16189</v>
      </c>
      <c r="L22">
        <f>'2019'!F23</f>
        <v>5250</v>
      </c>
      <c r="M22" s="21">
        <f t="shared" si="2"/>
        <v>32.429427388967817</v>
      </c>
      <c r="N22" s="21">
        <f>'2018'!F23/'2018'!E23*100</f>
        <v>29.413627152988852</v>
      </c>
      <c r="O22" s="21">
        <f t="shared" si="3"/>
        <v>3.0158002359789648</v>
      </c>
    </row>
    <row r="23" spans="3:15">
      <c r="C23" s="83">
        <v>251</v>
      </c>
      <c r="D23" s="20" t="str">
        <f>'2019'!B24</f>
        <v xml:space="preserve">Diepholz               </v>
      </c>
      <c r="E23">
        <v>2019</v>
      </c>
      <c r="F23">
        <f>'2019'!C24</f>
        <v>2040</v>
      </c>
      <c r="G23">
        <f>'2019'!D24</f>
        <v>319</v>
      </c>
      <c r="H23" s="21">
        <f t="shared" si="0"/>
        <v>15.637254901960784</v>
      </c>
      <c r="I23" s="21">
        <f>'2018'!D24/'2018'!C24*100</f>
        <v>14.167127836192584</v>
      </c>
      <c r="J23" s="21">
        <f t="shared" si="1"/>
        <v>1.4701270657681995</v>
      </c>
      <c r="K23">
        <f>'2019'!E24</f>
        <v>5389</v>
      </c>
      <c r="L23">
        <f>'2019'!F24</f>
        <v>1329</v>
      </c>
      <c r="M23" s="21">
        <f t="shared" si="2"/>
        <v>24.661347188717759</v>
      </c>
      <c r="N23" s="21">
        <f>'2018'!F24/'2018'!E24*100</f>
        <v>22.580019398642097</v>
      </c>
      <c r="O23" s="21">
        <f t="shared" si="3"/>
        <v>2.0813277900756617</v>
      </c>
    </row>
    <row r="24" spans="3:15">
      <c r="C24" s="83">
        <v>252</v>
      </c>
      <c r="D24" s="20" t="str">
        <f>'2019'!B25</f>
        <v xml:space="preserve">Hameln-Pyrmont         </v>
      </c>
      <c r="E24">
        <v>2019</v>
      </c>
      <c r="F24">
        <f>'2019'!C25</f>
        <v>1187</v>
      </c>
      <c r="G24">
        <f>'2019'!D25</f>
        <v>261</v>
      </c>
      <c r="H24" s="21">
        <f t="shared" si="0"/>
        <v>21.988205560235887</v>
      </c>
      <c r="I24" s="21">
        <f>'2018'!D25/'2018'!C25*100</f>
        <v>18.018018018018019</v>
      </c>
      <c r="J24" s="21">
        <f t="shared" si="1"/>
        <v>3.9701875422178681</v>
      </c>
      <c r="K24">
        <f>'2019'!E25</f>
        <v>3553</v>
      </c>
      <c r="L24">
        <f>'2019'!F25</f>
        <v>1152</v>
      </c>
      <c r="M24" s="21">
        <f t="shared" si="2"/>
        <v>32.423304249929636</v>
      </c>
      <c r="N24" s="21">
        <f>'2018'!F25/'2018'!E25*100</f>
        <v>30.805687203791472</v>
      </c>
      <c r="O24" s="21">
        <f t="shared" si="3"/>
        <v>1.6176170461381645</v>
      </c>
    </row>
    <row r="25" spans="3:15">
      <c r="C25" s="83">
        <v>254</v>
      </c>
      <c r="D25" s="20" t="str">
        <f>'2019'!B26</f>
        <v xml:space="preserve">Hildesheim             </v>
      </c>
      <c r="E25">
        <v>2019</v>
      </c>
      <c r="F25">
        <f>'2019'!C26</f>
        <v>2111</v>
      </c>
      <c r="G25">
        <f>'2019'!D26</f>
        <v>437</v>
      </c>
      <c r="H25" s="21">
        <f t="shared" si="0"/>
        <v>20.70108953102795</v>
      </c>
      <c r="I25" s="21">
        <f>'2018'!D26/'2018'!C26*100</f>
        <v>15.39951573849879</v>
      </c>
      <c r="J25" s="21">
        <f t="shared" si="1"/>
        <v>5.3015737925291599</v>
      </c>
      <c r="K25">
        <f>'2019'!E26</f>
        <v>6475</v>
      </c>
      <c r="L25">
        <f>'2019'!F26</f>
        <v>1832</v>
      </c>
      <c r="M25" s="21">
        <f t="shared" si="2"/>
        <v>28.29343629343629</v>
      </c>
      <c r="N25" s="21">
        <f>'2018'!F26/'2018'!E26*100</f>
        <v>26.635959339263028</v>
      </c>
      <c r="O25" s="21">
        <f t="shared" si="3"/>
        <v>1.6574769541732621</v>
      </c>
    </row>
    <row r="26" spans="3:15">
      <c r="C26" s="83">
        <v>255</v>
      </c>
      <c r="D26" s="20" t="str">
        <f>'2019'!B27</f>
        <v xml:space="preserve">Holzminden             </v>
      </c>
      <c r="E26">
        <v>2019</v>
      </c>
      <c r="F26">
        <f>'2019'!C27</f>
        <v>513</v>
      </c>
      <c r="G26">
        <f>'2019'!D27</f>
        <v>91</v>
      </c>
      <c r="H26" s="21">
        <f t="shared" si="0"/>
        <v>17.738791423001949</v>
      </c>
      <c r="I26" s="21">
        <f>'2018'!D27/'2018'!C27*100</f>
        <v>14.767932489451477</v>
      </c>
      <c r="J26" s="21">
        <f t="shared" si="1"/>
        <v>2.9708589335504723</v>
      </c>
      <c r="K26">
        <f>'2019'!E27</f>
        <v>1581</v>
      </c>
      <c r="L26">
        <f>'2019'!F27</f>
        <v>401</v>
      </c>
      <c r="M26" s="21">
        <f t="shared" si="2"/>
        <v>25.363693864642634</v>
      </c>
      <c r="N26" s="21">
        <f>'2018'!F27/'2018'!E27*100</f>
        <v>19.022103148024115</v>
      </c>
      <c r="O26" s="21">
        <f t="shared" si="3"/>
        <v>6.3415907166185193</v>
      </c>
    </row>
    <row r="27" spans="3:15">
      <c r="C27" s="83">
        <v>256</v>
      </c>
      <c r="D27" s="20" t="str">
        <f>'2019'!B28</f>
        <v xml:space="preserve">Nienburg (Weser)       </v>
      </c>
      <c r="E27">
        <v>2019</v>
      </c>
      <c r="F27">
        <f>'2019'!C28</f>
        <v>1009</v>
      </c>
      <c r="G27">
        <f>'2019'!D28</f>
        <v>143</v>
      </c>
      <c r="H27" s="21">
        <f t="shared" si="0"/>
        <v>14.172447968285432</v>
      </c>
      <c r="I27" s="21">
        <f>'2018'!D28/'2018'!C28*100</f>
        <v>13.146997929606624</v>
      </c>
      <c r="J27" s="21">
        <f t="shared" si="1"/>
        <v>1.0254500386788088</v>
      </c>
      <c r="K27">
        <f>'2019'!E28</f>
        <v>3094</v>
      </c>
      <c r="L27">
        <f>'2019'!F28</f>
        <v>668</v>
      </c>
      <c r="M27" s="21">
        <f t="shared" si="2"/>
        <v>21.590174531351003</v>
      </c>
      <c r="N27" s="21">
        <f>'2018'!F28/'2018'!E28*100</f>
        <v>21.092150170648463</v>
      </c>
      <c r="O27" s="21">
        <f t="shared" si="3"/>
        <v>0.49802436070254075</v>
      </c>
    </row>
    <row r="28" spans="3:15">
      <c r="C28" s="83">
        <v>257</v>
      </c>
      <c r="D28" s="20" t="str">
        <f>'2019'!B29</f>
        <v xml:space="preserve">Schaumburg             </v>
      </c>
      <c r="E28">
        <v>2019</v>
      </c>
      <c r="F28">
        <f>'2019'!C29</f>
        <v>1311</v>
      </c>
      <c r="G28">
        <f>'2019'!D29</f>
        <v>228</v>
      </c>
      <c r="H28" s="21">
        <f t="shared" si="0"/>
        <v>17.391304347826086</v>
      </c>
      <c r="I28" s="21">
        <f>'2018'!D29/'2018'!C29*100</f>
        <v>14.970563498738434</v>
      </c>
      <c r="J28" s="21">
        <f t="shared" si="1"/>
        <v>2.4207408490876521</v>
      </c>
      <c r="K28">
        <f>'2019'!E29</f>
        <v>3677</v>
      </c>
      <c r="L28">
        <f>'2019'!F29</f>
        <v>1115</v>
      </c>
      <c r="M28" s="21">
        <f t="shared" si="2"/>
        <v>30.323633396790861</v>
      </c>
      <c r="N28" s="21">
        <f>'2018'!F29/'2018'!E29*100</f>
        <v>27.095130237825593</v>
      </c>
      <c r="O28" s="21">
        <f t="shared" si="3"/>
        <v>3.2285031589652675</v>
      </c>
    </row>
    <row r="29" spans="3:15">
      <c r="C29" s="83">
        <v>2</v>
      </c>
      <c r="D29" s="20" t="str">
        <f>'2019'!B30</f>
        <v xml:space="preserve">Stat. Region Hannover  </v>
      </c>
      <c r="E29">
        <v>2019</v>
      </c>
      <c r="F29">
        <f>'2019'!C30</f>
        <v>19454</v>
      </c>
      <c r="G29">
        <f>'2019'!D30</f>
        <v>4570</v>
      </c>
      <c r="H29" s="21">
        <f t="shared" si="0"/>
        <v>23.491312840546932</v>
      </c>
      <c r="I29" s="21">
        <f>'2018'!D30/'2018'!C30*100</f>
        <v>22.097118463180362</v>
      </c>
      <c r="J29" s="21">
        <f t="shared" si="1"/>
        <v>1.3941943773665706</v>
      </c>
      <c r="K29">
        <f>'2019'!E30</f>
        <v>53502</v>
      </c>
      <c r="L29">
        <f>'2019'!F30</f>
        <v>18710</v>
      </c>
      <c r="M29" s="21">
        <f t="shared" si="2"/>
        <v>34.970655302605508</v>
      </c>
      <c r="N29" s="21">
        <f>'2018'!F30/'2018'!E30*100</f>
        <v>33.164177383080563</v>
      </c>
      <c r="O29" s="21">
        <f t="shared" si="3"/>
        <v>1.8064779195249443</v>
      </c>
    </row>
    <row r="30" spans="3:15">
      <c r="C30" s="83">
        <v>351</v>
      </c>
      <c r="D30" s="20" t="str">
        <f>'2019'!B31</f>
        <v xml:space="preserve">Celle                  </v>
      </c>
      <c r="E30">
        <v>2019</v>
      </c>
      <c r="F30">
        <f>'2019'!C31</f>
        <v>1518</v>
      </c>
      <c r="G30">
        <f>'2019'!D31</f>
        <v>167</v>
      </c>
      <c r="H30" s="21">
        <f t="shared" si="0"/>
        <v>11.001317523056652</v>
      </c>
      <c r="I30" s="21">
        <f>'2018'!D31/'2018'!C31*100</f>
        <v>9.479305740987984</v>
      </c>
      <c r="J30" s="21">
        <f t="shared" si="1"/>
        <v>1.5220117820686685</v>
      </c>
      <c r="K30">
        <f>'2019'!E31</f>
        <v>4676</v>
      </c>
      <c r="L30">
        <f>'2019'!F31</f>
        <v>1025</v>
      </c>
      <c r="M30" s="21">
        <f t="shared" si="2"/>
        <v>21.920444824636441</v>
      </c>
      <c r="N30" s="21">
        <f>'2018'!F31/'2018'!E31*100</f>
        <v>20.63632346442775</v>
      </c>
      <c r="O30" s="21">
        <f t="shared" si="3"/>
        <v>1.2841213602086903</v>
      </c>
    </row>
    <row r="31" spans="3:15">
      <c r="C31" s="83">
        <v>352</v>
      </c>
      <c r="D31" s="20" t="str">
        <f>'2019'!B32</f>
        <v xml:space="preserve">Cuxhaven               </v>
      </c>
      <c r="E31">
        <v>2019</v>
      </c>
      <c r="F31">
        <f>'2019'!C32</f>
        <v>1705</v>
      </c>
      <c r="G31">
        <f>'2019'!D32</f>
        <v>217</v>
      </c>
      <c r="H31" s="21">
        <f t="shared" si="0"/>
        <v>12.727272727272727</v>
      </c>
      <c r="I31" s="21">
        <f>'2018'!D32/'2018'!C32*100</f>
        <v>12.08515967438948</v>
      </c>
      <c r="J31" s="21">
        <f t="shared" si="1"/>
        <v>0.64211305288324638</v>
      </c>
      <c r="K31">
        <f>'2019'!E32</f>
        <v>4776</v>
      </c>
      <c r="L31">
        <f>'2019'!F32</f>
        <v>819</v>
      </c>
      <c r="M31" s="21">
        <f t="shared" si="2"/>
        <v>17.14824120603015</v>
      </c>
      <c r="N31" s="21">
        <f>'2018'!F32/'2018'!E32*100</f>
        <v>17.693288020390824</v>
      </c>
      <c r="O31" s="21">
        <f t="shared" si="3"/>
        <v>-0.54504681436067415</v>
      </c>
    </row>
    <row r="32" spans="3:15">
      <c r="C32" s="83">
        <v>353</v>
      </c>
      <c r="D32" s="20" t="str">
        <f>'2019'!B33</f>
        <v xml:space="preserve">Harburg                </v>
      </c>
      <c r="E32">
        <v>2019</v>
      </c>
      <c r="F32">
        <f>'2019'!C33</f>
        <v>2631</v>
      </c>
      <c r="G32">
        <f>'2019'!D33</f>
        <v>368</v>
      </c>
      <c r="H32" s="21">
        <f t="shared" si="0"/>
        <v>13.987077156974534</v>
      </c>
      <c r="I32" s="21">
        <f>'2018'!D33/'2018'!C33*100</f>
        <v>12.580645161290322</v>
      </c>
      <c r="J32" s="21">
        <f t="shared" si="1"/>
        <v>1.406431995684212</v>
      </c>
      <c r="K32">
        <f>'2019'!E33</f>
        <v>6948</v>
      </c>
      <c r="L32">
        <f>'2019'!F33</f>
        <v>1545</v>
      </c>
      <c r="M32" s="21">
        <f t="shared" si="2"/>
        <v>22.236614853195164</v>
      </c>
      <c r="N32" s="21">
        <f>'2018'!F33/'2018'!E33*100</f>
        <v>22.403888643393724</v>
      </c>
      <c r="O32" s="21">
        <f t="shared" si="3"/>
        <v>-0.16727379019856059</v>
      </c>
    </row>
    <row r="33" spans="3:15">
      <c r="C33" s="83">
        <v>354</v>
      </c>
      <c r="D33" s="20" t="str">
        <f>'2019'!B34</f>
        <v xml:space="preserve">Lüchow-Dannenberg      </v>
      </c>
      <c r="E33">
        <v>2019</v>
      </c>
      <c r="F33">
        <f>'2019'!C34</f>
        <v>338</v>
      </c>
      <c r="G33">
        <f>'2019'!D34</f>
        <v>25</v>
      </c>
      <c r="H33" s="21">
        <f t="shared" si="0"/>
        <v>7.3964497041420119</v>
      </c>
      <c r="I33" s="21">
        <f>'2018'!D34/'2018'!C34*100</f>
        <v>15.193370165745856</v>
      </c>
      <c r="J33" s="21">
        <f t="shared" si="1"/>
        <v>-7.7969204616038441</v>
      </c>
      <c r="K33">
        <f>'2019'!E34</f>
        <v>1103</v>
      </c>
      <c r="L33">
        <f>'2019'!F34</f>
        <v>158</v>
      </c>
      <c r="M33" s="21">
        <f t="shared" si="2"/>
        <v>14.324569356300998</v>
      </c>
      <c r="N33" s="21">
        <f>'2018'!F34/'2018'!E34*100</f>
        <v>15.589353612167301</v>
      </c>
      <c r="O33" s="21">
        <f t="shared" si="3"/>
        <v>-1.2647842558663029</v>
      </c>
    </row>
    <row r="34" spans="3:15">
      <c r="C34" s="83">
        <v>355</v>
      </c>
      <c r="D34" s="20" t="str">
        <f>'2019'!B35</f>
        <v xml:space="preserve">Lüneburg               </v>
      </c>
      <c r="E34">
        <v>2019</v>
      </c>
      <c r="F34">
        <f>'2019'!C35</f>
        <v>2056</v>
      </c>
      <c r="G34">
        <f>'2019'!D35</f>
        <v>319</v>
      </c>
      <c r="H34" s="21">
        <f t="shared" si="0"/>
        <v>15.51556420233463</v>
      </c>
      <c r="I34" s="21">
        <f>'2018'!D35/'2018'!C35*100</f>
        <v>11.727416798732172</v>
      </c>
      <c r="J34" s="21">
        <f t="shared" si="1"/>
        <v>3.7881474036024585</v>
      </c>
      <c r="K34">
        <f>'2019'!E35</f>
        <v>4962</v>
      </c>
      <c r="L34">
        <f>'2019'!F35</f>
        <v>1072</v>
      </c>
      <c r="M34" s="21">
        <f t="shared" si="2"/>
        <v>21.604191858121723</v>
      </c>
      <c r="N34" s="21">
        <f>'2018'!F35/'2018'!E35*100</f>
        <v>22.134146341463413</v>
      </c>
      <c r="O34" s="21">
        <f t="shared" si="3"/>
        <v>-0.52995448334169026</v>
      </c>
    </row>
    <row r="35" spans="3:15">
      <c r="C35" s="83">
        <v>356</v>
      </c>
      <c r="D35" s="20" t="str">
        <f>'2019'!B36</f>
        <v xml:space="preserve">Osterholz              </v>
      </c>
      <c r="E35">
        <v>2019</v>
      </c>
      <c r="F35">
        <f>'2019'!C36</f>
        <v>1063</v>
      </c>
      <c r="G35">
        <f>'2019'!D36</f>
        <v>131</v>
      </c>
      <c r="H35" s="21">
        <f t="shared" si="0"/>
        <v>12.323612417685794</v>
      </c>
      <c r="I35" s="21">
        <f>'2018'!D36/'2018'!C36*100</f>
        <v>11.561866125760648</v>
      </c>
      <c r="J35" s="21">
        <f t="shared" si="1"/>
        <v>0.76174629192514587</v>
      </c>
      <c r="K35">
        <f>'2019'!E36</f>
        <v>2884</v>
      </c>
      <c r="L35">
        <f>'2019'!F36</f>
        <v>621</v>
      </c>
      <c r="M35" s="21">
        <f t="shared" si="2"/>
        <v>21.532593619972261</v>
      </c>
      <c r="N35" s="21">
        <f>'2018'!F36/'2018'!E36*100</f>
        <v>18.397731300957108</v>
      </c>
      <c r="O35" s="21">
        <f t="shared" si="3"/>
        <v>3.1348623190151521</v>
      </c>
    </row>
    <row r="36" spans="3:15">
      <c r="C36" s="83">
        <v>357</v>
      </c>
      <c r="D36" s="20" t="str">
        <f>'2019'!B37</f>
        <v xml:space="preserve">Rotenburg (Wümme)      </v>
      </c>
      <c r="E36">
        <v>2019</v>
      </c>
      <c r="F36">
        <f>'2019'!C37</f>
        <v>1316</v>
      </c>
      <c r="G36">
        <f>'2019'!D37</f>
        <v>161</v>
      </c>
      <c r="H36" s="21">
        <f t="shared" si="0"/>
        <v>12.23404255319149</v>
      </c>
      <c r="I36" s="21">
        <f>'2018'!D37/'2018'!C37*100</f>
        <v>11.599005799502899</v>
      </c>
      <c r="J36" s="21">
        <f t="shared" si="1"/>
        <v>0.63503675368859014</v>
      </c>
      <c r="K36">
        <f>'2019'!E37</f>
        <v>4003</v>
      </c>
      <c r="L36">
        <f>'2019'!F37</f>
        <v>775</v>
      </c>
      <c r="M36" s="21">
        <f t="shared" si="2"/>
        <v>19.360479640269798</v>
      </c>
      <c r="N36" s="21">
        <f>'2018'!F37/'2018'!E37*100</f>
        <v>18.247609201344016</v>
      </c>
      <c r="O36" s="21">
        <f t="shared" si="3"/>
        <v>1.112870438925782</v>
      </c>
    </row>
    <row r="37" spans="3:15">
      <c r="C37" s="83">
        <v>358</v>
      </c>
      <c r="D37" s="20" t="str">
        <f>'2019'!B38</f>
        <v xml:space="preserve">Heidekreis             </v>
      </c>
      <c r="E37">
        <v>2019</v>
      </c>
      <c r="F37">
        <f>'2019'!C38</f>
        <v>1094</v>
      </c>
      <c r="G37">
        <f>'2019'!D38</f>
        <v>185</v>
      </c>
      <c r="H37" s="21">
        <f t="shared" si="0"/>
        <v>16.910420475319928</v>
      </c>
      <c r="I37" s="21">
        <f>'2018'!D38/'2018'!C38*100</f>
        <v>13.479052823315119</v>
      </c>
      <c r="J37" s="21">
        <f t="shared" si="1"/>
        <v>3.4313676520048091</v>
      </c>
      <c r="K37">
        <f>'2019'!E38</f>
        <v>3484</v>
      </c>
      <c r="L37">
        <f>'2019'!F38</f>
        <v>747</v>
      </c>
      <c r="M37" s="21">
        <f t="shared" si="2"/>
        <v>21.440872560275544</v>
      </c>
      <c r="N37" s="21">
        <f>'2018'!F38/'2018'!E38*100</f>
        <v>19.798159691303059</v>
      </c>
      <c r="O37" s="21">
        <f t="shared" si="3"/>
        <v>1.6427128689724846</v>
      </c>
    </row>
    <row r="38" spans="3:15">
      <c r="C38" s="83">
        <v>359</v>
      </c>
      <c r="D38" s="20" t="str">
        <f>'2019'!B39</f>
        <v xml:space="preserve">Stade                  </v>
      </c>
      <c r="E38">
        <v>2019</v>
      </c>
      <c r="F38">
        <f>'2019'!C39</f>
        <v>1905</v>
      </c>
      <c r="G38">
        <f>'2019'!D39</f>
        <v>236</v>
      </c>
      <c r="H38" s="21">
        <f t="shared" si="0"/>
        <v>12.388451443569554</v>
      </c>
      <c r="I38" s="21">
        <f>'2018'!D39/'2018'!C39*100</f>
        <v>10.096426545660805</v>
      </c>
      <c r="J38" s="21">
        <f t="shared" si="1"/>
        <v>2.2920248979087496</v>
      </c>
      <c r="K38">
        <f>'2019'!E39</f>
        <v>5264</v>
      </c>
      <c r="L38">
        <f>'2019'!F39</f>
        <v>1063</v>
      </c>
      <c r="M38" s="21">
        <f t="shared" si="2"/>
        <v>20.193768996960486</v>
      </c>
      <c r="N38" s="21">
        <f>'2018'!F39/'2018'!E39*100</f>
        <v>19.752099160335863</v>
      </c>
      <c r="O38" s="21">
        <f t="shared" si="3"/>
        <v>0.441669836624623</v>
      </c>
    </row>
    <row r="39" spans="3:15">
      <c r="C39" s="83">
        <v>360</v>
      </c>
      <c r="D39" s="20" t="str">
        <f>'2019'!B40</f>
        <v xml:space="preserve">Uelzen                 </v>
      </c>
      <c r="E39">
        <v>2019</v>
      </c>
      <c r="F39">
        <f>'2019'!C40</f>
        <v>715</v>
      </c>
      <c r="G39">
        <f>'2019'!D40</f>
        <v>81</v>
      </c>
      <c r="H39" s="21">
        <f t="shared" si="0"/>
        <v>11.328671328671328</v>
      </c>
      <c r="I39" s="21">
        <f>'2018'!D40/'2018'!C40*100</f>
        <v>10.340136054421768</v>
      </c>
      <c r="J39" s="21">
        <f t="shared" si="1"/>
        <v>0.98853527424956056</v>
      </c>
      <c r="K39">
        <f>'2019'!E40</f>
        <v>2069</v>
      </c>
      <c r="L39">
        <f>'2019'!F40</f>
        <v>432</v>
      </c>
      <c r="M39" s="21">
        <f t="shared" si="2"/>
        <v>20.879652005799905</v>
      </c>
      <c r="N39" s="21">
        <f>'2018'!F40/'2018'!E40*100</f>
        <v>19.084712755598833</v>
      </c>
      <c r="O39" s="21">
        <f t="shared" si="3"/>
        <v>1.7949392502010717</v>
      </c>
    </row>
    <row r="40" spans="3:15">
      <c r="C40" s="83">
        <v>361</v>
      </c>
      <c r="D40" s="20" t="str">
        <f>'2019'!B41</f>
        <v xml:space="preserve">Verden                 </v>
      </c>
      <c r="E40">
        <v>2019</v>
      </c>
      <c r="F40">
        <f>'2019'!C41</f>
        <v>1290</v>
      </c>
      <c r="G40">
        <f>'2019'!D41</f>
        <v>246</v>
      </c>
      <c r="H40" s="21">
        <f t="shared" si="0"/>
        <v>19.069767441860467</v>
      </c>
      <c r="I40" s="21">
        <f>'2018'!D41/'2018'!C41*100</f>
        <v>16.429699842022117</v>
      </c>
      <c r="J40" s="21">
        <f t="shared" si="1"/>
        <v>2.6400675998383498</v>
      </c>
      <c r="K40">
        <f>'2019'!E41</f>
        <v>3669</v>
      </c>
      <c r="L40">
        <f>'2019'!F41</f>
        <v>908</v>
      </c>
      <c r="M40" s="21">
        <f t="shared" si="2"/>
        <v>24.747887707822294</v>
      </c>
      <c r="N40" s="21">
        <f>'2018'!F41/'2018'!E41*100</f>
        <v>24.305360651136681</v>
      </c>
      <c r="O40" s="21">
        <f t="shared" si="3"/>
        <v>0.44252705668561276</v>
      </c>
    </row>
    <row r="41" spans="3:15">
      <c r="C41" s="83">
        <v>3</v>
      </c>
      <c r="D41" s="20" t="str">
        <f>'2019'!B42</f>
        <v xml:space="preserve">Stat. Region Lüneburg  </v>
      </c>
      <c r="E41">
        <v>2019</v>
      </c>
      <c r="F41">
        <f>'2019'!C42</f>
        <v>15631</v>
      </c>
      <c r="G41">
        <f>'2019'!D42</f>
        <v>2136</v>
      </c>
      <c r="H41" s="21">
        <f t="shared" si="0"/>
        <v>13.665152581408737</v>
      </c>
      <c r="I41" s="21">
        <f>'2018'!D42/'2018'!C42*100</f>
        <v>12.012092710782667</v>
      </c>
      <c r="J41" s="21">
        <f t="shared" si="1"/>
        <v>1.6530598706260697</v>
      </c>
      <c r="K41">
        <f>'2019'!E42</f>
        <v>43838</v>
      </c>
      <c r="L41">
        <f>'2019'!F42</f>
        <v>9165</v>
      </c>
      <c r="M41" s="21">
        <f t="shared" si="2"/>
        <v>20.906519458004471</v>
      </c>
      <c r="N41" s="21">
        <f>'2018'!F42/'2018'!E42*100</f>
        <v>20.338387270639515</v>
      </c>
      <c r="O41" s="21">
        <f t="shared" si="3"/>
        <v>0.56813218736495585</v>
      </c>
    </row>
    <row r="42" spans="3:15">
      <c r="C42" s="83">
        <v>401</v>
      </c>
      <c r="D42" s="20" t="str">
        <f>'2019'!B43</f>
        <v xml:space="preserve">Delmenhorst, Stadt     </v>
      </c>
      <c r="E42">
        <v>2019</v>
      </c>
      <c r="F42">
        <f>'2019'!C43</f>
        <v>484</v>
      </c>
      <c r="G42">
        <f>'2019'!D43</f>
        <v>146</v>
      </c>
      <c r="H42" s="21">
        <f t="shared" si="0"/>
        <v>30.165289256198346</v>
      </c>
      <c r="I42" s="21">
        <f>'2018'!D43/'2018'!C43*100</f>
        <v>22.302158273381295</v>
      </c>
      <c r="J42" s="21">
        <f t="shared" si="1"/>
        <v>7.8631309828170508</v>
      </c>
      <c r="K42">
        <f>'2019'!E43</f>
        <v>1783</v>
      </c>
      <c r="L42">
        <f>'2019'!F43</f>
        <v>820</v>
      </c>
      <c r="M42" s="21">
        <f t="shared" si="2"/>
        <v>45.989904655075712</v>
      </c>
      <c r="N42" s="21">
        <f>'2018'!F43/'2018'!E43*100</f>
        <v>46.005830903790084</v>
      </c>
      <c r="O42" s="21">
        <f t="shared" si="3"/>
        <v>-1.5926248714372093E-2</v>
      </c>
    </row>
    <row r="43" spans="3:15">
      <c r="C43" s="83">
        <v>402</v>
      </c>
      <c r="D43" s="20" t="str">
        <f>'2019'!B44</f>
        <v xml:space="preserve">Emden, Stadt           </v>
      </c>
      <c r="E43">
        <v>2019</v>
      </c>
      <c r="F43">
        <f>'2019'!C44</f>
        <v>358</v>
      </c>
      <c r="G43">
        <f>'2019'!D44</f>
        <v>66</v>
      </c>
      <c r="H43" s="21">
        <f t="shared" si="0"/>
        <v>18.435754189944134</v>
      </c>
      <c r="I43" s="21">
        <f>'2018'!D44/'2018'!C44*100</f>
        <v>18.130311614730878</v>
      </c>
      <c r="J43" s="21">
        <f t="shared" si="1"/>
        <v>0.30544257521325591</v>
      </c>
      <c r="K43">
        <f>'2019'!E44</f>
        <v>1193</v>
      </c>
      <c r="L43">
        <f>'2019'!F44</f>
        <v>351</v>
      </c>
      <c r="M43" s="21">
        <f t="shared" si="2"/>
        <v>29.421626152556581</v>
      </c>
      <c r="N43" s="21">
        <f>'2018'!F44/'2018'!E44*100</f>
        <v>26.311336717428084</v>
      </c>
      <c r="O43" s="21">
        <f t="shared" si="3"/>
        <v>3.1102894351284966</v>
      </c>
    </row>
    <row r="44" spans="3:15">
      <c r="C44" s="83">
        <v>403</v>
      </c>
      <c r="D44" s="20" t="str">
        <f>'2019'!B45</f>
        <v>Oldenburg (Oldb), Stadt</v>
      </c>
      <c r="E44">
        <v>2019</v>
      </c>
      <c r="F44">
        <f>'2019'!C45</f>
        <v>1827</v>
      </c>
      <c r="G44">
        <f>'2019'!D45</f>
        <v>393</v>
      </c>
      <c r="H44" s="21">
        <f t="shared" si="0"/>
        <v>21.510673234811165</v>
      </c>
      <c r="I44" s="21">
        <f>'2018'!D45/'2018'!C45*100</f>
        <v>19.52191235059761</v>
      </c>
      <c r="J44" s="21">
        <f t="shared" si="1"/>
        <v>1.9887608842135549</v>
      </c>
      <c r="K44">
        <f>'2019'!E45</f>
        <v>4124</v>
      </c>
      <c r="L44">
        <f>'2019'!F45</f>
        <v>1221</v>
      </c>
      <c r="M44" s="21">
        <f t="shared" si="2"/>
        <v>29.607177497575172</v>
      </c>
      <c r="N44" s="21">
        <f>'2018'!F45/'2018'!E45*100</f>
        <v>29.79859257461781</v>
      </c>
      <c r="O44" s="21">
        <f t="shared" si="3"/>
        <v>-0.19141507704263816</v>
      </c>
    </row>
    <row r="45" spans="3:15">
      <c r="C45" s="83">
        <v>404</v>
      </c>
      <c r="D45" s="20" t="str">
        <f>'2019'!B46</f>
        <v xml:space="preserve">Osnabrück, Stadt       </v>
      </c>
      <c r="E45">
        <v>2019</v>
      </c>
      <c r="F45">
        <f>'2019'!C46</f>
        <v>1444</v>
      </c>
      <c r="G45">
        <f>'2019'!D46</f>
        <v>306</v>
      </c>
      <c r="H45" s="21">
        <f t="shared" si="0"/>
        <v>21.191135734072024</v>
      </c>
      <c r="I45" s="21">
        <f>'2018'!D46/'2018'!C46*100</f>
        <v>23.287671232876711</v>
      </c>
      <c r="J45" s="21">
        <f t="shared" si="1"/>
        <v>-2.0965354988046876</v>
      </c>
      <c r="K45">
        <f>'2019'!E46</f>
        <v>3907</v>
      </c>
      <c r="L45">
        <f>'2019'!F46</f>
        <v>1548</v>
      </c>
      <c r="M45" s="21">
        <f t="shared" si="2"/>
        <v>39.621192730995645</v>
      </c>
      <c r="N45" s="21">
        <f>'2018'!F46/'2018'!E46*100</f>
        <v>40.485512920908377</v>
      </c>
      <c r="O45" s="21">
        <f t="shared" si="3"/>
        <v>-0.86432018991273196</v>
      </c>
    </row>
    <row r="46" spans="3:15">
      <c r="C46" s="83">
        <v>405</v>
      </c>
      <c r="D46" s="20" t="str">
        <f>'2019'!B47</f>
        <v xml:space="preserve">Wilhelmshaven, Stadt   </v>
      </c>
      <c r="E46">
        <v>2019</v>
      </c>
      <c r="F46">
        <f>'2019'!C47</f>
        <v>436</v>
      </c>
      <c r="G46">
        <f>'2019'!D47</f>
        <v>52</v>
      </c>
      <c r="H46" s="21">
        <f t="shared" si="0"/>
        <v>11.926605504587156</v>
      </c>
      <c r="I46" s="21">
        <f>'2018'!D47/'2018'!C47*100</f>
        <v>10.677083333333332</v>
      </c>
      <c r="J46" s="21">
        <f t="shared" si="1"/>
        <v>1.2495221712538243</v>
      </c>
      <c r="K46">
        <f>'2019'!E47</f>
        <v>1536</v>
      </c>
      <c r="L46">
        <f>'2019'!F47</f>
        <v>437</v>
      </c>
      <c r="M46" s="21">
        <f t="shared" si="2"/>
        <v>28.450520833333332</v>
      </c>
      <c r="N46" s="21">
        <f>'2018'!F47/'2018'!E47*100</f>
        <v>28.391793514228986</v>
      </c>
      <c r="O46" s="21">
        <f t="shared" si="3"/>
        <v>5.872731910434581E-2</v>
      </c>
    </row>
    <row r="47" spans="3:15">
      <c r="C47" s="83">
        <v>451</v>
      </c>
      <c r="D47" s="20" t="str">
        <f>'2019'!B48</f>
        <v xml:space="preserve">Ammerland              </v>
      </c>
      <c r="E47">
        <v>2019</v>
      </c>
      <c r="F47">
        <f>'2019'!C48</f>
        <v>1142</v>
      </c>
      <c r="G47">
        <f>'2019'!D48</f>
        <v>107</v>
      </c>
      <c r="H47" s="21">
        <f t="shared" si="0"/>
        <v>9.3695271453590188</v>
      </c>
      <c r="I47" s="21">
        <f>'2018'!D48/'2018'!C48*100</f>
        <v>6.1010486177311725</v>
      </c>
      <c r="J47" s="21">
        <f t="shared" si="1"/>
        <v>3.2684785276278463</v>
      </c>
      <c r="K47">
        <f>'2019'!E48</f>
        <v>3181</v>
      </c>
      <c r="L47">
        <f>'2019'!F48</f>
        <v>613</v>
      </c>
      <c r="M47" s="21">
        <f t="shared" si="2"/>
        <v>19.270669600754481</v>
      </c>
      <c r="N47" s="21">
        <f>'2018'!F48/'2018'!E48*100</f>
        <v>18.504672897196262</v>
      </c>
      <c r="O47" s="21">
        <f t="shared" si="3"/>
        <v>0.76599670355821914</v>
      </c>
    </row>
    <row r="48" spans="3:15">
      <c r="C48" s="83">
        <v>452</v>
      </c>
      <c r="D48" s="20" t="str">
        <f>'2019'!B49</f>
        <v xml:space="preserve">Aurich                 </v>
      </c>
      <c r="E48">
        <v>2019</v>
      </c>
      <c r="F48">
        <f>'2019'!C49</f>
        <v>1319</v>
      </c>
      <c r="G48">
        <f>'2019'!D49</f>
        <v>140</v>
      </c>
      <c r="H48" s="21">
        <f t="shared" si="0"/>
        <v>10.614101592115238</v>
      </c>
      <c r="I48" s="21">
        <f>'2018'!D49/'2018'!C49*100</f>
        <v>11.874469889737066</v>
      </c>
      <c r="J48" s="21">
        <f t="shared" si="1"/>
        <v>-1.2603682976218273</v>
      </c>
      <c r="K48">
        <f>'2019'!E49</f>
        <v>4564</v>
      </c>
      <c r="L48">
        <f>'2019'!F49</f>
        <v>661</v>
      </c>
      <c r="M48" s="21">
        <f t="shared" si="2"/>
        <v>14.482909728308503</v>
      </c>
      <c r="N48" s="21">
        <f>'2018'!F49/'2018'!E49*100</f>
        <v>15.065700045310376</v>
      </c>
      <c r="O48" s="21">
        <f t="shared" si="3"/>
        <v>-0.58279031700187289</v>
      </c>
    </row>
    <row r="49" spans="3:15">
      <c r="C49" s="83">
        <v>453</v>
      </c>
      <c r="D49" s="20" t="str">
        <f>'2019'!B50</f>
        <v xml:space="preserve">Cloppenburg            </v>
      </c>
      <c r="E49">
        <v>2019</v>
      </c>
      <c r="F49">
        <f>'2019'!C50</f>
        <v>1631</v>
      </c>
      <c r="G49">
        <f>'2019'!D50</f>
        <v>297</v>
      </c>
      <c r="H49" s="21">
        <f t="shared" si="0"/>
        <v>18.209687308399754</v>
      </c>
      <c r="I49" s="21">
        <f>'2018'!D50/'2018'!C50*100</f>
        <v>16.310160427807489</v>
      </c>
      <c r="J49" s="21">
        <f t="shared" si="1"/>
        <v>1.8995268805922656</v>
      </c>
      <c r="K49">
        <f>'2019'!E50</f>
        <v>4827</v>
      </c>
      <c r="L49">
        <f>'2019'!F50</f>
        <v>1083</v>
      </c>
      <c r="M49" s="21">
        <f t="shared" si="2"/>
        <v>22.436295835922934</v>
      </c>
      <c r="N49" s="21">
        <f>'2018'!F50/'2018'!E50*100</f>
        <v>22.804347826086957</v>
      </c>
      <c r="O49" s="21">
        <f t="shared" si="3"/>
        <v>-0.36805199016402312</v>
      </c>
    </row>
    <row r="50" spans="3:15">
      <c r="C50" s="83">
        <v>454</v>
      </c>
      <c r="D50" s="20" t="str">
        <f>'2019'!B51</f>
        <v xml:space="preserve">Emsland                </v>
      </c>
      <c r="E50">
        <v>2019</v>
      </c>
      <c r="F50">
        <f>'2019'!C51</f>
        <v>3045</v>
      </c>
      <c r="G50">
        <f>'2019'!D51</f>
        <v>541</v>
      </c>
      <c r="H50" s="21">
        <f t="shared" si="0"/>
        <v>17.766830870279147</v>
      </c>
      <c r="I50" s="21">
        <f>'2018'!D51/'2018'!C51*100</f>
        <v>15.789473684210526</v>
      </c>
      <c r="J50" s="21">
        <f t="shared" si="1"/>
        <v>1.9773571860686214</v>
      </c>
      <c r="K50">
        <f>'2019'!E51</f>
        <v>8944</v>
      </c>
      <c r="L50">
        <f>'2019'!F51</f>
        <v>2049</v>
      </c>
      <c r="M50" s="21">
        <f t="shared" si="2"/>
        <v>22.909212880143112</v>
      </c>
      <c r="N50" s="21">
        <f>'2018'!F51/'2018'!E51*100</f>
        <v>21.388019928165914</v>
      </c>
      <c r="O50" s="21">
        <f t="shared" si="3"/>
        <v>1.5211929519771985</v>
      </c>
    </row>
    <row r="51" spans="3:15">
      <c r="C51" s="83">
        <v>455</v>
      </c>
      <c r="D51" s="20" t="str">
        <f>'2019'!B52</f>
        <v xml:space="preserve">Friesland              </v>
      </c>
      <c r="E51">
        <v>2019</v>
      </c>
      <c r="F51">
        <f>'2019'!C52</f>
        <v>801</v>
      </c>
      <c r="G51">
        <f>'2019'!D52</f>
        <v>54</v>
      </c>
      <c r="H51" s="21">
        <f t="shared" si="0"/>
        <v>6.7415730337078648</v>
      </c>
      <c r="I51" s="21">
        <f>'2018'!D52/'2018'!C52*100</f>
        <v>6.25</v>
      </c>
      <c r="J51" s="21">
        <f t="shared" si="1"/>
        <v>0.49157303370786476</v>
      </c>
      <c r="K51">
        <f>'2019'!E52</f>
        <v>2385</v>
      </c>
      <c r="L51">
        <f>'2019'!F52</f>
        <v>257</v>
      </c>
      <c r="M51" s="21">
        <f t="shared" si="2"/>
        <v>10.775681341719077</v>
      </c>
      <c r="N51" s="21">
        <f>'2018'!F52/'2018'!E52*100</f>
        <v>11.164835164835164</v>
      </c>
      <c r="O51" s="21">
        <f t="shared" si="3"/>
        <v>-0.38915382311608759</v>
      </c>
    </row>
    <row r="52" spans="3:15">
      <c r="C52" s="83">
        <v>456</v>
      </c>
      <c r="D52" s="20" t="str">
        <f>'2019'!B53</f>
        <v xml:space="preserve">Grafschaft Bentheim    </v>
      </c>
      <c r="E52">
        <v>2019</v>
      </c>
      <c r="F52">
        <f>'2019'!C53</f>
        <v>1304</v>
      </c>
      <c r="G52">
        <f>'2019'!D53</f>
        <v>264</v>
      </c>
      <c r="H52" s="21">
        <f t="shared" si="0"/>
        <v>20.245398773006134</v>
      </c>
      <c r="I52" s="21">
        <f>'2018'!D53/'2018'!C53*100</f>
        <v>21.386800334168754</v>
      </c>
      <c r="J52" s="21">
        <f t="shared" si="1"/>
        <v>-1.1414015611626205</v>
      </c>
      <c r="K52">
        <f>'2019'!E53</f>
        <v>3726</v>
      </c>
      <c r="L52">
        <f>'2019'!F53</f>
        <v>1118</v>
      </c>
      <c r="M52" s="21">
        <f t="shared" si="2"/>
        <v>30.005367686527109</v>
      </c>
      <c r="N52" s="21">
        <f>'2018'!F53/'2018'!E53*100</f>
        <v>30.997229916897506</v>
      </c>
      <c r="O52" s="21">
        <f t="shared" si="3"/>
        <v>-0.99186223037039767</v>
      </c>
    </row>
    <row r="53" spans="3:15">
      <c r="C53" s="83">
        <v>457</v>
      </c>
      <c r="D53" s="20" t="str">
        <f>'2019'!B54</f>
        <v xml:space="preserve">Leer                   </v>
      </c>
      <c r="E53">
        <v>2019</v>
      </c>
      <c r="F53">
        <f>'2019'!C54</f>
        <v>1277</v>
      </c>
      <c r="G53">
        <f>'2019'!D54</f>
        <v>183</v>
      </c>
      <c r="H53" s="21">
        <f t="shared" si="0"/>
        <v>14.330462020360219</v>
      </c>
      <c r="I53" s="21">
        <f>'2018'!D54/'2018'!C54*100</f>
        <v>11.634615384615385</v>
      </c>
      <c r="J53" s="21">
        <f t="shared" si="1"/>
        <v>2.6958466357448341</v>
      </c>
      <c r="K53">
        <f>'2019'!E54</f>
        <v>4281</v>
      </c>
      <c r="L53">
        <f>'2019'!F54</f>
        <v>706</v>
      </c>
      <c r="M53" s="21">
        <f t="shared" si="2"/>
        <v>16.491473954683485</v>
      </c>
      <c r="N53" s="21">
        <f>'2018'!F54/'2018'!E54*100</f>
        <v>14.860388073828679</v>
      </c>
      <c r="O53" s="21">
        <f t="shared" si="3"/>
        <v>1.6310858808548065</v>
      </c>
    </row>
    <row r="54" spans="3:15">
      <c r="C54" s="83">
        <v>458</v>
      </c>
      <c r="D54" s="20" t="str">
        <f>'2019'!B55</f>
        <v xml:space="preserve">Oldenburg              </v>
      </c>
      <c r="E54">
        <v>2019</v>
      </c>
      <c r="F54">
        <f>'2019'!C55</f>
        <v>1195</v>
      </c>
      <c r="G54">
        <f>'2019'!D55</f>
        <v>100</v>
      </c>
      <c r="H54" s="21">
        <f t="shared" si="0"/>
        <v>8.3682008368200833</v>
      </c>
      <c r="I54" s="21">
        <f>'2018'!D55/'2018'!C55*100</f>
        <v>8.0789946140035909</v>
      </c>
      <c r="J54" s="21">
        <f t="shared" si="1"/>
        <v>0.28920622281649244</v>
      </c>
      <c r="K54">
        <f>'2019'!E55</f>
        <v>3268</v>
      </c>
      <c r="L54">
        <f>'2019'!F55</f>
        <v>520</v>
      </c>
      <c r="M54" s="21">
        <f t="shared" si="2"/>
        <v>15.911872705018359</v>
      </c>
      <c r="N54" s="21">
        <f>'2018'!F55/'2018'!E55*100</f>
        <v>15.129728040012505</v>
      </c>
      <c r="O54" s="21">
        <f t="shared" si="3"/>
        <v>0.78214466500585367</v>
      </c>
    </row>
    <row r="55" spans="3:15">
      <c r="C55" s="83">
        <v>459</v>
      </c>
      <c r="D55" s="20" t="str">
        <f>'2019'!B56</f>
        <v xml:space="preserve">Osnabrück              </v>
      </c>
      <c r="E55">
        <v>2019</v>
      </c>
      <c r="F55">
        <f>'2019'!C56</f>
        <v>3329</v>
      </c>
      <c r="G55">
        <f>'2019'!D56</f>
        <v>492</v>
      </c>
      <c r="H55" s="21">
        <f t="shared" si="0"/>
        <v>14.779212976869932</v>
      </c>
      <c r="I55" s="21">
        <f>'2018'!D56/'2018'!C56*100</f>
        <v>13.249211356466878</v>
      </c>
      <c r="J55" s="21">
        <f t="shared" si="1"/>
        <v>1.5300016204030538</v>
      </c>
      <c r="K55">
        <f>'2019'!E56</f>
        <v>9429</v>
      </c>
      <c r="L55">
        <f>'2019'!F56</f>
        <v>2022</v>
      </c>
      <c r="M55" s="21">
        <f t="shared" si="2"/>
        <v>21.444479796372892</v>
      </c>
      <c r="N55" s="21">
        <f>'2018'!F56/'2018'!E56*100</f>
        <v>19.662861410434225</v>
      </c>
      <c r="O55" s="21">
        <f t="shared" si="3"/>
        <v>1.7816183859386676</v>
      </c>
    </row>
    <row r="56" spans="3:15">
      <c r="C56" s="83">
        <v>460</v>
      </c>
      <c r="D56" s="20" t="str">
        <f>'2019'!B57</f>
        <v xml:space="preserve">Vechta                 </v>
      </c>
      <c r="E56">
        <v>2019</v>
      </c>
      <c r="F56">
        <f>'2019'!C57</f>
        <v>1679</v>
      </c>
      <c r="G56">
        <f>'2019'!D57</f>
        <v>289</v>
      </c>
      <c r="H56" s="21">
        <f t="shared" si="0"/>
        <v>17.212626563430614</v>
      </c>
      <c r="I56" s="21">
        <f>'2018'!D57/'2018'!C57*100</f>
        <v>15.218855218855218</v>
      </c>
      <c r="J56" s="21">
        <f t="shared" si="1"/>
        <v>1.9937713445753964</v>
      </c>
      <c r="K56">
        <f>'2019'!E57</f>
        <v>4358</v>
      </c>
      <c r="L56">
        <f>'2019'!F57</f>
        <v>1066</v>
      </c>
      <c r="M56" s="21">
        <f t="shared" si="2"/>
        <v>24.460761817347407</v>
      </c>
      <c r="N56" s="21">
        <f>'2018'!F57/'2018'!E57*100</f>
        <v>18.501454898157128</v>
      </c>
      <c r="O56" s="21">
        <f t="shared" si="3"/>
        <v>5.9593069191902792</v>
      </c>
    </row>
    <row r="57" spans="3:15">
      <c r="C57" s="83">
        <v>461</v>
      </c>
      <c r="D57" s="20" t="str">
        <f>'2019'!B58</f>
        <v xml:space="preserve">Wesermarsch            </v>
      </c>
      <c r="E57">
        <v>2019</v>
      </c>
      <c r="F57">
        <f>'2019'!C58</f>
        <v>715</v>
      </c>
      <c r="G57">
        <f>'2019'!D58</f>
        <v>98</v>
      </c>
      <c r="H57" s="21">
        <f t="shared" si="0"/>
        <v>13.706293706293707</v>
      </c>
      <c r="I57" s="21">
        <f>'2018'!D58/'2018'!C58*100</f>
        <v>16.715542521994134</v>
      </c>
      <c r="J57" s="21">
        <f t="shared" si="1"/>
        <v>-3.0092488157004276</v>
      </c>
      <c r="K57">
        <f>'2019'!E58</f>
        <v>2105</v>
      </c>
      <c r="L57">
        <f>'2019'!F58</f>
        <v>522</v>
      </c>
      <c r="M57" s="21">
        <f t="shared" si="2"/>
        <v>24.798099762470308</v>
      </c>
      <c r="N57" s="21">
        <f>'2018'!F58/'2018'!E58*100</f>
        <v>23.055162659123056</v>
      </c>
      <c r="O57" s="21">
        <f t="shared" si="3"/>
        <v>1.742937103347252</v>
      </c>
    </row>
    <row r="58" spans="3:15">
      <c r="C58" s="83">
        <v>462</v>
      </c>
      <c r="D58" s="20" t="str">
        <f>'2019'!B59</f>
        <v xml:space="preserve">Wittmund               </v>
      </c>
      <c r="E58">
        <v>2019</v>
      </c>
      <c r="F58">
        <f>'2019'!C59</f>
        <v>342</v>
      </c>
      <c r="G58">
        <f>'2019'!D59</f>
        <v>21</v>
      </c>
      <c r="H58" s="21">
        <f t="shared" si="0"/>
        <v>6.140350877192982</v>
      </c>
      <c r="I58" s="21">
        <f>'2018'!D59/'2018'!C59*100</f>
        <v>4.7770700636942678</v>
      </c>
      <c r="J58" s="21">
        <f t="shared" si="1"/>
        <v>1.3632808134987142</v>
      </c>
      <c r="K58">
        <f>'2019'!E59</f>
        <v>1334</v>
      </c>
      <c r="L58">
        <f>'2019'!F59</f>
        <v>124</v>
      </c>
      <c r="M58" s="21">
        <f t="shared" si="2"/>
        <v>9.2953523238380811</v>
      </c>
      <c r="N58" s="21">
        <f>'2018'!F59/'2018'!E59*100</f>
        <v>9.704321455648218</v>
      </c>
      <c r="O58" s="21">
        <f t="shared" si="3"/>
        <v>-0.40896913181013694</v>
      </c>
    </row>
    <row r="59" spans="3:15">
      <c r="C59" s="83">
        <v>4</v>
      </c>
      <c r="D59" s="20" t="str">
        <f>'2019'!B60</f>
        <v xml:space="preserve">Stat. Region Weser-Ems </v>
      </c>
      <c r="E59">
        <v>2019</v>
      </c>
      <c r="F59">
        <f>'2019'!C60</f>
        <v>22328</v>
      </c>
      <c r="G59">
        <f>'2019'!D60</f>
        <v>3549</v>
      </c>
      <c r="H59" s="21">
        <f t="shared" si="0"/>
        <v>15.89484055893945</v>
      </c>
      <c r="I59" s="21">
        <f>'2018'!D60/'2018'!C60*100</f>
        <v>14.83083803227688</v>
      </c>
      <c r="J59" s="21">
        <f t="shared" si="1"/>
        <v>1.0640025266625699</v>
      </c>
      <c r="K59">
        <f>'2019'!E60</f>
        <v>64945</v>
      </c>
      <c r="L59">
        <f>'2019'!F60</f>
        <v>15118</v>
      </c>
      <c r="M59" s="21">
        <f t="shared" si="2"/>
        <v>23.278158441758411</v>
      </c>
      <c r="N59" s="21">
        <f>'2018'!F60/'2018'!E60*100</f>
        <v>22.328322460685136</v>
      </c>
      <c r="O59" s="21">
        <f t="shared" si="3"/>
        <v>0.94983598107327438</v>
      </c>
    </row>
    <row r="60" spans="3:15">
      <c r="C60" s="84">
        <v>0</v>
      </c>
      <c r="D60" s="20" t="str">
        <f>'2019'!B61</f>
        <v xml:space="preserve">Niedersachsen          </v>
      </c>
      <c r="E60">
        <v>2019</v>
      </c>
      <c r="F60">
        <f>'2019'!C61</f>
        <v>72011</v>
      </c>
      <c r="G60">
        <f>'2019'!D61</f>
        <v>12962</v>
      </c>
      <c r="H60" s="21">
        <f t="shared" si="0"/>
        <v>18.000027773534597</v>
      </c>
      <c r="I60" s="21">
        <f>'2018'!D61/'2018'!C61*100</f>
        <v>16.571814128138936</v>
      </c>
      <c r="J60" s="21">
        <f t="shared" si="1"/>
        <v>1.4282136453956618</v>
      </c>
      <c r="K60">
        <f>'2019'!E61</f>
        <v>200425</v>
      </c>
      <c r="L60">
        <f>'2019'!F61</f>
        <v>54021</v>
      </c>
      <c r="M60" s="21">
        <f t="shared" si="2"/>
        <v>26.953224398153925</v>
      </c>
      <c r="N60" s="21">
        <f>'2018'!F61/'2018'!E61*100</f>
        <v>25.625751644021395</v>
      </c>
      <c r="O60" s="21">
        <f t="shared" si="3"/>
        <v>1.3274727541325291</v>
      </c>
    </row>
    <row r="61" spans="3:15">
      <c r="C61" s="20"/>
      <c r="D61" s="20"/>
    </row>
    <row r="62" spans="3:15">
      <c r="C62" s="20"/>
      <c r="D62" s="20"/>
    </row>
    <row r="63" spans="3:15">
      <c r="C63" s="20"/>
      <c r="D63" s="20"/>
    </row>
    <row r="64" spans="3:15">
      <c r="C64" s="20"/>
      <c r="D64" s="20"/>
    </row>
    <row r="65" spans="3:4">
      <c r="C65" s="20"/>
      <c r="D65" s="20"/>
    </row>
    <row r="66" spans="3:4">
      <c r="C66" s="20"/>
      <c r="D66" s="20"/>
    </row>
    <row r="67" spans="3:4">
      <c r="C67" s="20"/>
      <c r="D67" s="20"/>
    </row>
    <row r="68" spans="3:4">
      <c r="C68" s="20"/>
      <c r="D68" s="20"/>
    </row>
    <row r="69" spans="3:4">
      <c r="C69" s="20"/>
      <c r="D69" s="20"/>
    </row>
    <row r="70" spans="3:4">
      <c r="C70" s="20"/>
      <c r="D70" s="20"/>
    </row>
    <row r="71" spans="3:4">
      <c r="C71" s="20"/>
      <c r="D71" s="20"/>
    </row>
    <row r="72" spans="3:4">
      <c r="C72" s="20"/>
      <c r="D72" s="20"/>
    </row>
    <row r="73" spans="3:4">
      <c r="C73" s="20"/>
      <c r="D73" s="20"/>
    </row>
    <row r="74" spans="3:4">
      <c r="C74" s="20"/>
      <c r="D74" s="20"/>
    </row>
    <row r="75" spans="3:4">
      <c r="C75" s="20"/>
      <c r="D75" s="20"/>
    </row>
    <row r="76" spans="3:4">
      <c r="C76" s="20"/>
      <c r="D76" s="20"/>
    </row>
    <row r="77" spans="3:4">
      <c r="C77" s="20"/>
      <c r="D77" s="20"/>
    </row>
    <row r="78" spans="3:4">
      <c r="C78" s="20"/>
      <c r="D78" s="20"/>
    </row>
    <row r="79" spans="3:4">
      <c r="C79" s="20"/>
      <c r="D79" s="20"/>
    </row>
    <row r="80" spans="3:4">
      <c r="C80" s="20"/>
      <c r="D80" s="20"/>
    </row>
    <row r="81" spans="3:4">
      <c r="C81" s="20"/>
      <c r="D81" s="20"/>
    </row>
    <row r="82" spans="3:4">
      <c r="C82" s="20"/>
      <c r="D82" s="20"/>
    </row>
    <row r="83" spans="3:4">
      <c r="C83" s="20"/>
      <c r="D83" s="20"/>
    </row>
    <row r="84" spans="3:4">
      <c r="C84" s="20"/>
      <c r="D84" s="20"/>
    </row>
    <row r="85" spans="3:4">
      <c r="C85" s="20"/>
      <c r="D85" s="20"/>
    </row>
    <row r="86" spans="3:4">
      <c r="C86" s="20"/>
      <c r="D86" s="20"/>
    </row>
    <row r="87" spans="3:4">
      <c r="C87" s="20"/>
      <c r="D87" s="20"/>
    </row>
    <row r="88" spans="3:4">
      <c r="C88" s="20"/>
      <c r="D88" s="20"/>
    </row>
    <row r="89" spans="3:4">
      <c r="C89" s="20"/>
      <c r="D89" s="20"/>
    </row>
    <row r="90" spans="3:4">
      <c r="C90" s="20"/>
      <c r="D90" s="20"/>
    </row>
    <row r="91" spans="3:4">
      <c r="C91" s="20"/>
      <c r="D91" s="20"/>
    </row>
    <row r="92" spans="3:4">
      <c r="C92" s="20"/>
      <c r="D92" s="20"/>
    </row>
    <row r="93" spans="3:4">
      <c r="C93" s="20"/>
      <c r="D93" s="20"/>
    </row>
    <row r="94" spans="3:4">
      <c r="C94" s="20"/>
      <c r="D94" s="20"/>
    </row>
    <row r="95" spans="3:4">
      <c r="C95" s="20"/>
      <c r="D95" s="20"/>
    </row>
    <row r="96" spans="3:4">
      <c r="C96" s="20"/>
      <c r="D96" s="20"/>
    </row>
    <row r="97" spans="3:4">
      <c r="C97" s="20"/>
      <c r="D97" s="20"/>
    </row>
    <row r="98" spans="3:4">
      <c r="C98" s="20"/>
      <c r="D98" s="20"/>
    </row>
    <row r="99" spans="3:4">
      <c r="C99" s="20"/>
      <c r="D99" s="20"/>
    </row>
    <row r="100" spans="3:4">
      <c r="C100" s="20"/>
      <c r="D100" s="20"/>
    </row>
    <row r="101" spans="3:4">
      <c r="C101" s="20"/>
      <c r="D101" s="20"/>
    </row>
    <row r="102" spans="3:4">
      <c r="C102" s="20"/>
      <c r="D102" s="20"/>
    </row>
    <row r="103" spans="3:4">
      <c r="C103" s="20"/>
      <c r="D103" s="20"/>
    </row>
    <row r="104" spans="3:4">
      <c r="C104" s="20"/>
      <c r="D104" s="20"/>
    </row>
    <row r="105" spans="3:4">
      <c r="C105" s="20"/>
      <c r="D105" s="20"/>
    </row>
    <row r="106" spans="3:4">
      <c r="C106" s="20"/>
      <c r="D106" s="20"/>
    </row>
    <row r="107" spans="3:4">
      <c r="C107" s="20"/>
      <c r="D107" s="20"/>
    </row>
    <row r="108" spans="3:4">
      <c r="C108" s="20"/>
      <c r="D108" s="20"/>
    </row>
    <row r="109" spans="3:4">
      <c r="C109" s="20"/>
      <c r="D109" s="20"/>
    </row>
    <row r="110" spans="3:4">
      <c r="C110" s="20"/>
      <c r="D110" s="20"/>
    </row>
    <row r="111" spans="3:4">
      <c r="C111" s="20"/>
      <c r="D111" s="20"/>
    </row>
    <row r="112" spans="3:4">
      <c r="C112" s="20"/>
      <c r="D112" s="20"/>
    </row>
    <row r="113" spans="3:4">
      <c r="C113" s="20"/>
      <c r="D113" s="20"/>
    </row>
    <row r="114" spans="3:4">
      <c r="C114" s="20"/>
      <c r="D114" s="20"/>
    </row>
    <row r="115" spans="3:4">
      <c r="C115" s="20"/>
      <c r="D115" s="20"/>
    </row>
    <row r="116" spans="3:4">
      <c r="C116" s="20"/>
      <c r="D116" s="20"/>
    </row>
    <row r="117" spans="3:4">
      <c r="C117" s="20"/>
      <c r="D117" s="20"/>
    </row>
    <row r="118" spans="3:4">
      <c r="C118" s="20"/>
      <c r="D118" s="20"/>
    </row>
    <row r="119" spans="3:4">
      <c r="C119" s="20"/>
      <c r="D119" s="20"/>
    </row>
    <row r="120" spans="3:4">
      <c r="C120" s="20"/>
      <c r="D120" s="20"/>
    </row>
    <row r="121" spans="3:4">
      <c r="C121" s="20"/>
      <c r="D121" s="20"/>
    </row>
    <row r="122" spans="3:4">
      <c r="C122" s="20"/>
      <c r="D122" s="20"/>
    </row>
    <row r="123" spans="3:4">
      <c r="C123" s="20"/>
      <c r="D123" s="20"/>
    </row>
    <row r="124" spans="3:4">
      <c r="C124" s="20"/>
      <c r="D124" s="20"/>
    </row>
    <row r="125" spans="3:4">
      <c r="C125" s="20"/>
      <c r="D125" s="20"/>
    </row>
    <row r="126" spans="3:4">
      <c r="C126" s="20"/>
      <c r="D126" s="20"/>
    </row>
    <row r="127" spans="3:4">
      <c r="C127" s="20"/>
      <c r="D127" s="20"/>
    </row>
    <row r="128" spans="3:4">
      <c r="C128" s="20"/>
      <c r="D128" s="20"/>
    </row>
    <row r="129" spans="3:4">
      <c r="C129" s="20"/>
      <c r="D129" s="20"/>
    </row>
    <row r="130" spans="3:4">
      <c r="C130" s="20"/>
      <c r="D130" s="20"/>
    </row>
    <row r="131" spans="3:4">
      <c r="C131" s="20"/>
      <c r="D131" s="20"/>
    </row>
    <row r="132" spans="3:4">
      <c r="C132" s="20"/>
      <c r="D132" s="20"/>
    </row>
    <row r="133" spans="3:4">
      <c r="C133" s="20"/>
      <c r="D133" s="20"/>
    </row>
    <row r="134" spans="3:4">
      <c r="C134" s="20"/>
      <c r="D134" s="20"/>
    </row>
    <row r="135" spans="3:4">
      <c r="C135" s="20"/>
      <c r="D135" s="20"/>
    </row>
    <row r="136" spans="3:4">
      <c r="C136" s="20"/>
      <c r="D136" s="20"/>
    </row>
    <row r="137" spans="3:4">
      <c r="C137" s="20"/>
      <c r="D137" s="20"/>
    </row>
    <row r="138" spans="3:4">
      <c r="C138" s="20"/>
      <c r="D138" s="20"/>
    </row>
    <row r="139" spans="3:4">
      <c r="C139" s="20"/>
      <c r="D139" s="20"/>
    </row>
    <row r="140" spans="3:4">
      <c r="C140" s="20"/>
      <c r="D140" s="20"/>
    </row>
    <row r="141" spans="3:4">
      <c r="C141" s="20"/>
      <c r="D141" s="20"/>
    </row>
    <row r="142" spans="3:4">
      <c r="C142" s="20"/>
      <c r="D142" s="20"/>
    </row>
    <row r="143" spans="3:4">
      <c r="C143" s="20"/>
      <c r="D143" s="20"/>
    </row>
    <row r="144" spans="3:4">
      <c r="C144" s="20"/>
      <c r="D144" s="20"/>
    </row>
    <row r="145" spans="3:4">
      <c r="C145" s="20"/>
      <c r="D145" s="20"/>
    </row>
    <row r="146" spans="3:4">
      <c r="C146" s="20"/>
      <c r="D146" s="20"/>
    </row>
    <row r="147" spans="3:4">
      <c r="C147" s="20"/>
      <c r="D147" s="20"/>
    </row>
    <row r="148" spans="3:4">
      <c r="C148" s="20"/>
      <c r="D148" s="20"/>
    </row>
    <row r="149" spans="3:4">
      <c r="C149" s="20"/>
      <c r="D149" s="20"/>
    </row>
    <row r="150" spans="3:4">
      <c r="C150" s="20"/>
      <c r="D150" s="20"/>
    </row>
    <row r="151" spans="3:4">
      <c r="C151" s="20"/>
      <c r="D151" s="20"/>
    </row>
    <row r="152" spans="3:4">
      <c r="C152" s="20"/>
      <c r="D152" s="20"/>
    </row>
    <row r="153" spans="3:4">
      <c r="C153" s="20"/>
      <c r="D153" s="20"/>
    </row>
    <row r="154" spans="3:4">
      <c r="C154" s="20"/>
      <c r="D154" s="20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20"/>
      <c r="D163" s="20"/>
    </row>
    <row r="164" spans="3:4">
      <c r="C164" s="20"/>
      <c r="D164" s="20"/>
    </row>
    <row r="165" spans="3:4">
      <c r="C165" s="20"/>
      <c r="D165" s="20"/>
    </row>
    <row r="166" spans="3:4">
      <c r="C166" s="20"/>
      <c r="D166" s="20"/>
    </row>
    <row r="167" spans="3:4">
      <c r="C167" s="20"/>
      <c r="D167" s="20"/>
    </row>
    <row r="168" spans="3:4">
      <c r="C168" s="20"/>
      <c r="D168" s="20"/>
    </row>
    <row r="169" spans="3:4">
      <c r="C169" s="20"/>
      <c r="D169" s="20"/>
    </row>
    <row r="170" spans="3:4">
      <c r="C170" s="20"/>
      <c r="D170" s="20"/>
    </row>
    <row r="171" spans="3:4">
      <c r="C171" s="20"/>
      <c r="D171" s="20"/>
    </row>
    <row r="172" spans="3:4">
      <c r="C172" s="20"/>
      <c r="D172" s="20"/>
    </row>
    <row r="173" spans="3:4">
      <c r="C173" s="20"/>
      <c r="D173" s="20"/>
    </row>
    <row r="174" spans="3:4">
      <c r="C174" s="20"/>
      <c r="D174" s="20"/>
    </row>
    <row r="175" spans="3:4">
      <c r="C175" s="20"/>
      <c r="D175" s="20"/>
    </row>
    <row r="176" spans="3:4">
      <c r="C176" s="20"/>
      <c r="D176" s="20"/>
    </row>
    <row r="177" spans="3:4">
      <c r="C177" s="20"/>
      <c r="D177" s="20"/>
    </row>
    <row r="178" spans="3:4">
      <c r="C178" s="20"/>
      <c r="D178" s="20"/>
    </row>
    <row r="179" spans="3:4">
      <c r="C179" s="20"/>
      <c r="D179" s="20"/>
    </row>
    <row r="180" spans="3:4">
      <c r="C180" s="20"/>
      <c r="D180" s="20"/>
    </row>
    <row r="181" spans="3:4">
      <c r="C181" s="20"/>
      <c r="D181" s="20"/>
    </row>
    <row r="182" spans="3:4">
      <c r="C182" s="20"/>
      <c r="D182" s="20"/>
    </row>
    <row r="183" spans="3:4">
      <c r="C183" s="20"/>
      <c r="D183" s="20"/>
    </row>
    <row r="184" spans="3:4">
      <c r="C184" s="20"/>
      <c r="D184" s="20"/>
    </row>
    <row r="185" spans="3:4">
      <c r="C185" s="20"/>
      <c r="D185" s="20"/>
    </row>
    <row r="186" spans="3:4">
      <c r="C186" s="20"/>
      <c r="D186" s="20"/>
    </row>
    <row r="187" spans="3:4">
      <c r="C187" s="20"/>
      <c r="D187" s="20"/>
    </row>
    <row r="188" spans="3:4">
      <c r="C188" s="20"/>
      <c r="D188" s="20"/>
    </row>
    <row r="189" spans="3:4">
      <c r="C189" s="20"/>
      <c r="D189" s="20"/>
    </row>
    <row r="190" spans="3:4">
      <c r="C190" s="20"/>
      <c r="D190" s="20"/>
    </row>
    <row r="191" spans="3:4">
      <c r="C191" s="20"/>
      <c r="D191" s="20"/>
    </row>
    <row r="192" spans="3:4">
      <c r="C192" s="20"/>
      <c r="D192" s="20"/>
    </row>
    <row r="193" spans="3:4">
      <c r="C193" s="20"/>
      <c r="D193" s="20"/>
    </row>
    <row r="194" spans="3:4">
      <c r="C194" s="20"/>
      <c r="D194" s="20"/>
    </row>
    <row r="195" spans="3:4">
      <c r="C195" s="20"/>
      <c r="D195" s="20"/>
    </row>
    <row r="196" spans="3:4">
      <c r="C196" s="20"/>
      <c r="D196" s="20"/>
    </row>
    <row r="197" spans="3:4">
      <c r="C197" s="20"/>
      <c r="D197" s="20"/>
    </row>
    <row r="198" spans="3:4">
      <c r="C198" s="20"/>
      <c r="D198" s="20"/>
    </row>
    <row r="199" spans="3:4">
      <c r="C199" s="20"/>
      <c r="D199" s="20"/>
    </row>
    <row r="200" spans="3:4">
      <c r="C200" s="20"/>
      <c r="D200" s="20"/>
    </row>
    <row r="201" spans="3:4">
      <c r="C201" s="20"/>
      <c r="D201" s="20"/>
    </row>
    <row r="202" spans="3:4">
      <c r="C202" s="20"/>
      <c r="D202" s="20"/>
    </row>
    <row r="203" spans="3:4">
      <c r="C203" s="20"/>
      <c r="D203" s="20"/>
    </row>
    <row r="204" spans="3:4">
      <c r="C204" s="20"/>
      <c r="D204" s="20"/>
    </row>
    <row r="205" spans="3:4">
      <c r="C205" s="20"/>
      <c r="D205" s="20"/>
    </row>
    <row r="206" spans="3:4">
      <c r="C206" s="20"/>
      <c r="D206" s="20"/>
    </row>
    <row r="207" spans="3:4">
      <c r="C207" s="20"/>
      <c r="D207" s="20"/>
    </row>
    <row r="208" spans="3:4">
      <c r="C208" s="20"/>
      <c r="D208" s="20"/>
    </row>
    <row r="209" spans="3:4">
      <c r="C209" s="20"/>
      <c r="D209" s="20"/>
    </row>
    <row r="210" spans="3:4">
      <c r="C210" s="20"/>
      <c r="D210" s="20"/>
    </row>
    <row r="211" spans="3:4">
      <c r="C211" s="20"/>
      <c r="D211" s="20"/>
    </row>
    <row r="212" spans="3:4">
      <c r="C212" s="20"/>
      <c r="D212" s="20"/>
    </row>
    <row r="213" spans="3:4">
      <c r="C213" s="20"/>
      <c r="D213" s="20"/>
    </row>
    <row r="214" spans="3:4">
      <c r="C214" s="20"/>
      <c r="D214" s="20"/>
    </row>
  </sheetData>
  <mergeCells count="10">
    <mergeCell ref="D4:D6"/>
    <mergeCell ref="E4:E6"/>
    <mergeCell ref="F4:F6"/>
    <mergeCell ref="G4:J4"/>
    <mergeCell ref="K4:K6"/>
    <mergeCell ref="L4:O4"/>
    <mergeCell ref="G5:G6"/>
    <mergeCell ref="L5:L6"/>
    <mergeCell ref="H6:I6"/>
    <mergeCell ref="M6:N6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C4:O214"/>
  <sheetViews>
    <sheetView zoomScale="220" zoomScaleNormal="220" workbookViewId="0">
      <selection activeCell="C7" sqref="C7"/>
    </sheetView>
  </sheetViews>
  <sheetFormatPr baseColWidth="10" defaultRowHeight="12.75"/>
  <cols>
    <col min="4" max="4" width="19.85546875" customWidth="1"/>
  </cols>
  <sheetData>
    <row r="4" spans="3:15">
      <c r="D4" s="107" t="s">
        <v>128</v>
      </c>
      <c r="E4" s="89" t="s">
        <v>129</v>
      </c>
      <c r="F4" s="89" t="s">
        <v>130</v>
      </c>
      <c r="G4" s="92" t="s">
        <v>131</v>
      </c>
      <c r="H4" s="93"/>
      <c r="I4" s="93"/>
      <c r="J4" s="93"/>
      <c r="K4" s="94" t="s">
        <v>132</v>
      </c>
      <c r="L4" s="93" t="s">
        <v>133</v>
      </c>
      <c r="M4" s="93"/>
      <c r="N4" s="93"/>
      <c r="O4" s="99"/>
    </row>
    <row r="5" spans="3:15" ht="24.75">
      <c r="D5" s="108"/>
      <c r="E5" s="90"/>
      <c r="F5" s="90"/>
      <c r="G5" s="100" t="s">
        <v>58</v>
      </c>
      <c r="H5" s="18" t="s">
        <v>134</v>
      </c>
      <c r="I5" s="18" t="s">
        <v>135</v>
      </c>
      <c r="J5" s="18" t="s">
        <v>136</v>
      </c>
      <c r="K5" s="95"/>
      <c r="L5" s="101" t="s">
        <v>58</v>
      </c>
      <c r="M5" s="18" t="s">
        <v>134</v>
      </c>
      <c r="N5" s="18" t="s">
        <v>135</v>
      </c>
      <c r="O5" s="19" t="s">
        <v>136</v>
      </c>
    </row>
    <row r="6" spans="3:15">
      <c r="D6" s="103"/>
      <c r="E6" s="91"/>
      <c r="F6" s="91"/>
      <c r="G6" s="100"/>
      <c r="H6" s="102" t="s">
        <v>137</v>
      </c>
      <c r="I6" s="103"/>
      <c r="J6" s="18" t="s">
        <v>138</v>
      </c>
      <c r="K6" s="96"/>
      <c r="L6" s="101"/>
      <c r="M6" s="102" t="s">
        <v>137</v>
      </c>
      <c r="N6" s="103"/>
      <c r="O6" s="19" t="s">
        <v>138</v>
      </c>
    </row>
    <row r="7" spans="3:15">
      <c r="C7" s="20">
        <f>'2018'!A8</f>
        <v>101</v>
      </c>
      <c r="D7" s="20" t="str">
        <f>'2018'!B8</f>
        <v xml:space="preserve">Braunschweig, Stadt    </v>
      </c>
      <c r="E7">
        <v>2018</v>
      </c>
      <c r="F7">
        <f>'2018'!C8</f>
        <v>2522</v>
      </c>
      <c r="G7">
        <f>'2018'!D8</f>
        <v>570</v>
      </c>
      <c r="H7" s="21">
        <f>G7/F7*100</f>
        <v>22.601110229976211</v>
      </c>
      <c r="I7" s="21">
        <f>'2017'!D8/'2017'!C8*100</f>
        <v>20.063821300358995</v>
      </c>
      <c r="J7" s="21">
        <f>H7-I7</f>
        <v>2.5372889296172154</v>
      </c>
      <c r="K7">
        <f>'2018'!E8</f>
        <v>5760</v>
      </c>
      <c r="L7">
        <f>'2018'!F8</f>
        <v>2062</v>
      </c>
      <c r="M7" s="21">
        <f>L7/K7*100</f>
        <v>35.798611111111114</v>
      </c>
      <c r="N7" s="21">
        <f>'2017'!F8/'2017'!E8*100</f>
        <v>35.308685653635237</v>
      </c>
      <c r="O7" s="21">
        <f>M7-N7</f>
        <v>0.48992545747587712</v>
      </c>
    </row>
    <row r="8" spans="3:15">
      <c r="C8" s="20">
        <f>'2018'!A9</f>
        <v>102</v>
      </c>
      <c r="D8" s="20" t="str">
        <f>'2018'!B9</f>
        <v xml:space="preserve">Salzgitter, Stadt      </v>
      </c>
      <c r="E8">
        <v>2018</v>
      </c>
      <c r="F8">
        <f>'2018'!C9</f>
        <v>579</v>
      </c>
      <c r="G8">
        <f>'2018'!D9</f>
        <v>149</v>
      </c>
      <c r="H8" s="21">
        <f t="shared" ref="H8:H60" si="0">G8/F8*100</f>
        <v>25.734024179620036</v>
      </c>
      <c r="I8" s="21">
        <f>'2017'!D9/'2017'!C9*100</f>
        <v>25.878003696857672</v>
      </c>
      <c r="J8" s="21">
        <f t="shared" ref="J8:J60" si="1">H8-I8</f>
        <v>-0.14397951723763569</v>
      </c>
      <c r="K8">
        <f>'2018'!E9</f>
        <v>2593</v>
      </c>
      <c r="L8">
        <f>'2018'!F9</f>
        <v>1176</v>
      </c>
      <c r="M8" s="21">
        <f t="shared" ref="M8:M60" si="2">L8/K8*100</f>
        <v>45.352873119938295</v>
      </c>
      <c r="N8" s="21">
        <f>'2017'!F9/'2017'!E9*100</f>
        <v>41.206828106391427</v>
      </c>
      <c r="O8" s="21">
        <f t="shared" ref="O8:O60" si="3">M8-N8</f>
        <v>4.1460450135468676</v>
      </c>
    </row>
    <row r="9" spans="3:15">
      <c r="C9" s="20">
        <f>'2018'!A10</f>
        <v>103</v>
      </c>
      <c r="D9" s="20" t="str">
        <f>'2018'!B10</f>
        <v xml:space="preserve">Wolfsburg, Stadt       </v>
      </c>
      <c r="E9">
        <v>2018</v>
      </c>
      <c r="F9">
        <f>'2018'!C10</f>
        <v>1410</v>
      </c>
      <c r="G9">
        <f>'2018'!D10</f>
        <v>349</v>
      </c>
      <c r="H9" s="21">
        <f t="shared" si="0"/>
        <v>24.75177304964539</v>
      </c>
      <c r="I9" s="21">
        <f>'2017'!D10/'2017'!C10*100</f>
        <v>23.191823899371069</v>
      </c>
      <c r="J9" s="21">
        <f t="shared" si="1"/>
        <v>1.5599491502743206</v>
      </c>
      <c r="K9">
        <f>'2018'!E10</f>
        <v>3405</v>
      </c>
      <c r="L9">
        <f>'2018'!F10</f>
        <v>1112</v>
      </c>
      <c r="M9" s="21">
        <f t="shared" si="2"/>
        <v>32.65785609397944</v>
      </c>
      <c r="N9" s="21">
        <f>'2017'!F10/'2017'!E10*100</f>
        <v>33.076686171850938</v>
      </c>
      <c r="O9" s="21">
        <f t="shared" si="3"/>
        <v>-0.41883007787149751</v>
      </c>
    </row>
    <row r="10" spans="3:15">
      <c r="C10" s="20">
        <f>'2018'!A11</f>
        <v>151</v>
      </c>
      <c r="D10" s="20" t="str">
        <f>'2018'!B11</f>
        <v xml:space="preserve">Gifhorn                </v>
      </c>
      <c r="E10">
        <v>2018</v>
      </c>
      <c r="F10">
        <f>'2018'!C11</f>
        <v>1622</v>
      </c>
      <c r="G10">
        <f>'2018'!D11</f>
        <v>171</v>
      </c>
      <c r="H10" s="21">
        <f t="shared" si="0"/>
        <v>10.542540073982737</v>
      </c>
      <c r="I10" s="21">
        <f>'2017'!D11/'2017'!C11*100</f>
        <v>10.289855072463768</v>
      </c>
      <c r="J10" s="21">
        <f t="shared" si="1"/>
        <v>0.25268500151896944</v>
      </c>
      <c r="K10">
        <f>'2018'!E11</f>
        <v>4413</v>
      </c>
      <c r="L10">
        <f>'2018'!F11</f>
        <v>693</v>
      </c>
      <c r="M10" s="21">
        <f t="shared" si="2"/>
        <v>15.703602991162475</v>
      </c>
      <c r="N10" s="21">
        <f>'2017'!F11/'2017'!E11*100</f>
        <v>14.535022710972987</v>
      </c>
      <c r="O10" s="21">
        <f t="shared" si="3"/>
        <v>1.168580280189488</v>
      </c>
    </row>
    <row r="11" spans="3:15">
      <c r="C11" s="20">
        <f>'2018'!A12</f>
        <v>153</v>
      </c>
      <c r="D11" s="20" t="str">
        <f>'2018'!B12</f>
        <v xml:space="preserve">Goslar                 </v>
      </c>
      <c r="E11">
        <v>2018</v>
      </c>
      <c r="F11">
        <f>'2018'!C12</f>
        <v>986</v>
      </c>
      <c r="G11">
        <f>'2018'!D12</f>
        <v>119</v>
      </c>
      <c r="H11" s="21">
        <f t="shared" si="0"/>
        <v>12.068965517241379</v>
      </c>
      <c r="I11" s="21">
        <f>'2017'!D12/'2017'!C12*100</f>
        <v>10.864978902953586</v>
      </c>
      <c r="J11" s="21">
        <f t="shared" si="1"/>
        <v>1.2039866142877926</v>
      </c>
      <c r="K11">
        <f>'2018'!E12</f>
        <v>2670</v>
      </c>
      <c r="L11">
        <f>'2018'!F12</f>
        <v>590</v>
      </c>
      <c r="M11" s="21">
        <f t="shared" si="2"/>
        <v>22.09737827715356</v>
      </c>
      <c r="N11" s="21">
        <f>'2017'!F12/'2017'!E12*100</f>
        <v>19.31143648595172</v>
      </c>
      <c r="O11" s="21">
        <f t="shared" si="3"/>
        <v>2.7859417912018394</v>
      </c>
    </row>
    <row r="12" spans="3:15">
      <c r="C12" s="20">
        <f>'2018'!A13</f>
        <v>154</v>
      </c>
      <c r="D12" s="20" t="str">
        <f>'2018'!B13</f>
        <v xml:space="preserve">Helmstedt              </v>
      </c>
      <c r="E12">
        <v>2018</v>
      </c>
      <c r="F12">
        <f>'2018'!C13</f>
        <v>748</v>
      </c>
      <c r="G12">
        <f>'2018'!D13</f>
        <v>63</v>
      </c>
      <c r="H12" s="21">
        <f t="shared" si="0"/>
        <v>8.4224598930481278</v>
      </c>
      <c r="I12" s="21">
        <f>'2017'!D13/'2017'!C13*100</f>
        <v>7.1808510638297882</v>
      </c>
      <c r="J12" s="21">
        <f t="shared" si="1"/>
        <v>1.2416088292183396</v>
      </c>
      <c r="K12">
        <f>'2018'!E13</f>
        <v>2049</v>
      </c>
      <c r="L12">
        <f>'2018'!F13</f>
        <v>322</v>
      </c>
      <c r="M12" s="21">
        <f t="shared" si="2"/>
        <v>15.714982918496828</v>
      </c>
      <c r="N12" s="21">
        <f>'2017'!F13/'2017'!E13*100</f>
        <v>16.417910447761194</v>
      </c>
      <c r="O12" s="21">
        <f t="shared" si="3"/>
        <v>-0.70292752926436641</v>
      </c>
    </row>
    <row r="13" spans="3:15">
      <c r="C13" s="20">
        <f>'2018'!A14</f>
        <v>155</v>
      </c>
      <c r="D13" s="20" t="str">
        <f>'2018'!B14</f>
        <v xml:space="preserve">Northeim               </v>
      </c>
      <c r="E13">
        <v>2018</v>
      </c>
      <c r="F13">
        <f>'2018'!C14</f>
        <v>928</v>
      </c>
      <c r="G13">
        <f>'2018'!D14</f>
        <v>141</v>
      </c>
      <c r="H13" s="21">
        <f t="shared" si="0"/>
        <v>15.193965517241379</v>
      </c>
      <c r="I13" s="21">
        <f>'2017'!D14/'2017'!C14*100</f>
        <v>15.450643776824036</v>
      </c>
      <c r="J13" s="21">
        <f t="shared" si="1"/>
        <v>-0.25667825958265666</v>
      </c>
      <c r="K13">
        <f>'2018'!E14</f>
        <v>3002</v>
      </c>
      <c r="L13">
        <f>'2018'!F14</f>
        <v>677</v>
      </c>
      <c r="M13" s="21">
        <f t="shared" si="2"/>
        <v>22.551632245169888</v>
      </c>
      <c r="N13" s="21">
        <f>'2017'!F14/'2017'!E14*100</f>
        <v>22.241681260945708</v>
      </c>
      <c r="O13" s="21">
        <f t="shared" si="3"/>
        <v>0.3099509842241801</v>
      </c>
    </row>
    <row r="14" spans="3:15">
      <c r="C14" s="20">
        <f>'2018'!A15</f>
        <v>157</v>
      </c>
      <c r="D14" s="20" t="str">
        <f>'2018'!B15</f>
        <v xml:space="preserve">Peine                  </v>
      </c>
      <c r="E14">
        <v>2018</v>
      </c>
      <c r="F14">
        <f>'2018'!C15</f>
        <v>1100</v>
      </c>
      <c r="G14">
        <f>'2018'!D15</f>
        <v>131</v>
      </c>
      <c r="H14" s="21">
        <f t="shared" si="0"/>
        <v>11.90909090909091</v>
      </c>
      <c r="I14" s="21">
        <f>'2017'!D15/'2017'!C15*100</f>
        <v>13.557779799818018</v>
      </c>
      <c r="J14" s="21">
        <f t="shared" si="1"/>
        <v>-1.648688890727108</v>
      </c>
      <c r="K14">
        <f>'2018'!E15</f>
        <v>3462</v>
      </c>
      <c r="L14">
        <f>'2018'!F15</f>
        <v>905</v>
      </c>
      <c r="M14" s="21">
        <f t="shared" si="2"/>
        <v>26.140958983246676</v>
      </c>
      <c r="N14" s="21">
        <f>'2017'!F15/'2017'!E15*100</f>
        <v>27.154520713637737</v>
      </c>
      <c r="O14" s="21">
        <f t="shared" si="3"/>
        <v>-1.0135617303910607</v>
      </c>
    </row>
    <row r="15" spans="3:15">
      <c r="C15" s="20">
        <f>'2018'!A16</f>
        <v>158</v>
      </c>
      <c r="D15" s="20" t="str">
        <f>'2018'!B16</f>
        <v xml:space="preserve">Wolfenbüttel           </v>
      </c>
      <c r="E15">
        <v>2018</v>
      </c>
      <c r="F15">
        <f>'2018'!C16</f>
        <v>1014</v>
      </c>
      <c r="G15">
        <f>'2018'!D16</f>
        <v>102</v>
      </c>
      <c r="H15" s="21">
        <f t="shared" si="0"/>
        <v>10.059171597633137</v>
      </c>
      <c r="I15" s="21">
        <f>'2017'!D16/'2017'!C16*100</f>
        <v>10.876451953537487</v>
      </c>
      <c r="J15" s="21">
        <f t="shared" si="1"/>
        <v>-0.81728035590434978</v>
      </c>
      <c r="K15">
        <f>'2018'!E16</f>
        <v>2755</v>
      </c>
      <c r="L15">
        <f>'2018'!F16</f>
        <v>546</v>
      </c>
      <c r="M15" s="21">
        <f t="shared" si="2"/>
        <v>19.818511796733212</v>
      </c>
      <c r="N15" s="21">
        <f>'2017'!F16/'2017'!E16*100</f>
        <v>16.74933231590996</v>
      </c>
      <c r="O15" s="21">
        <f t="shared" si="3"/>
        <v>3.0691794808232515</v>
      </c>
    </row>
    <row r="16" spans="3:15">
      <c r="C16" s="20">
        <f>'2018'!A17</f>
        <v>159</v>
      </c>
      <c r="D16" s="20" t="str">
        <f>'2018'!B17</f>
        <v xml:space="preserve">Göttingen              </v>
      </c>
      <c r="E16">
        <v>2018</v>
      </c>
      <c r="F16">
        <f>'2018'!C17</f>
        <v>3070</v>
      </c>
      <c r="G16">
        <f>'2018'!D17</f>
        <v>523</v>
      </c>
      <c r="H16" s="21">
        <f t="shared" si="0"/>
        <v>17.035830618892508</v>
      </c>
      <c r="I16" s="21">
        <f>'2017'!D17/'2017'!C17*100</f>
        <v>15.748031496062993</v>
      </c>
      <c r="J16" s="21">
        <f t="shared" si="1"/>
        <v>1.2877991228295151</v>
      </c>
      <c r="K16">
        <f>'2018'!E17</f>
        <v>7138</v>
      </c>
      <c r="L16">
        <f>'2018'!F17</f>
        <v>1889</v>
      </c>
      <c r="M16" s="21">
        <f t="shared" si="2"/>
        <v>26.463995516951528</v>
      </c>
      <c r="N16" s="21">
        <f>'2017'!F17/'2017'!E17*100</f>
        <v>25.742574257425744</v>
      </c>
      <c r="O16" s="21">
        <f t="shared" si="3"/>
        <v>0.7214212595257834</v>
      </c>
    </row>
    <row r="17" spans="3:15">
      <c r="C17" s="20">
        <f>'2018'!A18</f>
        <v>159016</v>
      </c>
      <c r="D17" s="20" t="str">
        <f>'2018'!B18</f>
        <v xml:space="preserve">dav. Göttingen, Stadt  </v>
      </c>
      <c r="E17">
        <v>2018</v>
      </c>
      <c r="F17">
        <f>'2018'!C18</f>
        <v>1366</v>
      </c>
      <c r="G17">
        <f>'2018'!D18</f>
        <v>372</v>
      </c>
      <c r="H17" s="21">
        <f t="shared" si="0"/>
        <v>27.232796486090777</v>
      </c>
      <c r="I17" s="21">
        <f>'2017'!D18/'2017'!C18*100</f>
        <v>23.911439114391143</v>
      </c>
      <c r="J17" s="21">
        <f t="shared" si="1"/>
        <v>3.3213573716996336</v>
      </c>
      <c r="K17">
        <f>'2018'!E18</f>
        <v>2659</v>
      </c>
      <c r="L17">
        <f>'2018'!F18</f>
        <v>1046</v>
      </c>
      <c r="M17" s="21">
        <f t="shared" si="2"/>
        <v>39.338097028958259</v>
      </c>
      <c r="N17" s="21">
        <f>'2017'!F18/'2017'!E18*100</f>
        <v>37.312859884836854</v>
      </c>
      <c r="O17" s="21">
        <f t="shared" si="3"/>
        <v>2.0252371441214052</v>
      </c>
    </row>
    <row r="18" spans="3:15">
      <c r="C18" s="20">
        <f>'2018'!A19</f>
        <v>159999</v>
      </c>
      <c r="D18" s="20" t="str">
        <f>'2018'!B19</f>
        <v xml:space="preserve">dav. Göttingen, Umland </v>
      </c>
      <c r="E18">
        <v>2018</v>
      </c>
      <c r="F18">
        <f>'2018'!C19</f>
        <v>1704</v>
      </c>
      <c r="G18">
        <f>'2018'!D19</f>
        <v>151</v>
      </c>
      <c r="H18" s="21">
        <f t="shared" si="0"/>
        <v>8.86150234741784</v>
      </c>
      <c r="I18" s="21">
        <f>'2017'!D19/'2017'!C19*100</f>
        <v>8.6845466155810982</v>
      </c>
      <c r="J18" s="21">
        <f t="shared" si="1"/>
        <v>0.17695573183674185</v>
      </c>
      <c r="K18">
        <f>'2018'!E19</f>
        <v>4479</v>
      </c>
      <c r="L18">
        <f>'2018'!F19</f>
        <v>843</v>
      </c>
      <c r="M18" s="21">
        <f t="shared" si="2"/>
        <v>18.821165438714001</v>
      </c>
      <c r="N18" s="21">
        <f>'2017'!F19/'2017'!E19*100</f>
        <v>18.835930339138404</v>
      </c>
      <c r="O18" s="21">
        <f t="shared" si="3"/>
        <v>-1.4764900424403038E-2</v>
      </c>
    </row>
    <row r="19" spans="3:15">
      <c r="C19" s="20">
        <f>'2018'!A20</f>
        <v>1</v>
      </c>
      <c r="D19" s="20" t="str">
        <f>'2018'!B20</f>
        <v>Stat. Region Braunschwe</v>
      </c>
      <c r="E19">
        <v>2018</v>
      </c>
      <c r="F19">
        <f>'2018'!C20</f>
        <v>13979</v>
      </c>
      <c r="G19">
        <f>'2018'!D20</f>
        <v>2318</v>
      </c>
      <c r="H19" s="21">
        <f t="shared" si="0"/>
        <v>16.582015880964303</v>
      </c>
      <c r="I19" s="21">
        <f>'2017'!D20/'2017'!C20*100</f>
        <v>15.738025415444771</v>
      </c>
      <c r="J19" s="21">
        <f t="shared" si="1"/>
        <v>0.84399046551953205</v>
      </c>
      <c r="K19">
        <f>'2018'!E20</f>
        <v>37247</v>
      </c>
      <c r="L19">
        <f>'2018'!F20</f>
        <v>9972</v>
      </c>
      <c r="M19" s="21">
        <f t="shared" si="2"/>
        <v>26.772625983300667</v>
      </c>
      <c r="N19" s="21">
        <f>'2017'!F20/'2017'!E20*100</f>
        <v>25.929544439481912</v>
      </c>
      <c r="O19" s="21">
        <f t="shared" si="3"/>
        <v>0.84308154381875511</v>
      </c>
    </row>
    <row r="20" spans="3:15">
      <c r="C20" s="20">
        <f>'2018'!A21</f>
        <v>241</v>
      </c>
      <c r="D20" s="20" t="str">
        <f>'2018'!B21</f>
        <v xml:space="preserve">Region Hannover        </v>
      </c>
      <c r="E20">
        <v>2018</v>
      </c>
      <c r="F20">
        <f>'2018'!C21</f>
        <v>11129</v>
      </c>
      <c r="G20">
        <f>'2018'!D21</f>
        <v>2992</v>
      </c>
      <c r="H20" s="21">
        <f t="shared" si="0"/>
        <v>26.884715607871328</v>
      </c>
      <c r="I20" s="21">
        <f>'2017'!D21/'2017'!C21*100</f>
        <v>25.501703900037864</v>
      </c>
      <c r="J20" s="21">
        <f t="shared" si="1"/>
        <v>1.3830117078334645</v>
      </c>
      <c r="K20">
        <f>'2018'!E21</f>
        <v>29241</v>
      </c>
      <c r="L20">
        <f>'2018'!F21</f>
        <v>11513</v>
      </c>
      <c r="M20" s="21">
        <f t="shared" si="2"/>
        <v>39.372798467904651</v>
      </c>
      <c r="N20" s="21">
        <f>'2017'!F21/'2017'!E21*100</f>
        <v>37.777777777777779</v>
      </c>
      <c r="O20" s="21">
        <f t="shared" si="3"/>
        <v>1.5950206901268729</v>
      </c>
    </row>
    <row r="21" spans="3:15">
      <c r="C21" s="20">
        <f>'2018'!A22</f>
        <v>241001</v>
      </c>
      <c r="D21" s="20" t="str">
        <f>'2018'!B22</f>
        <v>dav. Hannover, Landesha</v>
      </c>
      <c r="E21">
        <v>2018</v>
      </c>
      <c r="F21">
        <f>'2018'!C22</f>
        <v>5577</v>
      </c>
      <c r="G21">
        <f>'2018'!D22</f>
        <v>1983</v>
      </c>
      <c r="H21" s="21">
        <f t="shared" si="0"/>
        <v>35.556750941366325</v>
      </c>
      <c r="I21" s="21">
        <f>'2017'!D22/'2017'!C22*100</f>
        <v>33.808553971486759</v>
      </c>
      <c r="J21" s="21">
        <f t="shared" si="1"/>
        <v>1.7481969698795652</v>
      </c>
      <c r="K21">
        <f>'2018'!E22</f>
        <v>13449</v>
      </c>
      <c r="L21">
        <f>'2018'!F22</f>
        <v>6868</v>
      </c>
      <c r="M21" s="21">
        <f t="shared" si="2"/>
        <v>51.066993828537434</v>
      </c>
      <c r="N21" s="21">
        <f>'2017'!F22/'2017'!E22*100</f>
        <v>49.448360404535698</v>
      </c>
      <c r="O21" s="21">
        <f t="shared" si="3"/>
        <v>1.6186334240017359</v>
      </c>
    </row>
    <row r="22" spans="3:15">
      <c r="C22" s="20">
        <f>'2018'!A23</f>
        <v>241999</v>
      </c>
      <c r="D22" s="20" t="str">
        <f>'2018'!B23</f>
        <v xml:space="preserve">dav. Hannover, Umland  </v>
      </c>
      <c r="E22">
        <v>2018</v>
      </c>
      <c r="F22">
        <f>'2018'!C23</f>
        <v>5552</v>
      </c>
      <c r="G22">
        <f>'2018'!D23</f>
        <v>1009</v>
      </c>
      <c r="H22" s="21">
        <f t="shared" si="0"/>
        <v>18.173631123919311</v>
      </c>
      <c r="I22" s="21">
        <f>'2017'!D23/'2017'!C23*100</f>
        <v>16.811931047840403</v>
      </c>
      <c r="J22" s="21">
        <f t="shared" si="1"/>
        <v>1.3617000760789075</v>
      </c>
      <c r="K22">
        <f>'2018'!E23</f>
        <v>15792</v>
      </c>
      <c r="L22">
        <f>'2018'!F23</f>
        <v>4645</v>
      </c>
      <c r="M22" s="21">
        <f t="shared" si="2"/>
        <v>29.413627152988852</v>
      </c>
      <c r="N22" s="21">
        <f>'2017'!F23/'2017'!E23*100</f>
        <v>27.820630147731727</v>
      </c>
      <c r="O22" s="21">
        <f t="shared" si="3"/>
        <v>1.592997005257125</v>
      </c>
    </row>
    <row r="23" spans="3:15">
      <c r="C23" s="20">
        <f>'2018'!A24</f>
        <v>251</v>
      </c>
      <c r="D23" s="20" t="str">
        <f>'2018'!B24</f>
        <v xml:space="preserve">Diepholz               </v>
      </c>
      <c r="E23">
        <v>2018</v>
      </c>
      <c r="F23">
        <f>'2018'!C24</f>
        <v>1807</v>
      </c>
      <c r="G23">
        <f>'2018'!D24</f>
        <v>256</v>
      </c>
      <c r="H23" s="21">
        <f t="shared" si="0"/>
        <v>14.167127836192584</v>
      </c>
      <c r="I23" s="21">
        <f>'2017'!D24/'2017'!C24*100</f>
        <v>10.554245283018867</v>
      </c>
      <c r="J23" s="21">
        <f t="shared" si="1"/>
        <v>3.6128825531737174</v>
      </c>
      <c r="K23">
        <f>'2018'!E24</f>
        <v>5155</v>
      </c>
      <c r="L23">
        <f>'2018'!F24</f>
        <v>1164</v>
      </c>
      <c r="M23" s="21">
        <f t="shared" si="2"/>
        <v>22.580019398642097</v>
      </c>
      <c r="N23" s="21">
        <f>'2017'!F24/'2017'!E24*100</f>
        <v>22.670125723408503</v>
      </c>
      <c r="O23" s="21">
        <f t="shared" si="3"/>
        <v>-9.0106324766406232E-2</v>
      </c>
    </row>
    <row r="24" spans="3:15">
      <c r="C24" s="20">
        <f>'2018'!A25</f>
        <v>252</v>
      </c>
      <c r="D24" s="20" t="str">
        <f>'2018'!B25</f>
        <v xml:space="preserve">Hameln-Pyrmont         </v>
      </c>
      <c r="E24">
        <v>2018</v>
      </c>
      <c r="F24">
        <f>'2018'!C25</f>
        <v>1110</v>
      </c>
      <c r="G24">
        <f>'2018'!D25</f>
        <v>200</v>
      </c>
      <c r="H24" s="21">
        <f t="shared" si="0"/>
        <v>18.018018018018019</v>
      </c>
      <c r="I24" s="21">
        <f>'2017'!D25/'2017'!C25*100</f>
        <v>20.018621973929239</v>
      </c>
      <c r="J24" s="21">
        <f t="shared" si="1"/>
        <v>-2.0006039559112203</v>
      </c>
      <c r="K24">
        <f>'2018'!E25</f>
        <v>3376</v>
      </c>
      <c r="L24">
        <f>'2018'!F25</f>
        <v>1040</v>
      </c>
      <c r="M24" s="21">
        <f t="shared" si="2"/>
        <v>30.805687203791472</v>
      </c>
      <c r="N24" s="21">
        <f>'2017'!F25/'2017'!E25*100</f>
        <v>29.500301023479832</v>
      </c>
      <c r="O24" s="21">
        <f t="shared" si="3"/>
        <v>1.3053861803116398</v>
      </c>
    </row>
    <row r="25" spans="3:15">
      <c r="C25" s="20">
        <f>'2018'!A26</f>
        <v>254</v>
      </c>
      <c r="D25" s="20" t="str">
        <f>'2018'!B26</f>
        <v xml:space="preserve">Hildesheim             </v>
      </c>
      <c r="E25">
        <v>2018</v>
      </c>
      <c r="F25">
        <f>'2018'!C26</f>
        <v>2065</v>
      </c>
      <c r="G25">
        <f>'2018'!D26</f>
        <v>318</v>
      </c>
      <c r="H25" s="21">
        <f t="shared" si="0"/>
        <v>15.39951573849879</v>
      </c>
      <c r="I25" s="21">
        <f>'2017'!D26/'2017'!C26*100</f>
        <v>14.693665628245068</v>
      </c>
      <c r="J25" s="21">
        <f t="shared" si="1"/>
        <v>0.70585011025372246</v>
      </c>
      <c r="K25">
        <f>'2018'!E26</f>
        <v>6296</v>
      </c>
      <c r="L25">
        <f>'2018'!F26</f>
        <v>1677</v>
      </c>
      <c r="M25" s="21">
        <f t="shared" si="2"/>
        <v>26.635959339263028</v>
      </c>
      <c r="N25" s="21">
        <f>'2017'!F26/'2017'!E26*100</f>
        <v>26.040642412323827</v>
      </c>
      <c r="O25" s="21">
        <f t="shared" si="3"/>
        <v>0.59531692693920135</v>
      </c>
    </row>
    <row r="26" spans="3:15">
      <c r="C26" s="20">
        <f>'2018'!A27</f>
        <v>255</v>
      </c>
      <c r="D26" s="20" t="str">
        <f>'2018'!B27</f>
        <v xml:space="preserve">Holzminden             </v>
      </c>
      <c r="E26">
        <v>2018</v>
      </c>
      <c r="F26">
        <f>'2018'!C27</f>
        <v>474</v>
      </c>
      <c r="G26">
        <f>'2018'!D27</f>
        <v>70</v>
      </c>
      <c r="H26" s="21">
        <f t="shared" si="0"/>
        <v>14.767932489451477</v>
      </c>
      <c r="I26" s="21">
        <f>'2017'!D27/'2017'!C27*100</f>
        <v>13.842482100238662</v>
      </c>
      <c r="J26" s="21">
        <f t="shared" si="1"/>
        <v>0.92545038921281453</v>
      </c>
      <c r="K26">
        <f>'2018'!E27</f>
        <v>1493</v>
      </c>
      <c r="L26">
        <f>'2018'!F27</f>
        <v>284</v>
      </c>
      <c r="M26" s="21">
        <f t="shared" si="2"/>
        <v>19.022103148024115</v>
      </c>
      <c r="N26" s="21">
        <f>'2017'!F27/'2017'!E27*100</f>
        <v>17.447386286490158</v>
      </c>
      <c r="O26" s="21">
        <f t="shared" si="3"/>
        <v>1.5747168615339575</v>
      </c>
    </row>
    <row r="27" spans="3:15">
      <c r="C27" s="20">
        <f>'2018'!A28</f>
        <v>256</v>
      </c>
      <c r="D27" s="20" t="str">
        <f>'2018'!B28</f>
        <v xml:space="preserve">Nienburg (Weser)       </v>
      </c>
      <c r="E27">
        <v>2018</v>
      </c>
      <c r="F27">
        <f>'2018'!C28</f>
        <v>966</v>
      </c>
      <c r="G27">
        <f>'2018'!D28</f>
        <v>127</v>
      </c>
      <c r="H27" s="21">
        <f t="shared" si="0"/>
        <v>13.146997929606624</v>
      </c>
      <c r="I27" s="21">
        <f>'2017'!D28/'2017'!C28*100</f>
        <v>12.16685979142526</v>
      </c>
      <c r="J27" s="21">
        <f t="shared" si="1"/>
        <v>0.98013813818136342</v>
      </c>
      <c r="K27">
        <f>'2018'!E28</f>
        <v>2930</v>
      </c>
      <c r="L27">
        <f>'2018'!F28</f>
        <v>618</v>
      </c>
      <c r="M27" s="21">
        <f t="shared" si="2"/>
        <v>21.092150170648463</v>
      </c>
      <c r="N27" s="21">
        <f>'2017'!F28/'2017'!E28*100</f>
        <v>20.913884007029875</v>
      </c>
      <c r="O27" s="21">
        <f t="shared" si="3"/>
        <v>0.17826616361858783</v>
      </c>
    </row>
    <row r="28" spans="3:15">
      <c r="C28" s="20">
        <f>'2018'!A29</f>
        <v>257</v>
      </c>
      <c r="D28" s="20" t="str">
        <f>'2018'!B29</f>
        <v xml:space="preserve">Schaumburg             </v>
      </c>
      <c r="E28">
        <v>2018</v>
      </c>
      <c r="F28">
        <f>'2018'!C29</f>
        <v>1189</v>
      </c>
      <c r="G28">
        <f>'2018'!D29</f>
        <v>178</v>
      </c>
      <c r="H28" s="21">
        <f t="shared" si="0"/>
        <v>14.970563498738434</v>
      </c>
      <c r="I28" s="21">
        <f>'2017'!D29/'2017'!C29*100</f>
        <v>13.896457765667575</v>
      </c>
      <c r="J28" s="21">
        <f t="shared" si="1"/>
        <v>1.0741057330708585</v>
      </c>
      <c r="K28">
        <f>'2018'!E29</f>
        <v>3532</v>
      </c>
      <c r="L28">
        <f>'2018'!F29</f>
        <v>957</v>
      </c>
      <c r="M28" s="21">
        <f t="shared" si="2"/>
        <v>27.095130237825593</v>
      </c>
      <c r="N28" s="21">
        <f>'2017'!F29/'2017'!E29*100</f>
        <v>27.826086956521738</v>
      </c>
      <c r="O28" s="21">
        <f t="shared" si="3"/>
        <v>-0.7309567186961452</v>
      </c>
    </row>
    <row r="29" spans="3:15">
      <c r="C29" s="20">
        <f>'2018'!A30</f>
        <v>2</v>
      </c>
      <c r="D29" s="20" t="str">
        <f>'2018'!B30</f>
        <v xml:space="preserve">Stat. Region Hannover  </v>
      </c>
      <c r="E29">
        <v>2018</v>
      </c>
      <c r="F29">
        <f>'2018'!C30</f>
        <v>18740</v>
      </c>
      <c r="G29">
        <f>'2018'!D30</f>
        <v>4141</v>
      </c>
      <c r="H29" s="21">
        <f t="shared" si="0"/>
        <v>22.097118463180362</v>
      </c>
      <c r="I29" s="21">
        <f>'2017'!D30/'2017'!C30*100</f>
        <v>20.897806495493963</v>
      </c>
      <c r="J29" s="21">
        <f t="shared" si="1"/>
        <v>1.1993119676863984</v>
      </c>
      <c r="K29">
        <f>'2018'!E30</f>
        <v>52023</v>
      </c>
      <c r="L29">
        <f>'2018'!F30</f>
        <v>17253</v>
      </c>
      <c r="M29" s="21">
        <f t="shared" si="2"/>
        <v>33.164177383080563</v>
      </c>
      <c r="N29" s="21">
        <f>'2017'!F30/'2017'!E30*100</f>
        <v>32.098985223428876</v>
      </c>
      <c r="O29" s="21">
        <f t="shared" si="3"/>
        <v>1.0651921596516871</v>
      </c>
    </row>
    <row r="30" spans="3:15">
      <c r="C30" s="20">
        <f>'2018'!A31</f>
        <v>351</v>
      </c>
      <c r="D30" s="20" t="str">
        <f>'2018'!B31</f>
        <v xml:space="preserve">Celle                  </v>
      </c>
      <c r="E30">
        <v>2018</v>
      </c>
      <c r="F30">
        <f>'2018'!C31</f>
        <v>1498</v>
      </c>
      <c r="G30">
        <f>'2018'!D31</f>
        <v>142</v>
      </c>
      <c r="H30" s="21">
        <f t="shared" si="0"/>
        <v>9.479305740987984</v>
      </c>
      <c r="I30" s="21">
        <f>'2017'!D31/'2017'!C31*100</f>
        <v>10.173160173160174</v>
      </c>
      <c r="J30" s="21">
        <f t="shared" si="1"/>
        <v>-0.69385443217218956</v>
      </c>
      <c r="K30">
        <f>'2018'!E31</f>
        <v>4526</v>
      </c>
      <c r="L30">
        <f>'2018'!F31</f>
        <v>934</v>
      </c>
      <c r="M30" s="21">
        <f t="shared" si="2"/>
        <v>20.63632346442775</v>
      </c>
      <c r="N30" s="21">
        <f>'2017'!F31/'2017'!E31*100</f>
        <v>20.032198712051517</v>
      </c>
      <c r="O30" s="21">
        <f t="shared" si="3"/>
        <v>0.60412475237623298</v>
      </c>
    </row>
    <row r="31" spans="3:15">
      <c r="C31" s="20">
        <f>'2018'!A32</f>
        <v>352</v>
      </c>
      <c r="D31" s="20" t="str">
        <f>'2018'!B32</f>
        <v xml:space="preserve">Cuxhaven               </v>
      </c>
      <c r="E31">
        <v>2018</v>
      </c>
      <c r="F31">
        <f>'2018'!C32</f>
        <v>1597</v>
      </c>
      <c r="G31">
        <f>'2018'!D32</f>
        <v>193</v>
      </c>
      <c r="H31" s="21">
        <f t="shared" si="0"/>
        <v>12.08515967438948</v>
      </c>
      <c r="I31" s="21">
        <f>'2017'!D32/'2017'!C32*100</f>
        <v>11.792138574283811</v>
      </c>
      <c r="J31" s="21">
        <f t="shared" si="1"/>
        <v>0.29302110010566906</v>
      </c>
      <c r="K31">
        <f>'2018'!E32</f>
        <v>4708</v>
      </c>
      <c r="L31">
        <f>'2018'!F32</f>
        <v>833</v>
      </c>
      <c r="M31" s="21">
        <f t="shared" si="2"/>
        <v>17.693288020390824</v>
      </c>
      <c r="N31" s="21">
        <f>'2017'!F32/'2017'!E32*100</f>
        <v>17.20430107526882</v>
      </c>
      <c r="O31" s="21">
        <f t="shared" si="3"/>
        <v>0.48898694512200436</v>
      </c>
    </row>
    <row r="32" spans="3:15">
      <c r="C32" s="20">
        <f>'2018'!A33</f>
        <v>353</v>
      </c>
      <c r="D32" s="20" t="str">
        <f>'2018'!B33</f>
        <v xml:space="preserve">Harburg                </v>
      </c>
      <c r="E32">
        <v>2018</v>
      </c>
      <c r="F32">
        <f>'2018'!C33</f>
        <v>2480</v>
      </c>
      <c r="G32">
        <f>'2018'!D33</f>
        <v>312</v>
      </c>
      <c r="H32" s="21">
        <f t="shared" si="0"/>
        <v>12.580645161290322</v>
      </c>
      <c r="I32" s="21">
        <f>'2017'!D33/'2017'!C33*100</f>
        <v>12.592592592592592</v>
      </c>
      <c r="J32" s="21">
        <f t="shared" si="1"/>
        <v>-1.1947431302269607E-2</v>
      </c>
      <c r="K32">
        <f>'2018'!E33</f>
        <v>6789</v>
      </c>
      <c r="L32">
        <f>'2018'!F33</f>
        <v>1521</v>
      </c>
      <c r="M32" s="21">
        <f t="shared" si="2"/>
        <v>22.403888643393724</v>
      </c>
      <c r="N32" s="21">
        <f>'2017'!F33/'2017'!E33*100</f>
        <v>20.663986898913205</v>
      </c>
      <c r="O32" s="21">
        <f t="shared" si="3"/>
        <v>1.7399017444805196</v>
      </c>
    </row>
    <row r="33" spans="3:15">
      <c r="C33" s="20">
        <f>'2018'!A34</f>
        <v>354</v>
      </c>
      <c r="D33" s="20" t="str">
        <f>'2018'!B34</f>
        <v xml:space="preserve">Lüchow-Dannenberg      </v>
      </c>
      <c r="E33">
        <v>2018</v>
      </c>
      <c r="F33">
        <f>'2018'!C34</f>
        <v>362</v>
      </c>
      <c r="G33">
        <f>'2018'!D34</f>
        <v>55</v>
      </c>
      <c r="H33" s="21">
        <f t="shared" si="0"/>
        <v>15.193370165745856</v>
      </c>
      <c r="I33" s="21">
        <f>'2017'!D34/'2017'!C34*100</f>
        <v>14.714714714714713</v>
      </c>
      <c r="J33" s="21">
        <f t="shared" si="1"/>
        <v>0.47865545103114293</v>
      </c>
      <c r="K33">
        <f>'2018'!E34</f>
        <v>1052</v>
      </c>
      <c r="L33">
        <f>'2018'!F34</f>
        <v>164</v>
      </c>
      <c r="M33" s="21">
        <f t="shared" si="2"/>
        <v>15.589353612167301</v>
      </c>
      <c r="N33" s="21">
        <f>'2017'!F34/'2017'!E34*100</f>
        <v>14.367816091954023</v>
      </c>
      <c r="O33" s="21">
        <f t="shared" si="3"/>
        <v>1.2215375202132783</v>
      </c>
    </row>
    <row r="34" spans="3:15">
      <c r="C34" s="20">
        <f>'2018'!A35</f>
        <v>355</v>
      </c>
      <c r="D34" s="20" t="str">
        <f>'2018'!B35</f>
        <v xml:space="preserve">Lüneburg               </v>
      </c>
      <c r="E34">
        <v>2018</v>
      </c>
      <c r="F34">
        <f>'2018'!C35</f>
        <v>1893</v>
      </c>
      <c r="G34">
        <f>'2018'!D35</f>
        <v>222</v>
      </c>
      <c r="H34" s="21">
        <f t="shared" si="0"/>
        <v>11.727416798732172</v>
      </c>
      <c r="I34" s="21">
        <f>'2017'!D35/'2017'!C35*100</f>
        <v>12.052631578947368</v>
      </c>
      <c r="J34" s="21">
        <f t="shared" si="1"/>
        <v>-0.32521478021519634</v>
      </c>
      <c r="K34">
        <f>'2018'!E35</f>
        <v>4920</v>
      </c>
      <c r="L34">
        <f>'2018'!F35</f>
        <v>1089</v>
      </c>
      <c r="M34" s="21">
        <f t="shared" si="2"/>
        <v>22.134146341463413</v>
      </c>
      <c r="N34" s="21">
        <f>'2017'!F35/'2017'!E35*100</f>
        <v>20.226605119597146</v>
      </c>
      <c r="O34" s="21">
        <f t="shared" si="3"/>
        <v>1.9075412218662677</v>
      </c>
    </row>
    <row r="35" spans="3:15">
      <c r="C35" s="20">
        <f>'2018'!A36</f>
        <v>356</v>
      </c>
      <c r="D35" s="20" t="str">
        <f>'2018'!B36</f>
        <v xml:space="preserve">Osterholz              </v>
      </c>
      <c r="E35">
        <v>2018</v>
      </c>
      <c r="F35">
        <f>'2018'!C36</f>
        <v>986</v>
      </c>
      <c r="G35">
        <f>'2018'!D36</f>
        <v>114</v>
      </c>
      <c r="H35" s="21">
        <f t="shared" si="0"/>
        <v>11.561866125760648</v>
      </c>
      <c r="I35" s="21">
        <f>'2017'!D36/'2017'!C36*100</f>
        <v>9.5906432748538002</v>
      </c>
      <c r="J35" s="21">
        <f t="shared" si="1"/>
        <v>1.9712228509068481</v>
      </c>
      <c r="K35">
        <f>'2018'!E36</f>
        <v>2821</v>
      </c>
      <c r="L35">
        <f>'2018'!F36</f>
        <v>519</v>
      </c>
      <c r="M35" s="21">
        <f t="shared" si="2"/>
        <v>18.397731300957108</v>
      </c>
      <c r="N35" s="21">
        <f>'2017'!F36/'2017'!E36*100</f>
        <v>16.875712656784494</v>
      </c>
      <c r="O35" s="21">
        <f t="shared" si="3"/>
        <v>1.5220186441726149</v>
      </c>
    </row>
    <row r="36" spans="3:15">
      <c r="C36" s="20">
        <f>'2018'!A37</f>
        <v>357</v>
      </c>
      <c r="D36" s="20" t="str">
        <f>'2018'!B37</f>
        <v xml:space="preserve">Rotenburg (Wümme)      </v>
      </c>
      <c r="E36">
        <v>2018</v>
      </c>
      <c r="F36">
        <f>'2018'!C37</f>
        <v>1207</v>
      </c>
      <c r="G36">
        <f>'2018'!D37</f>
        <v>140</v>
      </c>
      <c r="H36" s="21">
        <f t="shared" si="0"/>
        <v>11.599005799502899</v>
      </c>
      <c r="I36" s="21">
        <f>'2017'!D37/'2017'!C37*100</f>
        <v>8.4041548630783751</v>
      </c>
      <c r="J36" s="21">
        <f t="shared" si="1"/>
        <v>3.1948509364245243</v>
      </c>
      <c r="K36">
        <f>'2018'!E37</f>
        <v>3869</v>
      </c>
      <c r="L36">
        <f>'2018'!F37</f>
        <v>706</v>
      </c>
      <c r="M36" s="21">
        <f t="shared" si="2"/>
        <v>18.247609201344016</v>
      </c>
      <c r="N36" s="21">
        <f>'2017'!F37/'2017'!E37*100</f>
        <v>16.321591825759612</v>
      </c>
      <c r="O36" s="21">
        <f t="shared" si="3"/>
        <v>1.9260173755844043</v>
      </c>
    </row>
    <row r="37" spans="3:15">
      <c r="C37" s="20">
        <f>'2018'!A38</f>
        <v>358</v>
      </c>
      <c r="D37" s="20" t="str">
        <f>'2018'!B38</f>
        <v xml:space="preserve">Heidekreis             </v>
      </c>
      <c r="E37">
        <v>2018</v>
      </c>
      <c r="F37">
        <f>'2018'!C38</f>
        <v>1098</v>
      </c>
      <c r="G37">
        <f>'2018'!D38</f>
        <v>148</v>
      </c>
      <c r="H37" s="21">
        <f t="shared" si="0"/>
        <v>13.479052823315119</v>
      </c>
      <c r="I37" s="21">
        <f>'2017'!D38/'2017'!C38*100</f>
        <v>12.961210974456009</v>
      </c>
      <c r="J37" s="21">
        <f t="shared" si="1"/>
        <v>0.51784184885910989</v>
      </c>
      <c r="K37">
        <f>'2018'!E38</f>
        <v>3369</v>
      </c>
      <c r="L37">
        <f>'2018'!F38</f>
        <v>667</v>
      </c>
      <c r="M37" s="21">
        <f t="shared" si="2"/>
        <v>19.798159691303059</v>
      </c>
      <c r="N37" s="21">
        <f>'2017'!F38/'2017'!E38*100</f>
        <v>16.231343283582088</v>
      </c>
      <c r="O37" s="21">
        <f t="shared" si="3"/>
        <v>3.566816407720971</v>
      </c>
    </row>
    <row r="38" spans="3:15">
      <c r="C38" s="20">
        <f>'2018'!A39</f>
        <v>359</v>
      </c>
      <c r="D38" s="20" t="str">
        <f>'2018'!B39</f>
        <v xml:space="preserve">Stade                  </v>
      </c>
      <c r="E38">
        <v>2018</v>
      </c>
      <c r="F38">
        <f>'2018'!C39</f>
        <v>1763</v>
      </c>
      <c r="G38">
        <f>'2018'!D39</f>
        <v>178</v>
      </c>
      <c r="H38" s="21">
        <f t="shared" si="0"/>
        <v>10.096426545660805</v>
      </c>
      <c r="I38" s="21">
        <f>'2017'!D39/'2017'!C39*100</f>
        <v>10.01778304682869</v>
      </c>
      <c r="J38" s="21">
        <f t="shared" si="1"/>
        <v>7.8643498832114744E-2</v>
      </c>
      <c r="K38">
        <f>'2018'!E39</f>
        <v>5002</v>
      </c>
      <c r="L38">
        <f>'2018'!F39</f>
        <v>988</v>
      </c>
      <c r="M38" s="21">
        <f t="shared" si="2"/>
        <v>19.752099160335863</v>
      </c>
      <c r="N38" s="21">
        <f>'2017'!F39/'2017'!E39*100</f>
        <v>20.829180785329878</v>
      </c>
      <c r="O38" s="21">
        <f t="shared" si="3"/>
        <v>-1.0770816249940154</v>
      </c>
    </row>
    <row r="39" spans="3:15">
      <c r="C39" s="20">
        <f>'2018'!A40</f>
        <v>360</v>
      </c>
      <c r="D39" s="20" t="str">
        <f>'2018'!B40</f>
        <v xml:space="preserve">Uelzen                 </v>
      </c>
      <c r="E39">
        <v>2018</v>
      </c>
      <c r="F39">
        <f>'2018'!C40</f>
        <v>735</v>
      </c>
      <c r="G39">
        <f>'2018'!D40</f>
        <v>76</v>
      </c>
      <c r="H39" s="21">
        <f t="shared" si="0"/>
        <v>10.340136054421768</v>
      </c>
      <c r="I39" s="21">
        <f>'2017'!D40/'2017'!C40*100</f>
        <v>8.5674157303370784</v>
      </c>
      <c r="J39" s="21">
        <f t="shared" si="1"/>
        <v>1.7727203240846894</v>
      </c>
      <c r="K39">
        <f>'2018'!E40</f>
        <v>2054</v>
      </c>
      <c r="L39">
        <f>'2018'!F40</f>
        <v>392</v>
      </c>
      <c r="M39" s="21">
        <f t="shared" si="2"/>
        <v>19.084712755598833</v>
      </c>
      <c r="N39" s="21">
        <f>'2017'!F40/'2017'!E40*100</f>
        <v>18.010204081632651</v>
      </c>
      <c r="O39" s="21">
        <f t="shared" si="3"/>
        <v>1.0745086739661822</v>
      </c>
    </row>
    <row r="40" spans="3:15">
      <c r="C40" s="20">
        <f>'2018'!A41</f>
        <v>361</v>
      </c>
      <c r="D40" s="20" t="str">
        <f>'2018'!B41</f>
        <v xml:space="preserve">Verden                 </v>
      </c>
      <c r="E40">
        <v>2018</v>
      </c>
      <c r="F40">
        <f>'2018'!C41</f>
        <v>1266</v>
      </c>
      <c r="G40">
        <f>'2018'!D41</f>
        <v>208</v>
      </c>
      <c r="H40" s="21">
        <f t="shared" si="0"/>
        <v>16.429699842022117</v>
      </c>
      <c r="I40" s="21">
        <f>'2017'!D41/'2017'!C41*100</f>
        <v>13.811659192825113</v>
      </c>
      <c r="J40" s="21">
        <f t="shared" si="1"/>
        <v>2.6180406491970043</v>
      </c>
      <c r="K40">
        <f>'2018'!E41</f>
        <v>3563</v>
      </c>
      <c r="L40">
        <f>'2018'!F41</f>
        <v>866</v>
      </c>
      <c r="M40" s="21">
        <f t="shared" si="2"/>
        <v>24.305360651136681</v>
      </c>
      <c r="N40" s="21">
        <f>'2017'!F41/'2017'!E41*100</f>
        <v>23.010688836104514</v>
      </c>
      <c r="O40" s="21">
        <f t="shared" si="3"/>
        <v>1.2946718150321672</v>
      </c>
    </row>
    <row r="41" spans="3:15">
      <c r="C41" s="20">
        <f>'2018'!A42</f>
        <v>3</v>
      </c>
      <c r="D41" s="20" t="str">
        <f>'2018'!B42</f>
        <v xml:space="preserve">Stat. Region Lüneburg  </v>
      </c>
      <c r="E41">
        <v>2018</v>
      </c>
      <c r="F41">
        <f>'2018'!C42</f>
        <v>14885</v>
      </c>
      <c r="G41">
        <f>'2018'!D42</f>
        <v>1788</v>
      </c>
      <c r="H41" s="21">
        <f t="shared" si="0"/>
        <v>12.012092710782667</v>
      </c>
      <c r="I41" s="21">
        <f>'2017'!D42/'2017'!C42*100</f>
        <v>11.345323741007194</v>
      </c>
      <c r="J41" s="21">
        <f t="shared" si="1"/>
        <v>0.66676896977547351</v>
      </c>
      <c r="K41">
        <f>'2018'!E42</f>
        <v>42673</v>
      </c>
      <c r="L41">
        <f>'2018'!F42</f>
        <v>8679</v>
      </c>
      <c r="M41" s="21">
        <f t="shared" si="2"/>
        <v>20.338387270639515</v>
      </c>
      <c r="N41" s="21">
        <f>'2017'!F42/'2017'!E42*100</f>
        <v>19.111400714354669</v>
      </c>
      <c r="O41" s="21">
        <f t="shared" si="3"/>
        <v>1.2269865562848459</v>
      </c>
    </row>
    <row r="42" spans="3:15">
      <c r="C42" s="20">
        <f>'2018'!A43</f>
        <v>401</v>
      </c>
      <c r="D42" s="20" t="str">
        <f>'2018'!B43</f>
        <v xml:space="preserve">Delmenhorst, Stadt     </v>
      </c>
      <c r="E42">
        <v>2018</v>
      </c>
      <c r="F42">
        <f>'2018'!C43</f>
        <v>417</v>
      </c>
      <c r="G42">
        <f>'2018'!D43</f>
        <v>93</v>
      </c>
      <c r="H42" s="21">
        <f t="shared" si="0"/>
        <v>22.302158273381295</v>
      </c>
      <c r="I42" s="21">
        <f>'2017'!D43/'2017'!C43*100</f>
        <v>19.5</v>
      </c>
      <c r="J42" s="21">
        <f t="shared" si="1"/>
        <v>2.8021582733812949</v>
      </c>
      <c r="K42">
        <f>'2018'!E43</f>
        <v>1715</v>
      </c>
      <c r="L42">
        <f>'2018'!F43</f>
        <v>789</v>
      </c>
      <c r="M42" s="21">
        <f t="shared" si="2"/>
        <v>46.005830903790084</v>
      </c>
      <c r="N42" s="21">
        <f>'2017'!F43/'2017'!E43*100</f>
        <v>49.026548672566371</v>
      </c>
      <c r="O42" s="21">
        <f t="shared" si="3"/>
        <v>-3.0207177687762865</v>
      </c>
    </row>
    <row r="43" spans="3:15">
      <c r="C43" s="20">
        <f>'2018'!A44</f>
        <v>402</v>
      </c>
      <c r="D43" s="20" t="str">
        <f>'2018'!B44</f>
        <v xml:space="preserve">Emden, Stadt           </v>
      </c>
      <c r="E43">
        <v>2018</v>
      </c>
      <c r="F43">
        <f>'2018'!C44</f>
        <v>353</v>
      </c>
      <c r="G43">
        <f>'2018'!D44</f>
        <v>64</v>
      </c>
      <c r="H43" s="21">
        <f t="shared" si="0"/>
        <v>18.130311614730878</v>
      </c>
      <c r="I43" s="21">
        <f>'2017'!D44/'2017'!C44*100</f>
        <v>18.658892128279884</v>
      </c>
      <c r="J43" s="21">
        <f t="shared" si="1"/>
        <v>-0.52858051354900581</v>
      </c>
      <c r="K43">
        <f>'2018'!E44</f>
        <v>1182</v>
      </c>
      <c r="L43">
        <f>'2018'!F44</f>
        <v>311</v>
      </c>
      <c r="M43" s="21">
        <f t="shared" si="2"/>
        <v>26.311336717428084</v>
      </c>
      <c r="N43" s="21">
        <f>'2017'!F44/'2017'!E44*100</f>
        <v>26.700680272108844</v>
      </c>
      <c r="O43" s="21">
        <f t="shared" si="3"/>
        <v>-0.38934355468076021</v>
      </c>
    </row>
    <row r="44" spans="3:15">
      <c r="C44" s="20">
        <f>'2018'!A45</f>
        <v>403</v>
      </c>
      <c r="D44" s="20" t="str">
        <f>'2018'!B45</f>
        <v>Oldenburg (Oldb), Stadt</v>
      </c>
      <c r="E44">
        <v>2018</v>
      </c>
      <c r="F44">
        <f>'2018'!C45</f>
        <v>1757</v>
      </c>
      <c r="G44">
        <f>'2018'!D45</f>
        <v>343</v>
      </c>
      <c r="H44" s="21">
        <f t="shared" si="0"/>
        <v>19.52191235059761</v>
      </c>
      <c r="I44" s="21">
        <f>'2017'!D45/'2017'!C45*100</f>
        <v>17.6056338028169</v>
      </c>
      <c r="J44" s="21">
        <f t="shared" si="1"/>
        <v>1.9162785477807098</v>
      </c>
      <c r="K44">
        <f>'2018'!E45</f>
        <v>4121</v>
      </c>
      <c r="L44">
        <f>'2018'!F45</f>
        <v>1228</v>
      </c>
      <c r="M44" s="21">
        <f t="shared" si="2"/>
        <v>29.79859257461781</v>
      </c>
      <c r="N44" s="21">
        <f>'2017'!F45/'2017'!E45*100</f>
        <v>28.784489187173751</v>
      </c>
      <c r="O44" s="21">
        <f t="shared" si="3"/>
        <v>1.0141033874440595</v>
      </c>
    </row>
    <row r="45" spans="3:15">
      <c r="C45" s="20">
        <f>'2018'!A46</f>
        <v>404</v>
      </c>
      <c r="D45" s="20" t="str">
        <f>'2018'!B46</f>
        <v xml:space="preserve">Osnabrück, Stadt       </v>
      </c>
      <c r="E45">
        <v>2018</v>
      </c>
      <c r="F45">
        <f>'2018'!C46</f>
        <v>1460</v>
      </c>
      <c r="G45">
        <f>'2018'!D46</f>
        <v>340</v>
      </c>
      <c r="H45" s="21">
        <f t="shared" si="0"/>
        <v>23.287671232876711</v>
      </c>
      <c r="I45" s="21">
        <f>'2017'!D46/'2017'!C46*100</f>
        <v>24.125874125874127</v>
      </c>
      <c r="J45" s="21">
        <f t="shared" si="1"/>
        <v>-0.83820289299741546</v>
      </c>
      <c r="K45">
        <f>'2018'!E46</f>
        <v>3831</v>
      </c>
      <c r="L45">
        <f>'2018'!F46</f>
        <v>1551</v>
      </c>
      <c r="M45" s="21">
        <f t="shared" si="2"/>
        <v>40.485512920908377</v>
      </c>
      <c r="N45" s="21">
        <f>'2017'!F46/'2017'!E46*100</f>
        <v>41.339612768184196</v>
      </c>
      <c r="O45" s="21">
        <f t="shared" si="3"/>
        <v>-0.854099847275819</v>
      </c>
    </row>
    <row r="46" spans="3:15">
      <c r="C46" s="20">
        <f>'2018'!A47</f>
        <v>405</v>
      </c>
      <c r="D46" s="20" t="str">
        <f>'2018'!B47</f>
        <v xml:space="preserve">Wilhelmshaven, Stadt   </v>
      </c>
      <c r="E46">
        <v>2018</v>
      </c>
      <c r="F46">
        <f>'2018'!C47</f>
        <v>384</v>
      </c>
      <c r="G46">
        <f>'2018'!D47</f>
        <v>41</v>
      </c>
      <c r="H46" s="21">
        <f t="shared" si="0"/>
        <v>10.677083333333332</v>
      </c>
      <c r="I46" s="21">
        <f>'2017'!D47/'2017'!C47*100</f>
        <v>13.597733711048161</v>
      </c>
      <c r="J46" s="21">
        <f t="shared" si="1"/>
        <v>-2.9206503777148285</v>
      </c>
      <c r="K46">
        <f>'2018'!E47</f>
        <v>1511</v>
      </c>
      <c r="L46">
        <f>'2018'!F47</f>
        <v>429</v>
      </c>
      <c r="M46" s="21">
        <f t="shared" si="2"/>
        <v>28.391793514228986</v>
      </c>
      <c r="N46" s="21">
        <f>'2017'!F47/'2017'!E47*100</f>
        <v>25.446133509583607</v>
      </c>
      <c r="O46" s="21">
        <f t="shared" si="3"/>
        <v>2.9456600046453794</v>
      </c>
    </row>
    <row r="47" spans="3:15">
      <c r="C47" s="20">
        <f>'2018'!A48</f>
        <v>451</v>
      </c>
      <c r="D47" s="20" t="str">
        <f>'2018'!B48</f>
        <v xml:space="preserve">Ammerland              </v>
      </c>
      <c r="E47">
        <v>2018</v>
      </c>
      <c r="F47">
        <f>'2018'!C48</f>
        <v>1049</v>
      </c>
      <c r="G47">
        <f>'2018'!D48</f>
        <v>64</v>
      </c>
      <c r="H47" s="21">
        <f t="shared" si="0"/>
        <v>6.1010486177311725</v>
      </c>
      <c r="I47" s="21">
        <f>'2017'!D48/'2017'!C48*100</f>
        <v>8.4572490706319705</v>
      </c>
      <c r="J47" s="21">
        <f t="shared" si="1"/>
        <v>-2.356200452900798</v>
      </c>
      <c r="K47">
        <f>'2018'!E48</f>
        <v>3210</v>
      </c>
      <c r="L47">
        <f>'2018'!F48</f>
        <v>594</v>
      </c>
      <c r="M47" s="21">
        <f t="shared" si="2"/>
        <v>18.504672897196262</v>
      </c>
      <c r="N47" s="21">
        <f>'2017'!F48/'2017'!E48*100</f>
        <v>17.620137299771166</v>
      </c>
      <c r="O47" s="21">
        <f t="shared" si="3"/>
        <v>0.88453559742509569</v>
      </c>
    </row>
    <row r="48" spans="3:15">
      <c r="C48" s="20">
        <f>'2018'!A49</f>
        <v>452</v>
      </c>
      <c r="D48" s="20" t="str">
        <f>'2018'!B49</f>
        <v xml:space="preserve">Aurich                 </v>
      </c>
      <c r="E48">
        <v>2018</v>
      </c>
      <c r="F48">
        <f>'2018'!C49</f>
        <v>1179</v>
      </c>
      <c r="G48">
        <f>'2018'!D49</f>
        <v>140</v>
      </c>
      <c r="H48" s="21">
        <f t="shared" si="0"/>
        <v>11.874469889737066</v>
      </c>
      <c r="I48" s="21">
        <f>'2017'!D49/'2017'!C49*100</f>
        <v>11.162790697674419</v>
      </c>
      <c r="J48" s="21">
        <f t="shared" si="1"/>
        <v>0.71167919206264685</v>
      </c>
      <c r="K48">
        <f>'2018'!E49</f>
        <v>4414</v>
      </c>
      <c r="L48">
        <f>'2018'!F49</f>
        <v>665</v>
      </c>
      <c r="M48" s="21">
        <f t="shared" si="2"/>
        <v>15.065700045310376</v>
      </c>
      <c r="N48" s="21">
        <f>'2017'!F49/'2017'!E49*100</f>
        <v>13.121764573486383</v>
      </c>
      <c r="O48" s="21">
        <f t="shared" si="3"/>
        <v>1.943935471823993</v>
      </c>
    </row>
    <row r="49" spans="3:15">
      <c r="C49" s="20">
        <f>'2018'!A50</f>
        <v>453</v>
      </c>
      <c r="D49" s="20" t="str">
        <f>'2018'!B50</f>
        <v xml:space="preserve">Cloppenburg            </v>
      </c>
      <c r="E49">
        <v>2018</v>
      </c>
      <c r="F49">
        <f>'2018'!C50</f>
        <v>1496</v>
      </c>
      <c r="G49">
        <f>'2018'!D50</f>
        <v>244</v>
      </c>
      <c r="H49" s="21">
        <f t="shared" si="0"/>
        <v>16.310160427807489</v>
      </c>
      <c r="I49" s="21">
        <f>'2017'!D50/'2017'!C50*100</f>
        <v>14.432989690721648</v>
      </c>
      <c r="J49" s="21">
        <f t="shared" si="1"/>
        <v>1.8771707370858408</v>
      </c>
      <c r="K49">
        <f>'2018'!E50</f>
        <v>4600</v>
      </c>
      <c r="L49">
        <f>'2018'!F50</f>
        <v>1049</v>
      </c>
      <c r="M49" s="21">
        <f t="shared" si="2"/>
        <v>22.804347826086957</v>
      </c>
      <c r="N49" s="21">
        <f>'2017'!F50/'2017'!E50*100</f>
        <v>22.473404255319149</v>
      </c>
      <c r="O49" s="21">
        <f t="shared" si="3"/>
        <v>0.33094357076780767</v>
      </c>
    </row>
    <row r="50" spans="3:15">
      <c r="C50" s="20">
        <f>'2018'!A51</f>
        <v>454</v>
      </c>
      <c r="D50" s="20" t="str">
        <f>'2018'!B51</f>
        <v xml:space="preserve">Emsland                </v>
      </c>
      <c r="E50">
        <v>2018</v>
      </c>
      <c r="F50">
        <f>'2018'!C51</f>
        <v>2755</v>
      </c>
      <c r="G50">
        <f>'2018'!D51</f>
        <v>435</v>
      </c>
      <c r="H50" s="21">
        <f t="shared" si="0"/>
        <v>15.789473684210526</v>
      </c>
      <c r="I50" s="21">
        <f>'2017'!D51/'2017'!C51*100</f>
        <v>14.750290360046458</v>
      </c>
      <c r="J50" s="21">
        <f t="shared" si="1"/>
        <v>1.0391833241640676</v>
      </c>
      <c r="K50">
        <f>'2018'!E51</f>
        <v>8631</v>
      </c>
      <c r="L50">
        <f>'2018'!F51</f>
        <v>1846</v>
      </c>
      <c r="M50" s="21">
        <f t="shared" si="2"/>
        <v>21.388019928165914</v>
      </c>
      <c r="N50" s="21">
        <f>'2017'!F51/'2017'!E51*100</f>
        <v>21.229050279329609</v>
      </c>
      <c r="O50" s="21">
        <f t="shared" si="3"/>
        <v>0.1589696488363046</v>
      </c>
    </row>
    <row r="51" spans="3:15">
      <c r="C51" s="20">
        <f>'2018'!A52</f>
        <v>455</v>
      </c>
      <c r="D51" s="20" t="str">
        <f>'2018'!B52</f>
        <v xml:space="preserve">Friesland              </v>
      </c>
      <c r="E51">
        <v>2018</v>
      </c>
      <c r="F51">
        <f>'2018'!C52</f>
        <v>720</v>
      </c>
      <c r="G51">
        <f>'2018'!D52</f>
        <v>45</v>
      </c>
      <c r="H51" s="21">
        <f t="shared" si="0"/>
        <v>6.25</v>
      </c>
      <c r="I51" s="21">
        <f>'2017'!D52/'2017'!C52*100</f>
        <v>6.5079365079365088</v>
      </c>
      <c r="J51" s="21">
        <f t="shared" si="1"/>
        <v>-0.2579365079365088</v>
      </c>
      <c r="K51">
        <f>'2018'!E52</f>
        <v>2275</v>
      </c>
      <c r="L51">
        <f>'2018'!F52</f>
        <v>254</v>
      </c>
      <c r="M51" s="21">
        <f t="shared" si="2"/>
        <v>11.164835164835164</v>
      </c>
      <c r="N51" s="21">
        <f>'2017'!F52/'2017'!E52*100</f>
        <v>11.524822695035461</v>
      </c>
      <c r="O51" s="21">
        <f t="shared" si="3"/>
        <v>-0.35998753020029639</v>
      </c>
    </row>
    <row r="52" spans="3:15">
      <c r="C52" s="20">
        <f>'2018'!A53</f>
        <v>456</v>
      </c>
      <c r="D52" s="20" t="str">
        <f>'2018'!B53</f>
        <v xml:space="preserve">Grafschaft Bentheim    </v>
      </c>
      <c r="E52">
        <v>2018</v>
      </c>
      <c r="F52">
        <f>'2018'!C53</f>
        <v>1197</v>
      </c>
      <c r="G52">
        <f>'2018'!D53</f>
        <v>256</v>
      </c>
      <c r="H52" s="21">
        <f t="shared" si="0"/>
        <v>21.386800334168754</v>
      </c>
      <c r="I52" s="21">
        <f>'2017'!D53/'2017'!C53*100</f>
        <v>22.020018198362148</v>
      </c>
      <c r="J52" s="21">
        <f t="shared" si="1"/>
        <v>-0.63321786419339432</v>
      </c>
      <c r="K52">
        <f>'2018'!E53</f>
        <v>3610</v>
      </c>
      <c r="L52">
        <f>'2018'!F53</f>
        <v>1119</v>
      </c>
      <c r="M52" s="21">
        <f t="shared" si="2"/>
        <v>30.997229916897506</v>
      </c>
      <c r="N52" s="21">
        <f>'2017'!F53/'2017'!E53*100</f>
        <v>29.699886749716875</v>
      </c>
      <c r="O52" s="21">
        <f t="shared" si="3"/>
        <v>1.2973431671806317</v>
      </c>
    </row>
    <row r="53" spans="3:15">
      <c r="C53" s="20">
        <f>'2018'!A54</f>
        <v>457</v>
      </c>
      <c r="D53" s="20" t="str">
        <f>'2018'!B54</f>
        <v xml:space="preserve">Leer                   </v>
      </c>
      <c r="E53">
        <v>2018</v>
      </c>
      <c r="F53">
        <f>'2018'!C54</f>
        <v>1040</v>
      </c>
      <c r="G53">
        <f>'2018'!D54</f>
        <v>121</v>
      </c>
      <c r="H53" s="21">
        <f t="shared" si="0"/>
        <v>11.634615384615385</v>
      </c>
      <c r="I53" s="21">
        <f>'2017'!D54/'2017'!C54*100</f>
        <v>12.330316742081449</v>
      </c>
      <c r="J53" s="21">
        <f t="shared" si="1"/>
        <v>-0.69570135746606354</v>
      </c>
      <c r="K53">
        <f>'2018'!E54</f>
        <v>4226</v>
      </c>
      <c r="L53">
        <f>'2018'!F54</f>
        <v>628</v>
      </c>
      <c r="M53" s="21">
        <f t="shared" si="2"/>
        <v>14.860388073828679</v>
      </c>
      <c r="N53" s="21">
        <f>'2017'!F54/'2017'!E54*100</f>
        <v>16.381236038719287</v>
      </c>
      <c r="O53" s="21">
        <f t="shared" si="3"/>
        <v>-1.5208479648906081</v>
      </c>
    </row>
    <row r="54" spans="3:15">
      <c r="C54" s="20">
        <f>'2018'!A55</f>
        <v>458</v>
      </c>
      <c r="D54" s="20" t="str">
        <f>'2018'!B55</f>
        <v xml:space="preserve">Oldenburg              </v>
      </c>
      <c r="E54">
        <v>2018</v>
      </c>
      <c r="F54">
        <f>'2018'!C55</f>
        <v>1114</v>
      </c>
      <c r="G54">
        <f>'2018'!D55</f>
        <v>90</v>
      </c>
      <c r="H54" s="21">
        <f t="shared" si="0"/>
        <v>8.0789946140035909</v>
      </c>
      <c r="I54" s="21">
        <f>'2017'!D55/'2017'!C55*100</f>
        <v>8.9676746611053186</v>
      </c>
      <c r="J54" s="21">
        <f t="shared" si="1"/>
        <v>-0.88868004710172777</v>
      </c>
      <c r="K54">
        <f>'2018'!E55</f>
        <v>3199</v>
      </c>
      <c r="L54">
        <f>'2018'!F55</f>
        <v>484</v>
      </c>
      <c r="M54" s="21">
        <f t="shared" si="2"/>
        <v>15.129728040012505</v>
      </c>
      <c r="N54" s="21">
        <f>'2017'!F55/'2017'!E55*100</f>
        <v>15.008051529790661</v>
      </c>
      <c r="O54" s="21">
        <f t="shared" si="3"/>
        <v>0.12167651022184423</v>
      </c>
    </row>
    <row r="55" spans="3:15">
      <c r="C55" s="20">
        <f>'2018'!A56</f>
        <v>459</v>
      </c>
      <c r="D55" s="20" t="str">
        <f>'2018'!B56</f>
        <v xml:space="preserve">Osnabrück              </v>
      </c>
      <c r="E55">
        <v>2018</v>
      </c>
      <c r="F55">
        <f>'2018'!C56</f>
        <v>3170</v>
      </c>
      <c r="G55">
        <f>'2018'!D56</f>
        <v>420</v>
      </c>
      <c r="H55" s="21">
        <f t="shared" si="0"/>
        <v>13.249211356466878</v>
      </c>
      <c r="I55" s="21">
        <f>'2017'!D56/'2017'!C56*100</f>
        <v>13.198867657466383</v>
      </c>
      <c r="J55" s="21">
        <f t="shared" si="1"/>
        <v>5.0343699000494624E-2</v>
      </c>
      <c r="K55">
        <f>'2018'!E56</f>
        <v>9373</v>
      </c>
      <c r="L55">
        <f>'2018'!F56</f>
        <v>1843</v>
      </c>
      <c r="M55" s="21">
        <f t="shared" si="2"/>
        <v>19.662861410434225</v>
      </c>
      <c r="N55" s="21">
        <f>'2017'!F56/'2017'!E56*100</f>
        <v>18.437843784378437</v>
      </c>
      <c r="O55" s="21">
        <f t="shared" si="3"/>
        <v>1.2250176260557879</v>
      </c>
    </row>
    <row r="56" spans="3:15">
      <c r="C56" s="20">
        <f>'2018'!A57</f>
        <v>460</v>
      </c>
      <c r="D56" s="20" t="str">
        <f>'2018'!B57</f>
        <v xml:space="preserve">Vechta                 </v>
      </c>
      <c r="E56">
        <v>2018</v>
      </c>
      <c r="F56">
        <f>'2018'!C57</f>
        <v>1485</v>
      </c>
      <c r="G56">
        <f>'2018'!D57</f>
        <v>226</v>
      </c>
      <c r="H56" s="21">
        <f t="shared" si="0"/>
        <v>15.218855218855218</v>
      </c>
      <c r="I56" s="21">
        <f>'2017'!D57/'2017'!C57*100</f>
        <v>17.494751574527641</v>
      </c>
      <c r="J56" s="21">
        <f t="shared" si="1"/>
        <v>-2.2758963556724225</v>
      </c>
      <c r="K56">
        <f>'2018'!E57</f>
        <v>4124</v>
      </c>
      <c r="L56">
        <f>'2018'!F57</f>
        <v>763</v>
      </c>
      <c r="M56" s="21">
        <f t="shared" si="2"/>
        <v>18.501454898157128</v>
      </c>
      <c r="N56" s="21">
        <f>'2017'!F57/'2017'!E57*100</f>
        <v>23.137348250416569</v>
      </c>
      <c r="O56" s="21">
        <f t="shared" si="3"/>
        <v>-4.6358933522594405</v>
      </c>
    </row>
    <row r="57" spans="3:15">
      <c r="C57" s="20">
        <f>'2018'!A58</f>
        <v>461</v>
      </c>
      <c r="D57" s="20" t="str">
        <f>'2018'!B58</f>
        <v xml:space="preserve">Wesermarsch            </v>
      </c>
      <c r="E57">
        <v>2018</v>
      </c>
      <c r="F57">
        <f>'2018'!C58</f>
        <v>682</v>
      </c>
      <c r="G57">
        <f>'2018'!D58</f>
        <v>114</v>
      </c>
      <c r="H57" s="21">
        <f t="shared" si="0"/>
        <v>16.715542521994134</v>
      </c>
      <c r="I57" s="21">
        <f>'2017'!D58/'2017'!C58*100</f>
        <v>14.58670988654781</v>
      </c>
      <c r="J57" s="21">
        <f t="shared" si="1"/>
        <v>2.1288326354463241</v>
      </c>
      <c r="K57">
        <f>'2018'!E58</f>
        <v>2121</v>
      </c>
      <c r="L57">
        <f>'2018'!F58</f>
        <v>489</v>
      </c>
      <c r="M57" s="21">
        <f t="shared" si="2"/>
        <v>23.055162659123056</v>
      </c>
      <c r="N57" s="21">
        <f>'2017'!F58/'2017'!E58*100</f>
        <v>24.146224146224146</v>
      </c>
      <c r="O57" s="21">
        <f t="shared" si="3"/>
        <v>-1.09106148710109</v>
      </c>
    </row>
    <row r="58" spans="3:15">
      <c r="C58" s="20">
        <f>'2018'!A59</f>
        <v>462</v>
      </c>
      <c r="D58" s="20" t="str">
        <f>'2018'!B59</f>
        <v xml:space="preserve">Wittmund               </v>
      </c>
      <c r="E58">
        <v>2018</v>
      </c>
      <c r="F58">
        <f>'2018'!C59</f>
        <v>314</v>
      </c>
      <c r="G58">
        <f>'2018'!D59</f>
        <v>15</v>
      </c>
      <c r="H58" s="21">
        <f t="shared" si="0"/>
        <v>4.7770700636942678</v>
      </c>
      <c r="I58" s="21">
        <f>'2017'!D59/'2017'!C59*100</f>
        <v>5.9936908517350158</v>
      </c>
      <c r="J58" s="21">
        <f t="shared" si="1"/>
        <v>-1.216620788040748</v>
      </c>
      <c r="K58">
        <f>'2018'!E59</f>
        <v>1319</v>
      </c>
      <c r="L58">
        <f>'2018'!F59</f>
        <v>128</v>
      </c>
      <c r="M58" s="21">
        <f t="shared" si="2"/>
        <v>9.704321455648218</v>
      </c>
      <c r="N58" s="21">
        <f>'2017'!F59/'2017'!E59*100</f>
        <v>12.267080745341614</v>
      </c>
      <c r="O58" s="21">
        <f t="shared" si="3"/>
        <v>-2.5627592896933962</v>
      </c>
    </row>
    <row r="59" spans="3:15">
      <c r="C59" s="20">
        <f>'2018'!A60</f>
        <v>4</v>
      </c>
      <c r="D59" s="20" t="str">
        <f>'2018'!B60</f>
        <v xml:space="preserve">Stat. Region Weser-Ems </v>
      </c>
      <c r="E59">
        <v>2018</v>
      </c>
      <c r="F59">
        <f>'2018'!C60</f>
        <v>20572</v>
      </c>
      <c r="G59">
        <f>'2018'!D60</f>
        <v>3051</v>
      </c>
      <c r="H59" s="21">
        <f t="shared" si="0"/>
        <v>14.83083803227688</v>
      </c>
      <c r="I59" s="21">
        <f>'2017'!D60/'2017'!C60*100</f>
        <v>14.866059817945384</v>
      </c>
      <c r="J59" s="21">
        <f t="shared" si="1"/>
        <v>-3.5221785668504424E-2</v>
      </c>
      <c r="K59">
        <f>'2018'!E60</f>
        <v>63462</v>
      </c>
      <c r="L59">
        <f>'2018'!F60</f>
        <v>14170</v>
      </c>
      <c r="M59" s="21">
        <f t="shared" si="2"/>
        <v>22.328322460685136</v>
      </c>
      <c r="N59" s="21">
        <f>'2017'!F60/'2017'!E60*100</f>
        <v>22.387364226492707</v>
      </c>
      <c r="O59" s="21">
        <f t="shared" si="3"/>
        <v>-5.9041765807570812E-2</v>
      </c>
    </row>
    <row r="60" spans="3:15">
      <c r="C60" s="20">
        <f>'2018'!A61</f>
        <v>0</v>
      </c>
      <c r="D60" s="20" t="str">
        <f>'2018'!B61</f>
        <v xml:space="preserve">Niedersachsen          </v>
      </c>
      <c r="E60">
        <v>2018</v>
      </c>
      <c r="F60">
        <f>'2018'!C61</f>
        <v>68176</v>
      </c>
      <c r="G60">
        <f>'2018'!D61</f>
        <v>11298</v>
      </c>
      <c r="H60" s="21">
        <f t="shared" si="0"/>
        <v>16.571814128138936</v>
      </c>
      <c r="I60" s="21">
        <f>'2017'!D61/'2017'!C61*100</f>
        <v>15.944245867607348</v>
      </c>
      <c r="J60" s="21">
        <f t="shared" si="1"/>
        <v>0.62756826053158754</v>
      </c>
      <c r="K60">
        <f>'2018'!E61</f>
        <v>195405</v>
      </c>
      <c r="L60">
        <f>'2018'!F61</f>
        <v>50074</v>
      </c>
      <c r="M60" s="21">
        <f t="shared" si="2"/>
        <v>25.625751644021395</v>
      </c>
      <c r="N60" s="21">
        <f>'2017'!F61/'2017'!E61*100</f>
        <v>24.924098521960126</v>
      </c>
      <c r="O60" s="21">
        <f t="shared" si="3"/>
        <v>0.70165312206126984</v>
      </c>
    </row>
    <row r="61" spans="3:15">
      <c r="C61" s="20"/>
      <c r="D61" s="20"/>
    </row>
    <row r="62" spans="3:15">
      <c r="C62" s="20"/>
      <c r="D62" s="20"/>
    </row>
    <row r="63" spans="3:15">
      <c r="C63" s="20"/>
      <c r="D63" s="20"/>
    </row>
    <row r="64" spans="3:15">
      <c r="C64" s="20"/>
      <c r="D64" s="20"/>
    </row>
    <row r="65" spans="3:4">
      <c r="C65" s="20"/>
      <c r="D65" s="20"/>
    </row>
    <row r="66" spans="3:4">
      <c r="C66" s="20"/>
      <c r="D66" s="20"/>
    </row>
    <row r="67" spans="3:4">
      <c r="C67" s="20"/>
      <c r="D67" s="20"/>
    </row>
    <row r="68" spans="3:4">
      <c r="C68" s="20"/>
      <c r="D68" s="20"/>
    </row>
    <row r="69" spans="3:4">
      <c r="C69" s="20"/>
      <c r="D69" s="20"/>
    </row>
    <row r="70" spans="3:4">
      <c r="C70" s="20"/>
      <c r="D70" s="20"/>
    </row>
    <row r="71" spans="3:4">
      <c r="C71" s="20"/>
      <c r="D71" s="20"/>
    </row>
    <row r="72" spans="3:4">
      <c r="C72" s="20"/>
      <c r="D72" s="20"/>
    </row>
    <row r="73" spans="3:4">
      <c r="C73" s="20"/>
      <c r="D73" s="20"/>
    </row>
    <row r="74" spans="3:4">
      <c r="C74" s="20"/>
      <c r="D74" s="20"/>
    </row>
    <row r="75" spans="3:4">
      <c r="C75" s="20"/>
      <c r="D75" s="20"/>
    </row>
    <row r="76" spans="3:4">
      <c r="C76" s="20"/>
      <c r="D76" s="20"/>
    </row>
    <row r="77" spans="3:4">
      <c r="C77" s="20"/>
      <c r="D77" s="20"/>
    </row>
    <row r="78" spans="3:4">
      <c r="C78" s="20"/>
      <c r="D78" s="20"/>
    </row>
    <row r="79" spans="3:4">
      <c r="C79" s="20"/>
      <c r="D79" s="20"/>
    </row>
    <row r="80" spans="3:4">
      <c r="C80" s="20"/>
      <c r="D80" s="20"/>
    </row>
    <row r="81" spans="3:4">
      <c r="C81" s="20"/>
      <c r="D81" s="20"/>
    </row>
    <row r="82" spans="3:4">
      <c r="C82" s="20"/>
      <c r="D82" s="20"/>
    </row>
    <row r="83" spans="3:4">
      <c r="C83" s="20"/>
      <c r="D83" s="20"/>
    </row>
    <row r="84" spans="3:4">
      <c r="C84" s="20"/>
      <c r="D84" s="20"/>
    </row>
    <row r="85" spans="3:4">
      <c r="C85" s="20"/>
      <c r="D85" s="20"/>
    </row>
    <row r="86" spans="3:4">
      <c r="C86" s="20"/>
      <c r="D86" s="20"/>
    </row>
    <row r="87" spans="3:4">
      <c r="C87" s="20"/>
      <c r="D87" s="20"/>
    </row>
    <row r="88" spans="3:4">
      <c r="C88" s="20"/>
      <c r="D88" s="20"/>
    </row>
    <row r="89" spans="3:4">
      <c r="C89" s="20"/>
      <c r="D89" s="20"/>
    </row>
    <row r="90" spans="3:4">
      <c r="C90" s="20"/>
      <c r="D90" s="20"/>
    </row>
    <row r="91" spans="3:4">
      <c r="C91" s="20"/>
      <c r="D91" s="20"/>
    </row>
    <row r="92" spans="3:4">
      <c r="C92" s="20"/>
      <c r="D92" s="20"/>
    </row>
    <row r="93" spans="3:4">
      <c r="C93" s="20"/>
      <c r="D93" s="20"/>
    </row>
    <row r="94" spans="3:4">
      <c r="C94" s="20"/>
      <c r="D94" s="20"/>
    </row>
    <row r="95" spans="3:4">
      <c r="C95" s="20"/>
      <c r="D95" s="20"/>
    </row>
    <row r="96" spans="3:4">
      <c r="C96" s="20"/>
      <c r="D96" s="20"/>
    </row>
    <row r="97" spans="3:4">
      <c r="C97" s="20"/>
      <c r="D97" s="20"/>
    </row>
    <row r="98" spans="3:4">
      <c r="C98" s="20"/>
      <c r="D98" s="20"/>
    </row>
    <row r="99" spans="3:4">
      <c r="C99" s="20"/>
      <c r="D99" s="20"/>
    </row>
    <row r="100" spans="3:4">
      <c r="C100" s="20"/>
      <c r="D100" s="20"/>
    </row>
    <row r="101" spans="3:4">
      <c r="C101" s="20"/>
      <c r="D101" s="20"/>
    </row>
    <row r="102" spans="3:4">
      <c r="C102" s="20"/>
      <c r="D102" s="20"/>
    </row>
    <row r="103" spans="3:4">
      <c r="C103" s="20"/>
      <c r="D103" s="20"/>
    </row>
    <row r="104" spans="3:4">
      <c r="C104" s="20"/>
      <c r="D104" s="20"/>
    </row>
    <row r="105" spans="3:4">
      <c r="C105" s="20"/>
      <c r="D105" s="20"/>
    </row>
    <row r="106" spans="3:4">
      <c r="C106" s="20"/>
      <c r="D106" s="20"/>
    </row>
    <row r="107" spans="3:4">
      <c r="C107" s="20"/>
      <c r="D107" s="20"/>
    </row>
    <row r="108" spans="3:4">
      <c r="C108" s="20"/>
      <c r="D108" s="20"/>
    </row>
    <row r="109" spans="3:4">
      <c r="C109" s="20"/>
      <c r="D109" s="20"/>
    </row>
    <row r="110" spans="3:4">
      <c r="C110" s="20"/>
      <c r="D110" s="20"/>
    </row>
    <row r="111" spans="3:4">
      <c r="C111" s="20"/>
      <c r="D111" s="20"/>
    </row>
    <row r="112" spans="3:4">
      <c r="C112" s="20"/>
      <c r="D112" s="20"/>
    </row>
    <row r="113" spans="3:4">
      <c r="C113" s="20"/>
      <c r="D113" s="20"/>
    </row>
    <row r="114" spans="3:4">
      <c r="C114" s="20"/>
      <c r="D114" s="20"/>
    </row>
    <row r="115" spans="3:4">
      <c r="C115" s="20"/>
      <c r="D115" s="20"/>
    </row>
    <row r="116" spans="3:4">
      <c r="C116" s="20"/>
      <c r="D116" s="20"/>
    </row>
    <row r="117" spans="3:4">
      <c r="C117" s="20"/>
      <c r="D117" s="20"/>
    </row>
    <row r="118" spans="3:4">
      <c r="C118" s="20"/>
      <c r="D118" s="20"/>
    </row>
    <row r="119" spans="3:4">
      <c r="C119" s="20"/>
      <c r="D119" s="20"/>
    </row>
    <row r="120" spans="3:4">
      <c r="C120" s="20"/>
      <c r="D120" s="20"/>
    </row>
    <row r="121" spans="3:4">
      <c r="C121" s="20"/>
      <c r="D121" s="20"/>
    </row>
    <row r="122" spans="3:4">
      <c r="C122" s="20"/>
      <c r="D122" s="20"/>
    </row>
    <row r="123" spans="3:4">
      <c r="C123" s="20"/>
      <c r="D123" s="20"/>
    </row>
    <row r="124" spans="3:4">
      <c r="C124" s="20"/>
      <c r="D124" s="20"/>
    </row>
    <row r="125" spans="3:4">
      <c r="C125" s="20"/>
      <c r="D125" s="20"/>
    </row>
    <row r="126" spans="3:4">
      <c r="C126" s="20"/>
      <c r="D126" s="20"/>
    </row>
    <row r="127" spans="3:4">
      <c r="C127" s="20"/>
      <c r="D127" s="20"/>
    </row>
    <row r="128" spans="3:4">
      <c r="C128" s="20"/>
      <c r="D128" s="20"/>
    </row>
    <row r="129" spans="3:4">
      <c r="C129" s="20"/>
      <c r="D129" s="20"/>
    </row>
    <row r="130" spans="3:4">
      <c r="C130" s="20"/>
      <c r="D130" s="20"/>
    </row>
    <row r="131" spans="3:4">
      <c r="C131" s="20"/>
      <c r="D131" s="20"/>
    </row>
    <row r="132" spans="3:4">
      <c r="C132" s="20"/>
      <c r="D132" s="20"/>
    </row>
    <row r="133" spans="3:4">
      <c r="C133" s="20"/>
      <c r="D133" s="20"/>
    </row>
    <row r="134" spans="3:4">
      <c r="C134" s="20"/>
      <c r="D134" s="20"/>
    </row>
    <row r="135" spans="3:4">
      <c r="C135" s="20"/>
      <c r="D135" s="20"/>
    </row>
    <row r="136" spans="3:4">
      <c r="C136" s="20"/>
      <c r="D136" s="20"/>
    </row>
    <row r="137" spans="3:4">
      <c r="C137" s="20"/>
      <c r="D137" s="20"/>
    </row>
    <row r="138" spans="3:4">
      <c r="C138" s="20"/>
      <c r="D138" s="20"/>
    </row>
    <row r="139" spans="3:4">
      <c r="C139" s="20"/>
      <c r="D139" s="20"/>
    </row>
    <row r="140" spans="3:4">
      <c r="C140" s="20"/>
      <c r="D140" s="20"/>
    </row>
    <row r="141" spans="3:4">
      <c r="C141" s="20"/>
      <c r="D141" s="20"/>
    </row>
    <row r="142" spans="3:4">
      <c r="C142" s="20"/>
      <c r="D142" s="20"/>
    </row>
    <row r="143" spans="3:4">
      <c r="C143" s="20"/>
      <c r="D143" s="20"/>
    </row>
    <row r="144" spans="3:4">
      <c r="C144" s="20"/>
      <c r="D144" s="20"/>
    </row>
    <row r="145" spans="3:4">
      <c r="C145" s="20"/>
      <c r="D145" s="20"/>
    </row>
    <row r="146" spans="3:4">
      <c r="C146" s="20"/>
      <c r="D146" s="20"/>
    </row>
    <row r="147" spans="3:4">
      <c r="C147" s="20"/>
      <c r="D147" s="20"/>
    </row>
    <row r="148" spans="3:4">
      <c r="C148" s="20"/>
      <c r="D148" s="20"/>
    </row>
    <row r="149" spans="3:4">
      <c r="C149" s="20"/>
      <c r="D149" s="20"/>
    </row>
    <row r="150" spans="3:4">
      <c r="C150" s="20"/>
      <c r="D150" s="20"/>
    </row>
    <row r="151" spans="3:4">
      <c r="C151" s="20"/>
      <c r="D151" s="20"/>
    </row>
    <row r="152" spans="3:4">
      <c r="C152" s="20"/>
      <c r="D152" s="20"/>
    </row>
    <row r="153" spans="3:4">
      <c r="C153" s="20"/>
      <c r="D153" s="20"/>
    </row>
    <row r="154" spans="3:4">
      <c r="C154" s="20"/>
      <c r="D154" s="20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20"/>
      <c r="D163" s="20"/>
    </row>
    <row r="164" spans="3:4">
      <c r="C164" s="20"/>
      <c r="D164" s="20"/>
    </row>
    <row r="165" spans="3:4">
      <c r="C165" s="20"/>
      <c r="D165" s="20"/>
    </row>
    <row r="166" spans="3:4">
      <c r="C166" s="20"/>
      <c r="D166" s="20"/>
    </row>
    <row r="167" spans="3:4">
      <c r="C167" s="20"/>
      <c r="D167" s="20"/>
    </row>
    <row r="168" spans="3:4">
      <c r="C168" s="20"/>
      <c r="D168" s="20"/>
    </row>
    <row r="169" spans="3:4">
      <c r="C169" s="20"/>
      <c r="D169" s="20"/>
    </row>
    <row r="170" spans="3:4">
      <c r="C170" s="20"/>
      <c r="D170" s="20"/>
    </row>
    <row r="171" spans="3:4">
      <c r="C171" s="20"/>
      <c r="D171" s="20"/>
    </row>
    <row r="172" spans="3:4">
      <c r="C172" s="20"/>
      <c r="D172" s="20"/>
    </row>
    <row r="173" spans="3:4">
      <c r="C173" s="20"/>
      <c r="D173" s="20"/>
    </row>
    <row r="174" spans="3:4">
      <c r="C174" s="20"/>
      <c r="D174" s="20"/>
    </row>
    <row r="175" spans="3:4">
      <c r="C175" s="20"/>
      <c r="D175" s="20"/>
    </row>
    <row r="176" spans="3:4">
      <c r="C176" s="20"/>
      <c r="D176" s="20"/>
    </row>
    <row r="177" spans="3:4">
      <c r="C177" s="20"/>
      <c r="D177" s="20"/>
    </row>
    <row r="178" spans="3:4">
      <c r="C178" s="20"/>
      <c r="D178" s="20"/>
    </row>
    <row r="179" spans="3:4">
      <c r="C179" s="20"/>
      <c r="D179" s="20"/>
    </row>
    <row r="180" spans="3:4">
      <c r="C180" s="20"/>
      <c r="D180" s="20"/>
    </row>
    <row r="181" spans="3:4">
      <c r="C181" s="20"/>
      <c r="D181" s="20"/>
    </row>
    <row r="182" spans="3:4">
      <c r="C182" s="20"/>
      <c r="D182" s="20"/>
    </row>
    <row r="183" spans="3:4">
      <c r="C183" s="20"/>
      <c r="D183" s="20"/>
    </row>
    <row r="184" spans="3:4">
      <c r="C184" s="20"/>
      <c r="D184" s="20"/>
    </row>
    <row r="185" spans="3:4">
      <c r="C185" s="20"/>
      <c r="D185" s="20"/>
    </row>
    <row r="186" spans="3:4">
      <c r="C186" s="20"/>
      <c r="D186" s="20"/>
    </row>
    <row r="187" spans="3:4">
      <c r="C187" s="20"/>
      <c r="D187" s="20"/>
    </row>
    <row r="188" spans="3:4">
      <c r="C188" s="20"/>
      <c r="D188" s="20"/>
    </row>
    <row r="189" spans="3:4">
      <c r="C189" s="20"/>
      <c r="D189" s="20"/>
    </row>
    <row r="190" spans="3:4">
      <c r="C190" s="20"/>
      <c r="D190" s="20"/>
    </row>
    <row r="191" spans="3:4">
      <c r="C191" s="20"/>
      <c r="D191" s="20"/>
    </row>
    <row r="192" spans="3:4">
      <c r="C192" s="20"/>
      <c r="D192" s="20"/>
    </row>
    <row r="193" spans="3:4">
      <c r="C193" s="20"/>
      <c r="D193" s="20"/>
    </row>
    <row r="194" spans="3:4">
      <c r="C194" s="20"/>
      <c r="D194" s="20"/>
    </row>
    <row r="195" spans="3:4">
      <c r="C195" s="20"/>
      <c r="D195" s="20"/>
    </row>
    <row r="196" spans="3:4">
      <c r="C196" s="20"/>
      <c r="D196" s="20"/>
    </row>
    <row r="197" spans="3:4">
      <c r="C197" s="20"/>
      <c r="D197" s="20"/>
    </row>
    <row r="198" spans="3:4">
      <c r="C198" s="20"/>
      <c r="D198" s="20"/>
    </row>
    <row r="199" spans="3:4">
      <c r="C199" s="20"/>
      <c r="D199" s="20"/>
    </row>
    <row r="200" spans="3:4">
      <c r="C200" s="20"/>
      <c r="D200" s="20"/>
    </row>
    <row r="201" spans="3:4">
      <c r="C201" s="20"/>
      <c r="D201" s="20"/>
    </row>
    <row r="202" spans="3:4">
      <c r="C202" s="20"/>
      <c r="D202" s="20"/>
    </row>
    <row r="203" spans="3:4">
      <c r="C203" s="20"/>
      <c r="D203" s="20"/>
    </row>
    <row r="204" spans="3:4">
      <c r="C204" s="20"/>
      <c r="D204" s="20"/>
    </row>
    <row r="205" spans="3:4">
      <c r="C205" s="20"/>
      <c r="D205" s="20"/>
    </row>
    <row r="206" spans="3:4">
      <c r="C206" s="20"/>
      <c r="D206" s="20"/>
    </row>
    <row r="207" spans="3:4">
      <c r="C207" s="20"/>
      <c r="D207" s="20"/>
    </row>
    <row r="208" spans="3:4">
      <c r="C208" s="20"/>
      <c r="D208" s="20"/>
    </row>
    <row r="209" spans="3:4">
      <c r="C209" s="20"/>
      <c r="D209" s="20"/>
    </row>
    <row r="210" spans="3:4">
      <c r="C210" s="20"/>
      <c r="D210" s="20"/>
    </row>
    <row r="211" spans="3:4">
      <c r="C211" s="20"/>
      <c r="D211" s="20"/>
    </row>
    <row r="212" spans="3:4">
      <c r="C212" s="20"/>
      <c r="D212" s="20"/>
    </row>
    <row r="213" spans="3:4">
      <c r="C213" s="20"/>
      <c r="D213" s="20"/>
    </row>
    <row r="214" spans="3:4">
      <c r="C214" s="20"/>
      <c r="D214" s="20"/>
    </row>
  </sheetData>
  <autoFilter ref="C4:O60">
    <filterColumn colId="4" showButton="0"/>
    <filterColumn colId="5" showButton="0"/>
    <filterColumn colId="6" showButton="0"/>
    <filterColumn colId="9" showButton="0"/>
    <filterColumn colId="10" showButton="0"/>
    <filterColumn colId="11" showButton="0"/>
  </autoFilter>
  <mergeCells count="10">
    <mergeCell ref="D4:D6"/>
    <mergeCell ref="E4:E6"/>
    <mergeCell ref="F4:F6"/>
    <mergeCell ref="G4:J4"/>
    <mergeCell ref="K4:K6"/>
    <mergeCell ref="L4:O4"/>
    <mergeCell ref="G5:G6"/>
    <mergeCell ref="L5:L6"/>
    <mergeCell ref="H6:I6"/>
    <mergeCell ref="M6:N6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pageSetUpPr fitToPage="1"/>
  </sheetPr>
  <dimension ref="A1:AZ69"/>
  <sheetViews>
    <sheetView zoomScale="125" workbookViewId="0">
      <pane ySplit="6" topLeftCell="A37" activePane="bottomLeft" state="frozen"/>
      <selection pane="bottomLeft" activeCell="H2" sqref="H2"/>
    </sheetView>
  </sheetViews>
  <sheetFormatPr baseColWidth="10" defaultColWidth="9.140625" defaultRowHeight="12.75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>
      <c r="A1" s="14" t="s">
        <v>119</v>
      </c>
      <c r="H1" s="6">
        <v>2012</v>
      </c>
    </row>
    <row r="2" spans="1:52" s="6" customFormat="1" ht="11.25">
      <c r="A2" s="14" t="s">
        <v>121</v>
      </c>
      <c r="E2" s="6" t="s">
        <v>120</v>
      </c>
    </row>
    <row r="3" spans="1:52" s="6" customFormat="1" ht="23.25" customHeight="1">
      <c r="A3" s="112" t="s">
        <v>60</v>
      </c>
      <c r="B3" s="109" t="s">
        <v>0</v>
      </c>
      <c r="C3" s="109" t="s">
        <v>99</v>
      </c>
      <c r="D3" s="109"/>
      <c r="E3" s="109" t="s">
        <v>100</v>
      </c>
      <c r="F3" s="109"/>
    </row>
    <row r="4" spans="1:52" s="6" customFormat="1" ht="11.25" customHeight="1">
      <c r="A4" s="112"/>
      <c r="B4" s="109"/>
      <c r="C4" s="109" t="s">
        <v>97</v>
      </c>
      <c r="D4" s="114" t="s">
        <v>98</v>
      </c>
      <c r="E4" s="109" t="s">
        <v>97</v>
      </c>
      <c r="F4" s="110" t="s">
        <v>98</v>
      </c>
    </row>
    <row r="5" spans="1:52" s="8" customFormat="1" ht="67.5" customHeight="1">
      <c r="A5" s="112"/>
      <c r="B5" s="113"/>
      <c r="C5" s="109"/>
      <c r="D5" s="114"/>
      <c r="E5" s="109"/>
      <c r="F5" s="110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>
      <c r="A6" s="112"/>
      <c r="B6" s="113"/>
      <c r="C6" s="109" t="s">
        <v>58</v>
      </c>
      <c r="D6" s="109"/>
      <c r="E6" s="109"/>
      <c r="F6" s="10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>
      <c r="B7" s="1"/>
      <c r="C7" s="2"/>
      <c r="D7" s="2"/>
      <c r="E7" s="9"/>
      <c r="F7" s="10"/>
    </row>
    <row r="8" spans="1:52">
      <c r="A8" s="147">
        <v>101</v>
      </c>
      <c r="B8" s="16" t="s">
        <v>102</v>
      </c>
      <c r="C8" s="15">
        <v>1761</v>
      </c>
      <c r="D8" s="15">
        <v>283</v>
      </c>
      <c r="E8" s="15">
        <v>5573</v>
      </c>
      <c r="F8" s="17">
        <v>1737</v>
      </c>
    </row>
    <row r="9" spans="1:52">
      <c r="A9" s="147">
        <v>102</v>
      </c>
      <c r="B9" s="16" t="s">
        <v>103</v>
      </c>
      <c r="C9" s="15">
        <v>353</v>
      </c>
      <c r="D9" s="15">
        <v>86</v>
      </c>
      <c r="E9" s="15">
        <v>2351</v>
      </c>
      <c r="F9" s="17">
        <v>1023</v>
      </c>
    </row>
    <row r="10" spans="1:52">
      <c r="A10" s="147">
        <v>103</v>
      </c>
      <c r="B10" s="16" t="s">
        <v>104</v>
      </c>
      <c r="C10" s="15">
        <v>904</v>
      </c>
      <c r="D10" s="15">
        <v>226</v>
      </c>
      <c r="E10" s="15">
        <v>2940</v>
      </c>
      <c r="F10" s="17">
        <v>1065</v>
      </c>
    </row>
    <row r="11" spans="1:52">
      <c r="A11" s="147">
        <v>151</v>
      </c>
      <c r="B11" s="16" t="s">
        <v>61</v>
      </c>
      <c r="C11" s="15">
        <v>881</v>
      </c>
      <c r="D11" s="15">
        <v>73</v>
      </c>
      <c r="E11" s="15">
        <v>4096</v>
      </c>
      <c r="F11" s="17">
        <v>744</v>
      </c>
    </row>
    <row r="12" spans="1:52">
      <c r="A12" s="147">
        <v>153</v>
      </c>
      <c r="B12" s="16" t="s">
        <v>63</v>
      </c>
      <c r="C12" s="15">
        <v>715</v>
      </c>
      <c r="D12" s="15">
        <v>84</v>
      </c>
      <c r="E12" s="15">
        <v>2700</v>
      </c>
      <c r="F12" s="17">
        <v>506</v>
      </c>
    </row>
    <row r="13" spans="1:52">
      <c r="A13" s="147">
        <v>154</v>
      </c>
      <c r="B13" s="16" t="s">
        <v>64</v>
      </c>
      <c r="C13" s="15">
        <v>497</v>
      </c>
      <c r="D13" s="15">
        <v>29</v>
      </c>
      <c r="E13" s="15">
        <v>1809</v>
      </c>
      <c r="F13" s="17">
        <v>191</v>
      </c>
    </row>
    <row r="14" spans="1:52">
      <c r="A14" s="147">
        <v>155</v>
      </c>
      <c r="B14" s="16" t="s">
        <v>65</v>
      </c>
      <c r="C14" s="15">
        <v>601</v>
      </c>
      <c r="D14" s="15">
        <v>54</v>
      </c>
      <c r="E14" s="15">
        <v>2895</v>
      </c>
      <c r="F14" s="17">
        <v>501</v>
      </c>
    </row>
    <row r="15" spans="1:52">
      <c r="A15" s="147">
        <v>157</v>
      </c>
      <c r="B15" s="16" t="s">
        <v>66</v>
      </c>
      <c r="C15" s="15">
        <v>650</v>
      </c>
      <c r="D15" s="15">
        <v>54</v>
      </c>
      <c r="E15" s="15">
        <v>3108</v>
      </c>
      <c r="F15" s="17">
        <v>666</v>
      </c>
    </row>
    <row r="16" spans="1:52">
      <c r="A16" s="147">
        <v>158</v>
      </c>
      <c r="B16" s="16" t="s">
        <v>67</v>
      </c>
      <c r="C16" s="15">
        <v>672</v>
      </c>
      <c r="D16" s="15">
        <v>64</v>
      </c>
      <c r="E16" s="15">
        <v>2685</v>
      </c>
      <c r="F16" s="17">
        <v>380</v>
      </c>
    </row>
    <row r="17" spans="1:6">
      <c r="A17" s="147">
        <v>159</v>
      </c>
      <c r="B17" s="16" t="s">
        <v>62</v>
      </c>
      <c r="C17" s="15">
        <v>2140</v>
      </c>
      <c r="D17" s="15">
        <v>386</v>
      </c>
      <c r="E17" s="15">
        <v>7121</v>
      </c>
      <c r="F17" s="17">
        <v>1649</v>
      </c>
    </row>
    <row r="18" spans="1:6">
      <c r="A18" s="147">
        <v>159016</v>
      </c>
      <c r="B18" s="16" t="s">
        <v>105</v>
      </c>
      <c r="C18" s="15">
        <v>1110</v>
      </c>
      <c r="D18" s="15">
        <v>287</v>
      </c>
      <c r="E18" s="15">
        <v>2640</v>
      </c>
      <c r="F18" s="17">
        <v>983</v>
      </c>
    </row>
    <row r="19" spans="1:6">
      <c r="A19" s="147">
        <v>159999</v>
      </c>
      <c r="B19" s="16" t="s">
        <v>106</v>
      </c>
      <c r="C19" s="15">
        <v>1030</v>
      </c>
      <c r="D19" s="15">
        <v>99</v>
      </c>
      <c r="E19" s="15">
        <v>4481</v>
      </c>
      <c r="F19" s="17">
        <v>666</v>
      </c>
    </row>
    <row r="20" spans="1:6">
      <c r="A20" s="147">
        <v>1</v>
      </c>
      <c r="B20" s="16" t="s">
        <v>107</v>
      </c>
      <c r="C20" s="15">
        <v>9174</v>
      </c>
      <c r="D20" s="15">
        <v>1339</v>
      </c>
      <c r="E20" s="15">
        <v>35278</v>
      </c>
      <c r="F20" s="17">
        <v>8462</v>
      </c>
    </row>
    <row r="21" spans="1:6" s="5" customFormat="1" ht="11.25">
      <c r="A21" s="147">
        <v>241</v>
      </c>
      <c r="B21" s="16" t="s">
        <v>68</v>
      </c>
      <c r="C21" s="15">
        <v>6860</v>
      </c>
      <c r="D21" s="15">
        <v>1359</v>
      </c>
      <c r="E21" s="15">
        <v>26932</v>
      </c>
      <c r="F21" s="17">
        <v>9945</v>
      </c>
    </row>
    <row r="22" spans="1:6">
      <c r="A22" s="147">
        <v>241001</v>
      </c>
      <c r="B22" s="16" t="s">
        <v>108</v>
      </c>
      <c r="C22" s="15">
        <v>3496</v>
      </c>
      <c r="D22" s="15">
        <v>877</v>
      </c>
      <c r="E22" s="15">
        <v>12245</v>
      </c>
      <c r="F22" s="17">
        <v>5833</v>
      </c>
    </row>
    <row r="23" spans="1:6">
      <c r="A23" s="147">
        <v>241999</v>
      </c>
      <c r="B23" s="16" t="s">
        <v>109</v>
      </c>
      <c r="C23" s="15">
        <v>3364</v>
      </c>
      <c r="D23" s="15">
        <v>482</v>
      </c>
      <c r="E23" s="15">
        <v>14687</v>
      </c>
      <c r="F23" s="17">
        <v>4112</v>
      </c>
    </row>
    <row r="24" spans="1:6">
      <c r="A24" s="147">
        <v>251</v>
      </c>
      <c r="B24" s="16" t="s">
        <v>69</v>
      </c>
      <c r="C24" s="15">
        <v>1051</v>
      </c>
      <c r="D24" s="15">
        <v>119</v>
      </c>
      <c r="E24" s="15">
        <v>4834</v>
      </c>
      <c r="F24" s="17">
        <v>924</v>
      </c>
    </row>
    <row r="25" spans="1:6">
      <c r="A25" s="147">
        <v>252</v>
      </c>
      <c r="B25" s="16" t="s">
        <v>70</v>
      </c>
      <c r="C25" s="15">
        <v>703</v>
      </c>
      <c r="D25" s="15">
        <v>111</v>
      </c>
      <c r="E25" s="15">
        <v>3380</v>
      </c>
      <c r="F25" s="17">
        <v>805</v>
      </c>
    </row>
    <row r="26" spans="1:6">
      <c r="A26" s="147">
        <v>254</v>
      </c>
      <c r="B26" s="16" t="s">
        <v>71</v>
      </c>
      <c r="C26" s="15">
        <v>1450</v>
      </c>
      <c r="D26" s="15">
        <v>202</v>
      </c>
      <c r="E26" s="15">
        <v>6156</v>
      </c>
      <c r="F26" s="17">
        <v>1313</v>
      </c>
    </row>
    <row r="27" spans="1:6">
      <c r="A27" s="147">
        <v>255</v>
      </c>
      <c r="B27" s="16" t="s">
        <v>72</v>
      </c>
      <c r="C27" s="15">
        <v>288</v>
      </c>
      <c r="D27" s="15">
        <v>46</v>
      </c>
      <c r="E27" s="15">
        <v>1474</v>
      </c>
      <c r="F27" s="17">
        <v>355</v>
      </c>
    </row>
    <row r="28" spans="1:6">
      <c r="A28" s="147">
        <v>256</v>
      </c>
      <c r="B28" s="16" t="s">
        <v>73</v>
      </c>
      <c r="C28" s="15">
        <v>544</v>
      </c>
      <c r="D28" s="15">
        <v>74</v>
      </c>
      <c r="E28" s="15">
        <v>2758</v>
      </c>
      <c r="F28" s="17">
        <v>653</v>
      </c>
    </row>
    <row r="29" spans="1:6">
      <c r="A29" s="147">
        <v>257</v>
      </c>
      <c r="B29" s="16" t="s">
        <v>74</v>
      </c>
      <c r="C29" s="15">
        <v>698</v>
      </c>
      <c r="D29" s="15">
        <v>79</v>
      </c>
      <c r="E29" s="15">
        <v>3489</v>
      </c>
      <c r="F29" s="17">
        <v>783</v>
      </c>
    </row>
    <row r="30" spans="1:6">
      <c r="A30" s="147">
        <v>2</v>
      </c>
      <c r="B30" s="16" t="s">
        <v>110</v>
      </c>
      <c r="C30" s="15">
        <v>11594</v>
      </c>
      <c r="D30" s="15">
        <v>1990</v>
      </c>
      <c r="E30" s="15">
        <v>49023</v>
      </c>
      <c r="F30" s="17">
        <v>14778</v>
      </c>
    </row>
    <row r="31" spans="1:6">
      <c r="A31" s="147">
        <v>351</v>
      </c>
      <c r="B31" s="16" t="s">
        <v>75</v>
      </c>
      <c r="C31" s="15">
        <v>991</v>
      </c>
      <c r="D31" s="15">
        <v>89</v>
      </c>
      <c r="E31" s="15">
        <v>4281</v>
      </c>
      <c r="F31" s="17">
        <v>578</v>
      </c>
    </row>
    <row r="32" spans="1:6">
      <c r="A32" s="147">
        <v>352</v>
      </c>
      <c r="B32" s="16" t="s">
        <v>76</v>
      </c>
      <c r="C32" s="15">
        <v>1021</v>
      </c>
      <c r="D32" s="15">
        <v>119</v>
      </c>
      <c r="E32" s="15">
        <v>4704</v>
      </c>
      <c r="F32" s="17">
        <v>706</v>
      </c>
    </row>
    <row r="33" spans="1:8">
      <c r="A33" s="147">
        <v>353</v>
      </c>
      <c r="B33" s="16" t="s">
        <v>77</v>
      </c>
      <c r="C33" s="15">
        <v>1474</v>
      </c>
      <c r="D33" s="15">
        <v>132</v>
      </c>
      <c r="E33" s="15">
        <v>6505</v>
      </c>
      <c r="F33" s="17">
        <v>1208</v>
      </c>
    </row>
    <row r="34" spans="1:8" s="5" customFormat="1" ht="11.25">
      <c r="A34" s="147">
        <v>354</v>
      </c>
      <c r="B34" s="16" t="s">
        <v>78</v>
      </c>
      <c r="C34" s="15">
        <v>226</v>
      </c>
      <c r="D34" s="15">
        <v>22</v>
      </c>
      <c r="E34" s="15">
        <v>997</v>
      </c>
      <c r="F34" s="17">
        <v>104</v>
      </c>
    </row>
    <row r="35" spans="1:8">
      <c r="A35" s="147">
        <v>355</v>
      </c>
      <c r="B35" s="16" t="s">
        <v>79</v>
      </c>
      <c r="C35" s="15">
        <v>1320</v>
      </c>
      <c r="D35" s="15">
        <v>165</v>
      </c>
      <c r="E35" s="15">
        <v>4495</v>
      </c>
      <c r="F35" s="17">
        <v>756</v>
      </c>
    </row>
    <row r="36" spans="1:8">
      <c r="A36" s="147">
        <v>356</v>
      </c>
      <c r="B36" s="16" t="s">
        <v>80</v>
      </c>
      <c r="C36" s="15">
        <v>516</v>
      </c>
      <c r="D36" s="15">
        <v>41</v>
      </c>
      <c r="E36" s="15">
        <v>2511</v>
      </c>
      <c r="F36" s="17">
        <v>357</v>
      </c>
    </row>
    <row r="37" spans="1:8">
      <c r="A37" s="147">
        <v>357</v>
      </c>
      <c r="B37" s="16" t="s">
        <v>81</v>
      </c>
      <c r="C37" s="15">
        <v>744</v>
      </c>
      <c r="D37" s="15">
        <v>84</v>
      </c>
      <c r="E37" s="15">
        <v>3924</v>
      </c>
      <c r="F37" s="17">
        <v>587</v>
      </c>
    </row>
    <row r="38" spans="1:8">
      <c r="A38" s="147">
        <v>358</v>
      </c>
      <c r="B38" s="16" t="s">
        <v>82</v>
      </c>
      <c r="C38" s="15">
        <v>764</v>
      </c>
      <c r="D38" s="15">
        <v>109</v>
      </c>
      <c r="E38" s="15">
        <v>3366</v>
      </c>
      <c r="F38" s="17">
        <v>560</v>
      </c>
    </row>
    <row r="39" spans="1:8">
      <c r="A39" s="147">
        <v>359</v>
      </c>
      <c r="B39" s="16" t="s">
        <v>83</v>
      </c>
      <c r="C39" s="15">
        <v>976</v>
      </c>
      <c r="D39" s="15">
        <v>123</v>
      </c>
      <c r="E39" s="15">
        <v>4794</v>
      </c>
      <c r="F39" s="17">
        <v>930</v>
      </c>
    </row>
    <row r="40" spans="1:8">
      <c r="A40" s="147">
        <v>360</v>
      </c>
      <c r="B40" s="16" t="s">
        <v>84</v>
      </c>
      <c r="C40" s="15">
        <v>467</v>
      </c>
      <c r="D40" s="15">
        <v>47</v>
      </c>
      <c r="E40" s="15">
        <v>2017</v>
      </c>
      <c r="F40" s="17">
        <v>302</v>
      </c>
    </row>
    <row r="41" spans="1:8">
      <c r="A41" s="147">
        <v>361</v>
      </c>
      <c r="B41" s="16" t="s">
        <v>85</v>
      </c>
      <c r="C41" s="15">
        <v>695</v>
      </c>
      <c r="D41" s="15">
        <v>113</v>
      </c>
      <c r="E41" s="15">
        <v>3182</v>
      </c>
      <c r="F41" s="17">
        <v>770</v>
      </c>
    </row>
    <row r="42" spans="1:8">
      <c r="A42" s="147">
        <v>3</v>
      </c>
      <c r="B42" s="16" t="s">
        <v>111</v>
      </c>
      <c r="C42" s="15">
        <v>9194</v>
      </c>
      <c r="D42" s="15">
        <v>1044</v>
      </c>
      <c r="E42" s="15">
        <v>40776</v>
      </c>
      <c r="F42" s="17">
        <v>6858</v>
      </c>
    </row>
    <row r="43" spans="1:8">
      <c r="A43" s="147">
        <v>401</v>
      </c>
      <c r="B43" s="16" t="s">
        <v>112</v>
      </c>
      <c r="C43" s="15">
        <v>226</v>
      </c>
      <c r="D43" s="15">
        <v>23</v>
      </c>
      <c r="E43" s="15">
        <v>1650</v>
      </c>
      <c r="F43" s="17">
        <v>586</v>
      </c>
    </row>
    <row r="44" spans="1:8">
      <c r="A44" s="147">
        <v>402</v>
      </c>
      <c r="B44" s="16" t="s">
        <v>113</v>
      </c>
      <c r="C44" s="15">
        <v>204</v>
      </c>
      <c r="D44" s="15">
        <v>37</v>
      </c>
      <c r="E44" s="15">
        <v>1143</v>
      </c>
      <c r="F44" s="17">
        <v>240</v>
      </c>
    </row>
    <row r="45" spans="1:8">
      <c r="A45" s="147">
        <v>403</v>
      </c>
      <c r="B45" s="16" t="s">
        <v>41</v>
      </c>
      <c r="C45" s="15">
        <v>1155</v>
      </c>
      <c r="D45" s="15">
        <v>166</v>
      </c>
      <c r="E45" s="15">
        <v>3781</v>
      </c>
      <c r="F45" s="17">
        <v>1101</v>
      </c>
    </row>
    <row r="46" spans="1:8">
      <c r="A46" s="147">
        <v>404</v>
      </c>
      <c r="B46" s="16" t="s">
        <v>114</v>
      </c>
      <c r="C46" s="15">
        <v>876</v>
      </c>
      <c r="D46" s="15">
        <v>217</v>
      </c>
      <c r="E46" s="15">
        <v>3767</v>
      </c>
      <c r="F46" s="17">
        <v>1484</v>
      </c>
      <c r="H46" s="17"/>
    </row>
    <row r="47" spans="1:8" s="5" customFormat="1" ht="11.25">
      <c r="A47" s="147">
        <v>405</v>
      </c>
      <c r="B47" s="16" t="s">
        <v>115</v>
      </c>
      <c r="C47" s="15">
        <v>211</v>
      </c>
      <c r="D47" s="15">
        <v>27</v>
      </c>
      <c r="E47" s="15">
        <v>1453</v>
      </c>
      <c r="F47" s="17">
        <v>405</v>
      </c>
    </row>
    <row r="48" spans="1:8">
      <c r="A48" s="147">
        <v>451</v>
      </c>
      <c r="B48" s="16" t="s">
        <v>86</v>
      </c>
      <c r="C48" s="15">
        <v>628</v>
      </c>
      <c r="D48" s="15">
        <v>44</v>
      </c>
      <c r="E48" s="15">
        <v>2935</v>
      </c>
      <c r="F48" s="17">
        <v>435</v>
      </c>
      <c r="H48" s="17"/>
    </row>
    <row r="49" spans="1:6">
      <c r="A49" s="147">
        <v>452</v>
      </c>
      <c r="B49" s="16" t="s">
        <v>87</v>
      </c>
      <c r="C49" s="15">
        <v>556</v>
      </c>
      <c r="D49" s="15">
        <v>53</v>
      </c>
      <c r="E49" s="15">
        <v>4167</v>
      </c>
      <c r="F49" s="17">
        <v>540</v>
      </c>
    </row>
    <row r="50" spans="1:6">
      <c r="A50" s="147">
        <v>453</v>
      </c>
      <c r="B50" s="16" t="s">
        <v>88</v>
      </c>
      <c r="C50" s="15">
        <v>670</v>
      </c>
      <c r="D50" s="15">
        <v>113</v>
      </c>
      <c r="E50" s="15">
        <v>4360</v>
      </c>
      <c r="F50" s="17">
        <v>1268</v>
      </c>
    </row>
    <row r="51" spans="1:6">
      <c r="A51" s="147">
        <v>454</v>
      </c>
      <c r="B51" s="16" t="s">
        <v>89</v>
      </c>
      <c r="C51" s="15">
        <v>1476</v>
      </c>
      <c r="D51" s="15">
        <v>249</v>
      </c>
      <c r="E51" s="15">
        <v>8014</v>
      </c>
      <c r="F51" s="17">
        <v>1593</v>
      </c>
    </row>
    <row r="52" spans="1:6">
      <c r="A52" s="147">
        <v>455</v>
      </c>
      <c r="B52" s="16" t="s">
        <v>90</v>
      </c>
      <c r="C52" s="15">
        <v>537</v>
      </c>
      <c r="D52" s="15">
        <v>37</v>
      </c>
      <c r="E52" s="15">
        <v>2129</v>
      </c>
      <c r="F52" s="17">
        <v>269</v>
      </c>
    </row>
    <row r="53" spans="1:6">
      <c r="A53" s="147">
        <v>456</v>
      </c>
      <c r="B53" s="16" t="s">
        <v>116</v>
      </c>
      <c r="C53" s="15">
        <v>706</v>
      </c>
      <c r="D53" s="15">
        <v>165</v>
      </c>
      <c r="E53" s="15">
        <v>3438</v>
      </c>
      <c r="F53" s="17">
        <v>930</v>
      </c>
    </row>
    <row r="54" spans="1:6">
      <c r="A54" s="147">
        <v>457</v>
      </c>
      <c r="B54" s="16" t="s">
        <v>91</v>
      </c>
      <c r="C54" s="15">
        <v>557</v>
      </c>
      <c r="D54" s="15">
        <v>56</v>
      </c>
      <c r="E54" s="15">
        <v>3837</v>
      </c>
      <c r="F54" s="17">
        <v>505</v>
      </c>
    </row>
    <row r="55" spans="1:6">
      <c r="A55" s="147">
        <v>458</v>
      </c>
      <c r="B55" s="16" t="s">
        <v>92</v>
      </c>
      <c r="C55" s="15">
        <v>707</v>
      </c>
      <c r="D55" s="15">
        <v>67</v>
      </c>
      <c r="E55" s="15">
        <v>3008</v>
      </c>
      <c r="F55" s="17">
        <v>429</v>
      </c>
    </row>
    <row r="56" spans="1:6">
      <c r="A56" s="147">
        <v>459</v>
      </c>
      <c r="B56" s="16" t="s">
        <v>93</v>
      </c>
      <c r="C56" s="15">
        <v>1828</v>
      </c>
      <c r="D56" s="15">
        <v>292</v>
      </c>
      <c r="E56" s="15">
        <v>8806</v>
      </c>
      <c r="F56" s="17">
        <v>2168</v>
      </c>
    </row>
    <row r="57" spans="1:6">
      <c r="A57" s="147">
        <v>460</v>
      </c>
      <c r="B57" s="16" t="s">
        <v>94</v>
      </c>
      <c r="C57" s="15">
        <v>857</v>
      </c>
      <c r="D57" s="15">
        <v>154</v>
      </c>
      <c r="E57" s="15">
        <v>4012</v>
      </c>
      <c r="F57" s="17">
        <v>1158</v>
      </c>
    </row>
    <row r="58" spans="1:6">
      <c r="A58" s="147">
        <v>461</v>
      </c>
      <c r="B58" s="16" t="s">
        <v>95</v>
      </c>
      <c r="C58" s="15">
        <v>403</v>
      </c>
      <c r="D58" s="15">
        <v>51</v>
      </c>
      <c r="E58" s="15">
        <v>2079</v>
      </c>
      <c r="F58" s="17">
        <v>454</v>
      </c>
    </row>
    <row r="59" spans="1:6">
      <c r="A59" s="147">
        <v>462</v>
      </c>
      <c r="B59" s="16" t="s">
        <v>96</v>
      </c>
      <c r="C59" s="15">
        <v>213</v>
      </c>
      <c r="D59" s="15">
        <v>15</v>
      </c>
      <c r="E59" s="15">
        <v>1200</v>
      </c>
      <c r="F59" s="17">
        <v>124</v>
      </c>
    </row>
    <row r="60" spans="1:6">
      <c r="A60" s="147">
        <v>4</v>
      </c>
      <c r="B60" s="16" t="s">
        <v>117</v>
      </c>
      <c r="C60" s="15">
        <v>11810</v>
      </c>
      <c r="D60" s="15">
        <v>1766</v>
      </c>
      <c r="E60" s="15">
        <v>59779</v>
      </c>
      <c r="F60" s="17">
        <v>13689</v>
      </c>
    </row>
    <row r="61" spans="1:6">
      <c r="A61" s="17">
        <v>0</v>
      </c>
      <c r="B61" s="17" t="s">
        <v>118</v>
      </c>
      <c r="C61" s="17">
        <v>41772</v>
      </c>
      <c r="D61" s="17">
        <v>6139</v>
      </c>
      <c r="E61" s="17">
        <v>184856</v>
      </c>
      <c r="F61" s="17">
        <v>43787</v>
      </c>
    </row>
    <row r="62" spans="1:6">
      <c r="A62" s="17"/>
      <c r="B62" s="17"/>
      <c r="C62" s="17"/>
      <c r="D62" s="17"/>
      <c r="E62" s="17"/>
      <c r="F62" s="17"/>
    </row>
    <row r="63" spans="1:6">
      <c r="A63" s="17"/>
      <c r="B63" s="17"/>
      <c r="C63" s="17"/>
      <c r="D63" s="17"/>
      <c r="E63" s="17"/>
      <c r="F63" s="17"/>
    </row>
    <row r="65" spans="1:52" s="5" customFormat="1" ht="8.25"/>
    <row r="66" spans="1:52" s="5" customFormat="1" ht="8.25"/>
    <row r="67" spans="1:52" s="5" customFormat="1" ht="8.25"/>
    <row r="68" spans="1:52" customFormat="1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>
      <c r="B69" s="111" t="s">
        <v>59</v>
      </c>
      <c r="C69" s="111"/>
      <c r="D69" s="111"/>
      <c r="E69" s="111"/>
      <c r="F69" s="111"/>
    </row>
  </sheetData>
  <mergeCells count="10">
    <mergeCell ref="E4:E5"/>
    <mergeCell ref="F4:F5"/>
    <mergeCell ref="B69:F69"/>
    <mergeCell ref="A3:A6"/>
    <mergeCell ref="B3:B6"/>
    <mergeCell ref="C4:C5"/>
    <mergeCell ref="D4:D5"/>
    <mergeCell ref="C6:F6"/>
    <mergeCell ref="C3:D3"/>
    <mergeCell ref="E3:F3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>
    <pageSetUpPr fitToPage="1"/>
  </sheetPr>
  <dimension ref="A1:AZ69"/>
  <sheetViews>
    <sheetView zoomScale="125" workbookViewId="0">
      <pane ySplit="6" topLeftCell="A7" activePane="bottomLeft" state="frozen"/>
      <selection pane="bottomLeft" activeCell="H2" sqref="H2"/>
    </sheetView>
  </sheetViews>
  <sheetFormatPr baseColWidth="10" defaultColWidth="9.140625" defaultRowHeight="12.75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>
      <c r="A1" s="14" t="s">
        <v>119</v>
      </c>
      <c r="H1" s="6">
        <v>2013</v>
      </c>
    </row>
    <row r="2" spans="1:52" s="6" customFormat="1" ht="11.25">
      <c r="A2" s="14" t="s">
        <v>122</v>
      </c>
      <c r="E2" s="6" t="s">
        <v>120</v>
      </c>
    </row>
    <row r="3" spans="1:52" s="6" customFormat="1" ht="23.25" customHeight="1">
      <c r="A3" s="112" t="s">
        <v>60</v>
      </c>
      <c r="B3" s="109" t="s">
        <v>0</v>
      </c>
      <c r="C3" s="109" t="s">
        <v>99</v>
      </c>
      <c r="D3" s="109"/>
      <c r="E3" s="109" t="s">
        <v>100</v>
      </c>
      <c r="F3" s="109"/>
    </row>
    <row r="4" spans="1:52" s="6" customFormat="1" ht="11.25" customHeight="1">
      <c r="A4" s="112"/>
      <c r="B4" s="109"/>
      <c r="C4" s="109" t="s">
        <v>97</v>
      </c>
      <c r="D4" s="114" t="s">
        <v>98</v>
      </c>
      <c r="E4" s="109" t="s">
        <v>97</v>
      </c>
      <c r="F4" s="110" t="s">
        <v>98</v>
      </c>
    </row>
    <row r="5" spans="1:52" s="8" customFormat="1" ht="67.5" customHeight="1">
      <c r="A5" s="112"/>
      <c r="B5" s="113"/>
      <c r="C5" s="109"/>
      <c r="D5" s="114"/>
      <c r="E5" s="109"/>
      <c r="F5" s="110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>
      <c r="A6" s="112"/>
      <c r="B6" s="113"/>
      <c r="C6" s="109" t="s">
        <v>58</v>
      </c>
      <c r="D6" s="109"/>
      <c r="E6" s="109"/>
      <c r="F6" s="10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>
      <c r="B7" s="1"/>
      <c r="C7" s="2"/>
      <c r="D7" s="2"/>
      <c r="E7" s="9"/>
      <c r="F7" s="10"/>
    </row>
    <row r="8" spans="1:52">
      <c r="A8" s="147">
        <v>101</v>
      </c>
      <c r="B8" s="16" t="s">
        <v>102</v>
      </c>
      <c r="C8" s="15">
        <v>1887</v>
      </c>
      <c r="D8" s="15">
        <v>329</v>
      </c>
      <c r="E8" s="15">
        <v>5662</v>
      </c>
      <c r="F8" s="17">
        <v>1866</v>
      </c>
    </row>
    <row r="9" spans="1:52">
      <c r="A9" s="147">
        <v>102</v>
      </c>
      <c r="B9" s="16" t="s">
        <v>103</v>
      </c>
      <c r="C9" s="15">
        <v>399</v>
      </c>
      <c r="D9" s="15">
        <v>77</v>
      </c>
      <c r="E9" s="15">
        <v>2291</v>
      </c>
      <c r="F9" s="17">
        <v>839</v>
      </c>
    </row>
    <row r="10" spans="1:52">
      <c r="A10" s="147">
        <v>103</v>
      </c>
      <c r="B10" s="16" t="s">
        <v>104</v>
      </c>
      <c r="C10" s="15">
        <v>934</v>
      </c>
      <c r="D10" s="15">
        <v>257</v>
      </c>
      <c r="E10" s="15">
        <v>3067</v>
      </c>
      <c r="F10" s="17">
        <v>973</v>
      </c>
    </row>
    <row r="11" spans="1:52">
      <c r="A11" s="147">
        <v>151</v>
      </c>
      <c r="B11" s="16" t="s">
        <v>61</v>
      </c>
      <c r="C11" s="15">
        <v>896</v>
      </c>
      <c r="D11" s="15">
        <v>78</v>
      </c>
      <c r="E11" s="15">
        <v>4017</v>
      </c>
      <c r="F11" s="17">
        <v>642</v>
      </c>
    </row>
    <row r="12" spans="1:52">
      <c r="A12" s="147">
        <v>153</v>
      </c>
      <c r="B12" s="16" t="s">
        <v>63</v>
      </c>
      <c r="C12" s="15">
        <v>715</v>
      </c>
      <c r="D12" s="15">
        <v>91</v>
      </c>
      <c r="E12" s="15">
        <v>2738</v>
      </c>
      <c r="F12" s="17">
        <v>494</v>
      </c>
    </row>
    <row r="13" spans="1:52">
      <c r="A13" s="147">
        <v>154</v>
      </c>
      <c r="B13" s="16" t="s">
        <v>64</v>
      </c>
      <c r="C13" s="15">
        <v>561</v>
      </c>
      <c r="D13" s="15">
        <v>33</v>
      </c>
      <c r="E13" s="15">
        <v>1862</v>
      </c>
      <c r="F13" s="17">
        <v>179</v>
      </c>
    </row>
    <row r="14" spans="1:52">
      <c r="A14" s="147">
        <v>155</v>
      </c>
      <c r="B14" s="16" t="s">
        <v>65</v>
      </c>
      <c r="C14" s="15">
        <v>653</v>
      </c>
      <c r="D14" s="15">
        <v>53</v>
      </c>
      <c r="E14" s="15">
        <v>2897</v>
      </c>
      <c r="F14" s="17">
        <v>506</v>
      </c>
    </row>
    <row r="15" spans="1:52">
      <c r="A15" s="147">
        <v>157</v>
      </c>
      <c r="B15" s="16" t="s">
        <v>66</v>
      </c>
      <c r="C15" s="15">
        <v>750</v>
      </c>
      <c r="D15" s="15">
        <v>76</v>
      </c>
      <c r="E15" s="15">
        <v>3087</v>
      </c>
      <c r="F15" s="17">
        <v>720</v>
      </c>
    </row>
    <row r="16" spans="1:52">
      <c r="A16" s="147">
        <v>158</v>
      </c>
      <c r="B16" s="16" t="s">
        <v>67</v>
      </c>
      <c r="C16" s="15">
        <v>709</v>
      </c>
      <c r="D16" s="15">
        <v>71</v>
      </c>
      <c r="E16" s="15">
        <v>2651</v>
      </c>
      <c r="F16" s="17">
        <v>405</v>
      </c>
    </row>
    <row r="17" spans="1:6">
      <c r="A17" s="147">
        <v>159</v>
      </c>
      <c r="B17" s="16" t="s">
        <v>62</v>
      </c>
      <c r="C17" s="15">
        <v>2326</v>
      </c>
      <c r="D17" s="15">
        <v>354</v>
      </c>
      <c r="E17" s="15">
        <v>7097</v>
      </c>
      <c r="F17" s="17">
        <v>1650</v>
      </c>
    </row>
    <row r="18" spans="1:6">
      <c r="A18" s="147">
        <v>159016</v>
      </c>
      <c r="B18" s="16" t="s">
        <v>105</v>
      </c>
      <c r="C18" s="15">
        <v>1128</v>
      </c>
      <c r="D18" s="15">
        <v>251</v>
      </c>
      <c r="E18" s="15">
        <v>2651</v>
      </c>
      <c r="F18" s="17">
        <v>973</v>
      </c>
    </row>
    <row r="19" spans="1:6">
      <c r="A19" s="147">
        <v>159999</v>
      </c>
      <c r="B19" s="16" t="s">
        <v>106</v>
      </c>
      <c r="C19" s="15">
        <v>1198</v>
      </c>
      <c r="D19" s="15">
        <v>103</v>
      </c>
      <c r="E19" s="15">
        <v>4446</v>
      </c>
      <c r="F19" s="17">
        <v>677</v>
      </c>
    </row>
    <row r="20" spans="1:6">
      <c r="A20" s="147">
        <v>1</v>
      </c>
      <c r="B20" s="16" t="s">
        <v>107</v>
      </c>
      <c r="C20" s="15">
        <v>9830</v>
      </c>
      <c r="D20" s="15">
        <v>1419</v>
      </c>
      <c r="E20" s="15">
        <v>35369</v>
      </c>
      <c r="F20" s="17">
        <v>8274</v>
      </c>
    </row>
    <row r="21" spans="1:6" s="5" customFormat="1" ht="11.25">
      <c r="A21" s="147">
        <v>241</v>
      </c>
      <c r="B21" s="16" t="s">
        <v>68</v>
      </c>
      <c r="C21" s="15">
        <v>7222</v>
      </c>
      <c r="D21" s="15">
        <v>1545</v>
      </c>
      <c r="E21" s="15">
        <v>27239</v>
      </c>
      <c r="F21" s="17">
        <v>10008</v>
      </c>
    </row>
    <row r="22" spans="1:6">
      <c r="A22" s="147">
        <v>241001</v>
      </c>
      <c r="B22" s="16" t="s">
        <v>108</v>
      </c>
      <c r="C22" s="15">
        <v>3585</v>
      </c>
      <c r="D22" s="15">
        <v>1025</v>
      </c>
      <c r="E22" s="15">
        <v>12446</v>
      </c>
      <c r="F22" s="17">
        <v>6014</v>
      </c>
    </row>
    <row r="23" spans="1:6">
      <c r="A23" s="147">
        <v>241999</v>
      </c>
      <c r="B23" s="16" t="s">
        <v>109</v>
      </c>
      <c r="C23" s="15">
        <v>3637</v>
      </c>
      <c r="D23" s="15">
        <v>520</v>
      </c>
      <c r="E23" s="15">
        <v>14793</v>
      </c>
      <c r="F23" s="17">
        <v>3994</v>
      </c>
    </row>
    <row r="24" spans="1:6">
      <c r="A24" s="147">
        <v>251</v>
      </c>
      <c r="B24" s="16" t="s">
        <v>69</v>
      </c>
      <c r="C24" s="15">
        <v>1227</v>
      </c>
      <c r="D24" s="15">
        <v>156</v>
      </c>
      <c r="E24" s="15">
        <v>4854</v>
      </c>
      <c r="F24" s="17">
        <v>956</v>
      </c>
    </row>
    <row r="25" spans="1:6">
      <c r="A25" s="147">
        <v>252</v>
      </c>
      <c r="B25" s="16" t="s">
        <v>70</v>
      </c>
      <c r="C25" s="15">
        <v>821</v>
      </c>
      <c r="D25" s="15">
        <v>134</v>
      </c>
      <c r="E25" s="15">
        <v>3363</v>
      </c>
      <c r="F25" s="17">
        <v>851</v>
      </c>
    </row>
    <row r="26" spans="1:6">
      <c r="A26" s="147">
        <v>254</v>
      </c>
      <c r="B26" s="16" t="s">
        <v>71</v>
      </c>
      <c r="C26" s="15">
        <v>1551</v>
      </c>
      <c r="D26" s="15">
        <v>267</v>
      </c>
      <c r="E26" s="15">
        <v>6127</v>
      </c>
      <c r="F26" s="17">
        <v>1456</v>
      </c>
    </row>
    <row r="27" spans="1:6">
      <c r="A27" s="147">
        <v>255</v>
      </c>
      <c r="B27" s="16" t="s">
        <v>72</v>
      </c>
      <c r="C27" s="15">
        <v>296</v>
      </c>
      <c r="D27" s="15">
        <v>36</v>
      </c>
      <c r="E27" s="15">
        <v>1472</v>
      </c>
      <c r="F27" s="17">
        <v>327</v>
      </c>
    </row>
    <row r="28" spans="1:6">
      <c r="A28" s="147">
        <v>256</v>
      </c>
      <c r="B28" s="16" t="s">
        <v>73</v>
      </c>
      <c r="C28" s="15">
        <v>661</v>
      </c>
      <c r="D28" s="15">
        <v>100</v>
      </c>
      <c r="E28" s="15">
        <v>2695</v>
      </c>
      <c r="F28" s="17">
        <v>635</v>
      </c>
    </row>
    <row r="29" spans="1:6">
      <c r="A29" s="147">
        <v>257</v>
      </c>
      <c r="B29" s="16" t="s">
        <v>74</v>
      </c>
      <c r="C29" s="15">
        <v>861</v>
      </c>
      <c r="D29" s="15">
        <v>119</v>
      </c>
      <c r="E29" s="15">
        <v>3413</v>
      </c>
      <c r="F29" s="17">
        <v>714</v>
      </c>
    </row>
    <row r="30" spans="1:6">
      <c r="A30" s="147">
        <v>2</v>
      </c>
      <c r="B30" s="16" t="s">
        <v>110</v>
      </c>
      <c r="C30" s="15">
        <v>12639</v>
      </c>
      <c r="D30" s="15">
        <v>2357</v>
      </c>
      <c r="E30" s="15">
        <v>49163</v>
      </c>
      <c r="F30" s="17">
        <v>14947</v>
      </c>
    </row>
    <row r="31" spans="1:6">
      <c r="A31" s="147">
        <v>351</v>
      </c>
      <c r="B31" s="16" t="s">
        <v>75</v>
      </c>
      <c r="C31" s="15">
        <v>1153</v>
      </c>
      <c r="D31" s="15">
        <v>97</v>
      </c>
      <c r="E31" s="15">
        <v>4326</v>
      </c>
      <c r="F31" s="17">
        <v>598</v>
      </c>
    </row>
    <row r="32" spans="1:6">
      <c r="A32" s="147">
        <v>352</v>
      </c>
      <c r="B32" s="16" t="s">
        <v>76</v>
      </c>
      <c r="C32" s="15">
        <v>1112</v>
      </c>
      <c r="D32" s="15">
        <v>156</v>
      </c>
      <c r="E32" s="15">
        <v>4666</v>
      </c>
      <c r="F32" s="17">
        <v>681</v>
      </c>
    </row>
    <row r="33" spans="1:8">
      <c r="A33" s="147">
        <v>353</v>
      </c>
      <c r="B33" s="16" t="s">
        <v>77</v>
      </c>
      <c r="C33" s="15">
        <v>1682</v>
      </c>
      <c r="D33" s="15">
        <v>148</v>
      </c>
      <c r="E33" s="15">
        <v>6428</v>
      </c>
      <c r="F33" s="17">
        <v>1222</v>
      </c>
    </row>
    <row r="34" spans="1:8" s="5" customFormat="1" ht="11.25">
      <c r="A34" s="147">
        <v>354</v>
      </c>
      <c r="B34" s="16" t="s">
        <v>78</v>
      </c>
      <c r="C34" s="15">
        <v>250</v>
      </c>
      <c r="D34" s="15">
        <v>20</v>
      </c>
      <c r="E34" s="15">
        <v>960</v>
      </c>
      <c r="F34" s="17">
        <v>127</v>
      </c>
    </row>
    <row r="35" spans="1:8">
      <c r="A35" s="147">
        <v>355</v>
      </c>
      <c r="B35" s="16" t="s">
        <v>79</v>
      </c>
      <c r="C35" s="15">
        <v>1445</v>
      </c>
      <c r="D35" s="15">
        <v>137</v>
      </c>
      <c r="E35" s="15">
        <v>4573</v>
      </c>
      <c r="F35" s="17">
        <v>766</v>
      </c>
    </row>
    <row r="36" spans="1:8">
      <c r="A36" s="147">
        <v>356</v>
      </c>
      <c r="B36" s="16" t="s">
        <v>80</v>
      </c>
      <c r="C36" s="15">
        <v>576</v>
      </c>
      <c r="D36" s="15">
        <v>50</v>
      </c>
      <c r="E36" s="15">
        <v>2512</v>
      </c>
      <c r="F36" s="17">
        <v>359</v>
      </c>
    </row>
    <row r="37" spans="1:8">
      <c r="A37" s="147">
        <v>357</v>
      </c>
      <c r="B37" s="16" t="s">
        <v>81</v>
      </c>
      <c r="C37" s="15">
        <v>809</v>
      </c>
      <c r="D37" s="15">
        <v>75</v>
      </c>
      <c r="E37" s="15">
        <v>3994</v>
      </c>
      <c r="F37" s="17">
        <v>549</v>
      </c>
    </row>
    <row r="38" spans="1:8">
      <c r="A38" s="147">
        <v>358</v>
      </c>
      <c r="B38" s="16" t="s">
        <v>82</v>
      </c>
      <c r="C38" s="15">
        <v>857</v>
      </c>
      <c r="D38" s="15">
        <v>108</v>
      </c>
      <c r="E38" s="15">
        <v>3341</v>
      </c>
      <c r="F38" s="17">
        <v>551</v>
      </c>
    </row>
    <row r="39" spans="1:8">
      <c r="A39" s="147">
        <v>359</v>
      </c>
      <c r="B39" s="16" t="s">
        <v>83</v>
      </c>
      <c r="C39" s="15">
        <v>1087</v>
      </c>
      <c r="D39" s="15">
        <v>122</v>
      </c>
      <c r="E39" s="15">
        <v>4789</v>
      </c>
      <c r="F39" s="17">
        <v>799</v>
      </c>
    </row>
    <row r="40" spans="1:8">
      <c r="A40" s="147">
        <v>360</v>
      </c>
      <c r="B40" s="16" t="s">
        <v>84</v>
      </c>
      <c r="C40" s="15">
        <v>546</v>
      </c>
      <c r="D40" s="15">
        <v>32</v>
      </c>
      <c r="E40" s="15">
        <v>2028</v>
      </c>
      <c r="F40" s="17">
        <v>293</v>
      </c>
    </row>
    <row r="41" spans="1:8">
      <c r="A41" s="147">
        <v>361</v>
      </c>
      <c r="B41" s="16" t="s">
        <v>85</v>
      </c>
      <c r="C41" s="15">
        <v>806</v>
      </c>
      <c r="D41" s="15">
        <v>118</v>
      </c>
      <c r="E41" s="15">
        <v>3154</v>
      </c>
      <c r="F41" s="17">
        <v>679</v>
      </c>
    </row>
    <row r="42" spans="1:8">
      <c r="A42" s="147">
        <v>3</v>
      </c>
      <c r="B42" s="16" t="s">
        <v>111</v>
      </c>
      <c r="C42" s="15">
        <v>10323</v>
      </c>
      <c r="D42" s="15">
        <v>1063</v>
      </c>
      <c r="E42" s="15">
        <v>40771</v>
      </c>
      <c r="F42" s="17">
        <v>6624</v>
      </c>
    </row>
    <row r="43" spans="1:8">
      <c r="A43" s="147">
        <v>401</v>
      </c>
      <c r="B43" s="16" t="s">
        <v>112</v>
      </c>
      <c r="C43" s="15">
        <v>253</v>
      </c>
      <c r="D43" s="15">
        <v>19</v>
      </c>
      <c r="E43" s="15">
        <v>1645</v>
      </c>
      <c r="F43" s="17">
        <v>464</v>
      </c>
    </row>
    <row r="44" spans="1:8">
      <c r="A44" s="147">
        <v>402</v>
      </c>
      <c r="B44" s="16" t="s">
        <v>113</v>
      </c>
      <c r="C44" s="15">
        <v>233</v>
      </c>
      <c r="D44" s="15">
        <v>34</v>
      </c>
      <c r="E44" s="15">
        <v>1145</v>
      </c>
      <c r="F44" s="17">
        <v>239</v>
      </c>
    </row>
    <row r="45" spans="1:8">
      <c r="A45" s="147">
        <v>403</v>
      </c>
      <c r="B45" s="16" t="s">
        <v>41</v>
      </c>
      <c r="C45" s="15">
        <v>1181</v>
      </c>
      <c r="D45" s="15">
        <v>149</v>
      </c>
      <c r="E45" s="15">
        <v>3813</v>
      </c>
      <c r="F45" s="17">
        <v>1071</v>
      </c>
    </row>
    <row r="46" spans="1:8">
      <c r="A46" s="147">
        <v>404</v>
      </c>
      <c r="B46" s="16" t="s">
        <v>114</v>
      </c>
      <c r="C46" s="15">
        <v>1047</v>
      </c>
      <c r="D46" s="15">
        <v>239</v>
      </c>
      <c r="E46" s="15">
        <v>3769</v>
      </c>
      <c r="F46" s="17">
        <v>1489</v>
      </c>
      <c r="H46" s="17"/>
    </row>
    <row r="47" spans="1:8" s="5" customFormat="1" ht="11.25">
      <c r="A47" s="147">
        <v>405</v>
      </c>
      <c r="B47" s="16" t="s">
        <v>115</v>
      </c>
      <c r="C47" s="15">
        <v>221</v>
      </c>
      <c r="D47" s="15">
        <v>17</v>
      </c>
      <c r="E47" s="15">
        <v>1473</v>
      </c>
      <c r="F47" s="17">
        <v>381</v>
      </c>
    </row>
    <row r="48" spans="1:8">
      <c r="A48" s="147">
        <v>451</v>
      </c>
      <c r="B48" s="16" t="s">
        <v>86</v>
      </c>
      <c r="C48" s="15">
        <v>711</v>
      </c>
      <c r="D48" s="15">
        <v>53</v>
      </c>
      <c r="E48" s="15">
        <v>2884</v>
      </c>
      <c r="F48" s="17">
        <v>382</v>
      </c>
      <c r="H48" s="17"/>
    </row>
    <row r="49" spans="1:6">
      <c r="A49" s="147">
        <v>452</v>
      </c>
      <c r="B49" s="16" t="s">
        <v>87</v>
      </c>
      <c r="C49" s="15">
        <v>696</v>
      </c>
      <c r="D49" s="15">
        <v>55</v>
      </c>
      <c r="E49" s="15">
        <v>4284</v>
      </c>
      <c r="F49" s="17">
        <v>547</v>
      </c>
    </row>
    <row r="50" spans="1:6">
      <c r="A50" s="147">
        <v>453</v>
      </c>
      <c r="B50" s="16" t="s">
        <v>88</v>
      </c>
      <c r="C50" s="15">
        <v>787</v>
      </c>
      <c r="D50" s="15">
        <v>169</v>
      </c>
      <c r="E50" s="15">
        <v>4233</v>
      </c>
      <c r="F50" s="17">
        <v>1297</v>
      </c>
    </row>
    <row r="51" spans="1:6">
      <c r="A51" s="147">
        <v>454</v>
      </c>
      <c r="B51" s="16" t="s">
        <v>89</v>
      </c>
      <c r="C51" s="15">
        <v>1722</v>
      </c>
      <c r="D51" s="15">
        <v>266</v>
      </c>
      <c r="E51" s="15">
        <v>8164</v>
      </c>
      <c r="F51" s="17">
        <v>1492</v>
      </c>
    </row>
    <row r="52" spans="1:6">
      <c r="A52" s="147">
        <v>455</v>
      </c>
      <c r="B52" s="16" t="s">
        <v>90</v>
      </c>
      <c r="C52" s="15">
        <v>530</v>
      </c>
      <c r="D52" s="15">
        <v>30</v>
      </c>
      <c r="E52" s="15">
        <v>2175</v>
      </c>
      <c r="F52" s="17">
        <v>224</v>
      </c>
    </row>
    <row r="53" spans="1:6">
      <c r="A53" s="147">
        <v>456</v>
      </c>
      <c r="B53" s="16" t="s">
        <v>116</v>
      </c>
      <c r="C53" s="15">
        <v>801</v>
      </c>
      <c r="D53" s="15">
        <v>171</v>
      </c>
      <c r="E53" s="15">
        <v>3449</v>
      </c>
      <c r="F53" s="17">
        <v>858</v>
      </c>
    </row>
    <row r="54" spans="1:6">
      <c r="A54" s="147">
        <v>457</v>
      </c>
      <c r="B54" s="16" t="s">
        <v>91</v>
      </c>
      <c r="C54" s="15">
        <v>664</v>
      </c>
      <c r="D54" s="15">
        <v>75</v>
      </c>
      <c r="E54" s="15">
        <v>3823</v>
      </c>
      <c r="F54" s="17">
        <v>542</v>
      </c>
    </row>
    <row r="55" spans="1:6">
      <c r="A55" s="147">
        <v>458</v>
      </c>
      <c r="B55" s="16" t="s">
        <v>92</v>
      </c>
      <c r="C55" s="15">
        <v>750</v>
      </c>
      <c r="D55" s="15">
        <v>64</v>
      </c>
      <c r="E55" s="15">
        <v>3099</v>
      </c>
      <c r="F55" s="17">
        <v>434</v>
      </c>
    </row>
    <row r="56" spans="1:6">
      <c r="A56" s="147">
        <v>459</v>
      </c>
      <c r="B56" s="16" t="s">
        <v>93</v>
      </c>
      <c r="C56" s="15">
        <v>2098</v>
      </c>
      <c r="D56" s="15">
        <v>315</v>
      </c>
      <c r="E56" s="15">
        <v>8950</v>
      </c>
      <c r="F56" s="17">
        <v>1948</v>
      </c>
    </row>
    <row r="57" spans="1:6">
      <c r="A57" s="147">
        <v>460</v>
      </c>
      <c r="B57" s="16" t="s">
        <v>94</v>
      </c>
      <c r="C57" s="15">
        <v>943</v>
      </c>
      <c r="D57" s="15">
        <v>169</v>
      </c>
      <c r="E57" s="15">
        <v>3999</v>
      </c>
      <c r="F57" s="17">
        <v>1212</v>
      </c>
    </row>
    <row r="58" spans="1:6">
      <c r="A58" s="147">
        <v>461</v>
      </c>
      <c r="B58" s="16" t="s">
        <v>95</v>
      </c>
      <c r="C58" s="15">
        <v>484</v>
      </c>
      <c r="D58" s="15">
        <v>52</v>
      </c>
      <c r="E58" s="15">
        <v>2056</v>
      </c>
      <c r="F58" s="17">
        <v>467</v>
      </c>
    </row>
    <row r="59" spans="1:6">
      <c r="A59" s="147">
        <v>462</v>
      </c>
      <c r="B59" s="16" t="s">
        <v>96</v>
      </c>
      <c r="C59" s="15">
        <v>221</v>
      </c>
      <c r="D59" s="15">
        <v>27</v>
      </c>
      <c r="E59" s="15">
        <v>1271</v>
      </c>
      <c r="F59" s="17">
        <v>130</v>
      </c>
    </row>
    <row r="60" spans="1:6">
      <c r="A60" s="147">
        <v>4</v>
      </c>
      <c r="B60" s="16" t="s">
        <v>117</v>
      </c>
      <c r="C60" s="15">
        <v>13342</v>
      </c>
      <c r="D60" s="15">
        <v>1904</v>
      </c>
      <c r="E60" s="15">
        <v>60232</v>
      </c>
      <c r="F60" s="17">
        <v>13177</v>
      </c>
    </row>
    <row r="61" spans="1:6">
      <c r="A61" s="17">
        <v>0</v>
      </c>
      <c r="B61" s="17" t="s">
        <v>118</v>
      </c>
      <c r="C61" s="17">
        <v>46134</v>
      </c>
      <c r="D61" s="17">
        <v>6743</v>
      </c>
      <c r="E61" s="17">
        <v>185535</v>
      </c>
      <c r="F61" s="17">
        <v>43022</v>
      </c>
    </row>
    <row r="62" spans="1:6">
      <c r="A62" s="17"/>
      <c r="B62" s="17"/>
      <c r="C62" s="17"/>
      <c r="D62" s="17"/>
      <c r="E62" s="17"/>
      <c r="F62" s="17"/>
    </row>
    <row r="63" spans="1:6">
      <c r="A63" s="17"/>
      <c r="B63" s="17"/>
      <c r="C63" s="17"/>
      <c r="D63" s="17"/>
      <c r="E63" s="17"/>
      <c r="F63" s="17"/>
    </row>
    <row r="65" spans="1:52" s="5" customFormat="1" ht="8.25"/>
    <row r="66" spans="1:52" s="5" customFormat="1" ht="8.25"/>
    <row r="67" spans="1:52" s="5" customFormat="1" ht="8.25"/>
    <row r="68" spans="1:52" customFormat="1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>
      <c r="B69" s="111" t="s">
        <v>59</v>
      </c>
      <c r="C69" s="111"/>
      <c r="D69" s="111"/>
      <c r="E69" s="111"/>
      <c r="F69" s="111"/>
    </row>
  </sheetData>
  <mergeCells count="10">
    <mergeCell ref="B69:F69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pageSetUpPr fitToPage="1"/>
  </sheetPr>
  <dimension ref="A1:AZ69"/>
  <sheetViews>
    <sheetView zoomScale="125" workbookViewId="0">
      <pane ySplit="6" topLeftCell="A37" activePane="bottomLeft" state="frozen"/>
      <selection pane="bottomLeft" activeCell="H2" sqref="H2"/>
    </sheetView>
  </sheetViews>
  <sheetFormatPr baseColWidth="10" defaultColWidth="9.140625" defaultRowHeight="12.75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>
      <c r="A1" s="14" t="s">
        <v>119</v>
      </c>
      <c r="H1" s="6">
        <v>2014</v>
      </c>
    </row>
    <row r="2" spans="1:52" s="6" customFormat="1" ht="11.25">
      <c r="A2" s="14" t="s">
        <v>125</v>
      </c>
      <c r="E2" s="6" t="s">
        <v>120</v>
      </c>
    </row>
    <row r="3" spans="1:52" s="6" customFormat="1" ht="23.25" customHeight="1">
      <c r="A3" s="112" t="s">
        <v>60</v>
      </c>
      <c r="B3" s="109" t="s">
        <v>0</v>
      </c>
      <c r="C3" s="109" t="s">
        <v>99</v>
      </c>
      <c r="D3" s="109"/>
      <c r="E3" s="109" t="s">
        <v>100</v>
      </c>
      <c r="F3" s="109"/>
    </row>
    <row r="4" spans="1:52" s="6" customFormat="1" ht="11.25" customHeight="1">
      <c r="A4" s="112"/>
      <c r="B4" s="109"/>
      <c r="C4" s="109" t="s">
        <v>97</v>
      </c>
      <c r="D4" s="114" t="s">
        <v>98</v>
      </c>
      <c r="E4" s="109" t="s">
        <v>97</v>
      </c>
      <c r="F4" s="110" t="s">
        <v>98</v>
      </c>
    </row>
    <row r="5" spans="1:52" s="8" customFormat="1" ht="67.5" customHeight="1">
      <c r="A5" s="112"/>
      <c r="B5" s="113"/>
      <c r="C5" s="109"/>
      <c r="D5" s="114"/>
      <c r="E5" s="109"/>
      <c r="F5" s="110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>
      <c r="A6" s="112"/>
      <c r="B6" s="113"/>
      <c r="C6" s="109" t="s">
        <v>58</v>
      </c>
      <c r="D6" s="109"/>
      <c r="E6" s="109"/>
      <c r="F6" s="10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>
      <c r="B7" s="1"/>
      <c r="C7" s="2"/>
      <c r="D7" s="2"/>
      <c r="E7" s="9"/>
      <c r="F7" s="10"/>
    </row>
    <row r="8" spans="1:52">
      <c r="A8" s="147">
        <v>101</v>
      </c>
      <c r="B8" s="16" t="s">
        <v>102</v>
      </c>
      <c r="C8" s="15">
        <v>2245</v>
      </c>
      <c r="D8" s="15">
        <v>406</v>
      </c>
      <c r="E8" s="15">
        <v>5727</v>
      </c>
      <c r="F8" s="17">
        <v>1940</v>
      </c>
    </row>
    <row r="9" spans="1:52">
      <c r="A9" s="147">
        <v>102</v>
      </c>
      <c r="B9" s="16" t="s">
        <v>103</v>
      </c>
      <c r="C9" s="15">
        <v>439</v>
      </c>
      <c r="D9" s="15">
        <v>79</v>
      </c>
      <c r="E9" s="15">
        <v>2283</v>
      </c>
      <c r="F9" s="17">
        <v>943</v>
      </c>
    </row>
    <row r="10" spans="1:52">
      <c r="A10" s="147">
        <v>103</v>
      </c>
      <c r="B10" s="16" t="s">
        <v>104</v>
      </c>
      <c r="C10" s="15">
        <v>999</v>
      </c>
      <c r="D10" s="15">
        <v>252</v>
      </c>
      <c r="E10" s="15">
        <v>2972</v>
      </c>
      <c r="F10" s="17">
        <v>944</v>
      </c>
    </row>
    <row r="11" spans="1:52">
      <c r="A11" s="147">
        <v>151</v>
      </c>
      <c r="B11" s="16" t="s">
        <v>61</v>
      </c>
      <c r="C11" s="15">
        <v>1024</v>
      </c>
      <c r="D11" s="15">
        <v>120</v>
      </c>
      <c r="E11" s="15">
        <v>4037</v>
      </c>
      <c r="F11" s="17">
        <v>668</v>
      </c>
    </row>
    <row r="12" spans="1:52">
      <c r="A12" s="147">
        <v>153</v>
      </c>
      <c r="B12" s="16" t="s">
        <v>63</v>
      </c>
      <c r="C12" s="15">
        <v>762</v>
      </c>
      <c r="D12" s="15">
        <v>71</v>
      </c>
      <c r="E12" s="15">
        <v>2645</v>
      </c>
      <c r="F12" s="17">
        <v>457</v>
      </c>
    </row>
    <row r="13" spans="1:52">
      <c r="A13" s="147">
        <v>154</v>
      </c>
      <c r="B13" s="16" t="s">
        <v>64</v>
      </c>
      <c r="C13" s="15">
        <v>598</v>
      </c>
      <c r="D13" s="15">
        <v>38</v>
      </c>
      <c r="E13" s="15">
        <v>1862</v>
      </c>
      <c r="F13" s="17">
        <v>194</v>
      </c>
    </row>
    <row r="14" spans="1:52">
      <c r="A14" s="147">
        <v>155</v>
      </c>
      <c r="B14" s="16" t="s">
        <v>65</v>
      </c>
      <c r="C14" s="15">
        <v>748</v>
      </c>
      <c r="D14" s="15">
        <v>95</v>
      </c>
      <c r="E14" s="15">
        <v>2826</v>
      </c>
      <c r="F14" s="17">
        <v>489</v>
      </c>
    </row>
    <row r="15" spans="1:52">
      <c r="A15" s="147">
        <v>157</v>
      </c>
      <c r="B15" s="16" t="s">
        <v>66</v>
      </c>
      <c r="C15" s="15">
        <v>810</v>
      </c>
      <c r="D15" s="15">
        <v>98</v>
      </c>
      <c r="E15" s="15">
        <v>3071</v>
      </c>
      <c r="F15" s="17">
        <v>700</v>
      </c>
    </row>
    <row r="16" spans="1:52">
      <c r="A16" s="147">
        <v>158</v>
      </c>
      <c r="B16" s="16" t="s">
        <v>67</v>
      </c>
      <c r="C16" s="15">
        <v>799</v>
      </c>
      <c r="D16" s="15">
        <v>58</v>
      </c>
      <c r="E16" s="15">
        <v>2603</v>
      </c>
      <c r="F16" s="17">
        <v>393</v>
      </c>
    </row>
    <row r="17" spans="1:6">
      <c r="A17" s="147">
        <v>159</v>
      </c>
      <c r="B17" s="16" t="s">
        <v>62</v>
      </c>
      <c r="C17" s="15">
        <v>2490</v>
      </c>
      <c r="D17" s="15">
        <v>414</v>
      </c>
      <c r="E17" s="15">
        <v>6962</v>
      </c>
      <c r="F17" s="17">
        <v>1669</v>
      </c>
    </row>
    <row r="18" spans="1:6">
      <c r="A18" s="147">
        <v>159016</v>
      </c>
      <c r="B18" s="16" t="s">
        <v>105</v>
      </c>
      <c r="C18" s="15">
        <v>1123</v>
      </c>
      <c r="D18" s="15">
        <v>270</v>
      </c>
      <c r="E18" s="15">
        <v>2653</v>
      </c>
      <c r="F18" s="17">
        <v>990</v>
      </c>
    </row>
    <row r="19" spans="1:6">
      <c r="A19" s="147">
        <v>159999</v>
      </c>
      <c r="B19" s="16" t="s">
        <v>106</v>
      </c>
      <c r="C19" s="15">
        <v>1367</v>
      </c>
      <c r="D19" s="15">
        <v>144</v>
      </c>
      <c r="E19" s="15">
        <v>4309</v>
      </c>
      <c r="F19" s="17">
        <v>679</v>
      </c>
    </row>
    <row r="20" spans="1:6">
      <c r="A20" s="147">
        <v>1</v>
      </c>
      <c r="B20" s="16" t="s">
        <v>107</v>
      </c>
      <c r="C20" s="15">
        <v>10914</v>
      </c>
      <c r="D20" s="15">
        <v>1631</v>
      </c>
      <c r="E20" s="15">
        <v>34988</v>
      </c>
      <c r="F20" s="17">
        <v>8397</v>
      </c>
    </row>
    <row r="21" spans="1:6" s="5" customFormat="1" ht="11.25">
      <c r="A21" s="147">
        <v>241</v>
      </c>
      <c r="B21" s="16" t="s">
        <v>68</v>
      </c>
      <c r="C21" s="15">
        <v>8721</v>
      </c>
      <c r="D21" s="15">
        <v>1942</v>
      </c>
      <c r="E21" s="15">
        <v>27649</v>
      </c>
      <c r="F21" s="17">
        <v>10164</v>
      </c>
    </row>
    <row r="22" spans="1:6">
      <c r="A22" s="147">
        <v>241001</v>
      </c>
      <c r="B22" s="16" t="s">
        <v>108</v>
      </c>
      <c r="C22" s="15">
        <v>4512</v>
      </c>
      <c r="D22" s="15">
        <v>1289</v>
      </c>
      <c r="E22" s="15">
        <v>12817</v>
      </c>
      <c r="F22" s="17">
        <v>6146</v>
      </c>
    </row>
    <row r="23" spans="1:6">
      <c r="A23" s="147">
        <v>241999</v>
      </c>
      <c r="B23" s="16" t="s">
        <v>109</v>
      </c>
      <c r="C23" s="15">
        <v>4209</v>
      </c>
      <c r="D23" s="15">
        <v>653</v>
      </c>
      <c r="E23" s="15">
        <v>14832</v>
      </c>
      <c r="F23" s="17">
        <v>4018</v>
      </c>
    </row>
    <row r="24" spans="1:6">
      <c r="A24" s="147">
        <v>251</v>
      </c>
      <c r="B24" s="16" t="s">
        <v>69</v>
      </c>
      <c r="C24" s="15">
        <v>1327</v>
      </c>
      <c r="D24" s="15">
        <v>160</v>
      </c>
      <c r="E24" s="15">
        <v>4776</v>
      </c>
      <c r="F24" s="17">
        <v>917</v>
      </c>
    </row>
    <row r="25" spans="1:6">
      <c r="A25" s="147">
        <v>252</v>
      </c>
      <c r="B25" s="16" t="s">
        <v>70</v>
      </c>
      <c r="C25" s="15">
        <v>873</v>
      </c>
      <c r="D25" s="15">
        <v>151</v>
      </c>
      <c r="E25" s="15">
        <v>3294</v>
      </c>
      <c r="F25" s="17">
        <v>887</v>
      </c>
    </row>
    <row r="26" spans="1:6">
      <c r="A26" s="147">
        <v>254</v>
      </c>
      <c r="B26" s="16" t="s">
        <v>71</v>
      </c>
      <c r="C26" s="15">
        <v>1751</v>
      </c>
      <c r="D26" s="15">
        <v>299</v>
      </c>
      <c r="E26" s="15">
        <v>6149</v>
      </c>
      <c r="F26" s="17">
        <v>1442</v>
      </c>
    </row>
    <row r="27" spans="1:6">
      <c r="A27" s="147">
        <v>255</v>
      </c>
      <c r="B27" s="16" t="s">
        <v>72</v>
      </c>
      <c r="C27" s="15">
        <v>315</v>
      </c>
      <c r="D27" s="15">
        <v>43</v>
      </c>
      <c r="E27" s="15">
        <v>1498</v>
      </c>
      <c r="F27" s="17">
        <v>303</v>
      </c>
    </row>
    <row r="28" spans="1:6">
      <c r="A28" s="147">
        <v>256</v>
      </c>
      <c r="B28" s="16" t="s">
        <v>73</v>
      </c>
      <c r="C28" s="15">
        <v>683</v>
      </c>
      <c r="D28" s="15">
        <v>91</v>
      </c>
      <c r="E28" s="15">
        <v>2698</v>
      </c>
      <c r="F28" s="17">
        <v>603</v>
      </c>
    </row>
    <row r="29" spans="1:6">
      <c r="A29" s="147">
        <v>257</v>
      </c>
      <c r="B29" s="16" t="s">
        <v>74</v>
      </c>
      <c r="C29" s="15">
        <v>925</v>
      </c>
      <c r="D29" s="15">
        <v>118</v>
      </c>
      <c r="E29" s="15">
        <v>3330</v>
      </c>
      <c r="F29" s="17">
        <v>704</v>
      </c>
    </row>
    <row r="30" spans="1:6">
      <c r="A30" s="147">
        <v>2</v>
      </c>
      <c r="B30" s="16" t="s">
        <v>110</v>
      </c>
      <c r="C30" s="15">
        <v>14595</v>
      </c>
      <c r="D30" s="15">
        <v>2804</v>
      </c>
      <c r="E30" s="15">
        <v>49394</v>
      </c>
      <c r="F30" s="17">
        <v>15020</v>
      </c>
    </row>
    <row r="31" spans="1:6">
      <c r="A31" s="147">
        <v>351</v>
      </c>
      <c r="B31" s="16" t="s">
        <v>75</v>
      </c>
      <c r="C31" s="15">
        <v>1207</v>
      </c>
      <c r="D31" s="15">
        <v>140</v>
      </c>
      <c r="E31" s="15">
        <v>4397</v>
      </c>
      <c r="F31" s="17">
        <v>691</v>
      </c>
    </row>
    <row r="32" spans="1:6">
      <c r="A32" s="147">
        <v>352</v>
      </c>
      <c r="B32" s="16" t="s">
        <v>76</v>
      </c>
      <c r="C32" s="15">
        <v>1209</v>
      </c>
      <c r="D32" s="15">
        <v>149</v>
      </c>
      <c r="E32" s="15">
        <v>4583</v>
      </c>
      <c r="F32" s="17">
        <v>673</v>
      </c>
    </row>
    <row r="33" spans="1:8">
      <c r="A33" s="147">
        <v>353</v>
      </c>
      <c r="B33" s="16" t="s">
        <v>77</v>
      </c>
      <c r="C33" s="15">
        <v>1933</v>
      </c>
      <c r="D33" s="15">
        <v>220</v>
      </c>
      <c r="E33" s="15">
        <v>6485</v>
      </c>
      <c r="F33" s="17">
        <v>1250</v>
      </c>
    </row>
    <row r="34" spans="1:8" s="5" customFormat="1" ht="11.25">
      <c r="A34" s="147">
        <v>354</v>
      </c>
      <c r="B34" s="16" t="s">
        <v>78</v>
      </c>
      <c r="C34" s="15">
        <v>275</v>
      </c>
      <c r="D34" s="15">
        <v>24</v>
      </c>
      <c r="E34" s="15">
        <v>961</v>
      </c>
      <c r="F34" s="17">
        <v>105</v>
      </c>
    </row>
    <row r="35" spans="1:8">
      <c r="A35" s="147">
        <v>355</v>
      </c>
      <c r="B35" s="16" t="s">
        <v>79</v>
      </c>
      <c r="C35" s="15">
        <v>1579</v>
      </c>
      <c r="D35" s="15">
        <v>183</v>
      </c>
      <c r="E35" s="15">
        <v>4609</v>
      </c>
      <c r="F35" s="17">
        <v>754</v>
      </c>
    </row>
    <row r="36" spans="1:8">
      <c r="A36" s="147">
        <v>356</v>
      </c>
      <c r="B36" s="16" t="s">
        <v>80</v>
      </c>
      <c r="C36" s="15">
        <v>707</v>
      </c>
      <c r="D36" s="15">
        <v>56</v>
      </c>
      <c r="E36" s="15">
        <v>2565</v>
      </c>
      <c r="F36" s="17">
        <v>369</v>
      </c>
    </row>
    <row r="37" spans="1:8">
      <c r="A37" s="147">
        <v>357</v>
      </c>
      <c r="B37" s="16" t="s">
        <v>81</v>
      </c>
      <c r="C37" s="15">
        <v>850</v>
      </c>
      <c r="D37" s="15">
        <v>117</v>
      </c>
      <c r="E37" s="15">
        <v>3826</v>
      </c>
      <c r="F37" s="17">
        <v>572</v>
      </c>
    </row>
    <row r="38" spans="1:8">
      <c r="A38" s="147">
        <v>358</v>
      </c>
      <c r="B38" s="16" t="s">
        <v>82</v>
      </c>
      <c r="C38" s="15">
        <v>938</v>
      </c>
      <c r="D38" s="15">
        <v>131</v>
      </c>
      <c r="E38" s="15">
        <v>3379</v>
      </c>
      <c r="F38" s="17">
        <v>636</v>
      </c>
    </row>
    <row r="39" spans="1:8">
      <c r="A39" s="147">
        <v>359</v>
      </c>
      <c r="B39" s="16" t="s">
        <v>83</v>
      </c>
      <c r="C39" s="15">
        <v>1300</v>
      </c>
      <c r="D39" s="15">
        <v>119</v>
      </c>
      <c r="E39" s="15">
        <v>4843</v>
      </c>
      <c r="F39" s="17">
        <v>744</v>
      </c>
    </row>
    <row r="40" spans="1:8">
      <c r="A40" s="147">
        <v>360</v>
      </c>
      <c r="B40" s="16" t="s">
        <v>84</v>
      </c>
      <c r="C40" s="15">
        <v>566</v>
      </c>
      <c r="D40" s="15">
        <v>54</v>
      </c>
      <c r="E40" s="15">
        <v>1958</v>
      </c>
      <c r="F40" s="17">
        <v>301</v>
      </c>
    </row>
    <row r="41" spans="1:8">
      <c r="A41" s="147">
        <v>361</v>
      </c>
      <c r="B41" s="16" t="s">
        <v>85</v>
      </c>
      <c r="C41" s="15">
        <v>925</v>
      </c>
      <c r="D41" s="15">
        <v>142</v>
      </c>
      <c r="E41" s="15">
        <v>3215</v>
      </c>
      <c r="F41" s="17">
        <v>689</v>
      </c>
    </row>
    <row r="42" spans="1:8">
      <c r="A42" s="147">
        <v>3</v>
      </c>
      <c r="B42" s="16" t="s">
        <v>111</v>
      </c>
      <c r="C42" s="15">
        <v>11489</v>
      </c>
      <c r="D42" s="15">
        <v>1335</v>
      </c>
      <c r="E42" s="15">
        <v>40821</v>
      </c>
      <c r="F42" s="17">
        <v>6784</v>
      </c>
    </row>
    <row r="43" spans="1:8">
      <c r="A43" s="147">
        <v>401</v>
      </c>
      <c r="B43" s="16" t="s">
        <v>112</v>
      </c>
      <c r="C43" s="15">
        <v>345</v>
      </c>
      <c r="D43" s="15">
        <v>71</v>
      </c>
      <c r="E43" s="15">
        <v>1568</v>
      </c>
      <c r="F43" s="17">
        <v>553</v>
      </c>
    </row>
    <row r="44" spans="1:8">
      <c r="A44" s="147">
        <v>402</v>
      </c>
      <c r="B44" s="16" t="s">
        <v>113</v>
      </c>
      <c r="C44" s="15">
        <v>263</v>
      </c>
      <c r="D44" s="15">
        <v>39</v>
      </c>
      <c r="E44" s="15">
        <v>1135</v>
      </c>
      <c r="F44" s="17">
        <v>260</v>
      </c>
    </row>
    <row r="45" spans="1:8">
      <c r="A45" s="147">
        <v>403</v>
      </c>
      <c r="B45" s="16" t="s">
        <v>41</v>
      </c>
      <c r="C45" s="15">
        <v>1349</v>
      </c>
      <c r="D45" s="15">
        <v>181</v>
      </c>
      <c r="E45" s="15">
        <v>3827</v>
      </c>
      <c r="F45" s="17">
        <v>683</v>
      </c>
    </row>
    <row r="46" spans="1:8">
      <c r="A46" s="147">
        <v>404</v>
      </c>
      <c r="B46" s="16" t="s">
        <v>114</v>
      </c>
      <c r="C46" s="15">
        <v>1248</v>
      </c>
      <c r="D46" s="15">
        <v>296</v>
      </c>
      <c r="E46" s="15">
        <v>3805</v>
      </c>
      <c r="F46" s="17">
        <v>1524</v>
      </c>
      <c r="H46" s="17"/>
    </row>
    <row r="47" spans="1:8" s="5" customFormat="1" ht="11.25">
      <c r="A47" s="147">
        <v>405</v>
      </c>
      <c r="B47" s="16" t="s">
        <v>115</v>
      </c>
      <c r="C47" s="15">
        <v>253</v>
      </c>
      <c r="D47" s="15">
        <v>30</v>
      </c>
      <c r="E47" s="15">
        <v>1452</v>
      </c>
      <c r="F47" s="17">
        <v>329</v>
      </c>
    </row>
    <row r="48" spans="1:8">
      <c r="A48" s="147">
        <v>451</v>
      </c>
      <c r="B48" s="16" t="s">
        <v>86</v>
      </c>
      <c r="C48" s="15">
        <v>868</v>
      </c>
      <c r="D48" s="15">
        <v>67</v>
      </c>
      <c r="E48" s="15">
        <v>2801</v>
      </c>
      <c r="F48" s="17">
        <v>360</v>
      </c>
      <c r="H48" s="17"/>
    </row>
    <row r="49" spans="1:6">
      <c r="A49" s="147">
        <v>452</v>
      </c>
      <c r="B49" s="16" t="s">
        <v>87</v>
      </c>
      <c r="C49" s="15">
        <v>867</v>
      </c>
      <c r="D49" s="15">
        <v>68</v>
      </c>
      <c r="E49" s="15">
        <v>4288</v>
      </c>
      <c r="F49" s="17">
        <v>514</v>
      </c>
    </row>
    <row r="50" spans="1:6">
      <c r="A50" s="147">
        <v>453</v>
      </c>
      <c r="B50" s="16" t="s">
        <v>88</v>
      </c>
      <c r="C50" s="15">
        <v>1003</v>
      </c>
      <c r="D50" s="15">
        <v>171</v>
      </c>
      <c r="E50" s="15">
        <v>4149</v>
      </c>
      <c r="F50" s="17">
        <v>1041</v>
      </c>
    </row>
    <row r="51" spans="1:6">
      <c r="A51" s="147">
        <v>454</v>
      </c>
      <c r="B51" s="16" t="s">
        <v>89</v>
      </c>
      <c r="C51" s="15">
        <v>2023</v>
      </c>
      <c r="D51" s="15">
        <v>302</v>
      </c>
      <c r="E51" s="15">
        <v>8028</v>
      </c>
      <c r="F51" s="17">
        <v>1439</v>
      </c>
    </row>
    <row r="52" spans="1:6">
      <c r="A52" s="147">
        <v>455</v>
      </c>
      <c r="B52" s="16" t="s">
        <v>90</v>
      </c>
      <c r="C52" s="15">
        <v>640</v>
      </c>
      <c r="D52" s="15">
        <v>43</v>
      </c>
      <c r="E52" s="15">
        <v>2166</v>
      </c>
      <c r="F52" s="17">
        <v>186</v>
      </c>
    </row>
    <row r="53" spans="1:6">
      <c r="A53" s="147">
        <v>456</v>
      </c>
      <c r="B53" s="16" t="s">
        <v>116</v>
      </c>
      <c r="C53" s="15">
        <v>906</v>
      </c>
      <c r="D53" s="15">
        <v>200</v>
      </c>
      <c r="E53" s="15">
        <v>3531</v>
      </c>
      <c r="F53" s="17">
        <v>926</v>
      </c>
    </row>
    <row r="54" spans="1:6">
      <c r="A54" s="147">
        <v>457</v>
      </c>
      <c r="B54" s="16" t="s">
        <v>91</v>
      </c>
      <c r="C54" s="15">
        <v>771</v>
      </c>
      <c r="D54" s="15">
        <v>97</v>
      </c>
      <c r="E54" s="15">
        <v>3841</v>
      </c>
      <c r="F54" s="17">
        <v>593</v>
      </c>
    </row>
    <row r="55" spans="1:6">
      <c r="A55" s="147">
        <v>458</v>
      </c>
      <c r="B55" s="16" t="s">
        <v>92</v>
      </c>
      <c r="C55" s="15">
        <v>754</v>
      </c>
      <c r="D55" s="15">
        <v>63</v>
      </c>
      <c r="E55" s="15">
        <v>3176</v>
      </c>
      <c r="F55" s="17">
        <v>367</v>
      </c>
    </row>
    <row r="56" spans="1:6">
      <c r="A56" s="147">
        <v>459</v>
      </c>
      <c r="B56" s="16" t="s">
        <v>93</v>
      </c>
      <c r="C56" s="15">
        <v>2561</v>
      </c>
      <c r="D56" s="15">
        <v>361</v>
      </c>
      <c r="E56" s="15">
        <v>9016</v>
      </c>
      <c r="F56" s="17">
        <v>1826</v>
      </c>
    </row>
    <row r="57" spans="1:6">
      <c r="A57" s="147">
        <v>460</v>
      </c>
      <c r="B57" s="16" t="s">
        <v>94</v>
      </c>
      <c r="C57" s="15">
        <v>1135</v>
      </c>
      <c r="D57" s="15">
        <v>225</v>
      </c>
      <c r="E57" s="15">
        <v>4013</v>
      </c>
      <c r="F57" s="17">
        <v>1166</v>
      </c>
    </row>
    <row r="58" spans="1:6">
      <c r="A58" s="147">
        <v>461</v>
      </c>
      <c r="B58" s="16" t="s">
        <v>95</v>
      </c>
      <c r="C58" s="15">
        <v>542</v>
      </c>
      <c r="D58" s="15">
        <v>44</v>
      </c>
      <c r="E58" s="15">
        <v>1955</v>
      </c>
      <c r="F58" s="17">
        <v>400</v>
      </c>
    </row>
    <row r="59" spans="1:6">
      <c r="A59" s="147">
        <v>462</v>
      </c>
      <c r="B59" s="16" t="s">
        <v>96</v>
      </c>
      <c r="C59" s="15">
        <v>304</v>
      </c>
      <c r="D59" s="15">
        <v>30</v>
      </c>
      <c r="E59" s="15">
        <v>1279</v>
      </c>
      <c r="F59" s="17">
        <v>153</v>
      </c>
    </row>
    <row r="60" spans="1:6">
      <c r="A60" s="147">
        <v>4</v>
      </c>
      <c r="B60" s="16" t="s">
        <v>117</v>
      </c>
      <c r="C60" s="15">
        <v>15832</v>
      </c>
      <c r="D60" s="15">
        <v>2288</v>
      </c>
      <c r="E60" s="15">
        <v>60030</v>
      </c>
      <c r="F60" s="17">
        <v>12320</v>
      </c>
    </row>
    <row r="61" spans="1:6">
      <c r="A61" s="17">
        <v>0</v>
      </c>
      <c r="B61" s="17" t="s">
        <v>118</v>
      </c>
      <c r="C61" s="17">
        <v>52830</v>
      </c>
      <c r="D61" s="17">
        <v>8058</v>
      </c>
      <c r="E61" s="17">
        <v>185233</v>
      </c>
      <c r="F61" s="17">
        <v>42521</v>
      </c>
    </row>
    <row r="62" spans="1:6">
      <c r="A62" s="17"/>
      <c r="B62" s="17"/>
      <c r="C62" s="17"/>
      <c r="D62" s="17"/>
      <c r="E62" s="17"/>
      <c r="F62" s="17"/>
    </row>
    <row r="63" spans="1:6">
      <c r="A63" s="17"/>
      <c r="B63" s="17"/>
      <c r="C63" s="17"/>
      <c r="D63" s="17"/>
      <c r="E63" s="17"/>
      <c r="F63" s="17"/>
    </row>
    <row r="65" spans="1:52" s="5" customFormat="1" ht="8.25"/>
    <row r="66" spans="1:52" s="5" customFormat="1" ht="8.25"/>
    <row r="67" spans="1:52" s="5" customFormat="1" ht="8.25"/>
    <row r="68" spans="1:52" customFormat="1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>
      <c r="B69" s="111" t="s">
        <v>59</v>
      </c>
      <c r="C69" s="111"/>
      <c r="D69" s="111"/>
      <c r="E69" s="111"/>
      <c r="F69" s="111"/>
    </row>
  </sheetData>
  <mergeCells count="10">
    <mergeCell ref="B69:F69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2019_B3_Zeitreihe</vt:lpstr>
      <vt:lpstr>2020_3-1-3_Download</vt:lpstr>
      <vt:lpstr>2020_3-3-1_CSV</vt:lpstr>
      <vt:lpstr>2019_B3_Karte</vt:lpstr>
      <vt:lpstr>B3_2019_bearbeitet</vt:lpstr>
      <vt:lpstr>B3_2018_bearbeitet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Vorspalte</vt:lpstr>
    </vt:vector>
  </TitlesOfParts>
  <Company>Land 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martin.rehm</dc:creator>
  <cp:lastModifiedBy>Biester, Christoph (LSN)</cp:lastModifiedBy>
  <cp:lastPrinted>2018-09-14T11:50:22Z</cp:lastPrinted>
  <dcterms:created xsi:type="dcterms:W3CDTF">2014-04-08T12:14:30Z</dcterms:created>
  <dcterms:modified xsi:type="dcterms:W3CDTF">2021-07-12T17:09:32Z</dcterms:modified>
</cp:coreProperties>
</file>