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23072BAD-CE92-4335-ABFE-B1EEE48291E8}" xr6:coauthVersionLast="36" xr6:coauthVersionMax="36" xr10:uidLastSave="{00000000-0000-0000-0000-000000000000}"/>
  <bookViews>
    <workbookView xWindow="0" yWindow="0" windowWidth="23040" windowHeight="10725" xr2:uid="{5F7DD39C-042A-43EC-8F5B-24FEF2B10F1A}"/>
  </bookViews>
  <sheets>
    <sheet name="2018_A9_Zeitreihe" sheetId="1" r:id="rId1"/>
    <sheet name="2018_A9_Regionalinformation" sheetId="3" r:id="rId2"/>
    <sheet name="A9_Karte_Berechnung" sheetId="7" r:id="rId3"/>
    <sheet name="2019_A9_Karte" sheetId="10" r:id="rId4"/>
    <sheet name="2019_Karte_Berechnung" sheetId="11" r:id="rId5"/>
    <sheet name="A9_Karte" sheetId="8" r:id="rId6"/>
    <sheet name="2018_A9_Rand" sheetId="2" state="hidden" r:id="rId7"/>
    <sheet name="2019_A9_Rohdaten" sheetId="9" r:id="rId8"/>
    <sheet name="2018_A9_Rohdaten" sheetId="4" r:id="rId9"/>
    <sheet name="2017_A9_Rohdaten" sheetId="5" r:id="rId10"/>
    <sheet name="2016_A9_Rohdaten" sheetId="6" r:id="rId11"/>
  </sheets>
  <definedNames>
    <definedName name="_xlnm._FilterDatabase" localSheetId="0" hidden="1">'2018_A9_Zeitreihe'!$B$9:$N$9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6" i="11" l="1"/>
  <c r="B56" i="11"/>
  <c r="C56" i="11"/>
  <c r="A57" i="11"/>
  <c r="B57" i="11"/>
  <c r="C57" i="11"/>
  <c r="A58" i="11"/>
  <c r="B58" i="11"/>
  <c r="C58" i="11"/>
  <c r="A59" i="11"/>
  <c r="B59" i="11"/>
  <c r="C59" i="11"/>
  <c r="A60" i="11"/>
  <c r="B60" i="11"/>
  <c r="C60" i="11"/>
  <c r="A61" i="11"/>
  <c r="B61" i="11"/>
  <c r="C61" i="11"/>
  <c r="A52" i="11"/>
  <c r="B52" i="11"/>
  <c r="C52" i="11"/>
  <c r="A53" i="11"/>
  <c r="B53" i="11"/>
  <c r="C53" i="11"/>
  <c r="A54" i="11"/>
  <c r="B54" i="11"/>
  <c r="C54" i="11"/>
  <c r="A55" i="11"/>
  <c r="B55" i="11"/>
  <c r="C55" i="11"/>
  <c r="A11" i="11"/>
  <c r="B11" i="11"/>
  <c r="C11" i="11"/>
  <c r="A12" i="11"/>
  <c r="B12" i="11"/>
  <c r="C12" i="11"/>
  <c r="A13" i="11"/>
  <c r="B13" i="11"/>
  <c r="C13" i="11"/>
  <c r="A14" i="11"/>
  <c r="B14" i="11"/>
  <c r="C14" i="11"/>
  <c r="A15" i="11"/>
  <c r="B15" i="11"/>
  <c r="C15" i="11"/>
  <c r="A16" i="11"/>
  <c r="B16" i="11"/>
  <c r="C16" i="11"/>
  <c r="A17" i="11"/>
  <c r="B17" i="11"/>
  <c r="C17" i="11"/>
  <c r="A18" i="11"/>
  <c r="B18" i="11"/>
  <c r="C18" i="11"/>
  <c r="A19" i="11"/>
  <c r="B19" i="11"/>
  <c r="C19" i="11"/>
  <c r="A20" i="11"/>
  <c r="B20" i="11"/>
  <c r="C20" i="11"/>
  <c r="A21" i="11"/>
  <c r="B21" i="11"/>
  <c r="C21" i="11"/>
  <c r="A22" i="11"/>
  <c r="B22" i="11"/>
  <c r="C22" i="11"/>
  <c r="A23" i="11"/>
  <c r="B23" i="11"/>
  <c r="C23" i="11"/>
  <c r="A24" i="11"/>
  <c r="B24" i="11"/>
  <c r="C24" i="11"/>
  <c r="A25" i="11"/>
  <c r="B25" i="11"/>
  <c r="C25" i="11"/>
  <c r="A26" i="11"/>
  <c r="B26" i="11"/>
  <c r="C26" i="11"/>
  <c r="A27" i="11"/>
  <c r="B27" i="11"/>
  <c r="C27" i="11"/>
  <c r="A28" i="11"/>
  <c r="B28" i="11"/>
  <c r="C28" i="11"/>
  <c r="A29" i="11"/>
  <c r="B29" i="11"/>
  <c r="C29" i="11"/>
  <c r="A30" i="11"/>
  <c r="B30" i="11"/>
  <c r="C30" i="11"/>
  <c r="A31" i="11"/>
  <c r="B31" i="11"/>
  <c r="C31" i="11"/>
  <c r="A32" i="11"/>
  <c r="B32" i="11"/>
  <c r="C32" i="11"/>
  <c r="A33" i="11"/>
  <c r="B33" i="11"/>
  <c r="C33" i="11"/>
  <c r="A34" i="11"/>
  <c r="B34" i="11"/>
  <c r="C34" i="11"/>
  <c r="A35" i="11"/>
  <c r="B35" i="11"/>
  <c r="C35" i="11"/>
  <c r="A36" i="11"/>
  <c r="B36" i="11"/>
  <c r="C36" i="11"/>
  <c r="A37" i="11"/>
  <c r="B37" i="11"/>
  <c r="C37" i="11"/>
  <c r="A38" i="11"/>
  <c r="B38" i="11"/>
  <c r="C38" i="11"/>
  <c r="A39" i="11"/>
  <c r="B39" i="11"/>
  <c r="C39" i="11"/>
  <c r="A40" i="11"/>
  <c r="B40" i="11"/>
  <c r="C40" i="11"/>
  <c r="A41" i="11"/>
  <c r="B41" i="11"/>
  <c r="C41" i="11"/>
  <c r="A42" i="11"/>
  <c r="B42" i="11"/>
  <c r="C42" i="11"/>
  <c r="A43" i="11"/>
  <c r="B43" i="11"/>
  <c r="C43" i="11"/>
  <c r="A44" i="11"/>
  <c r="B44" i="11"/>
  <c r="C44" i="11"/>
  <c r="A45" i="11"/>
  <c r="B45" i="11"/>
  <c r="C45" i="11"/>
  <c r="A46" i="11"/>
  <c r="B46" i="11"/>
  <c r="C46" i="11"/>
  <c r="A47" i="11"/>
  <c r="B47" i="11"/>
  <c r="C47" i="11"/>
  <c r="A48" i="11"/>
  <c r="B48" i="11"/>
  <c r="C48" i="11"/>
  <c r="A49" i="11"/>
  <c r="B49" i="11"/>
  <c r="C49" i="11"/>
  <c r="A50" i="11"/>
  <c r="B50" i="11"/>
  <c r="C50" i="11"/>
  <c r="A51" i="11"/>
  <c r="B51" i="11"/>
  <c r="C51" i="11"/>
  <c r="C10" i="11"/>
  <c r="B10" i="11"/>
  <c r="A10" i="11"/>
  <c r="D11" i="1"/>
  <c r="D11" i="11" s="1"/>
  <c r="E11" i="1"/>
  <c r="E11" i="11" s="1"/>
  <c r="F11" i="1"/>
  <c r="F11" i="11" s="1"/>
  <c r="G11" i="1"/>
  <c r="G11" i="11" s="1"/>
  <c r="H11" i="1"/>
  <c r="H11" i="11" s="1"/>
  <c r="I11" i="1"/>
  <c r="I11" i="11" s="1"/>
  <c r="J11" i="1"/>
  <c r="J11" i="11" s="1"/>
  <c r="K11" i="1"/>
  <c r="K11" i="11" s="1"/>
  <c r="L11" i="1"/>
  <c r="L11" i="11" s="1"/>
  <c r="M11" i="1"/>
  <c r="M11" i="11" s="1"/>
  <c r="N11" i="1"/>
  <c r="N11" i="11" s="1"/>
  <c r="D12" i="1"/>
  <c r="D12" i="11" s="1"/>
  <c r="E12" i="1"/>
  <c r="E12" i="11" s="1"/>
  <c r="F12" i="1"/>
  <c r="F12" i="11" s="1"/>
  <c r="G12" i="1"/>
  <c r="G12" i="11" s="1"/>
  <c r="H12" i="1"/>
  <c r="H12" i="11" s="1"/>
  <c r="I12" i="1"/>
  <c r="I12" i="11" s="1"/>
  <c r="J12" i="1"/>
  <c r="J12" i="11" s="1"/>
  <c r="K12" i="1"/>
  <c r="K12" i="11" s="1"/>
  <c r="L12" i="1"/>
  <c r="L12" i="11" s="1"/>
  <c r="M12" i="1"/>
  <c r="M12" i="11" s="1"/>
  <c r="N12" i="1"/>
  <c r="N12" i="11" s="1"/>
  <c r="D13" i="1"/>
  <c r="D13" i="11" s="1"/>
  <c r="E13" i="1"/>
  <c r="E13" i="11" s="1"/>
  <c r="F13" i="1"/>
  <c r="F13" i="11" s="1"/>
  <c r="G13" i="1"/>
  <c r="G13" i="11" s="1"/>
  <c r="H13" i="1"/>
  <c r="H13" i="11" s="1"/>
  <c r="I13" i="1"/>
  <c r="I13" i="11" s="1"/>
  <c r="J13" i="1"/>
  <c r="J13" i="11" s="1"/>
  <c r="K13" i="1"/>
  <c r="K13" i="11" s="1"/>
  <c r="L13" i="1"/>
  <c r="L13" i="11" s="1"/>
  <c r="M13" i="1"/>
  <c r="M13" i="11" s="1"/>
  <c r="N13" i="1"/>
  <c r="N13" i="11" s="1"/>
  <c r="D14" i="1"/>
  <c r="D14" i="11" s="1"/>
  <c r="E14" i="1"/>
  <c r="E14" i="11" s="1"/>
  <c r="F14" i="1"/>
  <c r="F14" i="11" s="1"/>
  <c r="G14" i="1"/>
  <c r="G14" i="11" s="1"/>
  <c r="H14" i="1"/>
  <c r="H14" i="11" s="1"/>
  <c r="I14" i="1"/>
  <c r="I14" i="11" s="1"/>
  <c r="J14" i="1"/>
  <c r="J14" i="11" s="1"/>
  <c r="K14" i="1"/>
  <c r="K14" i="11" s="1"/>
  <c r="L14" i="1"/>
  <c r="L14" i="11" s="1"/>
  <c r="M14" i="1"/>
  <c r="M14" i="11" s="1"/>
  <c r="N14" i="1"/>
  <c r="N14" i="11" s="1"/>
  <c r="D15" i="1"/>
  <c r="D15" i="11" s="1"/>
  <c r="E15" i="1"/>
  <c r="E15" i="11" s="1"/>
  <c r="F15" i="1"/>
  <c r="F15" i="11" s="1"/>
  <c r="G15" i="1"/>
  <c r="G15" i="11" s="1"/>
  <c r="H15" i="1"/>
  <c r="H15" i="11" s="1"/>
  <c r="I15" i="1"/>
  <c r="I15" i="11" s="1"/>
  <c r="J15" i="1"/>
  <c r="J15" i="11" s="1"/>
  <c r="K15" i="1"/>
  <c r="K15" i="11" s="1"/>
  <c r="L15" i="1"/>
  <c r="L15" i="11" s="1"/>
  <c r="M15" i="1"/>
  <c r="M15" i="11" s="1"/>
  <c r="N15" i="1"/>
  <c r="N15" i="11" s="1"/>
  <c r="D16" i="1"/>
  <c r="D16" i="11" s="1"/>
  <c r="E16" i="1"/>
  <c r="E16" i="11" s="1"/>
  <c r="F16" i="1"/>
  <c r="F16" i="11" s="1"/>
  <c r="G16" i="1"/>
  <c r="G16" i="11" s="1"/>
  <c r="H16" i="1"/>
  <c r="H16" i="11" s="1"/>
  <c r="I16" i="1"/>
  <c r="I16" i="11" s="1"/>
  <c r="J16" i="1"/>
  <c r="J16" i="11" s="1"/>
  <c r="K16" i="1"/>
  <c r="K16" i="11" s="1"/>
  <c r="L16" i="1"/>
  <c r="L16" i="11" s="1"/>
  <c r="M16" i="1"/>
  <c r="M16" i="11" s="1"/>
  <c r="N16" i="1"/>
  <c r="N16" i="11" s="1"/>
  <c r="D17" i="1"/>
  <c r="D17" i="11" s="1"/>
  <c r="E17" i="1"/>
  <c r="E17" i="11" s="1"/>
  <c r="F17" i="1"/>
  <c r="F17" i="11" s="1"/>
  <c r="G17" i="1"/>
  <c r="G17" i="11" s="1"/>
  <c r="H17" i="1"/>
  <c r="H17" i="11" s="1"/>
  <c r="I17" i="1"/>
  <c r="I17" i="11" s="1"/>
  <c r="J17" i="1"/>
  <c r="J17" i="11" s="1"/>
  <c r="K17" i="1"/>
  <c r="K17" i="11" s="1"/>
  <c r="L17" i="1"/>
  <c r="L17" i="11" s="1"/>
  <c r="M17" i="1"/>
  <c r="M17" i="11" s="1"/>
  <c r="N17" i="1"/>
  <c r="N17" i="11" s="1"/>
  <c r="D18" i="1"/>
  <c r="D18" i="11" s="1"/>
  <c r="E18" i="1"/>
  <c r="E18" i="11" s="1"/>
  <c r="F18" i="1"/>
  <c r="F18" i="11" s="1"/>
  <c r="G18" i="1"/>
  <c r="G18" i="11" s="1"/>
  <c r="H18" i="1"/>
  <c r="H18" i="11" s="1"/>
  <c r="I18" i="1"/>
  <c r="I18" i="11" s="1"/>
  <c r="J18" i="1"/>
  <c r="J18" i="11" s="1"/>
  <c r="K18" i="1"/>
  <c r="K18" i="11" s="1"/>
  <c r="L18" i="1"/>
  <c r="L18" i="11" s="1"/>
  <c r="M18" i="1"/>
  <c r="M18" i="11" s="1"/>
  <c r="N18" i="1"/>
  <c r="N18" i="11" s="1"/>
  <c r="D19" i="1"/>
  <c r="D19" i="11" s="1"/>
  <c r="E19" i="1"/>
  <c r="E19" i="11" s="1"/>
  <c r="F19" i="1"/>
  <c r="F19" i="11" s="1"/>
  <c r="G19" i="1"/>
  <c r="G19" i="11" s="1"/>
  <c r="H19" i="1"/>
  <c r="H19" i="11" s="1"/>
  <c r="I19" i="1"/>
  <c r="I19" i="11" s="1"/>
  <c r="J19" i="1"/>
  <c r="J19" i="11" s="1"/>
  <c r="K19" i="1"/>
  <c r="K19" i="11" s="1"/>
  <c r="L19" i="1"/>
  <c r="L19" i="11" s="1"/>
  <c r="M19" i="1"/>
  <c r="M19" i="11" s="1"/>
  <c r="N19" i="1"/>
  <c r="N19" i="11" s="1"/>
  <c r="D20" i="1"/>
  <c r="D20" i="11" s="1"/>
  <c r="E20" i="1"/>
  <c r="E20" i="11" s="1"/>
  <c r="F20" i="1"/>
  <c r="F20" i="11" s="1"/>
  <c r="G20" i="1"/>
  <c r="G20" i="11" s="1"/>
  <c r="H20" i="1"/>
  <c r="H20" i="11" s="1"/>
  <c r="I20" i="1"/>
  <c r="I20" i="11" s="1"/>
  <c r="J20" i="1"/>
  <c r="J20" i="11" s="1"/>
  <c r="K20" i="1"/>
  <c r="K20" i="11" s="1"/>
  <c r="L20" i="1"/>
  <c r="L20" i="11" s="1"/>
  <c r="M20" i="1"/>
  <c r="M20" i="11" s="1"/>
  <c r="N20" i="1"/>
  <c r="N20" i="11" s="1"/>
  <c r="D21" i="1"/>
  <c r="D21" i="11" s="1"/>
  <c r="E21" i="1"/>
  <c r="E21" i="11" s="1"/>
  <c r="F21" i="1"/>
  <c r="F21" i="11" s="1"/>
  <c r="G21" i="1"/>
  <c r="G21" i="11" s="1"/>
  <c r="H21" i="1"/>
  <c r="H21" i="11" s="1"/>
  <c r="I21" i="1"/>
  <c r="I21" i="11" s="1"/>
  <c r="J21" i="1"/>
  <c r="J21" i="11" s="1"/>
  <c r="K21" i="1"/>
  <c r="K21" i="11" s="1"/>
  <c r="L21" i="1"/>
  <c r="L21" i="11" s="1"/>
  <c r="M21" i="1"/>
  <c r="M21" i="11" s="1"/>
  <c r="N21" i="1"/>
  <c r="N21" i="11" s="1"/>
  <c r="D22" i="1"/>
  <c r="D22" i="11" s="1"/>
  <c r="E22" i="1"/>
  <c r="E22" i="11" s="1"/>
  <c r="F22" i="1"/>
  <c r="F22" i="11" s="1"/>
  <c r="G22" i="1"/>
  <c r="G22" i="11" s="1"/>
  <c r="H22" i="1"/>
  <c r="H22" i="11" s="1"/>
  <c r="I22" i="1"/>
  <c r="I22" i="11" s="1"/>
  <c r="J22" i="1"/>
  <c r="J22" i="11" s="1"/>
  <c r="K22" i="1"/>
  <c r="K22" i="11" s="1"/>
  <c r="L22" i="1"/>
  <c r="L22" i="11" s="1"/>
  <c r="M22" i="1"/>
  <c r="M22" i="11" s="1"/>
  <c r="N22" i="1"/>
  <c r="N22" i="11" s="1"/>
  <c r="D23" i="1"/>
  <c r="D23" i="11" s="1"/>
  <c r="E23" i="1"/>
  <c r="E23" i="11" s="1"/>
  <c r="F23" i="1"/>
  <c r="F23" i="11" s="1"/>
  <c r="G23" i="1"/>
  <c r="G23" i="11" s="1"/>
  <c r="H23" i="1"/>
  <c r="H23" i="11" s="1"/>
  <c r="I23" i="1"/>
  <c r="I23" i="11" s="1"/>
  <c r="J23" i="1"/>
  <c r="J23" i="11" s="1"/>
  <c r="K23" i="1"/>
  <c r="K23" i="11" s="1"/>
  <c r="L23" i="1"/>
  <c r="L23" i="11" s="1"/>
  <c r="M23" i="1"/>
  <c r="M23" i="11" s="1"/>
  <c r="N23" i="1"/>
  <c r="N23" i="11" s="1"/>
  <c r="D24" i="1"/>
  <c r="D24" i="11" s="1"/>
  <c r="E24" i="1"/>
  <c r="E24" i="11" s="1"/>
  <c r="F24" i="1"/>
  <c r="F24" i="11" s="1"/>
  <c r="G24" i="1"/>
  <c r="G24" i="11" s="1"/>
  <c r="H24" i="1"/>
  <c r="H24" i="11" s="1"/>
  <c r="I24" i="1"/>
  <c r="I24" i="11" s="1"/>
  <c r="J24" i="1"/>
  <c r="J24" i="11" s="1"/>
  <c r="K24" i="1"/>
  <c r="K24" i="11" s="1"/>
  <c r="L24" i="1"/>
  <c r="L24" i="11" s="1"/>
  <c r="M24" i="1"/>
  <c r="M24" i="11" s="1"/>
  <c r="N24" i="1"/>
  <c r="N24" i="11" s="1"/>
  <c r="D25" i="1"/>
  <c r="D25" i="11" s="1"/>
  <c r="E25" i="1"/>
  <c r="E25" i="11" s="1"/>
  <c r="F25" i="1"/>
  <c r="F25" i="11" s="1"/>
  <c r="G25" i="1"/>
  <c r="G25" i="11" s="1"/>
  <c r="H25" i="1"/>
  <c r="H25" i="11" s="1"/>
  <c r="I25" i="1"/>
  <c r="I25" i="11" s="1"/>
  <c r="J25" i="1"/>
  <c r="J25" i="11" s="1"/>
  <c r="K25" i="1"/>
  <c r="K25" i="11" s="1"/>
  <c r="L25" i="1"/>
  <c r="L25" i="11" s="1"/>
  <c r="M25" i="1"/>
  <c r="M25" i="11" s="1"/>
  <c r="N25" i="1"/>
  <c r="N25" i="11" s="1"/>
  <c r="D26" i="1"/>
  <c r="D26" i="11" s="1"/>
  <c r="E26" i="1"/>
  <c r="E26" i="11" s="1"/>
  <c r="F26" i="1"/>
  <c r="F26" i="11" s="1"/>
  <c r="G26" i="1"/>
  <c r="G26" i="11" s="1"/>
  <c r="H26" i="1"/>
  <c r="H26" i="11" s="1"/>
  <c r="I26" i="1"/>
  <c r="I26" i="11" s="1"/>
  <c r="J26" i="1"/>
  <c r="J26" i="11" s="1"/>
  <c r="K26" i="1"/>
  <c r="K26" i="11" s="1"/>
  <c r="L26" i="1"/>
  <c r="L26" i="11" s="1"/>
  <c r="M26" i="1"/>
  <c r="M26" i="11" s="1"/>
  <c r="N26" i="1"/>
  <c r="N26" i="11" s="1"/>
  <c r="D27" i="1"/>
  <c r="D27" i="11" s="1"/>
  <c r="E27" i="1"/>
  <c r="E27" i="11" s="1"/>
  <c r="F27" i="1"/>
  <c r="F27" i="11" s="1"/>
  <c r="G27" i="1"/>
  <c r="G27" i="11" s="1"/>
  <c r="H27" i="1"/>
  <c r="H27" i="11" s="1"/>
  <c r="I27" i="1"/>
  <c r="I27" i="11" s="1"/>
  <c r="J27" i="1"/>
  <c r="J27" i="11" s="1"/>
  <c r="K27" i="1"/>
  <c r="K27" i="11" s="1"/>
  <c r="L27" i="1"/>
  <c r="L27" i="11" s="1"/>
  <c r="M27" i="1"/>
  <c r="M27" i="11" s="1"/>
  <c r="N27" i="1"/>
  <c r="N27" i="11" s="1"/>
  <c r="D28" i="1"/>
  <c r="D28" i="11" s="1"/>
  <c r="E28" i="1"/>
  <c r="E28" i="11" s="1"/>
  <c r="F28" i="1"/>
  <c r="F28" i="11" s="1"/>
  <c r="G28" i="1"/>
  <c r="G28" i="11" s="1"/>
  <c r="H28" i="1"/>
  <c r="H28" i="11" s="1"/>
  <c r="I28" i="1"/>
  <c r="I28" i="11" s="1"/>
  <c r="J28" i="1"/>
  <c r="J28" i="11" s="1"/>
  <c r="K28" i="1"/>
  <c r="K28" i="11" s="1"/>
  <c r="L28" i="1"/>
  <c r="L28" i="11" s="1"/>
  <c r="M28" i="1"/>
  <c r="M28" i="11" s="1"/>
  <c r="N28" i="1"/>
  <c r="N28" i="11" s="1"/>
  <c r="D29" i="1"/>
  <c r="D29" i="11" s="1"/>
  <c r="E29" i="1"/>
  <c r="E29" i="11" s="1"/>
  <c r="F29" i="1"/>
  <c r="F29" i="11" s="1"/>
  <c r="G29" i="1"/>
  <c r="G29" i="11" s="1"/>
  <c r="H29" i="1"/>
  <c r="H29" i="11" s="1"/>
  <c r="I29" i="1"/>
  <c r="I29" i="11" s="1"/>
  <c r="J29" i="1"/>
  <c r="J29" i="11" s="1"/>
  <c r="K29" i="1"/>
  <c r="K29" i="11" s="1"/>
  <c r="L29" i="1"/>
  <c r="L29" i="11" s="1"/>
  <c r="M29" i="1"/>
  <c r="M29" i="11" s="1"/>
  <c r="N29" i="1"/>
  <c r="N29" i="11" s="1"/>
  <c r="D30" i="1"/>
  <c r="D30" i="11" s="1"/>
  <c r="E30" i="1"/>
  <c r="E30" i="11" s="1"/>
  <c r="F30" i="1"/>
  <c r="F30" i="11" s="1"/>
  <c r="G30" i="1"/>
  <c r="G30" i="11" s="1"/>
  <c r="H30" i="1"/>
  <c r="H30" i="11" s="1"/>
  <c r="I30" i="1"/>
  <c r="I30" i="11" s="1"/>
  <c r="J30" i="1"/>
  <c r="J30" i="11" s="1"/>
  <c r="K30" i="1"/>
  <c r="K30" i="11" s="1"/>
  <c r="L30" i="1"/>
  <c r="L30" i="11" s="1"/>
  <c r="M30" i="1"/>
  <c r="M30" i="11" s="1"/>
  <c r="N30" i="1"/>
  <c r="N30" i="11" s="1"/>
  <c r="D31" i="1"/>
  <c r="D31" i="11" s="1"/>
  <c r="E31" i="1"/>
  <c r="E31" i="11" s="1"/>
  <c r="F31" i="1"/>
  <c r="F31" i="11" s="1"/>
  <c r="G31" i="1"/>
  <c r="G31" i="11" s="1"/>
  <c r="H31" i="1"/>
  <c r="H31" i="11" s="1"/>
  <c r="I31" i="1"/>
  <c r="I31" i="11" s="1"/>
  <c r="J31" i="1"/>
  <c r="J31" i="11" s="1"/>
  <c r="K31" i="1"/>
  <c r="K31" i="11" s="1"/>
  <c r="L31" i="1"/>
  <c r="L31" i="11" s="1"/>
  <c r="M31" i="1"/>
  <c r="M31" i="11" s="1"/>
  <c r="N31" i="1"/>
  <c r="N31" i="11" s="1"/>
  <c r="D32" i="1"/>
  <c r="D32" i="11" s="1"/>
  <c r="E32" i="1"/>
  <c r="E32" i="11" s="1"/>
  <c r="F32" i="1"/>
  <c r="F32" i="11" s="1"/>
  <c r="G32" i="1"/>
  <c r="G32" i="11" s="1"/>
  <c r="H32" i="1"/>
  <c r="H32" i="11" s="1"/>
  <c r="I32" i="1"/>
  <c r="I32" i="11" s="1"/>
  <c r="J32" i="1"/>
  <c r="J32" i="11" s="1"/>
  <c r="K32" i="1"/>
  <c r="K32" i="11" s="1"/>
  <c r="L32" i="1"/>
  <c r="L32" i="11" s="1"/>
  <c r="M32" i="1"/>
  <c r="M32" i="11" s="1"/>
  <c r="N32" i="1"/>
  <c r="N32" i="11" s="1"/>
  <c r="D33" i="1"/>
  <c r="D33" i="11" s="1"/>
  <c r="E33" i="1"/>
  <c r="E33" i="11" s="1"/>
  <c r="F33" i="1"/>
  <c r="F33" i="11" s="1"/>
  <c r="G33" i="1"/>
  <c r="G33" i="11" s="1"/>
  <c r="H33" i="1"/>
  <c r="H33" i="11" s="1"/>
  <c r="I33" i="1"/>
  <c r="I33" i="11" s="1"/>
  <c r="J33" i="1"/>
  <c r="J33" i="11" s="1"/>
  <c r="K33" i="1"/>
  <c r="K33" i="11" s="1"/>
  <c r="L33" i="1"/>
  <c r="L33" i="11" s="1"/>
  <c r="M33" i="1"/>
  <c r="M33" i="11" s="1"/>
  <c r="N33" i="1"/>
  <c r="N33" i="11" s="1"/>
  <c r="D34" i="1"/>
  <c r="D34" i="11" s="1"/>
  <c r="E34" i="1"/>
  <c r="E34" i="11" s="1"/>
  <c r="F34" i="1"/>
  <c r="F34" i="11" s="1"/>
  <c r="G34" i="1"/>
  <c r="G34" i="11" s="1"/>
  <c r="H34" i="1"/>
  <c r="H34" i="11" s="1"/>
  <c r="I34" i="1"/>
  <c r="I34" i="11" s="1"/>
  <c r="J34" i="1"/>
  <c r="J34" i="11" s="1"/>
  <c r="K34" i="1"/>
  <c r="K34" i="11" s="1"/>
  <c r="L34" i="1"/>
  <c r="L34" i="11" s="1"/>
  <c r="M34" i="1"/>
  <c r="M34" i="11" s="1"/>
  <c r="N34" i="1"/>
  <c r="N34" i="11" s="1"/>
  <c r="D35" i="1"/>
  <c r="D35" i="11" s="1"/>
  <c r="E35" i="1"/>
  <c r="E35" i="11" s="1"/>
  <c r="F35" i="1"/>
  <c r="F35" i="11" s="1"/>
  <c r="G35" i="1"/>
  <c r="G35" i="11" s="1"/>
  <c r="H35" i="1"/>
  <c r="H35" i="11" s="1"/>
  <c r="I35" i="1"/>
  <c r="I35" i="11" s="1"/>
  <c r="J35" i="1"/>
  <c r="J35" i="11" s="1"/>
  <c r="K35" i="1"/>
  <c r="K35" i="11" s="1"/>
  <c r="L35" i="1"/>
  <c r="L35" i="11" s="1"/>
  <c r="M35" i="1"/>
  <c r="M35" i="11" s="1"/>
  <c r="N35" i="1"/>
  <c r="N35" i="11" s="1"/>
  <c r="D36" i="1"/>
  <c r="D36" i="11" s="1"/>
  <c r="E36" i="1"/>
  <c r="E36" i="11" s="1"/>
  <c r="F36" i="1"/>
  <c r="F36" i="11" s="1"/>
  <c r="G36" i="1"/>
  <c r="G36" i="11" s="1"/>
  <c r="H36" i="1"/>
  <c r="H36" i="11" s="1"/>
  <c r="I36" i="1"/>
  <c r="I36" i="11" s="1"/>
  <c r="J36" i="1"/>
  <c r="J36" i="11" s="1"/>
  <c r="K36" i="1"/>
  <c r="K36" i="11" s="1"/>
  <c r="L36" i="1"/>
  <c r="L36" i="11" s="1"/>
  <c r="M36" i="1"/>
  <c r="M36" i="11" s="1"/>
  <c r="N36" i="1"/>
  <c r="N36" i="11" s="1"/>
  <c r="D37" i="1"/>
  <c r="D37" i="11" s="1"/>
  <c r="E37" i="1"/>
  <c r="E37" i="11" s="1"/>
  <c r="F37" i="1"/>
  <c r="F37" i="11" s="1"/>
  <c r="G37" i="1"/>
  <c r="G37" i="11" s="1"/>
  <c r="H37" i="1"/>
  <c r="H37" i="11" s="1"/>
  <c r="I37" i="1"/>
  <c r="I37" i="11" s="1"/>
  <c r="J37" i="1"/>
  <c r="J37" i="11" s="1"/>
  <c r="K37" i="1"/>
  <c r="K37" i="11" s="1"/>
  <c r="L37" i="1"/>
  <c r="L37" i="11" s="1"/>
  <c r="M37" i="1"/>
  <c r="M37" i="11" s="1"/>
  <c r="N37" i="1"/>
  <c r="N37" i="11" s="1"/>
  <c r="D38" i="1"/>
  <c r="D38" i="11" s="1"/>
  <c r="E38" i="1"/>
  <c r="E38" i="11" s="1"/>
  <c r="F38" i="1"/>
  <c r="F38" i="11" s="1"/>
  <c r="G38" i="1"/>
  <c r="G38" i="11" s="1"/>
  <c r="H38" i="1"/>
  <c r="H38" i="11" s="1"/>
  <c r="I38" i="1"/>
  <c r="I38" i="11" s="1"/>
  <c r="J38" i="1"/>
  <c r="J38" i="11" s="1"/>
  <c r="K38" i="1"/>
  <c r="K38" i="11" s="1"/>
  <c r="L38" i="1"/>
  <c r="L38" i="11" s="1"/>
  <c r="M38" i="1"/>
  <c r="M38" i="11" s="1"/>
  <c r="N38" i="1"/>
  <c r="N38" i="11" s="1"/>
  <c r="D39" i="1"/>
  <c r="D39" i="11" s="1"/>
  <c r="E39" i="1"/>
  <c r="E39" i="11" s="1"/>
  <c r="F39" i="1"/>
  <c r="F39" i="11" s="1"/>
  <c r="G39" i="1"/>
  <c r="G39" i="11" s="1"/>
  <c r="H39" i="1"/>
  <c r="H39" i="11" s="1"/>
  <c r="I39" i="1"/>
  <c r="I39" i="11" s="1"/>
  <c r="J39" i="1"/>
  <c r="J39" i="11" s="1"/>
  <c r="K39" i="1"/>
  <c r="K39" i="11" s="1"/>
  <c r="L39" i="1"/>
  <c r="L39" i="11" s="1"/>
  <c r="M39" i="1"/>
  <c r="M39" i="11" s="1"/>
  <c r="N39" i="1"/>
  <c r="N39" i="11" s="1"/>
  <c r="D40" i="1"/>
  <c r="D40" i="11" s="1"/>
  <c r="E40" i="1"/>
  <c r="E40" i="11" s="1"/>
  <c r="F40" i="1"/>
  <c r="F40" i="11" s="1"/>
  <c r="G40" i="1"/>
  <c r="G40" i="11" s="1"/>
  <c r="H40" i="1"/>
  <c r="H40" i="11" s="1"/>
  <c r="I40" i="1"/>
  <c r="I40" i="11" s="1"/>
  <c r="J40" i="1"/>
  <c r="J40" i="11" s="1"/>
  <c r="K40" i="1"/>
  <c r="K40" i="11" s="1"/>
  <c r="L40" i="1"/>
  <c r="L40" i="11" s="1"/>
  <c r="M40" i="1"/>
  <c r="M40" i="11" s="1"/>
  <c r="N40" i="1"/>
  <c r="N40" i="11" s="1"/>
  <c r="D41" i="1"/>
  <c r="D41" i="11" s="1"/>
  <c r="E41" i="1"/>
  <c r="E41" i="11" s="1"/>
  <c r="F41" i="1"/>
  <c r="F41" i="11" s="1"/>
  <c r="G41" i="1"/>
  <c r="G41" i="11" s="1"/>
  <c r="H41" i="1"/>
  <c r="H41" i="11" s="1"/>
  <c r="I41" i="1"/>
  <c r="I41" i="11" s="1"/>
  <c r="J41" i="1"/>
  <c r="J41" i="11" s="1"/>
  <c r="K41" i="1"/>
  <c r="K41" i="11" s="1"/>
  <c r="L41" i="1"/>
  <c r="L41" i="11" s="1"/>
  <c r="M41" i="1"/>
  <c r="M41" i="11" s="1"/>
  <c r="N41" i="1"/>
  <c r="N41" i="11" s="1"/>
  <c r="D42" i="1"/>
  <c r="D42" i="11" s="1"/>
  <c r="E42" i="1"/>
  <c r="E42" i="11" s="1"/>
  <c r="F42" i="1"/>
  <c r="F42" i="11" s="1"/>
  <c r="G42" i="1"/>
  <c r="G42" i="11" s="1"/>
  <c r="H42" i="1"/>
  <c r="H42" i="11" s="1"/>
  <c r="I42" i="1"/>
  <c r="I42" i="11" s="1"/>
  <c r="J42" i="1"/>
  <c r="J42" i="11" s="1"/>
  <c r="K42" i="1"/>
  <c r="K42" i="11" s="1"/>
  <c r="L42" i="1"/>
  <c r="L42" i="11" s="1"/>
  <c r="M42" i="1"/>
  <c r="M42" i="11" s="1"/>
  <c r="N42" i="1"/>
  <c r="N42" i="11" s="1"/>
  <c r="D43" i="1"/>
  <c r="D43" i="11" s="1"/>
  <c r="E43" i="1"/>
  <c r="E43" i="11" s="1"/>
  <c r="F43" i="1"/>
  <c r="F43" i="11" s="1"/>
  <c r="G43" i="1"/>
  <c r="G43" i="11" s="1"/>
  <c r="H43" i="1"/>
  <c r="H43" i="11" s="1"/>
  <c r="I43" i="1"/>
  <c r="I43" i="11" s="1"/>
  <c r="J43" i="1"/>
  <c r="J43" i="11" s="1"/>
  <c r="K43" i="1"/>
  <c r="K43" i="11" s="1"/>
  <c r="L43" i="1"/>
  <c r="L43" i="11" s="1"/>
  <c r="M43" i="1"/>
  <c r="M43" i="11" s="1"/>
  <c r="N43" i="1"/>
  <c r="N43" i="11" s="1"/>
  <c r="D44" i="1"/>
  <c r="D44" i="11" s="1"/>
  <c r="E44" i="1"/>
  <c r="E44" i="11" s="1"/>
  <c r="F44" i="1"/>
  <c r="F44" i="11" s="1"/>
  <c r="G44" i="1"/>
  <c r="G44" i="11" s="1"/>
  <c r="H44" i="1"/>
  <c r="H44" i="11" s="1"/>
  <c r="I44" i="1"/>
  <c r="I44" i="11" s="1"/>
  <c r="J44" i="1"/>
  <c r="J44" i="11" s="1"/>
  <c r="K44" i="1"/>
  <c r="K44" i="11" s="1"/>
  <c r="L44" i="1"/>
  <c r="L44" i="11" s="1"/>
  <c r="M44" i="1"/>
  <c r="M44" i="11" s="1"/>
  <c r="N44" i="1"/>
  <c r="N44" i="11" s="1"/>
  <c r="D45" i="1"/>
  <c r="D45" i="11" s="1"/>
  <c r="E45" i="1"/>
  <c r="E45" i="11" s="1"/>
  <c r="F45" i="1"/>
  <c r="F45" i="11" s="1"/>
  <c r="G45" i="1"/>
  <c r="G45" i="11" s="1"/>
  <c r="H45" i="1"/>
  <c r="H45" i="11" s="1"/>
  <c r="I45" i="1"/>
  <c r="I45" i="11" s="1"/>
  <c r="J45" i="1"/>
  <c r="J45" i="11" s="1"/>
  <c r="K45" i="1"/>
  <c r="K45" i="11" s="1"/>
  <c r="L45" i="1"/>
  <c r="L45" i="11" s="1"/>
  <c r="M45" i="1"/>
  <c r="M45" i="11" s="1"/>
  <c r="N45" i="1"/>
  <c r="N45" i="11" s="1"/>
  <c r="D46" i="1"/>
  <c r="D46" i="11" s="1"/>
  <c r="E46" i="1"/>
  <c r="E46" i="11" s="1"/>
  <c r="F46" i="1"/>
  <c r="F46" i="11" s="1"/>
  <c r="G46" i="1"/>
  <c r="G46" i="11" s="1"/>
  <c r="H46" i="1"/>
  <c r="H46" i="11" s="1"/>
  <c r="I46" i="1"/>
  <c r="I46" i="11" s="1"/>
  <c r="J46" i="1"/>
  <c r="J46" i="11" s="1"/>
  <c r="K46" i="1"/>
  <c r="K46" i="11" s="1"/>
  <c r="L46" i="1"/>
  <c r="L46" i="11" s="1"/>
  <c r="M46" i="1"/>
  <c r="M46" i="11" s="1"/>
  <c r="N46" i="1"/>
  <c r="N46" i="11" s="1"/>
  <c r="D47" i="1"/>
  <c r="D47" i="11" s="1"/>
  <c r="E47" i="1"/>
  <c r="E47" i="11" s="1"/>
  <c r="F47" i="1"/>
  <c r="F47" i="11" s="1"/>
  <c r="G47" i="1"/>
  <c r="G47" i="11" s="1"/>
  <c r="H47" i="1"/>
  <c r="H47" i="11" s="1"/>
  <c r="I47" i="1"/>
  <c r="I47" i="11" s="1"/>
  <c r="J47" i="1"/>
  <c r="J47" i="11" s="1"/>
  <c r="K47" i="1"/>
  <c r="K47" i="11" s="1"/>
  <c r="L47" i="1"/>
  <c r="L47" i="11" s="1"/>
  <c r="M47" i="1"/>
  <c r="M47" i="11" s="1"/>
  <c r="N47" i="1"/>
  <c r="N47" i="11" s="1"/>
  <c r="D48" i="1"/>
  <c r="D48" i="11" s="1"/>
  <c r="E48" i="1"/>
  <c r="E48" i="11" s="1"/>
  <c r="F48" i="1"/>
  <c r="F48" i="11" s="1"/>
  <c r="G48" i="1"/>
  <c r="G48" i="11" s="1"/>
  <c r="H48" i="1"/>
  <c r="H48" i="11" s="1"/>
  <c r="I48" i="1"/>
  <c r="I48" i="11" s="1"/>
  <c r="J48" i="1"/>
  <c r="J48" i="11" s="1"/>
  <c r="K48" i="1"/>
  <c r="K48" i="11" s="1"/>
  <c r="L48" i="1"/>
  <c r="L48" i="11" s="1"/>
  <c r="M48" i="1"/>
  <c r="M48" i="11" s="1"/>
  <c r="N48" i="1"/>
  <c r="N48" i="11" s="1"/>
  <c r="D49" i="1"/>
  <c r="D49" i="11" s="1"/>
  <c r="E49" i="1"/>
  <c r="E49" i="11" s="1"/>
  <c r="F49" i="1"/>
  <c r="F49" i="11" s="1"/>
  <c r="G49" i="1"/>
  <c r="G49" i="11" s="1"/>
  <c r="H49" i="1"/>
  <c r="H49" i="11" s="1"/>
  <c r="I49" i="1"/>
  <c r="I49" i="11" s="1"/>
  <c r="J49" i="1"/>
  <c r="J49" i="11" s="1"/>
  <c r="K49" i="1"/>
  <c r="K49" i="11" s="1"/>
  <c r="L49" i="1"/>
  <c r="L49" i="11" s="1"/>
  <c r="M49" i="1"/>
  <c r="M49" i="11" s="1"/>
  <c r="N49" i="1"/>
  <c r="N49" i="11" s="1"/>
  <c r="D50" i="1"/>
  <c r="D50" i="11" s="1"/>
  <c r="E50" i="1"/>
  <c r="E50" i="11" s="1"/>
  <c r="F50" i="1"/>
  <c r="F50" i="11" s="1"/>
  <c r="G50" i="1"/>
  <c r="G50" i="11" s="1"/>
  <c r="H50" i="1"/>
  <c r="H50" i="11" s="1"/>
  <c r="I50" i="1"/>
  <c r="I50" i="11" s="1"/>
  <c r="J50" i="1"/>
  <c r="J50" i="11" s="1"/>
  <c r="K50" i="1"/>
  <c r="K50" i="11" s="1"/>
  <c r="L50" i="1"/>
  <c r="L50" i="11" s="1"/>
  <c r="M50" i="1"/>
  <c r="M50" i="11" s="1"/>
  <c r="N50" i="1"/>
  <c r="N50" i="11" s="1"/>
  <c r="D51" i="1"/>
  <c r="D51" i="11" s="1"/>
  <c r="E51" i="1"/>
  <c r="E51" i="11" s="1"/>
  <c r="F51" i="1"/>
  <c r="F51" i="11" s="1"/>
  <c r="G51" i="1"/>
  <c r="G51" i="11" s="1"/>
  <c r="H51" i="1"/>
  <c r="H51" i="11" s="1"/>
  <c r="I51" i="1"/>
  <c r="I51" i="11" s="1"/>
  <c r="J51" i="1"/>
  <c r="J51" i="11" s="1"/>
  <c r="K51" i="1"/>
  <c r="K51" i="11" s="1"/>
  <c r="L51" i="1"/>
  <c r="L51" i="11" s="1"/>
  <c r="M51" i="1"/>
  <c r="M51" i="11" s="1"/>
  <c r="N51" i="1"/>
  <c r="N51" i="11" s="1"/>
  <c r="D52" i="1"/>
  <c r="D52" i="11" s="1"/>
  <c r="E52" i="1"/>
  <c r="E52" i="11" s="1"/>
  <c r="F52" i="1"/>
  <c r="F52" i="11" s="1"/>
  <c r="G52" i="1"/>
  <c r="G52" i="11" s="1"/>
  <c r="H52" i="1"/>
  <c r="H52" i="11" s="1"/>
  <c r="I52" i="1"/>
  <c r="I52" i="11" s="1"/>
  <c r="J52" i="1"/>
  <c r="J52" i="11" s="1"/>
  <c r="K52" i="1"/>
  <c r="K52" i="11" s="1"/>
  <c r="L52" i="1"/>
  <c r="L52" i="11" s="1"/>
  <c r="M52" i="1"/>
  <c r="M52" i="11" s="1"/>
  <c r="N52" i="1"/>
  <c r="N52" i="11" s="1"/>
  <c r="D53" i="1"/>
  <c r="D53" i="11" s="1"/>
  <c r="E53" i="1"/>
  <c r="E53" i="11" s="1"/>
  <c r="F53" i="1"/>
  <c r="F53" i="11" s="1"/>
  <c r="G53" i="1"/>
  <c r="G53" i="11" s="1"/>
  <c r="H53" i="1"/>
  <c r="H53" i="11" s="1"/>
  <c r="I53" i="1"/>
  <c r="I53" i="11" s="1"/>
  <c r="J53" i="1"/>
  <c r="J53" i="11" s="1"/>
  <c r="K53" i="1"/>
  <c r="K53" i="11" s="1"/>
  <c r="L53" i="1"/>
  <c r="L53" i="11" s="1"/>
  <c r="M53" i="1"/>
  <c r="M53" i="11" s="1"/>
  <c r="N53" i="1"/>
  <c r="N53" i="11" s="1"/>
  <c r="D54" i="1"/>
  <c r="D54" i="11" s="1"/>
  <c r="E54" i="1"/>
  <c r="E54" i="11" s="1"/>
  <c r="F54" i="1"/>
  <c r="F54" i="11" s="1"/>
  <c r="G54" i="1"/>
  <c r="G54" i="11" s="1"/>
  <c r="H54" i="1"/>
  <c r="H54" i="11" s="1"/>
  <c r="I54" i="1"/>
  <c r="I54" i="11" s="1"/>
  <c r="J54" i="1"/>
  <c r="J54" i="11" s="1"/>
  <c r="K54" i="1"/>
  <c r="K54" i="11" s="1"/>
  <c r="L54" i="1"/>
  <c r="L54" i="11" s="1"/>
  <c r="M54" i="1"/>
  <c r="M54" i="11" s="1"/>
  <c r="N54" i="1"/>
  <c r="N54" i="11" s="1"/>
  <c r="D55" i="1"/>
  <c r="D55" i="11" s="1"/>
  <c r="E55" i="1"/>
  <c r="E55" i="11" s="1"/>
  <c r="F55" i="1"/>
  <c r="F55" i="11" s="1"/>
  <c r="G55" i="1"/>
  <c r="G55" i="11" s="1"/>
  <c r="H55" i="1"/>
  <c r="H55" i="11" s="1"/>
  <c r="I55" i="1"/>
  <c r="I55" i="11" s="1"/>
  <c r="J55" i="1"/>
  <c r="J55" i="11" s="1"/>
  <c r="K55" i="1"/>
  <c r="K55" i="11" s="1"/>
  <c r="L55" i="1"/>
  <c r="L55" i="11" s="1"/>
  <c r="M55" i="1"/>
  <c r="M55" i="11" s="1"/>
  <c r="N55" i="1"/>
  <c r="N55" i="11" s="1"/>
  <c r="D56" i="1"/>
  <c r="D56" i="11" s="1"/>
  <c r="E56" i="1"/>
  <c r="E56" i="11" s="1"/>
  <c r="F56" i="1"/>
  <c r="F56" i="11" s="1"/>
  <c r="G56" i="1"/>
  <c r="G56" i="11" s="1"/>
  <c r="H56" i="1"/>
  <c r="H56" i="11" s="1"/>
  <c r="I56" i="1"/>
  <c r="I56" i="11" s="1"/>
  <c r="J56" i="1"/>
  <c r="J56" i="11" s="1"/>
  <c r="K56" i="1"/>
  <c r="K56" i="11" s="1"/>
  <c r="L56" i="1"/>
  <c r="L56" i="11" s="1"/>
  <c r="M56" i="1"/>
  <c r="M56" i="11" s="1"/>
  <c r="N56" i="1"/>
  <c r="N56" i="11" s="1"/>
  <c r="D57" i="1"/>
  <c r="D57" i="11" s="1"/>
  <c r="E57" i="1"/>
  <c r="E57" i="11" s="1"/>
  <c r="F57" i="1"/>
  <c r="F57" i="11" s="1"/>
  <c r="G57" i="1"/>
  <c r="G57" i="11" s="1"/>
  <c r="H57" i="1"/>
  <c r="H57" i="11" s="1"/>
  <c r="I57" i="1"/>
  <c r="I57" i="11" s="1"/>
  <c r="J57" i="1"/>
  <c r="J57" i="11" s="1"/>
  <c r="K57" i="1"/>
  <c r="K57" i="11" s="1"/>
  <c r="L57" i="1"/>
  <c r="L57" i="11" s="1"/>
  <c r="M57" i="1"/>
  <c r="M57" i="11" s="1"/>
  <c r="N57" i="1"/>
  <c r="N57" i="11" s="1"/>
  <c r="D58" i="1"/>
  <c r="D58" i="11" s="1"/>
  <c r="E58" i="1"/>
  <c r="E58" i="11" s="1"/>
  <c r="F58" i="1"/>
  <c r="F58" i="11" s="1"/>
  <c r="G58" i="1"/>
  <c r="G58" i="11" s="1"/>
  <c r="H58" i="1"/>
  <c r="H58" i="11" s="1"/>
  <c r="I58" i="1"/>
  <c r="I58" i="11" s="1"/>
  <c r="J58" i="1"/>
  <c r="J58" i="11" s="1"/>
  <c r="K58" i="1"/>
  <c r="K58" i="11" s="1"/>
  <c r="L58" i="1"/>
  <c r="L58" i="11" s="1"/>
  <c r="M58" i="1"/>
  <c r="M58" i="11" s="1"/>
  <c r="N58" i="1"/>
  <c r="N58" i="11" s="1"/>
  <c r="D59" i="1"/>
  <c r="D59" i="11" s="1"/>
  <c r="E59" i="1"/>
  <c r="E59" i="11" s="1"/>
  <c r="F59" i="1"/>
  <c r="F59" i="11" s="1"/>
  <c r="G59" i="1"/>
  <c r="G59" i="11" s="1"/>
  <c r="H59" i="1"/>
  <c r="H59" i="11" s="1"/>
  <c r="I59" i="1"/>
  <c r="I59" i="11" s="1"/>
  <c r="J59" i="1"/>
  <c r="J59" i="11" s="1"/>
  <c r="K59" i="1"/>
  <c r="K59" i="11" s="1"/>
  <c r="L59" i="1"/>
  <c r="L59" i="11" s="1"/>
  <c r="M59" i="1"/>
  <c r="M59" i="11" s="1"/>
  <c r="N59" i="1"/>
  <c r="N59" i="11" s="1"/>
  <c r="D60" i="1"/>
  <c r="D60" i="11" s="1"/>
  <c r="E60" i="1"/>
  <c r="E60" i="11" s="1"/>
  <c r="F60" i="1"/>
  <c r="F60" i="11" s="1"/>
  <c r="G60" i="1"/>
  <c r="G60" i="11" s="1"/>
  <c r="H60" i="1"/>
  <c r="H60" i="11" s="1"/>
  <c r="I60" i="1"/>
  <c r="I60" i="11" s="1"/>
  <c r="J60" i="1"/>
  <c r="J60" i="11" s="1"/>
  <c r="K60" i="1"/>
  <c r="K60" i="11" s="1"/>
  <c r="L60" i="1"/>
  <c r="L60" i="11" s="1"/>
  <c r="M60" i="1"/>
  <c r="M60" i="11" s="1"/>
  <c r="N60" i="1"/>
  <c r="N60" i="11" s="1"/>
  <c r="D61" i="1"/>
  <c r="D61" i="11" s="1"/>
  <c r="E61" i="1"/>
  <c r="E61" i="11" s="1"/>
  <c r="F61" i="1"/>
  <c r="F61" i="11" s="1"/>
  <c r="G61" i="1"/>
  <c r="G61" i="11" s="1"/>
  <c r="H61" i="1"/>
  <c r="H61" i="11" s="1"/>
  <c r="I61" i="1"/>
  <c r="I61" i="11" s="1"/>
  <c r="J61" i="1"/>
  <c r="J61" i="11" s="1"/>
  <c r="K61" i="1"/>
  <c r="K61" i="11" s="1"/>
  <c r="L61" i="1"/>
  <c r="L61" i="11" s="1"/>
  <c r="M61" i="1"/>
  <c r="M61" i="11" s="1"/>
  <c r="N61" i="1"/>
  <c r="N61" i="11" s="1"/>
  <c r="N10" i="1"/>
  <c r="N10" i="11" s="1"/>
  <c r="M10" i="1"/>
  <c r="M10" i="11" s="1"/>
  <c r="L10" i="1"/>
  <c r="L10" i="11" s="1"/>
  <c r="K10" i="1"/>
  <c r="K10" i="11" s="1"/>
  <c r="J10" i="1"/>
  <c r="J10" i="11" s="1"/>
  <c r="I10" i="1"/>
  <c r="I10" i="11" s="1"/>
  <c r="H10" i="1"/>
  <c r="H10" i="11" s="1"/>
  <c r="G10" i="1"/>
  <c r="G10" i="11" s="1"/>
  <c r="F10" i="1"/>
  <c r="F10" i="11" s="1"/>
  <c r="E10" i="1"/>
  <c r="E10" i="11" s="1"/>
  <c r="D10" i="1"/>
  <c r="D10" i="11" s="1"/>
  <c r="O54" i="11" l="1"/>
  <c r="D46" i="10" s="1"/>
  <c r="O38" i="11"/>
  <c r="D30" i="10" s="1"/>
  <c r="O30" i="11"/>
  <c r="D22" i="10" s="1"/>
  <c r="O10" i="11"/>
  <c r="D2" i="10" s="1"/>
  <c r="O32" i="11"/>
  <c r="D24" i="10" s="1"/>
  <c r="O61" i="11"/>
  <c r="D53" i="10" s="1"/>
  <c r="O53" i="11"/>
  <c r="D45" i="10" s="1"/>
  <c r="O45" i="11"/>
  <c r="D37" i="10" s="1"/>
  <c r="O37" i="11"/>
  <c r="D29" i="10" s="1"/>
  <c r="O29" i="11"/>
  <c r="D21" i="10" s="1"/>
  <c r="O21" i="11"/>
  <c r="D13" i="10" s="1"/>
  <c r="O13" i="11"/>
  <c r="D5" i="10" s="1"/>
  <c r="O26" i="11"/>
  <c r="D18" i="10" s="1"/>
  <c r="O18" i="11"/>
  <c r="D10" i="10" s="1"/>
  <c r="O58" i="11"/>
  <c r="D50" i="10" s="1"/>
  <c r="O50" i="11"/>
  <c r="D42" i="10" s="1"/>
  <c r="O42" i="11"/>
  <c r="D34" i="10" s="1"/>
  <c r="O34" i="11"/>
  <c r="D26" i="10" s="1"/>
  <c r="O57" i="11"/>
  <c r="D49" i="10" s="1"/>
  <c r="O55" i="11"/>
  <c r="D47" i="10" s="1"/>
  <c r="O28" i="11"/>
  <c r="D20" i="10" s="1"/>
  <c r="O44" i="11"/>
  <c r="D36" i="10" s="1"/>
  <c r="O36" i="11"/>
  <c r="D28" i="10" s="1"/>
  <c r="O16" i="11"/>
  <c r="D8" i="10" s="1"/>
  <c r="O41" i="11"/>
  <c r="D33" i="10" s="1"/>
  <c r="O59" i="11"/>
  <c r="D51" i="10" s="1"/>
  <c r="O60" i="11"/>
  <c r="D52" i="10" s="1"/>
  <c r="O51" i="11"/>
  <c r="D43" i="10" s="1"/>
  <c r="O43" i="11"/>
  <c r="D35" i="10" s="1"/>
  <c r="O33" i="11"/>
  <c r="D25" i="10" s="1"/>
  <c r="O46" i="11"/>
  <c r="D38" i="10" s="1"/>
  <c r="O22" i="11"/>
  <c r="D14" i="10" s="1"/>
  <c r="O14" i="11"/>
  <c r="D6" i="10" s="1"/>
  <c r="O47" i="11"/>
  <c r="D39" i="10" s="1"/>
  <c r="O52" i="11"/>
  <c r="D44" i="10" s="1"/>
  <c r="O49" i="11"/>
  <c r="D41" i="10" s="1"/>
  <c r="O39" i="11"/>
  <c r="D31" i="10" s="1"/>
  <c r="O35" i="11"/>
  <c r="D27" i="10" s="1"/>
  <c r="O27" i="11"/>
  <c r="D19" i="10" s="1"/>
  <c r="O25" i="11"/>
  <c r="D17" i="10" s="1"/>
  <c r="O19" i="11"/>
  <c r="D11" i="10" s="1"/>
  <c r="O17" i="11"/>
  <c r="D9" i="10" s="1"/>
  <c r="O56" i="11"/>
  <c r="D48" i="10" s="1"/>
  <c r="O48" i="11"/>
  <c r="D40" i="10" s="1"/>
  <c r="O40" i="11"/>
  <c r="D32" i="10" s="1"/>
  <c r="O24" i="11"/>
  <c r="D16" i="10" s="1"/>
  <c r="O23" i="11"/>
  <c r="D15" i="10" s="1"/>
  <c r="O11" i="11"/>
  <c r="D3" i="10" s="1"/>
  <c r="O31" i="11"/>
  <c r="D23" i="10" s="1"/>
  <c r="O15" i="11"/>
  <c r="D7" i="10" s="1"/>
  <c r="O12" i="11"/>
  <c r="D4" i="10" s="1"/>
  <c r="O20" i="11"/>
  <c r="D12" i="10" s="1"/>
  <c r="A10" i="7"/>
  <c r="C3" i="8" s="1"/>
  <c r="D3" i="8" s="1"/>
  <c r="B10" i="7"/>
  <c r="E3" i="8" s="1"/>
  <c r="C10" i="7"/>
  <c r="D10" i="7"/>
  <c r="E10" i="7"/>
  <c r="F10" i="7"/>
  <c r="G10" i="7"/>
  <c r="H10" i="7"/>
  <c r="I10" i="7"/>
  <c r="J10" i="7"/>
  <c r="K10" i="7"/>
  <c r="L10" i="7"/>
  <c r="M10" i="7"/>
  <c r="A11" i="7"/>
  <c r="C4" i="8" s="1"/>
  <c r="D4" i="8" s="1"/>
  <c r="B11" i="7"/>
  <c r="E4" i="8" s="1"/>
  <c r="C11" i="7"/>
  <c r="D11" i="7"/>
  <c r="E11" i="7"/>
  <c r="F11" i="7"/>
  <c r="G11" i="7"/>
  <c r="H11" i="7"/>
  <c r="I11" i="7"/>
  <c r="J11" i="7"/>
  <c r="K11" i="7"/>
  <c r="L11" i="7"/>
  <c r="M11" i="7"/>
  <c r="A12" i="7"/>
  <c r="C5" i="8" s="1"/>
  <c r="D5" i="8" s="1"/>
  <c r="B12" i="7"/>
  <c r="E5" i="8" s="1"/>
  <c r="C12" i="7"/>
  <c r="D12" i="7"/>
  <c r="E12" i="7"/>
  <c r="F12" i="7"/>
  <c r="G12" i="7"/>
  <c r="H12" i="7"/>
  <c r="I12" i="7"/>
  <c r="J12" i="7"/>
  <c r="K12" i="7"/>
  <c r="L12" i="7"/>
  <c r="M12" i="7"/>
  <c r="A13" i="7"/>
  <c r="C6" i="8" s="1"/>
  <c r="D6" i="8" s="1"/>
  <c r="B13" i="7"/>
  <c r="E6" i="8" s="1"/>
  <c r="C13" i="7"/>
  <c r="D13" i="7"/>
  <c r="E13" i="7"/>
  <c r="F13" i="7"/>
  <c r="G13" i="7"/>
  <c r="H13" i="7"/>
  <c r="I13" i="7"/>
  <c r="J13" i="7"/>
  <c r="K13" i="7"/>
  <c r="L13" i="7"/>
  <c r="M13" i="7"/>
  <c r="A14" i="7"/>
  <c r="C7" i="8" s="1"/>
  <c r="D7" i="8" s="1"/>
  <c r="B14" i="7"/>
  <c r="E7" i="8" s="1"/>
  <c r="C14" i="7"/>
  <c r="D14" i="7"/>
  <c r="E14" i="7"/>
  <c r="F14" i="7"/>
  <c r="G14" i="7"/>
  <c r="H14" i="7"/>
  <c r="I14" i="7"/>
  <c r="J14" i="7"/>
  <c r="K14" i="7"/>
  <c r="L14" i="7"/>
  <c r="M14" i="7"/>
  <c r="A15" i="7"/>
  <c r="C8" i="8" s="1"/>
  <c r="D8" i="8" s="1"/>
  <c r="B15" i="7"/>
  <c r="E8" i="8" s="1"/>
  <c r="C15" i="7"/>
  <c r="D15" i="7"/>
  <c r="E15" i="7"/>
  <c r="F15" i="7"/>
  <c r="G15" i="7"/>
  <c r="H15" i="7"/>
  <c r="I15" i="7"/>
  <c r="J15" i="7"/>
  <c r="K15" i="7"/>
  <c r="L15" i="7"/>
  <c r="M15" i="7"/>
  <c r="A16" i="7"/>
  <c r="C9" i="8" s="1"/>
  <c r="D9" i="8" s="1"/>
  <c r="B16" i="7"/>
  <c r="E9" i="8" s="1"/>
  <c r="C16" i="7"/>
  <c r="D16" i="7"/>
  <c r="E16" i="7"/>
  <c r="F16" i="7"/>
  <c r="G16" i="7"/>
  <c r="H16" i="7"/>
  <c r="I16" i="7"/>
  <c r="J16" i="7"/>
  <c r="K16" i="7"/>
  <c r="L16" i="7"/>
  <c r="M16" i="7"/>
  <c r="A17" i="7"/>
  <c r="C10" i="8" s="1"/>
  <c r="D10" i="8" s="1"/>
  <c r="B17" i="7"/>
  <c r="E10" i="8" s="1"/>
  <c r="C17" i="7"/>
  <c r="D17" i="7"/>
  <c r="E17" i="7"/>
  <c r="F17" i="7"/>
  <c r="G17" i="7"/>
  <c r="H17" i="7"/>
  <c r="I17" i="7"/>
  <c r="J17" i="7"/>
  <c r="K17" i="7"/>
  <c r="L17" i="7"/>
  <c r="M17" i="7"/>
  <c r="A18" i="7"/>
  <c r="C11" i="8" s="1"/>
  <c r="D11" i="8" s="1"/>
  <c r="B18" i="7"/>
  <c r="E11" i="8" s="1"/>
  <c r="C18" i="7"/>
  <c r="D18" i="7"/>
  <c r="E18" i="7"/>
  <c r="F18" i="7"/>
  <c r="G18" i="7"/>
  <c r="H18" i="7"/>
  <c r="I18" i="7"/>
  <c r="J18" i="7"/>
  <c r="K18" i="7"/>
  <c r="L18" i="7"/>
  <c r="M18" i="7"/>
  <c r="A19" i="7"/>
  <c r="C12" i="8" s="1"/>
  <c r="D12" i="8" s="1"/>
  <c r="B19" i="7"/>
  <c r="E12" i="8" s="1"/>
  <c r="C19" i="7"/>
  <c r="D19" i="7"/>
  <c r="E19" i="7"/>
  <c r="F19" i="7"/>
  <c r="G19" i="7"/>
  <c r="H19" i="7"/>
  <c r="I19" i="7"/>
  <c r="J19" i="7"/>
  <c r="K19" i="7"/>
  <c r="L19" i="7"/>
  <c r="M19" i="7"/>
  <c r="A20" i="7"/>
  <c r="C13" i="8" s="1"/>
  <c r="D13" i="8" s="1"/>
  <c r="B20" i="7"/>
  <c r="E13" i="8" s="1"/>
  <c r="C20" i="7"/>
  <c r="D20" i="7"/>
  <c r="E20" i="7"/>
  <c r="F20" i="7"/>
  <c r="G20" i="7"/>
  <c r="H20" i="7"/>
  <c r="I20" i="7"/>
  <c r="J20" i="7"/>
  <c r="K20" i="7"/>
  <c r="L20" i="7"/>
  <c r="M20" i="7"/>
  <c r="A21" i="7"/>
  <c r="C14" i="8" s="1"/>
  <c r="D14" i="8" s="1"/>
  <c r="B21" i="7"/>
  <c r="E14" i="8" s="1"/>
  <c r="C21" i="7"/>
  <c r="D21" i="7"/>
  <c r="E21" i="7"/>
  <c r="F21" i="7"/>
  <c r="G21" i="7"/>
  <c r="H21" i="7"/>
  <c r="I21" i="7"/>
  <c r="J21" i="7"/>
  <c r="K21" i="7"/>
  <c r="L21" i="7"/>
  <c r="M21" i="7"/>
  <c r="A22" i="7"/>
  <c r="C15" i="8" s="1"/>
  <c r="B22" i="7"/>
  <c r="E15" i="8" s="1"/>
  <c r="C22" i="7"/>
  <c r="D22" i="7"/>
  <c r="E22" i="7"/>
  <c r="F22" i="7"/>
  <c r="G22" i="7"/>
  <c r="H22" i="7"/>
  <c r="I22" i="7"/>
  <c r="J22" i="7"/>
  <c r="K22" i="7"/>
  <c r="L22" i="7"/>
  <c r="M22" i="7"/>
  <c r="A23" i="7"/>
  <c r="C16" i="8" s="1"/>
  <c r="D16" i="8" s="1"/>
  <c r="B23" i="7"/>
  <c r="E16" i="8" s="1"/>
  <c r="C23" i="7"/>
  <c r="D23" i="7"/>
  <c r="E23" i="7"/>
  <c r="F23" i="7"/>
  <c r="G23" i="7"/>
  <c r="H23" i="7"/>
  <c r="I23" i="7"/>
  <c r="J23" i="7"/>
  <c r="K23" i="7"/>
  <c r="L23" i="7"/>
  <c r="M23" i="7"/>
  <c r="A24" i="7"/>
  <c r="C17" i="8" s="1"/>
  <c r="D17" i="8" s="1"/>
  <c r="B24" i="7"/>
  <c r="E17" i="8" s="1"/>
  <c r="C24" i="7"/>
  <c r="D24" i="7"/>
  <c r="E24" i="7"/>
  <c r="F24" i="7"/>
  <c r="G24" i="7"/>
  <c r="H24" i="7"/>
  <c r="I24" i="7"/>
  <c r="J24" i="7"/>
  <c r="K24" i="7"/>
  <c r="L24" i="7"/>
  <c r="M24" i="7"/>
  <c r="A25" i="7"/>
  <c r="C18" i="8" s="1"/>
  <c r="D18" i="8" s="1"/>
  <c r="B25" i="7"/>
  <c r="E18" i="8" s="1"/>
  <c r="C25" i="7"/>
  <c r="D25" i="7"/>
  <c r="E25" i="7"/>
  <c r="F25" i="7"/>
  <c r="G25" i="7"/>
  <c r="H25" i="7"/>
  <c r="I25" i="7"/>
  <c r="J25" i="7"/>
  <c r="K25" i="7"/>
  <c r="L25" i="7"/>
  <c r="M25" i="7"/>
  <c r="A26" i="7"/>
  <c r="C19" i="8" s="1"/>
  <c r="D19" i="8" s="1"/>
  <c r="B26" i="7"/>
  <c r="E19" i="8" s="1"/>
  <c r="C26" i="7"/>
  <c r="D26" i="7"/>
  <c r="E26" i="7"/>
  <c r="F26" i="7"/>
  <c r="G26" i="7"/>
  <c r="H26" i="7"/>
  <c r="I26" i="7"/>
  <c r="J26" i="7"/>
  <c r="K26" i="7"/>
  <c r="L26" i="7"/>
  <c r="M26" i="7"/>
  <c r="A27" i="7"/>
  <c r="C20" i="8" s="1"/>
  <c r="D20" i="8" s="1"/>
  <c r="B27" i="7"/>
  <c r="E20" i="8" s="1"/>
  <c r="C27" i="7"/>
  <c r="D27" i="7"/>
  <c r="E27" i="7"/>
  <c r="F27" i="7"/>
  <c r="G27" i="7"/>
  <c r="H27" i="7"/>
  <c r="I27" i="7"/>
  <c r="J27" i="7"/>
  <c r="K27" i="7"/>
  <c r="L27" i="7"/>
  <c r="M27" i="7"/>
  <c r="A28" i="7"/>
  <c r="C21" i="8" s="1"/>
  <c r="D21" i="8" s="1"/>
  <c r="B28" i="7"/>
  <c r="E21" i="8" s="1"/>
  <c r="C28" i="7"/>
  <c r="D28" i="7"/>
  <c r="E28" i="7"/>
  <c r="F28" i="7"/>
  <c r="G28" i="7"/>
  <c r="H28" i="7"/>
  <c r="I28" i="7"/>
  <c r="J28" i="7"/>
  <c r="K28" i="7"/>
  <c r="L28" i="7"/>
  <c r="M28" i="7"/>
  <c r="A29" i="7"/>
  <c r="C22" i="8" s="1"/>
  <c r="D22" i="8" s="1"/>
  <c r="B29" i="7"/>
  <c r="E22" i="8" s="1"/>
  <c r="C29" i="7"/>
  <c r="D29" i="7"/>
  <c r="E29" i="7"/>
  <c r="F29" i="7"/>
  <c r="G29" i="7"/>
  <c r="H29" i="7"/>
  <c r="I29" i="7"/>
  <c r="J29" i="7"/>
  <c r="K29" i="7"/>
  <c r="L29" i="7"/>
  <c r="M29" i="7"/>
  <c r="A30" i="7"/>
  <c r="C23" i="8" s="1"/>
  <c r="D23" i="8" s="1"/>
  <c r="B30" i="7"/>
  <c r="E23" i="8" s="1"/>
  <c r="C30" i="7"/>
  <c r="D30" i="7"/>
  <c r="E30" i="7"/>
  <c r="F30" i="7"/>
  <c r="G30" i="7"/>
  <c r="H30" i="7"/>
  <c r="I30" i="7"/>
  <c r="J30" i="7"/>
  <c r="K30" i="7"/>
  <c r="L30" i="7"/>
  <c r="M30" i="7"/>
  <c r="A31" i="7"/>
  <c r="C24" i="8" s="1"/>
  <c r="D24" i="8" s="1"/>
  <c r="B31" i="7"/>
  <c r="E24" i="8" s="1"/>
  <c r="C31" i="7"/>
  <c r="D31" i="7"/>
  <c r="E31" i="7"/>
  <c r="F31" i="7"/>
  <c r="G31" i="7"/>
  <c r="H31" i="7"/>
  <c r="I31" i="7"/>
  <c r="J31" i="7"/>
  <c r="K31" i="7"/>
  <c r="L31" i="7"/>
  <c r="M31" i="7"/>
  <c r="A32" i="7"/>
  <c r="C25" i="8" s="1"/>
  <c r="D25" i="8" s="1"/>
  <c r="B32" i="7"/>
  <c r="E25" i="8" s="1"/>
  <c r="C32" i="7"/>
  <c r="D32" i="7"/>
  <c r="E32" i="7"/>
  <c r="F32" i="7"/>
  <c r="G32" i="7"/>
  <c r="H32" i="7"/>
  <c r="I32" i="7"/>
  <c r="J32" i="7"/>
  <c r="K32" i="7"/>
  <c r="L32" i="7"/>
  <c r="M32" i="7"/>
  <c r="A33" i="7"/>
  <c r="C26" i="8" s="1"/>
  <c r="D26" i="8" s="1"/>
  <c r="B33" i="7"/>
  <c r="E26" i="8" s="1"/>
  <c r="C33" i="7"/>
  <c r="D33" i="7"/>
  <c r="E33" i="7"/>
  <c r="F33" i="7"/>
  <c r="G33" i="7"/>
  <c r="H33" i="7"/>
  <c r="I33" i="7"/>
  <c r="J33" i="7"/>
  <c r="K33" i="7"/>
  <c r="L33" i="7"/>
  <c r="M33" i="7"/>
  <c r="A34" i="7"/>
  <c r="C27" i="8" s="1"/>
  <c r="D27" i="8" s="1"/>
  <c r="B34" i="7"/>
  <c r="E27" i="8" s="1"/>
  <c r="C34" i="7"/>
  <c r="D34" i="7"/>
  <c r="E34" i="7"/>
  <c r="F34" i="7"/>
  <c r="G34" i="7"/>
  <c r="H34" i="7"/>
  <c r="I34" i="7"/>
  <c r="J34" i="7"/>
  <c r="K34" i="7"/>
  <c r="L34" i="7"/>
  <c r="M34" i="7"/>
  <c r="A35" i="7"/>
  <c r="C28" i="8" s="1"/>
  <c r="D28" i="8" s="1"/>
  <c r="B35" i="7"/>
  <c r="E28" i="8" s="1"/>
  <c r="C35" i="7"/>
  <c r="D35" i="7"/>
  <c r="E35" i="7"/>
  <c r="F35" i="7"/>
  <c r="G35" i="7"/>
  <c r="H35" i="7"/>
  <c r="I35" i="7"/>
  <c r="J35" i="7"/>
  <c r="K35" i="7"/>
  <c r="L35" i="7"/>
  <c r="M35" i="7"/>
  <c r="A36" i="7"/>
  <c r="C29" i="8" s="1"/>
  <c r="D29" i="8" s="1"/>
  <c r="B36" i="7"/>
  <c r="E29" i="8" s="1"/>
  <c r="C36" i="7"/>
  <c r="D36" i="7"/>
  <c r="E36" i="7"/>
  <c r="F36" i="7"/>
  <c r="G36" i="7"/>
  <c r="H36" i="7"/>
  <c r="I36" i="7"/>
  <c r="J36" i="7"/>
  <c r="K36" i="7"/>
  <c r="L36" i="7"/>
  <c r="M36" i="7"/>
  <c r="A37" i="7"/>
  <c r="C30" i="8" s="1"/>
  <c r="D30" i="8" s="1"/>
  <c r="B37" i="7"/>
  <c r="E30" i="8" s="1"/>
  <c r="C37" i="7"/>
  <c r="D37" i="7"/>
  <c r="E37" i="7"/>
  <c r="F37" i="7"/>
  <c r="N37" i="7" s="1"/>
  <c r="F30" i="8" s="1"/>
  <c r="G37" i="7"/>
  <c r="H37" i="7"/>
  <c r="I37" i="7"/>
  <c r="J37" i="7"/>
  <c r="K37" i="7"/>
  <c r="L37" i="7"/>
  <c r="M37" i="7"/>
  <c r="A38" i="7"/>
  <c r="C31" i="8" s="1"/>
  <c r="D31" i="8" s="1"/>
  <c r="B38" i="7"/>
  <c r="E31" i="8" s="1"/>
  <c r="C38" i="7"/>
  <c r="D38" i="7"/>
  <c r="E38" i="7"/>
  <c r="F38" i="7"/>
  <c r="G38" i="7"/>
  <c r="H38" i="7"/>
  <c r="I38" i="7"/>
  <c r="J38" i="7"/>
  <c r="K38" i="7"/>
  <c r="L38" i="7"/>
  <c r="M38" i="7"/>
  <c r="A39" i="7"/>
  <c r="C32" i="8" s="1"/>
  <c r="D32" i="8" s="1"/>
  <c r="B39" i="7"/>
  <c r="E32" i="8" s="1"/>
  <c r="C39" i="7"/>
  <c r="D39" i="7"/>
  <c r="E39" i="7"/>
  <c r="F39" i="7"/>
  <c r="G39" i="7"/>
  <c r="H39" i="7"/>
  <c r="I39" i="7"/>
  <c r="J39" i="7"/>
  <c r="K39" i="7"/>
  <c r="L39" i="7"/>
  <c r="M39" i="7"/>
  <c r="A40" i="7"/>
  <c r="C33" i="8" s="1"/>
  <c r="D33" i="8" s="1"/>
  <c r="B40" i="7"/>
  <c r="E33" i="8" s="1"/>
  <c r="C40" i="7"/>
  <c r="D40" i="7"/>
  <c r="E40" i="7"/>
  <c r="F40" i="7"/>
  <c r="G40" i="7"/>
  <c r="H40" i="7"/>
  <c r="I40" i="7"/>
  <c r="J40" i="7"/>
  <c r="K40" i="7"/>
  <c r="L40" i="7"/>
  <c r="M40" i="7"/>
  <c r="A41" i="7"/>
  <c r="C34" i="8" s="1"/>
  <c r="D34" i="8" s="1"/>
  <c r="B41" i="7"/>
  <c r="E34" i="8" s="1"/>
  <c r="C41" i="7"/>
  <c r="D41" i="7"/>
  <c r="E41" i="7"/>
  <c r="F41" i="7"/>
  <c r="G41" i="7"/>
  <c r="H41" i="7"/>
  <c r="I41" i="7"/>
  <c r="J41" i="7"/>
  <c r="K41" i="7"/>
  <c r="L41" i="7"/>
  <c r="M41" i="7"/>
  <c r="A42" i="7"/>
  <c r="C35" i="8" s="1"/>
  <c r="D35" i="8" s="1"/>
  <c r="B42" i="7"/>
  <c r="E35" i="8" s="1"/>
  <c r="C42" i="7"/>
  <c r="D42" i="7"/>
  <c r="E42" i="7"/>
  <c r="F42" i="7"/>
  <c r="G42" i="7"/>
  <c r="H42" i="7"/>
  <c r="I42" i="7"/>
  <c r="J42" i="7"/>
  <c r="K42" i="7"/>
  <c r="L42" i="7"/>
  <c r="M42" i="7"/>
  <c r="A43" i="7"/>
  <c r="C36" i="8" s="1"/>
  <c r="D36" i="8" s="1"/>
  <c r="B43" i="7"/>
  <c r="E36" i="8" s="1"/>
  <c r="C43" i="7"/>
  <c r="D43" i="7"/>
  <c r="E43" i="7"/>
  <c r="F43" i="7"/>
  <c r="G43" i="7"/>
  <c r="H43" i="7"/>
  <c r="I43" i="7"/>
  <c r="J43" i="7"/>
  <c r="K43" i="7"/>
  <c r="L43" i="7"/>
  <c r="M43" i="7"/>
  <c r="A44" i="7"/>
  <c r="C37" i="8" s="1"/>
  <c r="D37" i="8" s="1"/>
  <c r="B44" i="7"/>
  <c r="E37" i="8" s="1"/>
  <c r="C44" i="7"/>
  <c r="D44" i="7"/>
  <c r="E44" i="7"/>
  <c r="F44" i="7"/>
  <c r="G44" i="7"/>
  <c r="H44" i="7"/>
  <c r="I44" i="7"/>
  <c r="J44" i="7"/>
  <c r="K44" i="7"/>
  <c r="L44" i="7"/>
  <c r="M44" i="7"/>
  <c r="A45" i="7"/>
  <c r="C38" i="8" s="1"/>
  <c r="D38" i="8" s="1"/>
  <c r="B45" i="7"/>
  <c r="E38" i="8" s="1"/>
  <c r="C45" i="7"/>
  <c r="D45" i="7"/>
  <c r="E45" i="7"/>
  <c r="F45" i="7"/>
  <c r="G45" i="7"/>
  <c r="H45" i="7"/>
  <c r="I45" i="7"/>
  <c r="J45" i="7"/>
  <c r="K45" i="7"/>
  <c r="L45" i="7"/>
  <c r="M45" i="7"/>
  <c r="A46" i="7"/>
  <c r="C39" i="8" s="1"/>
  <c r="D39" i="8" s="1"/>
  <c r="B46" i="7"/>
  <c r="E39" i="8" s="1"/>
  <c r="C46" i="7"/>
  <c r="D46" i="7"/>
  <c r="E46" i="7"/>
  <c r="F46" i="7"/>
  <c r="G46" i="7"/>
  <c r="H46" i="7"/>
  <c r="I46" i="7"/>
  <c r="J46" i="7"/>
  <c r="K46" i="7"/>
  <c r="L46" i="7"/>
  <c r="M46" i="7"/>
  <c r="A47" i="7"/>
  <c r="C40" i="8" s="1"/>
  <c r="D40" i="8" s="1"/>
  <c r="B47" i="7"/>
  <c r="E40" i="8" s="1"/>
  <c r="C47" i="7"/>
  <c r="D47" i="7"/>
  <c r="E47" i="7"/>
  <c r="F47" i="7"/>
  <c r="G47" i="7"/>
  <c r="H47" i="7"/>
  <c r="I47" i="7"/>
  <c r="J47" i="7"/>
  <c r="K47" i="7"/>
  <c r="L47" i="7"/>
  <c r="M47" i="7"/>
  <c r="A48" i="7"/>
  <c r="C41" i="8" s="1"/>
  <c r="D41" i="8" s="1"/>
  <c r="B48" i="7"/>
  <c r="E41" i="8" s="1"/>
  <c r="C48" i="7"/>
  <c r="D48" i="7"/>
  <c r="E48" i="7"/>
  <c r="F48" i="7"/>
  <c r="G48" i="7"/>
  <c r="H48" i="7"/>
  <c r="I48" i="7"/>
  <c r="J48" i="7"/>
  <c r="K48" i="7"/>
  <c r="L48" i="7"/>
  <c r="M48" i="7"/>
  <c r="A49" i="7"/>
  <c r="C42" i="8" s="1"/>
  <c r="D42" i="8" s="1"/>
  <c r="B49" i="7"/>
  <c r="E42" i="8" s="1"/>
  <c r="C49" i="7"/>
  <c r="D49" i="7"/>
  <c r="E49" i="7"/>
  <c r="F49" i="7"/>
  <c r="G49" i="7"/>
  <c r="H49" i="7"/>
  <c r="I49" i="7"/>
  <c r="J49" i="7"/>
  <c r="K49" i="7"/>
  <c r="L49" i="7"/>
  <c r="M49" i="7"/>
  <c r="A50" i="7"/>
  <c r="C43" i="8" s="1"/>
  <c r="D43" i="8" s="1"/>
  <c r="B50" i="7"/>
  <c r="E43" i="8" s="1"/>
  <c r="C50" i="7"/>
  <c r="D50" i="7"/>
  <c r="E50" i="7"/>
  <c r="F50" i="7"/>
  <c r="G50" i="7"/>
  <c r="H50" i="7"/>
  <c r="I50" i="7"/>
  <c r="J50" i="7"/>
  <c r="K50" i="7"/>
  <c r="L50" i="7"/>
  <c r="M50" i="7"/>
  <c r="A51" i="7"/>
  <c r="C44" i="8" s="1"/>
  <c r="D44" i="8" s="1"/>
  <c r="B51" i="7"/>
  <c r="E44" i="8" s="1"/>
  <c r="C51" i="7"/>
  <c r="D51" i="7"/>
  <c r="E51" i="7"/>
  <c r="F51" i="7"/>
  <c r="G51" i="7"/>
  <c r="H51" i="7"/>
  <c r="I51" i="7"/>
  <c r="J51" i="7"/>
  <c r="K51" i="7"/>
  <c r="L51" i="7"/>
  <c r="M51" i="7"/>
  <c r="A52" i="7"/>
  <c r="C45" i="8" s="1"/>
  <c r="D45" i="8" s="1"/>
  <c r="B52" i="7"/>
  <c r="E45" i="8" s="1"/>
  <c r="C52" i="7"/>
  <c r="D52" i="7"/>
  <c r="E52" i="7"/>
  <c r="F52" i="7"/>
  <c r="G52" i="7"/>
  <c r="H52" i="7"/>
  <c r="I52" i="7"/>
  <c r="J52" i="7"/>
  <c r="K52" i="7"/>
  <c r="L52" i="7"/>
  <c r="M52" i="7"/>
  <c r="A53" i="7"/>
  <c r="C46" i="8" s="1"/>
  <c r="D46" i="8" s="1"/>
  <c r="B53" i="7"/>
  <c r="E46" i="8" s="1"/>
  <c r="C53" i="7"/>
  <c r="D53" i="7"/>
  <c r="E53" i="7"/>
  <c r="F53" i="7"/>
  <c r="N53" i="7" s="1"/>
  <c r="F46" i="8" s="1"/>
  <c r="G53" i="7"/>
  <c r="H53" i="7"/>
  <c r="I53" i="7"/>
  <c r="J53" i="7"/>
  <c r="K53" i="7"/>
  <c r="L53" i="7"/>
  <c r="M53" i="7"/>
  <c r="A54" i="7"/>
  <c r="C47" i="8" s="1"/>
  <c r="D47" i="8" s="1"/>
  <c r="B54" i="7"/>
  <c r="E47" i="8" s="1"/>
  <c r="C54" i="7"/>
  <c r="D54" i="7"/>
  <c r="E54" i="7"/>
  <c r="F54" i="7"/>
  <c r="G54" i="7"/>
  <c r="H54" i="7"/>
  <c r="I54" i="7"/>
  <c r="J54" i="7"/>
  <c r="K54" i="7"/>
  <c r="L54" i="7"/>
  <c r="M54" i="7"/>
  <c r="A55" i="7"/>
  <c r="C48" i="8" s="1"/>
  <c r="D48" i="8" s="1"/>
  <c r="B55" i="7"/>
  <c r="E48" i="8" s="1"/>
  <c r="C55" i="7"/>
  <c r="D55" i="7"/>
  <c r="E55" i="7"/>
  <c r="F55" i="7"/>
  <c r="G55" i="7"/>
  <c r="H55" i="7"/>
  <c r="I55" i="7"/>
  <c r="J55" i="7"/>
  <c r="K55" i="7"/>
  <c r="L55" i="7"/>
  <c r="M55" i="7"/>
  <c r="A56" i="7"/>
  <c r="C49" i="8" s="1"/>
  <c r="D49" i="8" s="1"/>
  <c r="B56" i="7"/>
  <c r="E49" i="8" s="1"/>
  <c r="C56" i="7"/>
  <c r="D56" i="7"/>
  <c r="E56" i="7"/>
  <c r="F56" i="7"/>
  <c r="G56" i="7"/>
  <c r="H56" i="7"/>
  <c r="I56" i="7"/>
  <c r="J56" i="7"/>
  <c r="K56" i="7"/>
  <c r="L56" i="7"/>
  <c r="M56" i="7"/>
  <c r="A57" i="7"/>
  <c r="C50" i="8" s="1"/>
  <c r="D50" i="8" s="1"/>
  <c r="B57" i="7"/>
  <c r="E50" i="8" s="1"/>
  <c r="C57" i="7"/>
  <c r="D57" i="7"/>
  <c r="E57" i="7"/>
  <c r="F57" i="7"/>
  <c r="G57" i="7"/>
  <c r="H57" i="7"/>
  <c r="I57" i="7"/>
  <c r="J57" i="7"/>
  <c r="K57" i="7"/>
  <c r="L57" i="7"/>
  <c r="M57" i="7"/>
  <c r="A58" i="7"/>
  <c r="C51" i="8" s="1"/>
  <c r="D51" i="8" s="1"/>
  <c r="B58" i="7"/>
  <c r="E51" i="8" s="1"/>
  <c r="C58" i="7"/>
  <c r="D58" i="7"/>
  <c r="E58" i="7"/>
  <c r="F58" i="7"/>
  <c r="G58" i="7"/>
  <c r="H58" i="7"/>
  <c r="I58" i="7"/>
  <c r="J58" i="7"/>
  <c r="K58" i="7"/>
  <c r="L58" i="7"/>
  <c r="M58" i="7"/>
  <c r="A59" i="7"/>
  <c r="C52" i="8" s="1"/>
  <c r="D52" i="8" s="1"/>
  <c r="B59" i="7"/>
  <c r="E52" i="8" s="1"/>
  <c r="C59" i="7"/>
  <c r="D59" i="7"/>
  <c r="E59" i="7"/>
  <c r="F59" i="7"/>
  <c r="G59" i="7"/>
  <c r="H59" i="7"/>
  <c r="I59" i="7"/>
  <c r="J59" i="7"/>
  <c r="K59" i="7"/>
  <c r="L59" i="7"/>
  <c r="M59" i="7"/>
  <c r="A60" i="7"/>
  <c r="C53" i="8" s="1"/>
  <c r="D53" i="8" s="1"/>
  <c r="B60" i="7"/>
  <c r="E53" i="8" s="1"/>
  <c r="C60" i="7"/>
  <c r="D60" i="7"/>
  <c r="E60" i="7"/>
  <c r="F60" i="7"/>
  <c r="G60" i="7"/>
  <c r="H60" i="7"/>
  <c r="I60" i="7"/>
  <c r="J60" i="7"/>
  <c r="K60" i="7"/>
  <c r="L60" i="7"/>
  <c r="M60" i="7"/>
  <c r="B9" i="7"/>
  <c r="E2" i="8" s="1"/>
  <c r="C9" i="7"/>
  <c r="D9" i="7"/>
  <c r="E9" i="7"/>
  <c r="F9" i="7"/>
  <c r="G9" i="7"/>
  <c r="H9" i="7"/>
  <c r="I9" i="7"/>
  <c r="J9" i="7"/>
  <c r="K9" i="7"/>
  <c r="L9" i="7"/>
  <c r="M9" i="7"/>
  <c r="A9" i="7"/>
  <c r="C2" i="8" s="1"/>
  <c r="D2" i="8" s="1"/>
  <c r="N36" i="7" l="1"/>
  <c r="F29" i="8" s="1"/>
  <c r="N28" i="7"/>
  <c r="F21" i="8" s="1"/>
  <c r="N60" i="7"/>
  <c r="F53" i="8" s="1"/>
  <c r="N52" i="7"/>
  <c r="F45" i="8" s="1"/>
  <c r="N44" i="7"/>
  <c r="F37" i="8" s="1"/>
  <c r="N31" i="7"/>
  <c r="F24" i="8" s="1"/>
  <c r="N23" i="7"/>
  <c r="F16" i="8" s="1"/>
  <c r="N15" i="7"/>
  <c r="F8" i="8" s="1"/>
  <c r="N21" i="7"/>
  <c r="F14" i="8" s="1"/>
  <c r="N32" i="7"/>
  <c r="F25" i="8" s="1"/>
  <c r="N48" i="7"/>
  <c r="F41" i="8" s="1"/>
  <c r="N27" i="7"/>
  <c r="F20" i="8" s="1"/>
  <c r="N19" i="7"/>
  <c r="F12" i="8" s="1"/>
  <c r="N11" i="7"/>
  <c r="F4" i="8" s="1"/>
  <c r="N9" i="7"/>
  <c r="F2" i="8" s="1"/>
  <c r="N40" i="7"/>
  <c r="F33" i="8" s="1"/>
  <c r="N49" i="7"/>
  <c r="F42" i="8" s="1"/>
  <c r="N33" i="7"/>
  <c r="F26" i="8" s="1"/>
  <c r="N17" i="7"/>
  <c r="F10" i="8" s="1"/>
  <c r="N56" i="7"/>
  <c r="F49" i="8" s="1"/>
  <c r="N57" i="7"/>
  <c r="F50" i="8" s="1"/>
  <c r="N45" i="7"/>
  <c r="F38" i="8" s="1"/>
  <c r="N41" i="7"/>
  <c r="F34" i="8" s="1"/>
  <c r="N29" i="7"/>
  <c r="F22" i="8" s="1"/>
  <c r="N25" i="7"/>
  <c r="F18" i="8" s="1"/>
  <c r="N13" i="7"/>
  <c r="F6" i="8" s="1"/>
  <c r="N24" i="7"/>
  <c r="F17" i="8" s="1"/>
  <c r="N59" i="7"/>
  <c r="F52" i="8" s="1"/>
  <c r="N55" i="7"/>
  <c r="F48" i="8" s="1"/>
  <c r="N51" i="7"/>
  <c r="F44" i="8" s="1"/>
  <c r="N47" i="7"/>
  <c r="F40" i="8" s="1"/>
  <c r="N43" i="7"/>
  <c r="F36" i="8" s="1"/>
  <c r="N39" i="7"/>
  <c r="F32" i="8" s="1"/>
  <c r="N35" i="7"/>
  <c r="F28" i="8" s="1"/>
  <c r="N46" i="7"/>
  <c r="F39" i="8" s="1"/>
  <c r="N38" i="7"/>
  <c r="F31" i="8" s="1"/>
  <c r="N26" i="7"/>
  <c r="F19" i="8" s="1"/>
  <c r="N14" i="7"/>
  <c r="F7" i="8" s="1"/>
  <c r="N10" i="7"/>
  <c r="F3" i="8" s="1"/>
  <c r="N58" i="7"/>
  <c r="F51" i="8" s="1"/>
  <c r="N54" i="7"/>
  <c r="F47" i="8" s="1"/>
  <c r="N50" i="7"/>
  <c r="F43" i="8" s="1"/>
  <c r="N42" i="7"/>
  <c r="F35" i="8" s="1"/>
  <c r="N34" i="7"/>
  <c r="F27" i="8" s="1"/>
  <c r="N30" i="7"/>
  <c r="F23" i="8" s="1"/>
  <c r="N22" i="7"/>
  <c r="F15" i="8" s="1"/>
  <c r="N18" i="7"/>
  <c r="F11" i="8" s="1"/>
  <c r="N20" i="7"/>
  <c r="F13" i="8" s="1"/>
  <c r="N16" i="7"/>
  <c r="F9" i="8" s="1"/>
  <c r="N12" i="7"/>
  <c r="F5" i="8" s="1"/>
</calcChain>
</file>

<file path=xl/sharedStrings.xml><?xml version="1.0" encoding="utf-8"?>
<sst xmlns="http://schemas.openxmlformats.org/spreadsheetml/2006/main" count="1165" uniqueCount="132">
  <si>
    <t>Indikator A9: Ausländerinnen und Ausländer nach Aufenthaltsstatus</t>
  </si>
  <si>
    <t>Tabelle A9-3K: Ausländerinnen und Ausländer nach Aufenthalsstatus und Kreisen</t>
  </si>
  <si>
    <t>Kreisfreie Stadt
Landkreis
(Großstadt, Umland)
Statistische Region
Land</t>
  </si>
  <si>
    <t>Jahr
(31.12.)</t>
  </si>
  <si>
    <t>Ausländerinnen und Ausländer insgesamt</t>
  </si>
  <si>
    <t>davon nach Aufenthaltsstatus</t>
  </si>
  <si>
    <t>Aufenthaltsstatus nach altem Recht 
(Ausländer gesetz 1990)</t>
  </si>
  <si>
    <t>Aufenthalts-
erlaubnis</t>
  </si>
  <si>
    <t>Niederlassungs-
erlaubnis (inkl. Dauer-aufenthalt-EG)</t>
  </si>
  <si>
    <r>
      <t>Aufenthaltsrecht EU</t>
    </r>
    <r>
      <rPr>
        <vertAlign val="superscript"/>
        <sz val="6"/>
        <color theme="1"/>
        <rFont val="NDSFrutiger 45 Light"/>
      </rPr>
      <t>1)</t>
    </r>
  </si>
  <si>
    <t>Antrag auf Aufenthalts-titel (AT) gestellt, von Erfordernis auf AT befreit, heimatlose Ausländer</t>
  </si>
  <si>
    <t>Duldung</t>
  </si>
  <si>
    <t>Aufenthalts- gestattung</t>
  </si>
  <si>
    <t>Keinen Aufenthalts-titel</t>
  </si>
  <si>
    <t xml:space="preserve">dav. Aufenthalts-
erlaubnis EU </t>
  </si>
  <si>
    <t>dav. EU-Bürgerinnen und Bürger ohne erfassten Aufenthalts-status</t>
  </si>
  <si>
    <t>Anzahl</t>
  </si>
  <si>
    <t>1</t>
  </si>
  <si>
    <t>2</t>
  </si>
  <si>
    <t>Braunschweig, Stadt</t>
  </si>
  <si>
    <t>Salzgitter, Stadt</t>
  </si>
  <si>
    <t>Wolfsburg, Stadt</t>
  </si>
  <si>
    <t>Gifhorn</t>
  </si>
  <si>
    <t>Göttingen</t>
  </si>
  <si>
    <t>Goslar</t>
  </si>
  <si>
    <t>Helmstedt</t>
  </si>
  <si>
    <t>Northeim</t>
  </si>
  <si>
    <t>Osterode am Harz</t>
  </si>
  <si>
    <t>Peine</t>
  </si>
  <si>
    <t>Wolfenbüttel</t>
  </si>
  <si>
    <t>Stat. Region Braunschweig</t>
  </si>
  <si>
    <t>Region Hannover</t>
  </si>
  <si>
    <t xml:space="preserve">  dav. Hannover, Landeshauptstadt</t>
  </si>
  <si>
    <t xml:space="preserve">  dav. Hannover, Umland</t>
  </si>
  <si>
    <t>Diepholz</t>
  </si>
  <si>
    <t>Hameln-Pyrmont</t>
  </si>
  <si>
    <t>Hildesheim</t>
  </si>
  <si>
    <t>Holzminden</t>
  </si>
  <si>
    <t>Nienburg (Weser)</t>
  </si>
  <si>
    <t>Schaumburg</t>
  </si>
  <si>
    <t>Stat. Region Hannover</t>
  </si>
  <si>
    <t>Celle</t>
  </si>
  <si>
    <t>Cuxhaven</t>
  </si>
  <si>
    <t>Harburg</t>
  </si>
  <si>
    <t>Lüchow-Dannenberg</t>
  </si>
  <si>
    <t>Lüneburg</t>
  </si>
  <si>
    <t>Osterholz</t>
  </si>
  <si>
    <t>Rotenburg (Wümme)</t>
  </si>
  <si>
    <t>Heidekreis</t>
  </si>
  <si>
    <t>Stade</t>
  </si>
  <si>
    <t>Uelzen</t>
  </si>
  <si>
    <t>Verden</t>
  </si>
  <si>
    <t>Stat. Region Lüneburg</t>
  </si>
  <si>
    <t>Delmenhorst, Stadt</t>
  </si>
  <si>
    <t>Emden, Stadt</t>
  </si>
  <si>
    <t>Oldenburg (Oldb), Stadt</t>
  </si>
  <si>
    <t>Osnabrück, Stadt</t>
  </si>
  <si>
    <t>Wilhelmshaven, Stadt</t>
  </si>
  <si>
    <t>Ammerland</t>
  </si>
  <si>
    <t>Aurich</t>
  </si>
  <si>
    <t>Cloppenburg</t>
  </si>
  <si>
    <t>Emsland</t>
  </si>
  <si>
    <t>Friesland</t>
  </si>
  <si>
    <t>Grafschaft Bentheim</t>
  </si>
  <si>
    <t>Leer</t>
  </si>
  <si>
    <t>Oldenburg</t>
  </si>
  <si>
    <t>Osnabrück</t>
  </si>
  <si>
    <t>Vechta</t>
  </si>
  <si>
    <t>Wesermarsch</t>
  </si>
  <si>
    <t>Wittmund</t>
  </si>
  <si>
    <t>Stat. Region Weser-Ems</t>
  </si>
  <si>
    <t>Niedersachsen</t>
  </si>
  <si>
    <t>-</t>
  </si>
  <si>
    <t xml:space="preserve">  dav. Hannover, LHSt</t>
  </si>
  <si>
    <t>1) Seit dem 29. Januar 2013 benötigen Bürgerinnen und Bürger der EU keine Freizügigkeitsbescheinigung mehr zur amtlichen Bescheinigung ihres Aufenthaltsrechts in Deutschland. Für den Großteil der Unionsbürgerinnen und Unionsbürger ist daher ab dem Jahr 2013 kein Aufenthaltsstatus erfasst. Dieser Personenkreis verfügte dennoch über ein Aufenthaltsrecht in Deutschland.</t>
  </si>
  <si>
    <t>Quelle: Ausländerzentralregister</t>
  </si>
  <si>
    <t>Kreis</t>
  </si>
  <si>
    <t>Ausländer-
innen und Ausländer insgesamt</t>
  </si>
  <si>
    <t>Aufenthalts- status nach altem Recht (Ausländer- gesetz 1990)</t>
  </si>
  <si>
    <r>
      <t xml:space="preserve">Aufenthalts-
erlaubnis
</t>
    </r>
    <r>
      <rPr>
        <sz val="6"/>
        <rFont val="NDSFrutiger 45 Light"/>
      </rPr>
      <t>nach AufenthaltG 2004</t>
    </r>
  </si>
  <si>
    <t>Nieder-lassungs-
erlaubnis (inkl. Dauer-aufenthalt-EG)</t>
  </si>
  <si>
    <t>3</t>
  </si>
  <si>
    <t>4</t>
  </si>
  <si>
    <t>5</t>
  </si>
  <si>
    <t>6</t>
  </si>
  <si>
    <t>7</t>
  </si>
  <si>
    <t>8</t>
  </si>
  <si>
    <t>9</t>
  </si>
  <si>
    <t>10</t>
  </si>
  <si>
    <t>11</t>
  </si>
  <si>
    <t>12</t>
  </si>
  <si>
    <t>1) Seit dem 29. Januar 2013 benötigen Bürgerinnen und Bürger der EU keine Freizügigkeitsbescheinigung mehr zur amtlichen Bescheinigung ihres Aufenthaltsrechts in Deutschland. Für den Großteil der Unionsbürgerinnen und Unionsbürger ist daher für 2016 kein Aufenthaltsstatus erfasst. Dieser Personenkreis verfügte dennoch über ein Aufenthaltsrecht in Deutschland.</t>
  </si>
  <si>
    <t>Tabelle A9-1: Ausländerinnen und Ausländer am 31.12.2018 nach Aufenthaltsstatus</t>
  </si>
  <si>
    <t>Tabelle A9-2: Ausländerinnen und Ausländer am 31.12.2018 nach Aufenhaltsstatus und Kreisen</t>
  </si>
  <si>
    <t>13</t>
  </si>
  <si>
    <t>DB1DAB4.S105.KUNDEN16(BIESTER2)</t>
  </si>
  <si>
    <t>5er Rundung</t>
  </si>
  <si>
    <t xml:space="preserve"> </t>
  </si>
  <si>
    <t>Ausländer-
innen 
und Ausländer insgesamt</t>
  </si>
  <si>
    <t>Aufenthalts- status nach altem Recht 
(Ausländer- gesetz 1990)</t>
  </si>
  <si>
    <r>
      <t xml:space="preserve">Aufenthalts-
erlaubnis
</t>
    </r>
    <r>
      <rPr>
        <sz val="6"/>
        <color indexed="50"/>
        <rFont val="NDSFrutiger 45 Light"/>
      </rPr>
      <t>nach AufenthaltG 2004</t>
    </r>
  </si>
  <si>
    <t>Aufenthalts
recht
 EU</t>
  </si>
  <si>
    <r>
      <t>dav. EU-Bürger ohne erfassten Aufenthalts-status</t>
    </r>
    <r>
      <rPr>
        <vertAlign val="superscript"/>
        <sz val="6"/>
        <rFont val="NDSFrutiger 45 Light"/>
      </rPr>
      <t>2)</t>
    </r>
  </si>
  <si>
    <t>Aufenthaltstitel - Schlüssel nach DSB vom 31.12.2018</t>
  </si>
  <si>
    <t>301-305 
(S.15)</t>
  </si>
  <si>
    <t>401-403, 451-456, 500-592
(S.15-18)</t>
  </si>
  <si>
    <t>600-623 
(S.18-19)</t>
  </si>
  <si>
    <t>701-722, 908 (S.19-20)</t>
  </si>
  <si>
    <t>701-722 
(S.19)</t>
  </si>
  <si>
    <t>908 
(S.20)</t>
  </si>
  <si>
    <t>801-806 
(S.19)</t>
  </si>
  <si>
    <t>101-122 124 
(S.14-15)</t>
  </si>
  <si>
    <t>201-204 
(S.15)</t>
  </si>
  <si>
    <t>901-907 
(S.19-20)</t>
  </si>
  <si>
    <t xml:space="preserve">                     </t>
  </si>
  <si>
    <t xml:space="preserve">      </t>
  </si>
  <si>
    <t>Aufenthaltsrecht EU</t>
  </si>
  <si>
    <t>Aufenthaltstitel - Schlüssel nach DSB vom 31.12.2017</t>
  </si>
  <si>
    <t>Aufenthaltstitel - Schlüssel nach DSB vom 31.12.2016 AZR revidiert: 17.Mai 2017</t>
  </si>
  <si>
    <t>101-122
(S.14-15)</t>
  </si>
  <si>
    <t>201-203 
(S.15)</t>
  </si>
  <si>
    <t>AGS</t>
  </si>
  <si>
    <t>241x</t>
  </si>
  <si>
    <t>405</t>
  </si>
  <si>
    <t>Antrag auf Aufenthaltstitel (AT) gestellt, von Erfordernis auf AT befreit, heimatlose Ausländer</t>
  </si>
  <si>
    <t>Anteil der Ausländerinnen und Ausländer mit dem Aufenthaltsstatus Niederlassungserlaubnis oder Aufenthalt nach EU Recht an allen Ausländerinnen und Ausländern</t>
  </si>
  <si>
    <t>AGS-3STellig</t>
  </si>
  <si>
    <t>Gebiet</t>
  </si>
  <si>
    <t>Wert</t>
  </si>
  <si>
    <t>AGS_Karte</t>
  </si>
  <si>
    <t>Aufenthaltstitel - Schlüssel nach DSB vom 31.12.2019</t>
  </si>
  <si>
    <r>
      <t>101-122, 124,</t>
    </r>
    <r>
      <rPr>
        <i/>
        <sz val="9"/>
        <color indexed="10"/>
        <rFont val="Calibri"/>
        <family val="2"/>
      </rPr>
      <t xml:space="preserve">126,128,130,132,134,136,138,142,148 </t>
    </r>
    <r>
      <rPr>
        <i/>
        <sz val="9"/>
        <color indexed="8"/>
        <rFont val="Calibri"/>
        <family val="2"/>
      </rPr>
      <t xml:space="preserve">
(S.14-15)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</si>
</sst>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0"/>
    <numFmt numFmtId="165" formatCode="###\ ###\ ###"/>
    <numFmt numFmtId="166" formatCode="0.0"/>
  </numFmts>
  <fonts count="37"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name val="NDSFrutiger 55 Roman"/>
    </font>
    <font>
      <sz val="9"/>
      <name val="NDSFrutiger 55 Roman"/>
    </font>
    <font>
      <sz val="6"/>
      <name val="NDSFrutiger 45 Light"/>
    </font>
    <font>
      <sz val="6"/>
      <color theme="1"/>
      <name val="NDSFrutiger 45 Light"/>
    </font>
    <font>
      <vertAlign val="superscript"/>
      <sz val="6"/>
      <color theme="1"/>
      <name val="NDSFrutiger 45 Light"/>
    </font>
    <font>
      <sz val="6"/>
      <name val="NDSFrutiger 55 Roman"/>
    </font>
    <font>
      <sz val="9"/>
      <color theme="1"/>
      <name val="Calibri"/>
      <family val="2"/>
      <scheme val="minor"/>
    </font>
    <font>
      <sz val="9"/>
      <color theme="0"/>
      <name val="Calibri"/>
      <family val="2"/>
      <scheme val="minor"/>
    </font>
    <font>
      <b/>
      <sz val="9"/>
      <color rgb="FF3F3F3F"/>
      <name val="Calibri"/>
      <family val="2"/>
      <scheme val="minor"/>
    </font>
    <font>
      <b/>
      <sz val="9"/>
      <color rgb="FFFA7D00"/>
      <name val="Calibri"/>
      <family val="2"/>
      <scheme val="minor"/>
    </font>
    <font>
      <sz val="9"/>
      <color rgb="FF3F3F76"/>
      <name val="Calibri"/>
      <family val="2"/>
      <scheme val="minor"/>
    </font>
    <font>
      <b/>
      <sz val="9"/>
      <color theme="1"/>
      <name val="Calibri"/>
      <family val="2"/>
      <scheme val="minor"/>
    </font>
    <font>
      <i/>
      <sz val="9"/>
      <color rgb="FF7F7F7F"/>
      <name val="Calibri"/>
      <family val="2"/>
      <scheme val="minor"/>
    </font>
    <font>
      <sz val="9"/>
      <color rgb="FF006100"/>
      <name val="Calibri"/>
      <family val="2"/>
      <scheme val="minor"/>
    </font>
    <font>
      <sz val="9"/>
      <color rgb="FF9C6500"/>
      <name val="Calibri"/>
      <family val="2"/>
      <scheme val="minor"/>
    </font>
    <font>
      <sz val="9"/>
      <color rgb="FF9C0006"/>
      <name val="Calibri"/>
      <family val="2"/>
      <scheme val="minor"/>
    </font>
    <font>
      <sz val="9"/>
      <color rgb="FFFA7D00"/>
      <name val="Calibri"/>
      <family val="2"/>
      <scheme val="minor"/>
    </font>
    <font>
      <sz val="9"/>
      <color rgb="FFFF0000"/>
      <name val="Calibri"/>
      <family val="2"/>
      <scheme val="minor"/>
    </font>
    <font>
      <b/>
      <sz val="9"/>
      <color theme="0"/>
      <name val="Calibri"/>
      <family val="2"/>
      <scheme val="minor"/>
    </font>
    <font>
      <sz val="6"/>
      <color theme="1"/>
      <name val="NDSFrutiger 55 Roman"/>
    </font>
    <font>
      <sz val="9"/>
      <color theme="1"/>
      <name val="NDSFrutiger 55 Roman"/>
    </font>
    <font>
      <sz val="11"/>
      <color theme="1"/>
      <name val="NDSFrutiger 55 Roman"/>
    </font>
    <font>
      <sz val="8"/>
      <name val="NDSFrutiger 45 Light"/>
    </font>
    <font>
      <vertAlign val="superscript"/>
      <sz val="6"/>
      <name val="NDSFrutiger 45 Light"/>
    </font>
    <font>
      <sz val="6"/>
      <color indexed="50"/>
      <name val="NDSFrutiger 45 Light"/>
    </font>
    <font>
      <i/>
      <sz val="9"/>
      <color theme="1"/>
      <name val="Calibri"/>
      <family val="2"/>
      <scheme val="minor"/>
    </font>
    <font>
      <i/>
      <sz val="9"/>
      <color rgb="FFFF0000"/>
      <name val="Calibri"/>
      <family val="2"/>
      <scheme val="minor"/>
    </font>
    <font>
      <sz val="11"/>
      <color theme="1"/>
      <name val="Calibri"/>
      <family val="2"/>
      <scheme val="minor"/>
    </font>
    <font>
      <sz val="6"/>
      <color theme="1"/>
      <name val="NDSFrutiger 45 Light"/>
      <family val="2"/>
    </font>
    <font>
      <sz val="6"/>
      <color indexed="8"/>
      <name val="NDSFrutiger 45 Light"/>
    </font>
    <font>
      <i/>
      <sz val="9"/>
      <color indexed="10"/>
      <name val="Calibri"/>
      <family val="2"/>
    </font>
    <font>
      <i/>
      <sz val="9"/>
      <color indexed="8"/>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bgColor indexed="64"/>
      </patternFill>
    </fill>
    <fill>
      <patternFill patternType="solid">
        <fgColor theme="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44">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11" fillId="0" borderId="0"/>
    <xf numFmtId="0" fontId="11" fillId="10"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11" borderId="0" applyNumberFormat="0" applyBorder="0" applyAlignment="0" applyProtection="0"/>
    <xf numFmtId="0" fontId="11" fillId="15" borderId="0" applyNumberFormat="0" applyBorder="0" applyAlignment="0" applyProtection="0"/>
    <xf numFmtId="0" fontId="11" fillId="19" borderId="0" applyNumberFormat="0" applyBorder="0" applyAlignment="0" applyProtection="0"/>
    <xf numFmtId="0" fontId="11" fillId="23" borderId="0" applyNumberFormat="0" applyBorder="0" applyAlignment="0" applyProtection="0"/>
    <xf numFmtId="0" fontId="11" fillId="27" borderId="0" applyNumberFormat="0" applyBorder="0" applyAlignment="0" applyProtection="0"/>
    <xf numFmtId="0" fontId="11" fillId="31" borderId="0" applyNumberFormat="0" applyBorder="0" applyAlignment="0" applyProtection="0"/>
    <xf numFmtId="0" fontId="12" fillId="12" borderId="0" applyNumberFormat="0" applyBorder="0" applyAlignment="0" applyProtection="0"/>
    <xf numFmtId="0" fontId="12" fillId="16" borderId="0" applyNumberFormat="0" applyBorder="0" applyAlignment="0" applyProtection="0"/>
    <xf numFmtId="0" fontId="12" fillId="20" borderId="0" applyNumberFormat="0" applyBorder="0" applyAlignment="0" applyProtection="0"/>
    <xf numFmtId="0" fontId="12" fillId="24" borderId="0" applyNumberFormat="0" applyBorder="0" applyAlignment="0" applyProtection="0"/>
    <xf numFmtId="0" fontId="12" fillId="28" borderId="0" applyNumberFormat="0" applyBorder="0" applyAlignment="0" applyProtection="0"/>
    <xf numFmtId="0" fontId="12" fillId="3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3" fillId="6" borderId="5" applyNumberFormat="0" applyAlignment="0" applyProtection="0"/>
    <xf numFmtId="0" fontId="14" fillId="6" borderId="4" applyNumberFormat="0" applyAlignment="0" applyProtection="0"/>
    <xf numFmtId="0" fontId="15" fillId="5" borderId="4" applyNumberFormat="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4" borderId="0" applyNumberFormat="0" applyBorder="0" applyAlignment="0" applyProtection="0"/>
    <xf numFmtId="0" fontId="11" fillId="8" borderId="8" applyNumberFormat="0" applyFont="0" applyAlignment="0" applyProtection="0"/>
    <xf numFmtId="0" fontId="20" fillId="3" borderId="0" applyNumberFormat="0" applyBorder="0" applyAlignment="0" applyProtection="0"/>
    <xf numFmtId="0" fontId="21" fillId="0" borderId="6" applyNumberFormat="0" applyFill="0" applyAlignment="0" applyProtection="0"/>
    <xf numFmtId="0" fontId="22" fillId="0" borderId="0" applyNumberFormat="0" applyFill="0" applyBorder="0" applyAlignment="0" applyProtection="0"/>
    <xf numFmtId="0" fontId="23" fillId="7" borderId="7" applyNumberFormat="0" applyAlignment="0" applyProtection="0"/>
    <xf numFmtId="0" fontId="32" fillId="0" borderId="0" applyFont="0"/>
  </cellStyleXfs>
  <cellXfs count="140">
    <xf numFmtId="0" fontId="0" fillId="0" borderId="0" xfId="0"/>
    <xf numFmtId="0" fontId="5" fillId="0" borderId="0" xfId="0" applyFont="1" applyAlignment="1" applyProtection="1">
      <alignment vertical="center"/>
      <protection locked="0"/>
    </xf>
    <xf numFmtId="0" fontId="0" fillId="0" borderId="0" xfId="0" applyProtection="1">
      <protection locked="0"/>
    </xf>
    <xf numFmtId="0" fontId="0" fillId="0" borderId="0" xfId="0" applyBorder="1" applyProtection="1">
      <protection locked="0"/>
    </xf>
    <xf numFmtId="0" fontId="6" fillId="0" borderId="0" xfId="0" applyFont="1"/>
    <xf numFmtId="0" fontId="0" fillId="0" borderId="0" xfId="0" applyAlignment="1">
      <alignment horizontal="left"/>
    </xf>
    <xf numFmtId="0" fontId="7" fillId="0" borderId="0" xfId="0" applyFont="1" applyBorder="1"/>
    <xf numFmtId="0" fontId="7" fillId="33" borderId="18" xfId="0" applyFont="1" applyFill="1" applyBorder="1" applyAlignment="1">
      <alignment vertical="center" wrapText="1"/>
    </xf>
    <xf numFmtId="0" fontId="7" fillId="33" borderId="11" xfId="0" applyFont="1" applyFill="1" applyBorder="1" applyAlignment="1">
      <alignment horizontal="center" vertical="center" wrapText="1"/>
    </xf>
    <xf numFmtId="0" fontId="7" fillId="0" borderId="0" xfId="0" applyFont="1" applyFill="1" applyAlignment="1">
      <alignment horizontal="center" vertical="center"/>
    </xf>
    <xf numFmtId="0" fontId="8" fillId="0" borderId="0" xfId="0" applyFont="1" applyAlignment="1">
      <alignment horizontal="center" vertical="center"/>
    </xf>
    <xf numFmtId="164" fontId="7" fillId="0" borderId="0" xfId="0" applyNumberFormat="1" applyFont="1" applyAlignment="1">
      <alignment horizontal="center" vertical="center"/>
    </xf>
    <xf numFmtId="0" fontId="7" fillId="0" borderId="0" xfId="0" applyFont="1" applyFill="1" applyAlignment="1">
      <alignment vertical="center"/>
    </xf>
    <xf numFmtId="0" fontId="8" fillId="0" borderId="0" xfId="0" applyFont="1" applyAlignment="1">
      <alignment vertical="center"/>
    </xf>
    <xf numFmtId="164" fontId="7" fillId="0" borderId="0" xfId="0" applyNumberFormat="1" applyFont="1" applyAlignment="1">
      <alignment vertical="center"/>
    </xf>
    <xf numFmtId="0" fontId="10" fillId="0" borderId="0" xfId="0" applyFont="1" applyFill="1" applyAlignment="1">
      <alignment vertical="top"/>
    </xf>
    <xf numFmtId="0" fontId="10" fillId="0" borderId="0" xfId="0" applyFont="1" applyAlignment="1">
      <alignment vertical="top"/>
    </xf>
    <xf numFmtId="164" fontId="10" fillId="0" borderId="0" xfId="0" applyNumberFormat="1" applyFont="1" applyAlignment="1">
      <alignment vertical="top"/>
    </xf>
    <xf numFmtId="0" fontId="8" fillId="0" borderId="0" xfId="0" applyFont="1" applyAlignment="1">
      <alignment horizontal="right" vertical="center"/>
    </xf>
    <xf numFmtId="0" fontId="10" fillId="0" borderId="0" xfId="0" applyFont="1" applyFill="1" applyBorder="1" applyAlignment="1">
      <alignment vertical="top"/>
    </xf>
    <xf numFmtId="0" fontId="7" fillId="0" borderId="20" xfId="0" applyFont="1" applyFill="1" applyBorder="1" applyAlignment="1">
      <alignment vertical="center"/>
    </xf>
    <xf numFmtId="0" fontId="7" fillId="0" borderId="0" xfId="0" applyFont="1" applyAlignment="1">
      <alignment vertical="center"/>
    </xf>
    <xf numFmtId="0" fontId="7" fillId="0" borderId="0" xfId="0" applyFont="1"/>
    <xf numFmtId="0" fontId="24" fillId="0" borderId="0" xfId="0" applyFont="1" applyAlignment="1">
      <alignment horizontal="right" vertical="center"/>
    </xf>
    <xf numFmtId="164" fontId="8" fillId="0" borderId="0" xfId="0" applyNumberFormat="1" applyFont="1"/>
    <xf numFmtId="0" fontId="11" fillId="0" borderId="0" xfId="6"/>
    <xf numFmtId="164" fontId="24" fillId="0" borderId="0" xfId="0" applyNumberFormat="1" applyFont="1"/>
    <xf numFmtId="0" fontId="25" fillId="0" borderId="0" xfId="6" applyFont="1"/>
    <xf numFmtId="0" fontId="26" fillId="0" borderId="0" xfId="0" applyFont="1"/>
    <xf numFmtId="0" fontId="27" fillId="0" borderId="0" xfId="0" applyFont="1"/>
    <xf numFmtId="0" fontId="8" fillId="0" borderId="1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0" xfId="0" applyFont="1" applyBorder="1" applyAlignment="1">
      <alignment horizontal="center" vertical="center" wrapText="1"/>
    </xf>
    <xf numFmtId="0" fontId="24" fillId="0" borderId="0" xfId="0" applyFont="1" applyAlignment="1"/>
    <xf numFmtId="165" fontId="24" fillId="0" borderId="0" xfId="0" applyNumberFormat="1" applyFont="1" applyAlignment="1"/>
    <xf numFmtId="0" fontId="24" fillId="0" borderId="20" xfId="0" applyFont="1" applyBorder="1" applyAlignment="1"/>
    <xf numFmtId="1" fontId="7" fillId="0" borderId="0" xfId="0" applyNumberFormat="1" applyFont="1" applyAlignment="1">
      <alignment horizontal="center" vertical="center"/>
    </xf>
    <xf numFmtId="1" fontId="7" fillId="0" borderId="0" xfId="0" applyNumberFormat="1" applyFont="1" applyBorder="1" applyAlignment="1">
      <alignment horizontal="center" vertical="center"/>
    </xf>
    <xf numFmtId="0" fontId="7" fillId="0" borderId="20" xfId="0" applyFont="1" applyBorder="1" applyAlignment="1">
      <alignment vertical="center"/>
    </xf>
    <xf numFmtId="0" fontId="27" fillId="0" borderId="0" xfId="0" applyFont="1" applyBorder="1"/>
    <xf numFmtId="0" fontId="11" fillId="0" borderId="0" xfId="6"/>
    <xf numFmtId="0" fontId="11" fillId="0" borderId="0" xfId="6"/>
    <xf numFmtId="0" fontId="0" fillId="0" borderId="0" xfId="0" applyBorder="1"/>
    <xf numFmtId="0" fontId="7" fillId="0" borderId="0" xfId="0" applyFont="1" applyAlignment="1">
      <alignment vertical="top"/>
    </xf>
    <xf numFmtId="0" fontId="7" fillId="0" borderId="0" xfId="0" applyFont="1" applyFill="1" applyAlignment="1">
      <alignment horizontal="left" vertical="center" wrapText="1"/>
    </xf>
    <xf numFmtId="164" fontId="10" fillId="0" borderId="0" xfId="0" applyNumberFormat="1" applyFont="1" applyAlignment="1">
      <alignment vertical="center"/>
    </xf>
    <xf numFmtId="0" fontId="24" fillId="0" borderId="0" xfId="6" applyFont="1"/>
    <xf numFmtId="0" fontId="10" fillId="0" borderId="0" xfId="0" applyFont="1" applyFill="1" applyAlignment="1">
      <alignment vertical="center"/>
    </xf>
    <xf numFmtId="0" fontId="24" fillId="0" borderId="0" xfId="0" applyFont="1"/>
    <xf numFmtId="0" fontId="24" fillId="0" borderId="0" xfId="0" applyFont="1" applyAlignment="1">
      <alignment vertical="center"/>
    </xf>
    <xf numFmtId="0" fontId="11" fillId="0" borderId="0" xfId="6"/>
    <xf numFmtId="0" fontId="30" fillId="0" borderId="0" xfId="6" applyFont="1"/>
    <xf numFmtId="0" fontId="11" fillId="0" borderId="11" xfId="6" applyBorder="1" applyAlignment="1">
      <alignment horizontal="center" vertical="center" wrapText="1"/>
    </xf>
    <xf numFmtId="0" fontId="30" fillId="34" borderId="11" xfId="6" applyFont="1" applyFill="1" applyBorder="1" applyAlignment="1">
      <alignment horizontal="center" vertical="center" wrapText="1"/>
    </xf>
    <xf numFmtId="0" fontId="31" fillId="0" borderId="0" xfId="6" applyFont="1"/>
    <xf numFmtId="0" fontId="11" fillId="0" borderId="0" xfId="6"/>
    <xf numFmtId="0" fontId="30" fillId="0" borderId="0" xfId="6" applyFont="1"/>
    <xf numFmtId="0" fontId="11" fillId="0" borderId="11" xfId="6" applyBorder="1" applyAlignment="1">
      <alignment horizontal="center" vertical="center" wrapText="1"/>
    </xf>
    <xf numFmtId="0" fontId="30" fillId="34" borderId="11" xfId="6" applyFont="1" applyFill="1" applyBorder="1" applyAlignment="1">
      <alignment horizontal="center" vertical="center" wrapText="1"/>
    </xf>
    <xf numFmtId="0" fontId="31" fillId="0" borderId="0" xfId="6" applyFont="1"/>
    <xf numFmtId="0" fontId="11" fillId="0" borderId="0" xfId="6"/>
    <xf numFmtId="0" fontId="30" fillId="0" borderId="0" xfId="6" applyFont="1"/>
    <xf numFmtId="0" fontId="11" fillId="0" borderId="11" xfId="6" applyBorder="1" applyAlignment="1">
      <alignment horizontal="center" vertical="center" wrapText="1"/>
    </xf>
    <xf numFmtId="0" fontId="30" fillId="34" borderId="11" xfId="6" applyFont="1" applyFill="1" applyBorder="1" applyAlignment="1">
      <alignment horizontal="center" vertical="center" wrapText="1"/>
    </xf>
    <xf numFmtId="0" fontId="31" fillId="0" borderId="0" xfId="6" applyFont="1"/>
    <xf numFmtId="0" fontId="11" fillId="0" borderId="0" xfId="6" applyAlignment="1">
      <alignment horizontal="left"/>
    </xf>
    <xf numFmtId="0" fontId="0" fillId="0" borderId="0" xfId="0" applyFill="1" applyProtection="1">
      <protection locked="0"/>
    </xf>
    <xf numFmtId="0" fontId="6" fillId="0" borderId="0" xfId="0" applyFont="1" applyFill="1"/>
    <xf numFmtId="0" fontId="0" fillId="0" borderId="0" xfId="0" applyFill="1" applyAlignment="1">
      <alignment horizontal="left"/>
    </xf>
    <xf numFmtId="0" fontId="7" fillId="0" borderId="0" xfId="0" applyFont="1" applyFill="1" applyBorder="1"/>
    <xf numFmtId="0" fontId="7" fillId="0" borderId="11" xfId="0" applyFont="1" applyFill="1" applyBorder="1" applyAlignment="1">
      <alignment horizontal="center" vertical="center" wrapText="1"/>
    </xf>
    <xf numFmtId="164" fontId="7" fillId="0" borderId="0" xfId="0" applyNumberFormat="1" applyFont="1" applyFill="1" applyAlignment="1">
      <alignment horizontal="center" vertical="center"/>
    </xf>
    <xf numFmtId="164" fontId="8" fillId="0" borderId="0" xfId="0" applyNumberFormat="1" applyFont="1" applyFill="1"/>
    <xf numFmtId="164" fontId="24" fillId="0" borderId="0" xfId="0" applyNumberFormat="1" applyFont="1" applyFill="1"/>
    <xf numFmtId="164" fontId="7" fillId="0" borderId="0" xfId="0" applyNumberFormat="1" applyFont="1" applyFill="1" applyAlignment="1">
      <alignment vertical="center"/>
    </xf>
    <xf numFmtId="164" fontId="10" fillId="0" borderId="0" xfId="0" applyNumberFormat="1" applyFont="1" applyFill="1" applyAlignment="1">
      <alignment vertical="top"/>
    </xf>
    <xf numFmtId="0" fontId="8" fillId="0" borderId="0" xfId="0" applyFont="1" applyFill="1" applyAlignment="1">
      <alignment horizontal="right" vertical="center"/>
    </xf>
    <xf numFmtId="0" fontId="10" fillId="0" borderId="0" xfId="0" quotePrefix="1" applyFont="1" applyFill="1" applyAlignment="1">
      <alignment horizontal="right" vertical="top"/>
    </xf>
    <xf numFmtId="0" fontId="10" fillId="0" borderId="0" xfId="0" applyFont="1" applyFill="1" applyAlignment="1">
      <alignment horizontal="right" vertical="top"/>
    </xf>
    <xf numFmtId="0" fontId="8" fillId="0" borderId="0" xfId="0" applyFont="1" applyFill="1" applyAlignment="1">
      <alignment vertical="center"/>
    </xf>
    <xf numFmtId="0" fontId="7" fillId="0" borderId="0" xfId="0" applyFont="1" applyFill="1"/>
    <xf numFmtId="0" fontId="0" fillId="0" borderId="0" xfId="0" applyFill="1"/>
    <xf numFmtId="1" fontId="33" fillId="0" borderId="0" xfId="0" applyNumberFormat="1" applyFont="1" applyBorder="1" applyAlignment="1">
      <alignment horizontal="center" vertical="center"/>
    </xf>
    <xf numFmtId="0" fontId="8" fillId="0" borderId="0" xfId="0" applyFont="1" applyBorder="1" applyAlignment="1">
      <alignment horizontal="right" vertical="center"/>
    </xf>
    <xf numFmtId="0" fontId="34" fillId="0" borderId="0" xfId="43" applyNumberFormat="1" applyFont="1" applyFill="1" applyBorder="1" applyAlignment="1" applyProtection="1">
      <alignment horizontal="right" vertical="center"/>
    </xf>
    <xf numFmtId="0" fontId="34" fillId="0" borderId="0" xfId="43" applyNumberFormat="1" applyFont="1" applyFill="1" applyAlignment="1" applyProtection="1">
      <alignment horizontal="right" vertical="center"/>
    </xf>
    <xf numFmtId="166" fontId="0" fillId="0" borderId="0" xfId="0" applyNumberFormat="1"/>
    <xf numFmtId="164" fontId="24" fillId="35" borderId="0" xfId="0" applyNumberFormat="1" applyFont="1" applyFill="1"/>
    <xf numFmtId="0" fontId="0" fillId="0" borderId="0" xfId="0" applyNumberFormat="1"/>
    <xf numFmtId="1" fontId="24" fillId="35" borderId="0" xfId="0" applyNumberFormat="1" applyFont="1" applyFill="1" applyAlignment="1">
      <alignment vertical="center"/>
    </xf>
    <xf numFmtId="1" fontId="8" fillId="35" borderId="0" xfId="0" applyNumberFormat="1" applyFont="1" applyFill="1" applyAlignment="1">
      <alignment vertical="center"/>
    </xf>
    <xf numFmtId="164" fontId="24" fillId="35" borderId="0" xfId="0" applyNumberFormat="1" applyFont="1" applyFill="1" applyAlignment="1">
      <alignment vertical="center"/>
    </xf>
    <xf numFmtId="164" fontId="8" fillId="35" borderId="0" xfId="0" applyNumberFormat="1" applyFont="1" applyFill="1" applyAlignment="1">
      <alignment vertical="center"/>
    </xf>
    <xf numFmtId="0" fontId="8" fillId="0" borderId="10" xfId="0" applyNumberFormat="1" applyFont="1" applyBorder="1" applyAlignment="1">
      <alignment horizontal="center" vertical="center"/>
    </xf>
    <xf numFmtId="0" fontId="8" fillId="0" borderId="14" xfId="0" applyNumberFormat="1" applyFont="1" applyBorder="1" applyAlignment="1">
      <alignment horizontal="center" vertical="center"/>
    </xf>
    <xf numFmtId="0" fontId="8" fillId="0" borderId="19" xfId="0" applyNumberFormat="1" applyFont="1" applyBorder="1" applyAlignment="1">
      <alignment horizontal="center" vertical="center"/>
    </xf>
    <xf numFmtId="0" fontId="7" fillId="0" borderId="0" xfId="0" applyFont="1" applyFill="1" applyAlignment="1">
      <alignment horizontal="left" vertical="center" wrapText="1"/>
    </xf>
    <xf numFmtId="0" fontId="7" fillId="0" borderId="1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8" fillId="33" borderId="15" xfId="0" applyFont="1" applyFill="1" applyBorder="1" applyAlignment="1">
      <alignment horizontal="center" vertical="center"/>
    </xf>
    <xf numFmtId="0" fontId="8" fillId="33" borderId="16" xfId="0" applyFont="1" applyFill="1" applyBorder="1" applyAlignment="1">
      <alignment horizontal="center" vertical="center"/>
    </xf>
    <xf numFmtId="0" fontId="8" fillId="33" borderId="10" xfId="0" applyFont="1" applyFill="1" applyBorder="1" applyAlignment="1">
      <alignment horizontal="center" vertical="center"/>
    </xf>
    <xf numFmtId="0" fontId="7" fillId="0" borderId="15"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6" fillId="0" borderId="0" xfId="0" applyFont="1" applyAlignment="1">
      <alignment horizontal="left" wrapText="1"/>
    </xf>
    <xf numFmtId="0" fontId="0" fillId="0" borderId="0" xfId="0" applyAlignment="1">
      <alignment horizontal="center"/>
    </xf>
    <xf numFmtId="0" fontId="8" fillId="0" borderId="15"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0" fontId="11" fillId="0" borderId="11" xfId="6" applyBorder="1" applyAlignment="1">
      <alignment wrapText="1"/>
    </xf>
    <xf numFmtId="0" fontId="30" fillId="0" borderId="21" xfId="6" applyFont="1" applyFill="1" applyBorder="1" applyAlignment="1">
      <alignment horizontal="left" wrapText="1"/>
    </xf>
    <xf numFmtId="0" fontId="30" fillId="0" borderId="18" xfId="6" applyFont="1" applyFill="1" applyBorder="1" applyAlignment="1">
      <alignment horizontal="left" wrapText="1"/>
    </xf>
    <xf numFmtId="0" fontId="30" fillId="0" borderId="24" xfId="6" applyFont="1" applyFill="1" applyBorder="1" applyAlignment="1">
      <alignment horizontal="left" wrapText="1"/>
    </xf>
    <xf numFmtId="0" fontId="11" fillId="0" borderId="11" xfId="6" applyBorder="1" applyAlignment="1">
      <alignment horizontal="center" vertical="center" wrapText="1"/>
    </xf>
    <xf numFmtId="0" fontId="30" fillId="0" borderId="0" xfId="0" applyFont="1"/>
    <xf numFmtId="0" fontId="31" fillId="0" borderId="0" xfId="0" applyFont="1"/>
    <xf numFmtId="0" fontId="0" fillId="0" borderId="11" xfId="0" applyBorder="1" applyAlignment="1">
      <alignment wrapText="1"/>
    </xf>
    <xf numFmtId="0" fontId="30" fillId="0" borderId="21" xfId="0" applyFont="1" applyFill="1" applyBorder="1" applyAlignment="1">
      <alignment horizontal="left" wrapText="1"/>
    </xf>
    <xf numFmtId="0" fontId="0" fillId="0" borderId="11"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wrapText="1"/>
    </xf>
    <xf numFmtId="0" fontId="30" fillId="0" borderId="18" xfId="0" applyFont="1" applyFill="1" applyBorder="1" applyAlignment="1">
      <alignment horizontal="left" wrapText="1"/>
    </xf>
    <xf numFmtId="0" fontId="30" fillId="0" borderId="24" xfId="0" applyFont="1" applyFill="1" applyBorder="1" applyAlignment="1">
      <alignment horizontal="left" wrapText="1"/>
    </xf>
    <xf numFmtId="0" fontId="30" fillId="34" borderId="11" xfId="0" applyFont="1" applyFill="1" applyBorder="1" applyAlignment="1">
      <alignment horizontal="center" vertical="center" wrapText="1"/>
    </xf>
    <xf numFmtId="0" fontId="30" fillId="0" borderId="0" xfId="0" applyFont="1" applyAlignment="1">
      <alignment horizontal="center" vertical="center" wrapText="1"/>
    </xf>
  </cellXfs>
  <cellStyles count="44">
    <cellStyle name="20 % - Akzent1 2" xfId="7" xr:uid="{00000000-0005-0000-0000-000000000000}"/>
    <cellStyle name="20 % - Akzent2 2" xfId="8" xr:uid="{00000000-0005-0000-0000-000001000000}"/>
    <cellStyle name="20 % - Akzent3 2" xfId="9" xr:uid="{00000000-0005-0000-0000-000002000000}"/>
    <cellStyle name="20 % - Akzent4 2" xfId="10" xr:uid="{00000000-0005-0000-0000-000003000000}"/>
    <cellStyle name="20 % - Akzent5 2" xfId="11" xr:uid="{00000000-0005-0000-0000-000004000000}"/>
    <cellStyle name="20 % - Akzent6 2" xfId="12" xr:uid="{00000000-0005-0000-0000-000005000000}"/>
    <cellStyle name="40 % - Akzent1 2" xfId="13" xr:uid="{00000000-0005-0000-0000-000006000000}"/>
    <cellStyle name="40 % - Akzent2 2" xfId="14" xr:uid="{00000000-0005-0000-0000-000007000000}"/>
    <cellStyle name="40 % - Akzent3 2" xfId="15" xr:uid="{00000000-0005-0000-0000-000008000000}"/>
    <cellStyle name="40 % - Akzent4 2" xfId="16" xr:uid="{00000000-0005-0000-0000-000009000000}"/>
    <cellStyle name="40 % - Akzent5 2" xfId="17" xr:uid="{00000000-0005-0000-0000-00000A000000}"/>
    <cellStyle name="40 % - Akzent6 2" xfId="18" xr:uid="{00000000-0005-0000-0000-00000B000000}"/>
    <cellStyle name="60 % - Akzent1 2" xfId="19" xr:uid="{00000000-0005-0000-0000-00000C000000}"/>
    <cellStyle name="60 % - Akzent2 2" xfId="20" xr:uid="{00000000-0005-0000-0000-00000D000000}"/>
    <cellStyle name="60 % - Akzent3 2" xfId="21" xr:uid="{00000000-0005-0000-0000-00000E000000}"/>
    <cellStyle name="60 % - Akzent4 2" xfId="22" xr:uid="{00000000-0005-0000-0000-00000F000000}"/>
    <cellStyle name="60 % - Akzent5 2" xfId="23" xr:uid="{00000000-0005-0000-0000-000010000000}"/>
    <cellStyle name="60 % - Akzent6 2" xfId="24" xr:uid="{00000000-0005-0000-0000-000011000000}"/>
    <cellStyle name="Akzent1 2" xfId="25" xr:uid="{00000000-0005-0000-0000-000012000000}"/>
    <cellStyle name="Akzent2 2" xfId="26" xr:uid="{00000000-0005-0000-0000-000013000000}"/>
    <cellStyle name="Akzent3 2" xfId="27" xr:uid="{00000000-0005-0000-0000-000014000000}"/>
    <cellStyle name="Akzent4 2" xfId="28" xr:uid="{00000000-0005-0000-0000-000015000000}"/>
    <cellStyle name="Akzent5 2" xfId="29" xr:uid="{00000000-0005-0000-0000-000016000000}"/>
    <cellStyle name="Akzent6 2" xfId="30" xr:uid="{00000000-0005-0000-0000-000017000000}"/>
    <cellStyle name="Ausgabe 2" xfId="31" xr:uid="{00000000-0005-0000-0000-000018000000}"/>
    <cellStyle name="Berechnung 2" xfId="32" xr:uid="{00000000-0005-0000-0000-000019000000}"/>
    <cellStyle name="Eingabe 2" xfId="33" xr:uid="{00000000-0005-0000-0000-00001A000000}"/>
    <cellStyle name="Ergebnis 2" xfId="34" xr:uid="{00000000-0005-0000-0000-00001B000000}"/>
    <cellStyle name="Erklärender Text 2" xfId="35" xr:uid="{00000000-0005-0000-0000-00001C000000}"/>
    <cellStyle name="Gut 2" xfId="36" xr:uid="{00000000-0005-0000-0000-00001D000000}"/>
    <cellStyle name="Neutral 2" xfId="37" xr:uid="{00000000-0005-0000-0000-00001E000000}"/>
    <cellStyle name="Notiz 2" xfId="38" xr:uid="{00000000-0005-0000-0000-00001F000000}"/>
    <cellStyle name="Schlecht 2" xfId="39" xr:uid="{00000000-0005-0000-0000-000020000000}"/>
    <cellStyle name="Standard" xfId="0" builtinId="0"/>
    <cellStyle name="Standard 2" xfId="6" xr:uid="{00000000-0005-0000-0000-000022000000}"/>
    <cellStyle name="Standard 3" xfId="43" xr:uid="{00000000-0005-0000-0000-000023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2" xfId="40" xr:uid="{00000000-0005-0000-0000-000029000000}"/>
    <cellStyle name="Warnender Text 2" xfId="41" xr:uid="{00000000-0005-0000-0000-00002A000000}"/>
    <cellStyle name="Zelle überprüfen 2" xfId="42" xr:uid="{00000000-0005-0000-0000-00002B000000}"/>
  </cellStyles>
  <dxfs count="34">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alignment horizontal="general"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6"/>
        <color theme="1"/>
        <name val="NDSFrutiger 55 Roman"/>
        <scheme val="none"/>
      </font>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center" vertical="center" textRotation="0" wrapText="1"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fill>
        <patternFill patternType="none">
          <fgColor indexed="64"/>
          <bgColor indexed="65"/>
        </patternFill>
      </fill>
      <alignment horizontal="general"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6"/>
        <color auto="1"/>
        <name val="NDSFrutiger 45 Light"/>
        <scheme val="none"/>
      </font>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6"/>
        <color indexed="8"/>
        <name val="NDSFrutiger 45 Light"/>
        <scheme val="none"/>
      </font>
      <numFmt numFmtId="0" formatCode="General"/>
      <fill>
        <patternFill patternType="none">
          <fgColor indexed="64"/>
          <bgColor indexed="65"/>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6"/>
        <color indexed="8"/>
        <name val="NDSFrutiger 45 Light"/>
        <scheme val="none"/>
      </font>
      <fill>
        <patternFill patternType="none">
          <fgColor indexed="64"/>
          <bgColor indexed="65"/>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6"/>
        <color theme="1"/>
        <name val="NDSFrutiger 45 Light"/>
        <scheme val="none"/>
      </font>
      <numFmt numFmtId="1" formatCode="0"/>
      <alignment horizontal="center" vertical="center" textRotation="0" wrapText="0" indent="0" justifyLastLine="0" shrinkToFit="0" readingOrder="0"/>
    </dxf>
    <dxf>
      <font>
        <strike val="0"/>
      </font>
    </dxf>
  </dxfs>
  <tableStyles count="3" defaultTableStyle="TableStyleMedium2" defaultPivotStyle="PivotStyleLight16">
    <tableStyle name="Tabellenformat 1" pivot="0" count="1" xr9:uid="{00000000-0011-0000-FFFF-FFFF00000000}">
      <tableStyleElement type="wholeTable" dxfId="33"/>
    </tableStyle>
    <tableStyle name="Tabellenformat 1 2" pivot="0" count="0" xr9:uid="{00000000-0011-0000-FFFF-FFFF01000000}"/>
    <tableStyle name="Tabellenformat 1 3" pivot="0" count="0" xr9:uid="{00000000-0011-0000-FFFF-FFFF02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elle2" displayName="Tabelle2" ref="A9:A482" totalsRowShown="0" headerRowDxfId="32" dataDxfId="31" dataCellStyle="Standard 3">
  <autoFilter ref="A9:A482" xr:uid="{00000000-0009-0000-0100-000004000000}"/>
  <tableColumns count="1">
    <tableColumn id="1" xr3:uid="{00000000-0010-0000-0000-000001000000}" name="1" dataDxfId="30" dataCellStyle="Standard 3"/>
  </tableColumns>
  <tableStyleInfo name="Tabellenformat 1 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enbereich_A9" displayName="Datenbereich_A9" ref="C8:N60" totalsRowShown="0" headerRowDxfId="29" dataDxfId="28" tableBorderDxfId="27">
  <autoFilter ref="C8:N60" xr:uid="{00000000-0009-0000-0100-000002000000}"/>
  <tableColumns count="12">
    <tableColumn id="1" xr3:uid="{00000000-0010-0000-0100-000001000000}" name="2" dataDxfId="26"/>
    <tableColumn id="3" xr3:uid="{00000000-0010-0000-0100-000003000000}" name="3" dataDxfId="25"/>
    <tableColumn id="4" xr3:uid="{00000000-0010-0000-0100-000004000000}" name="4" dataDxfId="24"/>
    <tableColumn id="5" xr3:uid="{00000000-0010-0000-0100-000005000000}" name="5" dataDxfId="23"/>
    <tableColumn id="6" xr3:uid="{00000000-0010-0000-0100-000006000000}" name="6" dataDxfId="22"/>
    <tableColumn id="7" xr3:uid="{00000000-0010-0000-0100-000007000000}" name="7" dataDxfId="21"/>
    <tableColumn id="8" xr3:uid="{00000000-0010-0000-0100-000008000000}" name="8" dataDxfId="20"/>
    <tableColumn id="9" xr3:uid="{00000000-0010-0000-0100-000009000000}" name="9" dataDxfId="19"/>
    <tableColumn id="10" xr3:uid="{00000000-0010-0000-0100-00000A000000}" name="10" dataDxfId="18"/>
    <tableColumn id="11" xr3:uid="{00000000-0010-0000-0100-00000B000000}" name="11" dataDxfId="17"/>
    <tableColumn id="12" xr3:uid="{00000000-0010-0000-0100-00000C000000}" name="12" dataDxfId="16"/>
    <tableColumn id="13" xr3:uid="{00000000-0010-0000-0100-00000D000000}" name="13" dataDxfId="15"/>
  </tableColumns>
  <tableStyleInfo name="Tabellenformat 1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8" displayName="Tabelle18" ref="B8:M13" totalsRowShown="0" headerRowDxfId="14" dataDxfId="13" tableBorderDxfId="12">
  <autoFilter ref="B8:M13" xr:uid="{00000000-0009-0000-0100-000001000000}"/>
  <tableColumns count="12">
    <tableColumn id="1" xr3:uid="{00000000-0010-0000-0200-000001000000}" name="2" dataDxfId="11"/>
    <tableColumn id="2" xr3:uid="{00000000-0010-0000-0200-000002000000}" name="3" dataDxfId="10"/>
    <tableColumn id="3" xr3:uid="{00000000-0010-0000-0200-000003000000}" name="4" dataDxfId="9"/>
    <tableColumn id="4" xr3:uid="{00000000-0010-0000-0200-000004000000}" name="5" dataDxfId="8"/>
    <tableColumn id="5" xr3:uid="{00000000-0010-0000-0200-000005000000}" name="6" dataDxfId="7"/>
    <tableColumn id="6" xr3:uid="{00000000-0010-0000-0200-000006000000}" name="7" dataDxfId="6"/>
    <tableColumn id="7" xr3:uid="{00000000-0010-0000-0200-000007000000}" name="8" dataDxfId="5"/>
    <tableColumn id="8" xr3:uid="{00000000-0010-0000-0200-000008000000}" name="9" dataDxfId="4"/>
    <tableColumn id="9" xr3:uid="{00000000-0010-0000-0200-000009000000}" name="10" dataDxfId="3"/>
    <tableColumn id="10" xr3:uid="{00000000-0010-0000-0200-00000A000000}" name="11" dataDxfId="2"/>
    <tableColumn id="11" xr3:uid="{00000000-0010-0000-0200-00000B000000}" name="12" dataDxfId="1"/>
    <tableColumn id="12" xr3:uid="{00000000-0010-0000-0200-00000C000000}" name="13"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1:Y488"/>
  <sheetViews>
    <sheetView tabSelected="1" topLeftCell="A12" zoomScale="160" zoomScaleNormal="160" workbookViewId="0">
      <selection activeCell="C10" sqref="C10:N61"/>
    </sheetView>
  </sheetViews>
  <sheetFormatPr baseColWidth="10" defaultRowHeight="15" x14ac:dyDescent="0.25"/>
  <cols>
    <col min="10" max="11" width="11.42578125" style="82"/>
  </cols>
  <sheetData>
    <row r="1" spans="1:14" ht="30" customHeight="1" x14ac:dyDescent="0.25">
      <c r="A1" s="1" t="s">
        <v>0</v>
      </c>
      <c r="C1" s="1"/>
      <c r="D1" s="2"/>
      <c r="E1" s="2"/>
      <c r="F1" s="2"/>
      <c r="G1" s="2"/>
      <c r="H1" s="2"/>
      <c r="I1" s="2"/>
      <c r="J1" s="67"/>
      <c r="K1" s="67"/>
      <c r="L1" s="3"/>
    </row>
    <row r="2" spans="1:14" ht="30" customHeight="1" x14ac:dyDescent="0.25">
      <c r="A2" s="4" t="s">
        <v>1</v>
      </c>
      <c r="C2" s="4"/>
      <c r="D2" s="4"/>
      <c r="E2" s="4"/>
      <c r="F2" s="4"/>
      <c r="G2" s="4"/>
      <c r="H2" s="4"/>
      <c r="I2" s="4"/>
      <c r="J2" s="68"/>
      <c r="K2" s="68"/>
      <c r="L2" s="4"/>
    </row>
    <row r="3" spans="1:14" x14ac:dyDescent="0.25">
      <c r="B3" s="5"/>
      <c r="C3" s="5"/>
      <c r="D3" s="5"/>
      <c r="E3" s="5"/>
      <c r="F3" s="5"/>
      <c r="G3" s="5"/>
      <c r="H3" s="5"/>
      <c r="I3" s="5"/>
      <c r="J3" s="69"/>
      <c r="K3" s="69"/>
      <c r="L3" s="5"/>
      <c r="M3" s="5"/>
      <c r="N3" s="5"/>
    </row>
    <row r="4" spans="1:14" x14ac:dyDescent="0.25">
      <c r="B4" s="6"/>
      <c r="C4" s="6"/>
      <c r="D4" s="6"/>
      <c r="E4" s="6"/>
      <c r="F4" s="6"/>
      <c r="G4" s="6"/>
      <c r="H4" s="6"/>
      <c r="I4" s="6"/>
      <c r="J4" s="70"/>
      <c r="K4" s="70"/>
      <c r="L4" s="6"/>
    </row>
    <row r="5" spans="1:14" ht="8.25" customHeight="1" x14ac:dyDescent="0.25">
      <c r="A5" s="94" t="s">
        <v>121</v>
      </c>
      <c r="B5" s="102" t="s">
        <v>2</v>
      </c>
      <c r="C5" s="102" t="s">
        <v>3</v>
      </c>
      <c r="D5" s="105" t="s">
        <v>4</v>
      </c>
      <c r="E5" s="100" t="s">
        <v>5</v>
      </c>
      <c r="F5" s="101"/>
      <c r="G5" s="101"/>
      <c r="H5" s="101"/>
      <c r="I5" s="101"/>
      <c r="J5" s="101"/>
      <c r="K5" s="101"/>
      <c r="L5" s="101"/>
      <c r="M5" s="101"/>
      <c r="N5" s="101"/>
    </row>
    <row r="6" spans="1:14" ht="12.75" customHeight="1" x14ac:dyDescent="0.25">
      <c r="A6" s="95"/>
      <c r="B6" s="103"/>
      <c r="C6" s="103"/>
      <c r="D6" s="105"/>
      <c r="E6" s="98" t="s">
        <v>6</v>
      </c>
      <c r="F6" s="98" t="s">
        <v>7</v>
      </c>
      <c r="G6" s="98" t="s">
        <v>8</v>
      </c>
      <c r="H6" s="106" t="s">
        <v>9</v>
      </c>
      <c r="I6" s="107"/>
      <c r="J6" s="108"/>
      <c r="K6" s="109" t="s">
        <v>10</v>
      </c>
      <c r="L6" s="98" t="s">
        <v>11</v>
      </c>
      <c r="M6" s="98" t="s">
        <v>12</v>
      </c>
      <c r="N6" s="98" t="s">
        <v>13</v>
      </c>
    </row>
    <row r="7" spans="1:14" ht="73.5" customHeight="1" x14ac:dyDescent="0.25">
      <c r="A7" s="95"/>
      <c r="B7" s="103"/>
      <c r="C7" s="103"/>
      <c r="D7" s="105"/>
      <c r="E7" s="99"/>
      <c r="F7" s="99"/>
      <c r="G7" s="99"/>
      <c r="H7" s="7"/>
      <c r="I7" s="8" t="s">
        <v>14</v>
      </c>
      <c r="J7" s="71" t="s">
        <v>15</v>
      </c>
      <c r="K7" s="110"/>
      <c r="L7" s="99"/>
      <c r="M7" s="99"/>
      <c r="N7" s="99"/>
    </row>
    <row r="8" spans="1:14" ht="8.25" customHeight="1" x14ac:dyDescent="0.25">
      <c r="A8" s="96"/>
      <c r="B8" s="104"/>
      <c r="C8" s="104"/>
      <c r="D8" s="100" t="s">
        <v>16</v>
      </c>
      <c r="E8" s="101"/>
      <c r="F8" s="101"/>
      <c r="G8" s="101"/>
      <c r="H8" s="101"/>
      <c r="I8" s="101"/>
      <c r="J8" s="101"/>
      <c r="K8" s="101"/>
      <c r="L8" s="101"/>
      <c r="M8" s="101"/>
      <c r="N8" s="101"/>
    </row>
    <row r="9" spans="1:14" ht="8.25" customHeight="1" x14ac:dyDescent="0.25">
      <c r="A9" s="83" t="s">
        <v>17</v>
      </c>
      <c r="B9" s="9">
        <v>2</v>
      </c>
      <c r="C9" s="10">
        <v>3</v>
      </c>
      <c r="D9" s="11">
        <v>4</v>
      </c>
      <c r="E9" s="11">
        <v>5</v>
      </c>
      <c r="F9" s="11">
        <v>6</v>
      </c>
      <c r="G9" s="11">
        <v>7</v>
      </c>
      <c r="H9" s="11">
        <v>8</v>
      </c>
      <c r="I9" s="11">
        <v>9</v>
      </c>
      <c r="J9" s="72">
        <v>10</v>
      </c>
      <c r="K9" s="72">
        <v>11</v>
      </c>
      <c r="L9" s="11">
        <v>12</v>
      </c>
      <c r="M9" s="11">
        <v>13</v>
      </c>
      <c r="N9" s="11">
        <v>14</v>
      </c>
    </row>
    <row r="10" spans="1:14" ht="8.25" customHeight="1" x14ac:dyDescent="0.25">
      <c r="A10" s="85">
        <v>101</v>
      </c>
      <c r="B10" s="93" t="s">
        <v>19</v>
      </c>
      <c r="C10" s="91">
        <v>2019</v>
      </c>
      <c r="D10" s="93">
        <f>VLOOKUP(Tabelle2[[#This Row],[1]],'2019_A9_Rohdaten'!$B$5:$N$56,3,FALSE)</f>
        <v>31445</v>
      </c>
      <c r="E10" s="93">
        <f>VLOOKUP(Tabelle2[[#This Row],[1]],'2019_A9_Rohdaten'!$B$5:$N$56,4,FALSE)</f>
        <v>860</v>
      </c>
      <c r="F10" s="93">
        <f>VLOOKUP(Tabelle2[[#This Row],[1]],'2019_A9_Rohdaten'!$B$5:$N$56,5,FALSE)</f>
        <v>8280</v>
      </c>
      <c r="G10" s="93">
        <f>VLOOKUP(Tabelle2[[#This Row],[1]],'2019_A9_Rohdaten'!$B$5:$N$56,6,FALSE)</f>
        <v>7895</v>
      </c>
      <c r="H10" s="93">
        <f>VLOOKUP(Tabelle2[[#This Row],[1]],'2019_A9_Rohdaten'!$B$5:$N$56,7,FALSE)</f>
        <v>8915</v>
      </c>
      <c r="I10" s="93">
        <f>VLOOKUP(Tabelle2[[#This Row],[1]],'2019_A9_Rohdaten'!$B$5:$N$56,8,FALSE)</f>
        <v>1485</v>
      </c>
      <c r="J10" s="93">
        <f>VLOOKUP(Tabelle2[[#This Row],[1]],'2019_A9_Rohdaten'!$B$5:$N$56,9,FALSE)</f>
        <v>7430</v>
      </c>
      <c r="K10" s="93">
        <f>VLOOKUP(Tabelle2[[#This Row],[1]],'2019_A9_Rohdaten'!$B$5:$N$56,10,FALSE)</f>
        <v>935</v>
      </c>
      <c r="L10" s="93">
        <f>VLOOKUP(Tabelle2[[#This Row],[1]],'2019_A9_Rohdaten'!$B$5:$N$56,11,FALSE)</f>
        <v>480</v>
      </c>
      <c r="M10" s="93">
        <f>VLOOKUP(Tabelle2[[#This Row],[1]],'2019_A9_Rohdaten'!$B$5:$N$56,12,FALSE)</f>
        <v>1585</v>
      </c>
      <c r="N10" s="93">
        <f>VLOOKUP(Tabelle2[[#This Row],[1]],'2019_A9_Rohdaten'!$B$5:$N$56,13,FALSE)</f>
        <v>1785</v>
      </c>
    </row>
    <row r="11" spans="1:14" ht="8.25" customHeight="1" x14ac:dyDescent="0.25">
      <c r="A11" s="85">
        <v>102</v>
      </c>
      <c r="B11" s="93" t="s">
        <v>20</v>
      </c>
      <c r="C11" s="91">
        <v>2019</v>
      </c>
      <c r="D11" s="93">
        <f>VLOOKUP(Tabelle2[[#This Row],[1]],'2019_A9_Rohdaten'!$B$5:$N$56,3,FALSE)</f>
        <v>20175</v>
      </c>
      <c r="E11" s="93">
        <f>VLOOKUP(Tabelle2[[#This Row],[1]],'2019_A9_Rohdaten'!$B$5:$N$56,4,FALSE)</f>
        <v>375</v>
      </c>
      <c r="F11" s="93">
        <f>VLOOKUP(Tabelle2[[#This Row],[1]],'2019_A9_Rohdaten'!$B$5:$N$56,5,FALSE)</f>
        <v>6905</v>
      </c>
      <c r="G11" s="93">
        <f>VLOOKUP(Tabelle2[[#This Row],[1]],'2019_A9_Rohdaten'!$B$5:$N$56,6,FALSE)</f>
        <v>5300</v>
      </c>
      <c r="H11" s="93">
        <f>VLOOKUP(Tabelle2[[#This Row],[1]],'2019_A9_Rohdaten'!$B$5:$N$56,7,FALSE)</f>
        <v>5900</v>
      </c>
      <c r="I11" s="93">
        <f>VLOOKUP(Tabelle2[[#This Row],[1]],'2019_A9_Rohdaten'!$B$5:$N$56,8,FALSE)</f>
        <v>690</v>
      </c>
      <c r="J11" s="93">
        <f>VLOOKUP(Tabelle2[[#This Row],[1]],'2019_A9_Rohdaten'!$B$5:$N$56,9,FALSE)</f>
        <v>5210</v>
      </c>
      <c r="K11" s="93">
        <f>VLOOKUP(Tabelle2[[#This Row],[1]],'2019_A9_Rohdaten'!$B$5:$N$56,10,FALSE)</f>
        <v>335</v>
      </c>
      <c r="L11" s="93">
        <f>VLOOKUP(Tabelle2[[#This Row],[1]],'2019_A9_Rohdaten'!$B$5:$N$56,11,FALSE)</f>
        <v>225</v>
      </c>
      <c r="M11" s="93">
        <f>VLOOKUP(Tabelle2[[#This Row],[1]],'2019_A9_Rohdaten'!$B$5:$N$56,12,FALSE)</f>
        <v>255</v>
      </c>
      <c r="N11" s="93">
        <f>VLOOKUP(Tabelle2[[#This Row],[1]],'2019_A9_Rohdaten'!$B$5:$N$56,13,FALSE)</f>
        <v>375</v>
      </c>
    </row>
    <row r="12" spans="1:14" ht="8.25" customHeight="1" x14ac:dyDescent="0.25">
      <c r="A12" s="85">
        <v>103</v>
      </c>
      <c r="B12" s="93" t="s">
        <v>21</v>
      </c>
      <c r="C12" s="91">
        <v>2019</v>
      </c>
      <c r="D12" s="93">
        <f>VLOOKUP(Tabelle2[[#This Row],[1]],'2019_A9_Rohdaten'!$B$5:$N$56,3,FALSE)</f>
        <v>20160</v>
      </c>
      <c r="E12" s="93">
        <f>VLOOKUP(Tabelle2[[#This Row],[1]],'2019_A9_Rohdaten'!$B$5:$N$56,4,FALSE)</f>
        <v>335</v>
      </c>
      <c r="F12" s="93">
        <f>VLOOKUP(Tabelle2[[#This Row],[1]],'2019_A9_Rohdaten'!$B$5:$N$56,5,FALSE)</f>
        <v>5260</v>
      </c>
      <c r="G12" s="93">
        <f>VLOOKUP(Tabelle2[[#This Row],[1]],'2019_A9_Rohdaten'!$B$5:$N$56,6,FALSE)</f>
        <v>2595</v>
      </c>
      <c r="H12" s="93">
        <f>VLOOKUP(Tabelle2[[#This Row],[1]],'2019_A9_Rohdaten'!$B$5:$N$56,7,FALSE)</f>
        <v>9600</v>
      </c>
      <c r="I12" s="93">
        <f>VLOOKUP(Tabelle2[[#This Row],[1]],'2019_A9_Rohdaten'!$B$5:$N$56,8,FALSE)</f>
        <v>3710</v>
      </c>
      <c r="J12" s="93">
        <f>VLOOKUP(Tabelle2[[#This Row],[1]],'2019_A9_Rohdaten'!$B$5:$N$56,9,FALSE)</f>
        <v>5890</v>
      </c>
      <c r="K12" s="93">
        <f>VLOOKUP(Tabelle2[[#This Row],[1]],'2019_A9_Rohdaten'!$B$5:$N$56,10,FALSE)</f>
        <v>455</v>
      </c>
      <c r="L12" s="93">
        <f>VLOOKUP(Tabelle2[[#This Row],[1]],'2019_A9_Rohdaten'!$B$5:$N$56,11,FALSE)</f>
        <v>385</v>
      </c>
      <c r="M12" s="93">
        <f>VLOOKUP(Tabelle2[[#This Row],[1]],'2019_A9_Rohdaten'!$B$5:$N$56,12,FALSE)</f>
        <v>505</v>
      </c>
      <c r="N12" s="93">
        <f>VLOOKUP(Tabelle2[[#This Row],[1]],'2019_A9_Rohdaten'!$B$5:$N$56,13,FALSE)</f>
        <v>490</v>
      </c>
    </row>
    <row r="13" spans="1:14" ht="8.25" customHeight="1" x14ac:dyDescent="0.25">
      <c r="A13" s="85">
        <v>151</v>
      </c>
      <c r="B13" s="93" t="s">
        <v>22</v>
      </c>
      <c r="C13" s="91">
        <v>2019</v>
      </c>
      <c r="D13" s="93">
        <f>VLOOKUP(Tabelle2[[#This Row],[1]],'2019_A9_Rohdaten'!$B$5:$N$56,3,FALSE)</f>
        <v>12330</v>
      </c>
      <c r="E13" s="93">
        <f>VLOOKUP(Tabelle2[[#This Row],[1]],'2019_A9_Rohdaten'!$B$5:$N$56,4,FALSE)</f>
        <v>505</v>
      </c>
      <c r="F13" s="93">
        <f>VLOOKUP(Tabelle2[[#This Row],[1]],'2019_A9_Rohdaten'!$B$5:$N$56,5,FALSE)</f>
        <v>2855</v>
      </c>
      <c r="G13" s="93">
        <f>VLOOKUP(Tabelle2[[#This Row],[1]],'2019_A9_Rohdaten'!$B$5:$N$56,6,FALSE)</f>
        <v>2480</v>
      </c>
      <c r="H13" s="93">
        <f>VLOOKUP(Tabelle2[[#This Row],[1]],'2019_A9_Rohdaten'!$B$5:$N$56,7,FALSE)</f>
        <v>4105</v>
      </c>
      <c r="I13" s="93">
        <f>VLOOKUP(Tabelle2[[#This Row],[1]],'2019_A9_Rohdaten'!$B$5:$N$56,8,FALSE)</f>
        <v>1080</v>
      </c>
      <c r="J13" s="93">
        <f>VLOOKUP(Tabelle2[[#This Row],[1]],'2019_A9_Rohdaten'!$B$5:$N$56,9,FALSE)</f>
        <v>3025</v>
      </c>
      <c r="K13" s="93">
        <f>VLOOKUP(Tabelle2[[#This Row],[1]],'2019_A9_Rohdaten'!$B$5:$N$56,10,FALSE)</f>
        <v>370</v>
      </c>
      <c r="L13" s="93">
        <f>VLOOKUP(Tabelle2[[#This Row],[1]],'2019_A9_Rohdaten'!$B$5:$N$56,11,FALSE)</f>
        <v>405</v>
      </c>
      <c r="M13" s="93">
        <f>VLOOKUP(Tabelle2[[#This Row],[1]],'2019_A9_Rohdaten'!$B$5:$N$56,12,FALSE)</f>
        <v>815</v>
      </c>
      <c r="N13" s="93">
        <f>VLOOKUP(Tabelle2[[#This Row],[1]],'2019_A9_Rohdaten'!$B$5:$N$56,13,FALSE)</f>
        <v>530</v>
      </c>
    </row>
    <row r="14" spans="1:14" ht="8.25" customHeight="1" x14ac:dyDescent="0.25">
      <c r="A14" s="18">
        <v>159</v>
      </c>
      <c r="B14" s="93" t="s">
        <v>23</v>
      </c>
      <c r="C14" s="91">
        <v>2019</v>
      </c>
      <c r="D14" s="93">
        <f>VLOOKUP(Tabelle2[[#This Row],[1]],'2019_A9_Rohdaten'!$B$5:$N$56,3,FALSE)</f>
        <v>32090</v>
      </c>
      <c r="E14" s="93">
        <f>VLOOKUP(Tabelle2[[#This Row],[1]],'2019_A9_Rohdaten'!$B$5:$N$56,4,FALSE)</f>
        <v>745</v>
      </c>
      <c r="F14" s="93">
        <f>VLOOKUP(Tabelle2[[#This Row],[1]],'2019_A9_Rohdaten'!$B$5:$N$56,5,FALSE)</f>
        <v>9770</v>
      </c>
      <c r="G14" s="93">
        <f>VLOOKUP(Tabelle2[[#This Row],[1]],'2019_A9_Rohdaten'!$B$5:$N$56,6,FALSE)</f>
        <v>5935</v>
      </c>
      <c r="H14" s="93">
        <f>VLOOKUP(Tabelle2[[#This Row],[1]],'2019_A9_Rohdaten'!$B$5:$N$56,7,FALSE)</f>
        <v>8735</v>
      </c>
      <c r="I14" s="93">
        <f>VLOOKUP(Tabelle2[[#This Row],[1]],'2019_A9_Rohdaten'!$B$5:$N$56,8,FALSE)</f>
        <v>1670</v>
      </c>
      <c r="J14" s="93">
        <f>VLOOKUP(Tabelle2[[#This Row],[1]],'2019_A9_Rohdaten'!$B$5:$N$56,9,FALSE)</f>
        <v>7065</v>
      </c>
      <c r="K14" s="93">
        <f>VLOOKUP(Tabelle2[[#This Row],[1]],'2019_A9_Rohdaten'!$B$5:$N$56,10,FALSE)</f>
        <v>1690</v>
      </c>
      <c r="L14" s="93">
        <f>VLOOKUP(Tabelle2[[#This Row],[1]],'2019_A9_Rohdaten'!$B$5:$N$56,11,FALSE)</f>
        <v>1110</v>
      </c>
      <c r="M14" s="93">
        <f>VLOOKUP(Tabelle2[[#This Row],[1]],'2019_A9_Rohdaten'!$B$5:$N$56,12,FALSE)</f>
        <v>1040</v>
      </c>
      <c r="N14" s="93">
        <f>VLOOKUP(Tabelle2[[#This Row],[1]],'2019_A9_Rohdaten'!$B$5:$N$56,13,FALSE)</f>
        <v>2310</v>
      </c>
    </row>
    <row r="15" spans="1:14" ht="8.25" customHeight="1" x14ac:dyDescent="0.25">
      <c r="A15" s="85">
        <v>153</v>
      </c>
      <c r="B15" s="93" t="s">
        <v>24</v>
      </c>
      <c r="C15" s="91">
        <v>2019</v>
      </c>
      <c r="D15" s="93">
        <f>VLOOKUP(Tabelle2[[#This Row],[1]],'2019_A9_Rohdaten'!$B$5:$N$56,3,FALSE)</f>
        <v>14020</v>
      </c>
      <c r="E15" s="93">
        <f>VLOOKUP(Tabelle2[[#This Row],[1]],'2019_A9_Rohdaten'!$B$5:$N$56,4,FALSE)</f>
        <v>130</v>
      </c>
      <c r="F15" s="93">
        <f>VLOOKUP(Tabelle2[[#This Row],[1]],'2019_A9_Rohdaten'!$B$5:$N$56,5,FALSE)</f>
        <v>5455</v>
      </c>
      <c r="G15" s="93">
        <f>VLOOKUP(Tabelle2[[#This Row],[1]],'2019_A9_Rohdaten'!$B$5:$N$56,6,FALSE)</f>
        <v>2470</v>
      </c>
      <c r="H15" s="93">
        <f>VLOOKUP(Tabelle2[[#This Row],[1]],'2019_A9_Rohdaten'!$B$5:$N$56,7,FALSE)</f>
        <v>3685</v>
      </c>
      <c r="I15" s="93">
        <f>VLOOKUP(Tabelle2[[#This Row],[1]],'2019_A9_Rohdaten'!$B$5:$N$56,8,FALSE)</f>
        <v>810</v>
      </c>
      <c r="J15" s="93">
        <f>VLOOKUP(Tabelle2[[#This Row],[1]],'2019_A9_Rohdaten'!$B$5:$N$56,9,FALSE)</f>
        <v>2875</v>
      </c>
      <c r="K15" s="93">
        <f>VLOOKUP(Tabelle2[[#This Row],[1]],'2019_A9_Rohdaten'!$B$5:$N$56,10,FALSE)</f>
        <v>425</v>
      </c>
      <c r="L15" s="93">
        <f>VLOOKUP(Tabelle2[[#This Row],[1]],'2019_A9_Rohdaten'!$B$5:$N$56,11,FALSE)</f>
        <v>345</v>
      </c>
      <c r="M15" s="93">
        <f>VLOOKUP(Tabelle2[[#This Row],[1]],'2019_A9_Rohdaten'!$B$5:$N$56,12,FALSE)</f>
        <v>260</v>
      </c>
      <c r="N15" s="93">
        <f>VLOOKUP(Tabelle2[[#This Row],[1]],'2019_A9_Rohdaten'!$B$5:$N$56,13,FALSE)</f>
        <v>860</v>
      </c>
    </row>
    <row r="16" spans="1:14" ht="8.25" customHeight="1" x14ac:dyDescent="0.25">
      <c r="A16" s="85">
        <v>154</v>
      </c>
      <c r="B16" s="93" t="s">
        <v>25</v>
      </c>
      <c r="C16" s="91">
        <v>2019</v>
      </c>
      <c r="D16" s="93">
        <f>VLOOKUP(Tabelle2[[#This Row],[1]],'2019_A9_Rohdaten'!$B$5:$N$56,3,FALSE)</f>
        <v>6535</v>
      </c>
      <c r="E16" s="93">
        <f>VLOOKUP(Tabelle2[[#This Row],[1]],'2019_A9_Rohdaten'!$B$5:$N$56,4,FALSE)</f>
        <v>95</v>
      </c>
      <c r="F16" s="93">
        <f>VLOOKUP(Tabelle2[[#This Row],[1]],'2019_A9_Rohdaten'!$B$5:$N$56,5,FALSE)</f>
        <v>1560</v>
      </c>
      <c r="G16" s="93">
        <f>VLOOKUP(Tabelle2[[#This Row],[1]],'2019_A9_Rohdaten'!$B$5:$N$56,6,FALSE)</f>
        <v>1360</v>
      </c>
      <c r="H16" s="93">
        <f>VLOOKUP(Tabelle2[[#This Row],[1]],'2019_A9_Rohdaten'!$B$5:$N$56,7,FALSE)</f>
        <v>2665</v>
      </c>
      <c r="I16" s="93">
        <f>VLOOKUP(Tabelle2[[#This Row],[1]],'2019_A9_Rohdaten'!$B$5:$N$56,8,FALSE)</f>
        <v>395</v>
      </c>
      <c r="J16" s="93">
        <f>VLOOKUP(Tabelle2[[#This Row],[1]],'2019_A9_Rohdaten'!$B$5:$N$56,9,FALSE)</f>
        <v>2270</v>
      </c>
      <c r="K16" s="93">
        <f>VLOOKUP(Tabelle2[[#This Row],[1]],'2019_A9_Rohdaten'!$B$5:$N$56,10,FALSE)</f>
        <v>95</v>
      </c>
      <c r="L16" s="93">
        <f>VLOOKUP(Tabelle2[[#This Row],[1]],'2019_A9_Rohdaten'!$B$5:$N$56,11,FALSE)</f>
        <v>270</v>
      </c>
      <c r="M16" s="93">
        <f>VLOOKUP(Tabelle2[[#This Row],[1]],'2019_A9_Rohdaten'!$B$5:$N$56,12,FALSE)</f>
        <v>245</v>
      </c>
      <c r="N16" s="93">
        <f>VLOOKUP(Tabelle2[[#This Row],[1]],'2019_A9_Rohdaten'!$B$5:$N$56,13,FALSE)</f>
        <v>135</v>
      </c>
    </row>
    <row r="17" spans="1:14" ht="8.25" customHeight="1" x14ac:dyDescent="0.25">
      <c r="A17" s="86">
        <v>155</v>
      </c>
      <c r="B17" s="93" t="s">
        <v>26</v>
      </c>
      <c r="C17" s="91">
        <v>2019</v>
      </c>
      <c r="D17" s="93">
        <f>VLOOKUP(Tabelle2[[#This Row],[1]],'2019_A9_Rohdaten'!$B$5:$N$56,3,FALSE)</f>
        <v>9225</v>
      </c>
      <c r="E17" s="93">
        <f>VLOOKUP(Tabelle2[[#This Row],[1]],'2019_A9_Rohdaten'!$B$5:$N$56,4,FALSE)</f>
        <v>190</v>
      </c>
      <c r="F17" s="93">
        <f>VLOOKUP(Tabelle2[[#This Row],[1]],'2019_A9_Rohdaten'!$B$5:$N$56,5,FALSE)</f>
        <v>2625</v>
      </c>
      <c r="G17" s="93">
        <f>VLOOKUP(Tabelle2[[#This Row],[1]],'2019_A9_Rohdaten'!$B$5:$N$56,6,FALSE)</f>
        <v>1615</v>
      </c>
      <c r="H17" s="93">
        <f>VLOOKUP(Tabelle2[[#This Row],[1]],'2019_A9_Rohdaten'!$B$5:$N$56,7,FALSE)</f>
        <v>3015</v>
      </c>
      <c r="I17" s="93">
        <f>VLOOKUP(Tabelle2[[#This Row],[1]],'2019_A9_Rohdaten'!$B$5:$N$56,8,FALSE)</f>
        <v>700</v>
      </c>
      <c r="J17" s="93">
        <f>VLOOKUP(Tabelle2[[#This Row],[1]],'2019_A9_Rohdaten'!$B$5:$N$56,9,FALSE)</f>
        <v>2310</v>
      </c>
      <c r="K17" s="93">
        <f>VLOOKUP(Tabelle2[[#This Row],[1]],'2019_A9_Rohdaten'!$B$5:$N$56,10,FALSE)</f>
        <v>510</v>
      </c>
      <c r="L17" s="93">
        <f>VLOOKUP(Tabelle2[[#This Row],[1]],'2019_A9_Rohdaten'!$B$5:$N$56,11,FALSE)</f>
        <v>305</v>
      </c>
      <c r="M17" s="93">
        <f>VLOOKUP(Tabelle2[[#This Row],[1]],'2019_A9_Rohdaten'!$B$5:$N$56,12,FALSE)</f>
        <v>355</v>
      </c>
      <c r="N17" s="93">
        <f>VLOOKUP(Tabelle2[[#This Row],[1]],'2019_A9_Rohdaten'!$B$5:$N$56,13,FALSE)</f>
        <v>445</v>
      </c>
    </row>
    <row r="18" spans="1:14" ht="8.25" customHeight="1" x14ac:dyDescent="0.25">
      <c r="A18" s="86">
        <v>157</v>
      </c>
      <c r="B18" s="93" t="s">
        <v>28</v>
      </c>
      <c r="C18" s="91">
        <v>2019</v>
      </c>
      <c r="D18" s="93">
        <f>VLOOKUP(Tabelle2[[#This Row],[1]],'2019_A9_Rohdaten'!$B$5:$N$56,3,FALSE)</f>
        <v>11340</v>
      </c>
      <c r="E18" s="93">
        <f>VLOOKUP(Tabelle2[[#This Row],[1]],'2019_A9_Rohdaten'!$B$5:$N$56,4,FALSE)</f>
        <v>155</v>
      </c>
      <c r="F18" s="93">
        <f>VLOOKUP(Tabelle2[[#This Row],[1]],'2019_A9_Rohdaten'!$B$5:$N$56,5,FALSE)</f>
        <v>3660</v>
      </c>
      <c r="G18" s="93">
        <f>VLOOKUP(Tabelle2[[#This Row],[1]],'2019_A9_Rohdaten'!$B$5:$N$56,6,FALSE)</f>
        <v>2795</v>
      </c>
      <c r="H18" s="93">
        <f>VLOOKUP(Tabelle2[[#This Row],[1]],'2019_A9_Rohdaten'!$B$5:$N$56,7,FALSE)</f>
        <v>3660</v>
      </c>
      <c r="I18" s="93">
        <f>VLOOKUP(Tabelle2[[#This Row],[1]],'2019_A9_Rohdaten'!$B$5:$N$56,8,FALSE)</f>
        <v>260</v>
      </c>
      <c r="J18" s="93">
        <f>VLOOKUP(Tabelle2[[#This Row],[1]],'2019_A9_Rohdaten'!$B$5:$N$56,9,FALSE)</f>
        <v>3400</v>
      </c>
      <c r="K18" s="93">
        <f>VLOOKUP(Tabelle2[[#This Row],[1]],'2019_A9_Rohdaten'!$B$5:$N$56,10,FALSE)</f>
        <v>65</v>
      </c>
      <c r="L18" s="93">
        <f>VLOOKUP(Tabelle2[[#This Row],[1]],'2019_A9_Rohdaten'!$B$5:$N$56,11,FALSE)</f>
        <v>280</v>
      </c>
      <c r="M18" s="93">
        <f>VLOOKUP(Tabelle2[[#This Row],[1]],'2019_A9_Rohdaten'!$B$5:$N$56,12,FALSE)</f>
        <v>380</v>
      </c>
      <c r="N18" s="93">
        <f>VLOOKUP(Tabelle2[[#This Row],[1]],'2019_A9_Rohdaten'!$B$5:$N$56,13,FALSE)</f>
        <v>105</v>
      </c>
    </row>
    <row r="19" spans="1:14" ht="8.25" customHeight="1" x14ac:dyDescent="0.25">
      <c r="A19" s="86">
        <v>158</v>
      </c>
      <c r="B19" s="93" t="s">
        <v>29</v>
      </c>
      <c r="C19" s="91">
        <v>2019</v>
      </c>
      <c r="D19" s="93">
        <f>VLOOKUP(Tabelle2[[#This Row],[1]],'2019_A9_Rohdaten'!$B$5:$N$56,3,FALSE)</f>
        <v>7675</v>
      </c>
      <c r="E19" s="93">
        <f>VLOOKUP(Tabelle2[[#This Row],[1]],'2019_A9_Rohdaten'!$B$5:$N$56,4,FALSE)</f>
        <v>290</v>
      </c>
      <c r="F19" s="93">
        <f>VLOOKUP(Tabelle2[[#This Row],[1]],'2019_A9_Rohdaten'!$B$5:$N$56,5,FALSE)</f>
        <v>2395</v>
      </c>
      <c r="G19" s="93">
        <f>VLOOKUP(Tabelle2[[#This Row],[1]],'2019_A9_Rohdaten'!$B$5:$N$56,6,FALSE)</f>
        <v>1540</v>
      </c>
      <c r="H19" s="93">
        <f>VLOOKUP(Tabelle2[[#This Row],[1]],'2019_A9_Rohdaten'!$B$5:$N$56,7,FALSE)</f>
        <v>2150</v>
      </c>
      <c r="I19" s="93">
        <f>VLOOKUP(Tabelle2[[#This Row],[1]],'2019_A9_Rohdaten'!$B$5:$N$56,8,FALSE)</f>
        <v>430</v>
      </c>
      <c r="J19" s="93">
        <f>VLOOKUP(Tabelle2[[#This Row],[1]],'2019_A9_Rohdaten'!$B$5:$N$56,9,FALSE)</f>
        <v>1715</v>
      </c>
      <c r="K19" s="93">
        <f>VLOOKUP(Tabelle2[[#This Row],[1]],'2019_A9_Rohdaten'!$B$5:$N$56,10,FALSE)</f>
        <v>185</v>
      </c>
      <c r="L19" s="93">
        <f>VLOOKUP(Tabelle2[[#This Row],[1]],'2019_A9_Rohdaten'!$B$5:$N$56,11,FALSE)</f>
        <v>370</v>
      </c>
      <c r="M19" s="93">
        <f>VLOOKUP(Tabelle2[[#This Row],[1]],'2019_A9_Rohdaten'!$B$5:$N$56,12,FALSE)</f>
        <v>310</v>
      </c>
      <c r="N19" s="93">
        <f>VLOOKUP(Tabelle2[[#This Row],[1]],'2019_A9_Rohdaten'!$B$5:$N$56,13,FALSE)</f>
        <v>285</v>
      </c>
    </row>
    <row r="20" spans="1:14" ht="16.5" customHeight="1" x14ac:dyDescent="0.25">
      <c r="A20" s="86">
        <v>1</v>
      </c>
      <c r="B20" s="92" t="s">
        <v>30</v>
      </c>
      <c r="C20" s="90">
        <v>2019</v>
      </c>
      <c r="D20" s="92">
        <f>VLOOKUP(Tabelle2[[#This Row],[1]],'2019_A9_Rohdaten'!$B$5:$N$56,3,FALSE)</f>
        <v>165000</v>
      </c>
      <c r="E20" s="92">
        <f>VLOOKUP(Tabelle2[[#This Row],[1]],'2019_A9_Rohdaten'!$B$5:$N$56,4,FALSE)</f>
        <v>3675</v>
      </c>
      <c r="F20" s="92">
        <f>VLOOKUP(Tabelle2[[#This Row],[1]],'2019_A9_Rohdaten'!$B$5:$N$56,5,FALSE)</f>
        <v>48765</v>
      </c>
      <c r="G20" s="92">
        <f>VLOOKUP(Tabelle2[[#This Row],[1]],'2019_A9_Rohdaten'!$B$5:$N$56,6,FALSE)</f>
        <v>33990</v>
      </c>
      <c r="H20" s="92">
        <f>VLOOKUP(Tabelle2[[#This Row],[1]],'2019_A9_Rohdaten'!$B$5:$N$56,7,FALSE)</f>
        <v>52430</v>
      </c>
      <c r="I20" s="92">
        <f>VLOOKUP(Tabelle2[[#This Row],[1]],'2019_A9_Rohdaten'!$B$5:$N$56,8,FALSE)</f>
        <v>11235</v>
      </c>
      <c r="J20" s="92">
        <f>VLOOKUP(Tabelle2[[#This Row],[1]],'2019_A9_Rohdaten'!$B$5:$N$56,9,FALSE)</f>
        <v>41195</v>
      </c>
      <c r="K20" s="92">
        <f>VLOOKUP(Tabelle2[[#This Row],[1]],'2019_A9_Rohdaten'!$B$5:$N$56,10,FALSE)</f>
        <v>5070</v>
      </c>
      <c r="L20" s="92">
        <f>VLOOKUP(Tabelle2[[#This Row],[1]],'2019_A9_Rohdaten'!$B$5:$N$56,11,FALSE)</f>
        <v>4165</v>
      </c>
      <c r="M20" s="92">
        <f>VLOOKUP(Tabelle2[[#This Row],[1]],'2019_A9_Rohdaten'!$B$5:$N$56,12,FALSE)</f>
        <v>5750</v>
      </c>
      <c r="N20" s="92">
        <f>VLOOKUP(Tabelle2[[#This Row],[1]],'2019_A9_Rohdaten'!$B$5:$N$56,13,FALSE)</f>
        <v>7320</v>
      </c>
    </row>
    <row r="21" spans="1:14" ht="8.25" customHeight="1" x14ac:dyDescent="0.25">
      <c r="A21" s="84">
        <v>241</v>
      </c>
      <c r="B21" s="93" t="s">
        <v>31</v>
      </c>
      <c r="C21" s="91">
        <v>2019</v>
      </c>
      <c r="D21" s="93">
        <f>VLOOKUP(Tabelle2[[#This Row],[1]],'2019_A9_Rohdaten'!$B$5:$N$56,3,FALSE)</f>
        <v>185310</v>
      </c>
      <c r="E21" s="93">
        <f>VLOOKUP(Tabelle2[[#This Row],[1]],'2019_A9_Rohdaten'!$B$5:$N$56,4,FALSE)</f>
        <v>5775</v>
      </c>
      <c r="F21" s="93">
        <f>VLOOKUP(Tabelle2[[#This Row],[1]],'2019_A9_Rohdaten'!$B$5:$N$56,5,FALSE)</f>
        <v>48050</v>
      </c>
      <c r="G21" s="93">
        <f>VLOOKUP(Tabelle2[[#This Row],[1]],'2019_A9_Rohdaten'!$B$5:$N$56,6,FALSE)</f>
        <v>48105</v>
      </c>
      <c r="H21" s="93">
        <f>VLOOKUP(Tabelle2[[#This Row],[1]],'2019_A9_Rohdaten'!$B$5:$N$56,7,FALSE)</f>
        <v>60270</v>
      </c>
      <c r="I21" s="93">
        <f>VLOOKUP(Tabelle2[[#This Row],[1]],'2019_A9_Rohdaten'!$B$5:$N$56,8,FALSE)</f>
        <v>14285</v>
      </c>
      <c r="J21" s="93">
        <f>VLOOKUP(Tabelle2[[#This Row],[1]],'2019_A9_Rohdaten'!$B$5:$N$56,9,FALSE)</f>
        <v>45990</v>
      </c>
      <c r="K21" s="93">
        <f>VLOOKUP(Tabelle2[[#This Row],[1]],'2019_A9_Rohdaten'!$B$5:$N$56,10,FALSE)</f>
        <v>7070</v>
      </c>
      <c r="L21" s="93">
        <f>VLOOKUP(Tabelle2[[#This Row],[1]],'2019_A9_Rohdaten'!$B$5:$N$56,11,FALSE)</f>
        <v>2845</v>
      </c>
      <c r="M21" s="93">
        <f>VLOOKUP(Tabelle2[[#This Row],[1]],'2019_A9_Rohdaten'!$B$5:$N$56,12,FALSE)</f>
        <v>3905</v>
      </c>
      <c r="N21" s="93">
        <f>VLOOKUP(Tabelle2[[#This Row],[1]],'2019_A9_Rohdaten'!$B$5:$N$56,13,FALSE)</f>
        <v>5190</v>
      </c>
    </row>
    <row r="22" spans="1:14" ht="8.25" customHeight="1" x14ac:dyDescent="0.25">
      <c r="A22" s="84">
        <v>241001</v>
      </c>
      <c r="B22" s="93" t="s">
        <v>32</v>
      </c>
      <c r="C22" s="91">
        <v>2019</v>
      </c>
      <c r="D22" s="93">
        <f>VLOOKUP(Tabelle2[[#This Row],[1]],'2019_A9_Rohdaten'!$B$5:$N$56,3,FALSE)</f>
        <v>113440</v>
      </c>
      <c r="E22" s="93">
        <f>VLOOKUP(Tabelle2[[#This Row],[1]],'2019_A9_Rohdaten'!$B$5:$N$56,4,FALSE)</f>
        <v>2995</v>
      </c>
      <c r="F22" s="93">
        <f>VLOOKUP(Tabelle2[[#This Row],[1]],'2019_A9_Rohdaten'!$B$5:$N$56,5,FALSE)</f>
        <v>28635</v>
      </c>
      <c r="G22" s="93">
        <f>VLOOKUP(Tabelle2[[#This Row],[1]],'2019_A9_Rohdaten'!$B$5:$N$56,6,FALSE)</f>
        <v>31720</v>
      </c>
      <c r="H22" s="93">
        <f>VLOOKUP(Tabelle2[[#This Row],[1]],'2019_A9_Rohdaten'!$B$5:$N$56,7,FALSE)</f>
        <v>36035</v>
      </c>
      <c r="I22" s="93">
        <f>VLOOKUP(Tabelle2[[#This Row],[1]],'2019_A9_Rohdaten'!$B$5:$N$56,8,FALSE)</f>
        <v>8845</v>
      </c>
      <c r="J22" s="93">
        <f>VLOOKUP(Tabelle2[[#This Row],[1]],'2019_A9_Rohdaten'!$B$5:$N$56,9,FALSE)</f>
        <v>27190</v>
      </c>
      <c r="K22" s="93">
        <f>VLOOKUP(Tabelle2[[#This Row],[1]],'2019_A9_Rohdaten'!$B$5:$N$56,10,FALSE)</f>
        <v>4975</v>
      </c>
      <c r="L22" s="93">
        <f>VLOOKUP(Tabelle2[[#This Row],[1]],'2019_A9_Rohdaten'!$B$5:$N$56,11,FALSE)</f>
        <v>1365</v>
      </c>
      <c r="M22" s="93">
        <f>VLOOKUP(Tabelle2[[#This Row],[1]],'2019_A9_Rohdaten'!$B$5:$N$56,12,FALSE)</f>
        <v>1820</v>
      </c>
      <c r="N22" s="93">
        <f>VLOOKUP(Tabelle2[[#This Row],[1]],'2019_A9_Rohdaten'!$B$5:$N$56,13,FALSE)</f>
        <v>3460</v>
      </c>
    </row>
    <row r="23" spans="1:14" ht="8.25" customHeight="1" x14ac:dyDescent="0.25">
      <c r="A23" s="84">
        <v>241999</v>
      </c>
      <c r="B23" s="93" t="s">
        <v>33</v>
      </c>
      <c r="C23" s="91">
        <v>2019</v>
      </c>
      <c r="D23" s="93">
        <f>VLOOKUP(Tabelle2[[#This Row],[1]],'2019_A9_Rohdaten'!$B$5:$N$56,3,FALSE)</f>
        <v>71875</v>
      </c>
      <c r="E23" s="93">
        <f>VLOOKUP(Tabelle2[[#This Row],[1]],'2019_A9_Rohdaten'!$B$5:$N$56,4,FALSE)</f>
        <v>2780</v>
      </c>
      <c r="F23" s="93">
        <f>VLOOKUP(Tabelle2[[#This Row],[1]],'2019_A9_Rohdaten'!$B$5:$N$56,5,FALSE)</f>
        <v>19415</v>
      </c>
      <c r="G23" s="93">
        <f>VLOOKUP(Tabelle2[[#This Row],[1]],'2019_A9_Rohdaten'!$B$5:$N$56,6,FALSE)</f>
        <v>16385</v>
      </c>
      <c r="H23" s="93">
        <f>VLOOKUP(Tabelle2[[#This Row],[1]],'2019_A9_Rohdaten'!$B$5:$N$56,7,FALSE)</f>
        <v>24235</v>
      </c>
      <c r="I23" s="93">
        <f>VLOOKUP(Tabelle2[[#This Row],[1]],'2019_A9_Rohdaten'!$B$5:$N$56,8,FALSE)</f>
        <v>5440</v>
      </c>
      <c r="J23" s="93">
        <f>VLOOKUP(Tabelle2[[#This Row],[1]],'2019_A9_Rohdaten'!$B$5:$N$56,9,FALSE)</f>
        <v>18795</v>
      </c>
      <c r="K23" s="93">
        <f>VLOOKUP(Tabelle2[[#This Row],[1]],'2019_A9_Rohdaten'!$B$5:$N$56,10,FALSE)</f>
        <v>2095</v>
      </c>
      <c r="L23" s="93">
        <f>VLOOKUP(Tabelle2[[#This Row],[1]],'2019_A9_Rohdaten'!$B$5:$N$56,11,FALSE)</f>
        <v>1480</v>
      </c>
      <c r="M23" s="93">
        <f>VLOOKUP(Tabelle2[[#This Row],[1]],'2019_A9_Rohdaten'!$B$5:$N$56,12,FALSE)</f>
        <v>2085</v>
      </c>
      <c r="N23" s="93">
        <f>VLOOKUP(Tabelle2[[#This Row],[1]],'2019_A9_Rohdaten'!$B$5:$N$56,13,FALSE)</f>
        <v>1730</v>
      </c>
    </row>
    <row r="24" spans="1:14" ht="8.25" customHeight="1" x14ac:dyDescent="0.25">
      <c r="A24" s="85">
        <v>251</v>
      </c>
      <c r="B24" s="93" t="s">
        <v>34</v>
      </c>
      <c r="C24" s="91">
        <v>2019</v>
      </c>
      <c r="D24" s="93">
        <f>VLOOKUP(Tabelle2[[#This Row],[1]],'2019_A9_Rohdaten'!$B$5:$N$56,3,FALSE)</f>
        <v>18545</v>
      </c>
      <c r="E24" s="93">
        <f>VLOOKUP(Tabelle2[[#This Row],[1]],'2019_A9_Rohdaten'!$B$5:$N$56,4,FALSE)</f>
        <v>420</v>
      </c>
      <c r="F24" s="93">
        <f>VLOOKUP(Tabelle2[[#This Row],[1]],'2019_A9_Rohdaten'!$B$5:$N$56,5,FALSE)</f>
        <v>4500</v>
      </c>
      <c r="G24" s="93">
        <f>VLOOKUP(Tabelle2[[#This Row],[1]],'2019_A9_Rohdaten'!$B$5:$N$56,6,FALSE)</f>
        <v>2915</v>
      </c>
      <c r="H24" s="93">
        <f>VLOOKUP(Tabelle2[[#This Row],[1]],'2019_A9_Rohdaten'!$B$5:$N$56,7,FALSE)</f>
        <v>8045</v>
      </c>
      <c r="I24" s="93">
        <f>VLOOKUP(Tabelle2[[#This Row],[1]],'2019_A9_Rohdaten'!$B$5:$N$56,8,FALSE)</f>
        <v>750</v>
      </c>
      <c r="J24" s="93">
        <f>VLOOKUP(Tabelle2[[#This Row],[1]],'2019_A9_Rohdaten'!$B$5:$N$56,9,FALSE)</f>
        <v>7295</v>
      </c>
      <c r="K24" s="93">
        <f>VLOOKUP(Tabelle2[[#This Row],[1]],'2019_A9_Rohdaten'!$B$5:$N$56,10,FALSE)</f>
        <v>385</v>
      </c>
      <c r="L24" s="93">
        <f>VLOOKUP(Tabelle2[[#This Row],[1]],'2019_A9_Rohdaten'!$B$5:$N$56,11,FALSE)</f>
        <v>625</v>
      </c>
      <c r="M24" s="93">
        <f>VLOOKUP(Tabelle2[[#This Row],[1]],'2019_A9_Rohdaten'!$B$5:$N$56,12,FALSE)</f>
        <v>935</v>
      </c>
      <c r="N24" s="93">
        <f>VLOOKUP(Tabelle2[[#This Row],[1]],'2019_A9_Rohdaten'!$B$5:$N$56,13,FALSE)</f>
        <v>385</v>
      </c>
    </row>
    <row r="25" spans="1:14" ht="8.25" customHeight="1" x14ac:dyDescent="0.25">
      <c r="A25" s="85">
        <v>252</v>
      </c>
      <c r="B25" s="93" t="s">
        <v>35</v>
      </c>
      <c r="C25" s="91">
        <v>2019</v>
      </c>
      <c r="D25" s="93">
        <f>VLOOKUP(Tabelle2[[#This Row],[1]],'2019_A9_Rohdaten'!$B$5:$N$56,3,FALSE)</f>
        <v>16910</v>
      </c>
      <c r="E25" s="93">
        <f>VLOOKUP(Tabelle2[[#This Row],[1]],'2019_A9_Rohdaten'!$B$5:$N$56,4,FALSE)</f>
        <v>265</v>
      </c>
      <c r="F25" s="93">
        <f>VLOOKUP(Tabelle2[[#This Row],[1]],'2019_A9_Rohdaten'!$B$5:$N$56,5,FALSE)</f>
        <v>5030</v>
      </c>
      <c r="G25" s="93">
        <f>VLOOKUP(Tabelle2[[#This Row],[1]],'2019_A9_Rohdaten'!$B$5:$N$56,6,FALSE)</f>
        <v>4570</v>
      </c>
      <c r="H25" s="93">
        <f>VLOOKUP(Tabelle2[[#This Row],[1]],'2019_A9_Rohdaten'!$B$5:$N$56,7,FALSE)</f>
        <v>5145</v>
      </c>
      <c r="I25" s="93">
        <f>VLOOKUP(Tabelle2[[#This Row],[1]],'2019_A9_Rohdaten'!$B$5:$N$56,8,FALSE)</f>
        <v>1160</v>
      </c>
      <c r="J25" s="93">
        <f>VLOOKUP(Tabelle2[[#This Row],[1]],'2019_A9_Rohdaten'!$B$5:$N$56,9,FALSE)</f>
        <v>3985</v>
      </c>
      <c r="K25" s="93">
        <f>VLOOKUP(Tabelle2[[#This Row],[1]],'2019_A9_Rohdaten'!$B$5:$N$56,10,FALSE)</f>
        <v>275</v>
      </c>
      <c r="L25" s="93">
        <f>VLOOKUP(Tabelle2[[#This Row],[1]],'2019_A9_Rohdaten'!$B$5:$N$56,11,FALSE)</f>
        <v>450</v>
      </c>
      <c r="M25" s="93">
        <f>VLOOKUP(Tabelle2[[#This Row],[1]],'2019_A9_Rohdaten'!$B$5:$N$56,12,FALSE)</f>
        <v>460</v>
      </c>
      <c r="N25" s="93">
        <f>VLOOKUP(Tabelle2[[#This Row],[1]],'2019_A9_Rohdaten'!$B$5:$N$56,13,FALSE)</f>
        <v>325</v>
      </c>
    </row>
    <row r="26" spans="1:14" ht="8.25" customHeight="1" x14ac:dyDescent="0.25">
      <c r="A26" s="85">
        <v>254</v>
      </c>
      <c r="B26" s="93" t="s">
        <v>36</v>
      </c>
      <c r="C26" s="91">
        <v>2019</v>
      </c>
      <c r="D26" s="93">
        <f>VLOOKUP(Tabelle2[[#This Row],[1]],'2019_A9_Rohdaten'!$B$5:$N$56,3,FALSE)</f>
        <v>24995</v>
      </c>
      <c r="E26" s="93">
        <f>VLOOKUP(Tabelle2[[#This Row],[1]],'2019_A9_Rohdaten'!$B$5:$N$56,4,FALSE)</f>
        <v>555</v>
      </c>
      <c r="F26" s="93">
        <f>VLOOKUP(Tabelle2[[#This Row],[1]],'2019_A9_Rohdaten'!$B$5:$N$56,5,FALSE)</f>
        <v>6855</v>
      </c>
      <c r="G26" s="93">
        <f>VLOOKUP(Tabelle2[[#This Row],[1]],'2019_A9_Rohdaten'!$B$5:$N$56,6,FALSE)</f>
        <v>5285</v>
      </c>
      <c r="H26" s="93">
        <f>VLOOKUP(Tabelle2[[#This Row],[1]],'2019_A9_Rohdaten'!$B$5:$N$56,7,FALSE)</f>
        <v>8075</v>
      </c>
      <c r="I26" s="93">
        <f>VLOOKUP(Tabelle2[[#This Row],[1]],'2019_A9_Rohdaten'!$B$5:$N$56,8,FALSE)</f>
        <v>1570</v>
      </c>
      <c r="J26" s="93">
        <f>VLOOKUP(Tabelle2[[#This Row],[1]],'2019_A9_Rohdaten'!$B$5:$N$56,9,FALSE)</f>
        <v>6500</v>
      </c>
      <c r="K26" s="93">
        <f>VLOOKUP(Tabelle2[[#This Row],[1]],'2019_A9_Rohdaten'!$B$5:$N$56,10,FALSE)</f>
        <v>1270</v>
      </c>
      <c r="L26" s="93">
        <f>VLOOKUP(Tabelle2[[#This Row],[1]],'2019_A9_Rohdaten'!$B$5:$N$56,11,FALSE)</f>
        <v>645</v>
      </c>
      <c r="M26" s="93">
        <f>VLOOKUP(Tabelle2[[#This Row],[1]],'2019_A9_Rohdaten'!$B$5:$N$56,12,FALSE)</f>
        <v>1000</v>
      </c>
      <c r="N26" s="93">
        <f>VLOOKUP(Tabelle2[[#This Row],[1]],'2019_A9_Rohdaten'!$B$5:$N$56,13,FALSE)</f>
        <v>800</v>
      </c>
    </row>
    <row r="27" spans="1:14" ht="8.25" customHeight="1" x14ac:dyDescent="0.25">
      <c r="A27" s="86">
        <v>255</v>
      </c>
      <c r="B27" s="93" t="s">
        <v>37</v>
      </c>
      <c r="C27" s="91">
        <v>2019</v>
      </c>
      <c r="D27" s="93">
        <f>VLOOKUP(Tabelle2[[#This Row],[1]],'2019_A9_Rohdaten'!$B$5:$N$56,3,FALSE)</f>
        <v>4275</v>
      </c>
      <c r="E27" s="93">
        <f>VLOOKUP(Tabelle2[[#This Row],[1]],'2019_A9_Rohdaten'!$B$5:$N$56,4,FALSE)</f>
        <v>120</v>
      </c>
      <c r="F27" s="93">
        <f>VLOOKUP(Tabelle2[[#This Row],[1]],'2019_A9_Rohdaten'!$B$5:$N$56,5,FALSE)</f>
        <v>1305</v>
      </c>
      <c r="G27" s="93">
        <f>VLOOKUP(Tabelle2[[#This Row],[1]],'2019_A9_Rohdaten'!$B$5:$N$56,6,FALSE)</f>
        <v>1500</v>
      </c>
      <c r="H27" s="93">
        <f>VLOOKUP(Tabelle2[[#This Row],[1]],'2019_A9_Rohdaten'!$B$5:$N$56,7,FALSE)</f>
        <v>615</v>
      </c>
      <c r="I27" s="93">
        <f>VLOOKUP(Tabelle2[[#This Row],[1]],'2019_A9_Rohdaten'!$B$5:$N$56,8,FALSE)</f>
        <v>210</v>
      </c>
      <c r="J27" s="93">
        <f>VLOOKUP(Tabelle2[[#This Row],[1]],'2019_A9_Rohdaten'!$B$5:$N$56,9,FALSE)</f>
        <v>405</v>
      </c>
      <c r="K27" s="93">
        <f>VLOOKUP(Tabelle2[[#This Row],[1]],'2019_A9_Rohdaten'!$B$5:$N$56,10,FALSE)</f>
        <v>70</v>
      </c>
      <c r="L27" s="93">
        <f>VLOOKUP(Tabelle2[[#This Row],[1]],'2019_A9_Rohdaten'!$B$5:$N$56,11,FALSE)</f>
        <v>100</v>
      </c>
      <c r="M27" s="93">
        <f>VLOOKUP(Tabelle2[[#This Row],[1]],'2019_A9_Rohdaten'!$B$5:$N$56,12,FALSE)</f>
        <v>230</v>
      </c>
      <c r="N27" s="93">
        <f>VLOOKUP(Tabelle2[[#This Row],[1]],'2019_A9_Rohdaten'!$B$5:$N$56,13,FALSE)</f>
        <v>160</v>
      </c>
    </row>
    <row r="28" spans="1:14" ht="8.25" customHeight="1" x14ac:dyDescent="0.25">
      <c r="A28" s="86">
        <v>256</v>
      </c>
      <c r="B28" s="93" t="s">
        <v>38</v>
      </c>
      <c r="C28" s="91">
        <v>2019</v>
      </c>
      <c r="D28" s="93">
        <f>VLOOKUP(Tabelle2[[#This Row],[1]],'2019_A9_Rohdaten'!$B$5:$N$56,3,FALSE)</f>
        <v>10345</v>
      </c>
      <c r="E28" s="93">
        <f>VLOOKUP(Tabelle2[[#This Row],[1]],'2019_A9_Rohdaten'!$B$5:$N$56,4,FALSE)</f>
        <v>160</v>
      </c>
      <c r="F28" s="93">
        <f>VLOOKUP(Tabelle2[[#This Row],[1]],'2019_A9_Rohdaten'!$B$5:$N$56,5,FALSE)</f>
        <v>3065</v>
      </c>
      <c r="G28" s="93">
        <f>VLOOKUP(Tabelle2[[#This Row],[1]],'2019_A9_Rohdaten'!$B$5:$N$56,6,FALSE)</f>
        <v>1775</v>
      </c>
      <c r="H28" s="93">
        <f>VLOOKUP(Tabelle2[[#This Row],[1]],'2019_A9_Rohdaten'!$B$5:$N$56,7,FALSE)</f>
        <v>4015</v>
      </c>
      <c r="I28" s="93">
        <f>VLOOKUP(Tabelle2[[#This Row],[1]],'2019_A9_Rohdaten'!$B$5:$N$56,8,FALSE)</f>
        <v>460</v>
      </c>
      <c r="J28" s="93">
        <f>VLOOKUP(Tabelle2[[#This Row],[1]],'2019_A9_Rohdaten'!$B$5:$N$56,9,FALSE)</f>
        <v>3550</v>
      </c>
      <c r="K28" s="93">
        <f>VLOOKUP(Tabelle2[[#This Row],[1]],'2019_A9_Rohdaten'!$B$5:$N$56,10,FALSE)</f>
        <v>245</v>
      </c>
      <c r="L28" s="93">
        <f>VLOOKUP(Tabelle2[[#This Row],[1]],'2019_A9_Rohdaten'!$B$5:$N$56,11,FALSE)</f>
        <v>295</v>
      </c>
      <c r="M28" s="93">
        <f>VLOOKUP(Tabelle2[[#This Row],[1]],'2019_A9_Rohdaten'!$B$5:$N$56,12,FALSE)</f>
        <v>415</v>
      </c>
      <c r="N28" s="93">
        <f>VLOOKUP(Tabelle2[[#This Row],[1]],'2019_A9_Rohdaten'!$B$5:$N$56,13,FALSE)</f>
        <v>140</v>
      </c>
    </row>
    <row r="29" spans="1:14" ht="8.25" customHeight="1" x14ac:dyDescent="0.25">
      <c r="A29" s="86">
        <v>257</v>
      </c>
      <c r="B29" s="93" t="s">
        <v>39</v>
      </c>
      <c r="C29" s="91">
        <v>2019</v>
      </c>
      <c r="D29" s="93">
        <f>VLOOKUP(Tabelle2[[#This Row],[1]],'2019_A9_Rohdaten'!$B$5:$N$56,3,FALSE)</f>
        <v>14255</v>
      </c>
      <c r="E29" s="93">
        <f>VLOOKUP(Tabelle2[[#This Row],[1]],'2019_A9_Rohdaten'!$B$5:$N$56,4,FALSE)</f>
        <v>245</v>
      </c>
      <c r="F29" s="93">
        <f>VLOOKUP(Tabelle2[[#This Row],[1]],'2019_A9_Rohdaten'!$B$5:$N$56,5,FALSE)</f>
        <v>3850</v>
      </c>
      <c r="G29" s="93">
        <f>VLOOKUP(Tabelle2[[#This Row],[1]],'2019_A9_Rohdaten'!$B$5:$N$56,6,FALSE)</f>
        <v>3130</v>
      </c>
      <c r="H29" s="93">
        <f>VLOOKUP(Tabelle2[[#This Row],[1]],'2019_A9_Rohdaten'!$B$5:$N$56,7,FALSE)</f>
        <v>4930</v>
      </c>
      <c r="I29" s="93">
        <f>VLOOKUP(Tabelle2[[#This Row],[1]],'2019_A9_Rohdaten'!$B$5:$N$56,8,FALSE)</f>
        <v>965</v>
      </c>
      <c r="J29" s="93">
        <f>VLOOKUP(Tabelle2[[#This Row],[1]],'2019_A9_Rohdaten'!$B$5:$N$56,9,FALSE)</f>
        <v>3965</v>
      </c>
      <c r="K29" s="93">
        <f>VLOOKUP(Tabelle2[[#This Row],[1]],'2019_A9_Rohdaten'!$B$5:$N$56,10,FALSE)</f>
        <v>345</v>
      </c>
      <c r="L29" s="93">
        <f>VLOOKUP(Tabelle2[[#This Row],[1]],'2019_A9_Rohdaten'!$B$5:$N$56,11,FALSE)</f>
        <v>530</v>
      </c>
      <c r="M29" s="93">
        <f>VLOOKUP(Tabelle2[[#This Row],[1]],'2019_A9_Rohdaten'!$B$5:$N$56,12,FALSE)</f>
        <v>715</v>
      </c>
      <c r="N29" s="93">
        <f>VLOOKUP(Tabelle2[[#This Row],[1]],'2019_A9_Rohdaten'!$B$5:$N$56,13,FALSE)</f>
        <v>255</v>
      </c>
    </row>
    <row r="30" spans="1:14" ht="16.5" customHeight="1" x14ac:dyDescent="0.25">
      <c r="A30" s="86">
        <v>2</v>
      </c>
      <c r="B30" s="92" t="s">
        <v>40</v>
      </c>
      <c r="C30" s="90">
        <v>2019</v>
      </c>
      <c r="D30" s="92">
        <f>VLOOKUP(Tabelle2[[#This Row],[1]],'2019_A9_Rohdaten'!$B$5:$N$56,3,FALSE)</f>
        <v>274635</v>
      </c>
      <c r="E30" s="92">
        <f>VLOOKUP(Tabelle2[[#This Row],[1]],'2019_A9_Rohdaten'!$B$5:$N$56,4,FALSE)</f>
        <v>7535</v>
      </c>
      <c r="F30" s="92">
        <f>VLOOKUP(Tabelle2[[#This Row],[1]],'2019_A9_Rohdaten'!$B$5:$N$56,5,FALSE)</f>
        <v>72655</v>
      </c>
      <c r="G30" s="92">
        <f>VLOOKUP(Tabelle2[[#This Row],[1]],'2019_A9_Rohdaten'!$B$5:$N$56,6,FALSE)</f>
        <v>67280</v>
      </c>
      <c r="H30" s="92">
        <f>VLOOKUP(Tabelle2[[#This Row],[1]],'2019_A9_Rohdaten'!$B$5:$N$56,7,FALSE)</f>
        <v>91100</v>
      </c>
      <c r="I30" s="92">
        <f>VLOOKUP(Tabelle2[[#This Row],[1]],'2019_A9_Rohdaten'!$B$5:$N$56,8,FALSE)</f>
        <v>19400</v>
      </c>
      <c r="J30" s="92">
        <f>VLOOKUP(Tabelle2[[#This Row],[1]],'2019_A9_Rohdaten'!$B$5:$N$56,9,FALSE)</f>
        <v>71700</v>
      </c>
      <c r="K30" s="92">
        <f>VLOOKUP(Tabelle2[[#This Row],[1]],'2019_A9_Rohdaten'!$B$5:$N$56,10,FALSE)</f>
        <v>9660</v>
      </c>
      <c r="L30" s="92">
        <f>VLOOKUP(Tabelle2[[#This Row],[1]],'2019_A9_Rohdaten'!$B$5:$N$56,11,FALSE)</f>
        <v>5490</v>
      </c>
      <c r="M30" s="92">
        <f>VLOOKUP(Tabelle2[[#This Row],[1]],'2019_A9_Rohdaten'!$B$5:$N$56,12,FALSE)</f>
        <v>7660</v>
      </c>
      <c r="N30" s="92">
        <f>VLOOKUP(Tabelle2[[#This Row],[1]],'2019_A9_Rohdaten'!$B$5:$N$56,13,FALSE)</f>
        <v>7255</v>
      </c>
    </row>
    <row r="31" spans="1:14" ht="8.25" customHeight="1" x14ac:dyDescent="0.25">
      <c r="A31" s="86">
        <v>351</v>
      </c>
      <c r="B31" s="93" t="s">
        <v>41</v>
      </c>
      <c r="C31" s="91">
        <v>2019</v>
      </c>
      <c r="D31" s="93">
        <f>VLOOKUP(Tabelle2[[#This Row],[1]],'2019_A9_Rohdaten'!$B$5:$N$56,3,FALSE)</f>
        <v>14330</v>
      </c>
      <c r="E31" s="93">
        <f>VLOOKUP(Tabelle2[[#This Row],[1]],'2019_A9_Rohdaten'!$B$5:$N$56,4,FALSE)</f>
        <v>160</v>
      </c>
      <c r="F31" s="93">
        <f>VLOOKUP(Tabelle2[[#This Row],[1]],'2019_A9_Rohdaten'!$B$5:$N$56,5,FALSE)</f>
        <v>4740</v>
      </c>
      <c r="G31" s="93">
        <f>VLOOKUP(Tabelle2[[#This Row],[1]],'2019_A9_Rohdaten'!$B$5:$N$56,6,FALSE)</f>
        <v>2360</v>
      </c>
      <c r="H31" s="93">
        <f>VLOOKUP(Tabelle2[[#This Row],[1]],'2019_A9_Rohdaten'!$B$5:$N$56,7,FALSE)</f>
        <v>5290</v>
      </c>
      <c r="I31" s="93">
        <f>VLOOKUP(Tabelle2[[#This Row],[1]],'2019_A9_Rohdaten'!$B$5:$N$56,8,FALSE)</f>
        <v>945</v>
      </c>
      <c r="J31" s="93">
        <f>VLOOKUP(Tabelle2[[#This Row],[1]],'2019_A9_Rohdaten'!$B$5:$N$56,9,FALSE)</f>
        <v>4345</v>
      </c>
      <c r="K31" s="93">
        <f>VLOOKUP(Tabelle2[[#This Row],[1]],'2019_A9_Rohdaten'!$B$5:$N$56,10,FALSE)</f>
        <v>305</v>
      </c>
      <c r="L31" s="93">
        <f>VLOOKUP(Tabelle2[[#This Row],[1]],'2019_A9_Rohdaten'!$B$5:$N$56,11,FALSE)</f>
        <v>375</v>
      </c>
      <c r="M31" s="93">
        <f>VLOOKUP(Tabelle2[[#This Row],[1]],'2019_A9_Rohdaten'!$B$5:$N$56,12,FALSE)</f>
        <v>325</v>
      </c>
      <c r="N31" s="93">
        <f>VLOOKUP(Tabelle2[[#This Row],[1]],'2019_A9_Rohdaten'!$B$5:$N$56,13,FALSE)</f>
        <v>340</v>
      </c>
    </row>
    <row r="32" spans="1:14" ht="8.25" customHeight="1" x14ac:dyDescent="0.25">
      <c r="A32" s="86">
        <v>352</v>
      </c>
      <c r="B32" s="93" t="s">
        <v>42</v>
      </c>
      <c r="C32" s="91">
        <v>2019</v>
      </c>
      <c r="D32" s="93">
        <f>VLOOKUP(Tabelle2[[#This Row],[1]],'2019_A9_Rohdaten'!$B$5:$N$56,3,FALSE)</f>
        <v>13345</v>
      </c>
      <c r="E32" s="93">
        <f>VLOOKUP(Tabelle2[[#This Row],[1]],'2019_A9_Rohdaten'!$B$5:$N$56,4,FALSE)</f>
        <v>385</v>
      </c>
      <c r="F32" s="93">
        <f>VLOOKUP(Tabelle2[[#This Row],[1]],'2019_A9_Rohdaten'!$B$5:$N$56,5,FALSE)</f>
        <v>3450</v>
      </c>
      <c r="G32" s="93">
        <f>VLOOKUP(Tabelle2[[#This Row],[1]],'2019_A9_Rohdaten'!$B$5:$N$56,6,FALSE)</f>
        <v>1970</v>
      </c>
      <c r="H32" s="93">
        <f>VLOOKUP(Tabelle2[[#This Row],[1]],'2019_A9_Rohdaten'!$B$5:$N$56,7,FALSE)</f>
        <v>5780</v>
      </c>
      <c r="I32" s="93">
        <f>VLOOKUP(Tabelle2[[#This Row],[1]],'2019_A9_Rohdaten'!$B$5:$N$56,8,FALSE)</f>
        <v>860</v>
      </c>
      <c r="J32" s="93">
        <f>VLOOKUP(Tabelle2[[#This Row],[1]],'2019_A9_Rohdaten'!$B$5:$N$56,9,FALSE)</f>
        <v>4920</v>
      </c>
      <c r="K32" s="93">
        <f>VLOOKUP(Tabelle2[[#This Row],[1]],'2019_A9_Rohdaten'!$B$5:$N$56,10,FALSE)</f>
        <v>385</v>
      </c>
      <c r="L32" s="93">
        <f>VLOOKUP(Tabelle2[[#This Row],[1]],'2019_A9_Rohdaten'!$B$5:$N$56,11,FALSE)</f>
        <v>385</v>
      </c>
      <c r="M32" s="93">
        <f>VLOOKUP(Tabelle2[[#This Row],[1]],'2019_A9_Rohdaten'!$B$5:$N$56,12,FALSE)</f>
        <v>525</v>
      </c>
      <c r="N32" s="93">
        <f>VLOOKUP(Tabelle2[[#This Row],[1]],'2019_A9_Rohdaten'!$B$5:$N$56,13,FALSE)</f>
        <v>245</v>
      </c>
    </row>
    <row r="33" spans="1:14" ht="8.25" customHeight="1" x14ac:dyDescent="0.25">
      <c r="A33" s="86">
        <v>353</v>
      </c>
      <c r="B33" s="93" t="s">
        <v>43</v>
      </c>
      <c r="C33" s="91">
        <v>2019</v>
      </c>
      <c r="D33" s="93">
        <f>VLOOKUP(Tabelle2[[#This Row],[1]],'2019_A9_Rohdaten'!$B$5:$N$56,3,FALSE)</f>
        <v>21285</v>
      </c>
      <c r="E33" s="93">
        <f>VLOOKUP(Tabelle2[[#This Row],[1]],'2019_A9_Rohdaten'!$B$5:$N$56,4,FALSE)</f>
        <v>725</v>
      </c>
      <c r="F33" s="93">
        <f>VLOOKUP(Tabelle2[[#This Row],[1]],'2019_A9_Rohdaten'!$B$5:$N$56,5,FALSE)</f>
        <v>4120</v>
      </c>
      <c r="G33" s="93">
        <f>VLOOKUP(Tabelle2[[#This Row],[1]],'2019_A9_Rohdaten'!$B$5:$N$56,6,FALSE)</f>
        <v>3780</v>
      </c>
      <c r="H33" s="93">
        <f>VLOOKUP(Tabelle2[[#This Row],[1]],'2019_A9_Rohdaten'!$B$5:$N$56,7,FALSE)</f>
        <v>8570</v>
      </c>
      <c r="I33" s="93">
        <f>VLOOKUP(Tabelle2[[#This Row],[1]],'2019_A9_Rohdaten'!$B$5:$N$56,8,FALSE)</f>
        <v>1495</v>
      </c>
      <c r="J33" s="93">
        <f>VLOOKUP(Tabelle2[[#This Row],[1]],'2019_A9_Rohdaten'!$B$5:$N$56,9,FALSE)</f>
        <v>7075</v>
      </c>
      <c r="K33" s="93">
        <f>VLOOKUP(Tabelle2[[#This Row],[1]],'2019_A9_Rohdaten'!$B$5:$N$56,10,FALSE)</f>
        <v>855</v>
      </c>
      <c r="L33" s="93">
        <f>VLOOKUP(Tabelle2[[#This Row],[1]],'2019_A9_Rohdaten'!$B$5:$N$56,11,FALSE)</f>
        <v>975</v>
      </c>
      <c r="M33" s="93">
        <f>VLOOKUP(Tabelle2[[#This Row],[1]],'2019_A9_Rohdaten'!$B$5:$N$56,12,FALSE)</f>
        <v>835</v>
      </c>
      <c r="N33" s="93">
        <f>VLOOKUP(Tabelle2[[#This Row],[1]],'2019_A9_Rohdaten'!$B$5:$N$56,13,FALSE)</f>
        <v>790</v>
      </c>
    </row>
    <row r="34" spans="1:14" ht="8.25" customHeight="1" x14ac:dyDescent="0.25">
      <c r="A34" s="86">
        <v>354</v>
      </c>
      <c r="B34" s="93" t="s">
        <v>44</v>
      </c>
      <c r="C34" s="91">
        <v>2019</v>
      </c>
      <c r="D34" s="93">
        <f>VLOOKUP(Tabelle2[[#This Row],[1]],'2019_A9_Rohdaten'!$B$5:$N$56,3,FALSE)</f>
        <v>2785</v>
      </c>
      <c r="E34" s="93">
        <f>VLOOKUP(Tabelle2[[#This Row],[1]],'2019_A9_Rohdaten'!$B$5:$N$56,4,FALSE)</f>
        <v>60</v>
      </c>
      <c r="F34" s="93">
        <f>VLOOKUP(Tabelle2[[#This Row],[1]],'2019_A9_Rohdaten'!$B$5:$N$56,5,FALSE)</f>
        <v>690</v>
      </c>
      <c r="G34" s="93">
        <f>VLOOKUP(Tabelle2[[#This Row],[1]],'2019_A9_Rohdaten'!$B$5:$N$56,6,FALSE)</f>
        <v>340</v>
      </c>
      <c r="H34" s="93">
        <f>VLOOKUP(Tabelle2[[#This Row],[1]],'2019_A9_Rohdaten'!$B$5:$N$56,7,FALSE)</f>
        <v>1265</v>
      </c>
      <c r="I34" s="93">
        <f>VLOOKUP(Tabelle2[[#This Row],[1]],'2019_A9_Rohdaten'!$B$5:$N$56,8,FALSE)</f>
        <v>125</v>
      </c>
      <c r="J34" s="93">
        <f>VLOOKUP(Tabelle2[[#This Row],[1]],'2019_A9_Rohdaten'!$B$5:$N$56,9,FALSE)</f>
        <v>1145</v>
      </c>
      <c r="K34" s="93">
        <f>VLOOKUP(Tabelle2[[#This Row],[1]],'2019_A9_Rohdaten'!$B$5:$N$56,10,FALSE)</f>
        <v>65</v>
      </c>
      <c r="L34" s="93">
        <f>VLOOKUP(Tabelle2[[#This Row],[1]],'2019_A9_Rohdaten'!$B$5:$N$56,11,FALSE)</f>
        <v>85</v>
      </c>
      <c r="M34" s="93">
        <f>VLOOKUP(Tabelle2[[#This Row],[1]],'2019_A9_Rohdaten'!$B$5:$N$56,12,FALSE)</f>
        <v>120</v>
      </c>
      <c r="N34" s="93">
        <f>VLOOKUP(Tabelle2[[#This Row],[1]],'2019_A9_Rohdaten'!$B$5:$N$56,13,FALSE)</f>
        <v>115</v>
      </c>
    </row>
    <row r="35" spans="1:14" ht="8.25" customHeight="1" x14ac:dyDescent="0.25">
      <c r="A35" s="86">
        <v>355</v>
      </c>
      <c r="B35" s="93" t="s">
        <v>45</v>
      </c>
      <c r="C35" s="91">
        <v>2019</v>
      </c>
      <c r="D35" s="93">
        <f>VLOOKUP(Tabelle2[[#This Row],[1]],'2019_A9_Rohdaten'!$B$5:$N$56,3,FALSE)</f>
        <v>13120</v>
      </c>
      <c r="E35" s="93">
        <f>VLOOKUP(Tabelle2[[#This Row],[1]],'2019_A9_Rohdaten'!$B$5:$N$56,4,FALSE)</f>
        <v>185</v>
      </c>
      <c r="F35" s="93">
        <f>VLOOKUP(Tabelle2[[#This Row],[1]],'2019_A9_Rohdaten'!$B$5:$N$56,5,FALSE)</f>
        <v>4650</v>
      </c>
      <c r="G35" s="93">
        <f>VLOOKUP(Tabelle2[[#This Row],[1]],'2019_A9_Rohdaten'!$B$5:$N$56,6,FALSE)</f>
        <v>1995</v>
      </c>
      <c r="H35" s="93">
        <f>VLOOKUP(Tabelle2[[#This Row],[1]],'2019_A9_Rohdaten'!$B$5:$N$56,7,FALSE)</f>
        <v>4090</v>
      </c>
      <c r="I35" s="93">
        <f>VLOOKUP(Tabelle2[[#This Row],[1]],'2019_A9_Rohdaten'!$B$5:$N$56,8,FALSE)</f>
        <v>505</v>
      </c>
      <c r="J35" s="93">
        <f>VLOOKUP(Tabelle2[[#This Row],[1]],'2019_A9_Rohdaten'!$B$5:$N$56,9,FALSE)</f>
        <v>3585</v>
      </c>
      <c r="K35" s="93">
        <f>VLOOKUP(Tabelle2[[#This Row],[1]],'2019_A9_Rohdaten'!$B$5:$N$56,10,FALSE)</f>
        <v>680</v>
      </c>
      <c r="L35" s="93">
        <f>VLOOKUP(Tabelle2[[#This Row],[1]],'2019_A9_Rohdaten'!$B$5:$N$56,11,FALSE)</f>
        <v>400</v>
      </c>
      <c r="M35" s="93">
        <f>VLOOKUP(Tabelle2[[#This Row],[1]],'2019_A9_Rohdaten'!$B$5:$N$56,12,FALSE)</f>
        <v>425</v>
      </c>
      <c r="N35" s="93">
        <f>VLOOKUP(Tabelle2[[#This Row],[1]],'2019_A9_Rohdaten'!$B$5:$N$56,13,FALSE)</f>
        <v>250</v>
      </c>
    </row>
    <row r="36" spans="1:14" ht="8.25" customHeight="1" x14ac:dyDescent="0.25">
      <c r="A36" s="86">
        <v>356</v>
      </c>
      <c r="B36" s="93" t="s">
        <v>46</v>
      </c>
      <c r="C36" s="91">
        <v>2019</v>
      </c>
      <c r="D36" s="93">
        <f>VLOOKUP(Tabelle2[[#This Row],[1]],'2019_A9_Rohdaten'!$B$5:$N$56,3,FALSE)</f>
        <v>6715</v>
      </c>
      <c r="E36" s="93">
        <f>VLOOKUP(Tabelle2[[#This Row],[1]],'2019_A9_Rohdaten'!$B$5:$N$56,4,FALSE)</f>
        <v>195</v>
      </c>
      <c r="F36" s="93">
        <f>VLOOKUP(Tabelle2[[#This Row],[1]],'2019_A9_Rohdaten'!$B$5:$N$56,5,FALSE)</f>
        <v>2110</v>
      </c>
      <c r="G36" s="93">
        <f>VLOOKUP(Tabelle2[[#This Row],[1]],'2019_A9_Rohdaten'!$B$5:$N$56,6,FALSE)</f>
        <v>1390</v>
      </c>
      <c r="H36" s="93">
        <f>VLOOKUP(Tabelle2[[#This Row],[1]],'2019_A9_Rohdaten'!$B$5:$N$56,7,FALSE)</f>
        <v>2130</v>
      </c>
      <c r="I36" s="93">
        <f>VLOOKUP(Tabelle2[[#This Row],[1]],'2019_A9_Rohdaten'!$B$5:$N$56,8,FALSE)</f>
        <v>390</v>
      </c>
      <c r="J36" s="93">
        <f>VLOOKUP(Tabelle2[[#This Row],[1]],'2019_A9_Rohdaten'!$B$5:$N$56,9,FALSE)</f>
        <v>1740</v>
      </c>
      <c r="K36" s="93">
        <f>VLOOKUP(Tabelle2[[#This Row],[1]],'2019_A9_Rohdaten'!$B$5:$N$56,10,FALSE)</f>
        <v>100</v>
      </c>
      <c r="L36" s="93">
        <f>VLOOKUP(Tabelle2[[#This Row],[1]],'2019_A9_Rohdaten'!$B$5:$N$56,11,FALSE)</f>
        <v>195</v>
      </c>
      <c r="M36" s="93">
        <f>VLOOKUP(Tabelle2[[#This Row],[1]],'2019_A9_Rohdaten'!$B$5:$N$56,12,FALSE)</f>
        <v>275</v>
      </c>
      <c r="N36" s="93">
        <f>VLOOKUP(Tabelle2[[#This Row],[1]],'2019_A9_Rohdaten'!$B$5:$N$56,13,FALSE)</f>
        <v>135</v>
      </c>
    </row>
    <row r="37" spans="1:14" ht="8.25" customHeight="1" x14ac:dyDescent="0.25">
      <c r="A37" s="86">
        <v>357</v>
      </c>
      <c r="B37" s="93" t="s">
        <v>47</v>
      </c>
      <c r="C37" s="91">
        <v>2019</v>
      </c>
      <c r="D37" s="93">
        <f>VLOOKUP(Tabelle2[[#This Row],[1]],'2019_A9_Rohdaten'!$B$5:$N$56,3,FALSE)</f>
        <v>11585</v>
      </c>
      <c r="E37" s="93">
        <f>VLOOKUP(Tabelle2[[#This Row],[1]],'2019_A9_Rohdaten'!$B$5:$N$56,4,FALSE)</f>
        <v>225</v>
      </c>
      <c r="F37" s="93">
        <f>VLOOKUP(Tabelle2[[#This Row],[1]],'2019_A9_Rohdaten'!$B$5:$N$56,5,FALSE)</f>
        <v>2705</v>
      </c>
      <c r="G37" s="93">
        <f>VLOOKUP(Tabelle2[[#This Row],[1]],'2019_A9_Rohdaten'!$B$5:$N$56,6,FALSE)</f>
        <v>1780</v>
      </c>
      <c r="H37" s="93">
        <f>VLOOKUP(Tabelle2[[#This Row],[1]],'2019_A9_Rohdaten'!$B$5:$N$56,7,FALSE)</f>
        <v>5095</v>
      </c>
      <c r="I37" s="93">
        <f>VLOOKUP(Tabelle2[[#This Row],[1]],'2019_A9_Rohdaten'!$B$5:$N$56,8,FALSE)</f>
        <v>855</v>
      </c>
      <c r="J37" s="93">
        <f>VLOOKUP(Tabelle2[[#This Row],[1]],'2019_A9_Rohdaten'!$B$5:$N$56,9,FALSE)</f>
        <v>4240</v>
      </c>
      <c r="K37" s="93">
        <f>VLOOKUP(Tabelle2[[#This Row],[1]],'2019_A9_Rohdaten'!$B$5:$N$56,10,FALSE)</f>
        <v>250</v>
      </c>
      <c r="L37" s="93">
        <f>VLOOKUP(Tabelle2[[#This Row],[1]],'2019_A9_Rohdaten'!$B$5:$N$56,11,FALSE)</f>
        <v>335</v>
      </c>
      <c r="M37" s="93">
        <f>VLOOKUP(Tabelle2[[#This Row],[1]],'2019_A9_Rohdaten'!$B$5:$N$56,12,FALSE)</f>
        <v>580</v>
      </c>
      <c r="N37" s="93">
        <f>VLOOKUP(Tabelle2[[#This Row],[1]],'2019_A9_Rohdaten'!$B$5:$N$56,13,FALSE)</f>
        <v>355</v>
      </c>
    </row>
    <row r="38" spans="1:14" ht="8.25" customHeight="1" x14ac:dyDescent="0.25">
      <c r="A38" s="86">
        <v>358</v>
      </c>
      <c r="B38" s="93" t="s">
        <v>48</v>
      </c>
      <c r="C38" s="91">
        <v>2019</v>
      </c>
      <c r="D38" s="93">
        <f>VLOOKUP(Tabelle2[[#This Row],[1]],'2019_A9_Rohdaten'!$B$5:$N$56,3,FALSE)</f>
        <v>12525</v>
      </c>
      <c r="E38" s="93">
        <f>VLOOKUP(Tabelle2[[#This Row],[1]],'2019_A9_Rohdaten'!$B$5:$N$56,4,FALSE)</f>
        <v>265</v>
      </c>
      <c r="F38" s="93">
        <f>VLOOKUP(Tabelle2[[#This Row],[1]],'2019_A9_Rohdaten'!$B$5:$N$56,5,FALSE)</f>
        <v>2940</v>
      </c>
      <c r="G38" s="93">
        <f>VLOOKUP(Tabelle2[[#This Row],[1]],'2019_A9_Rohdaten'!$B$5:$N$56,6,FALSE)</f>
        <v>1830</v>
      </c>
      <c r="H38" s="93">
        <f>VLOOKUP(Tabelle2[[#This Row],[1]],'2019_A9_Rohdaten'!$B$5:$N$56,7,FALSE)</f>
        <v>5675</v>
      </c>
      <c r="I38" s="93">
        <f>VLOOKUP(Tabelle2[[#This Row],[1]],'2019_A9_Rohdaten'!$B$5:$N$56,8,FALSE)</f>
        <v>850</v>
      </c>
      <c r="J38" s="93">
        <f>VLOOKUP(Tabelle2[[#This Row],[1]],'2019_A9_Rohdaten'!$B$5:$N$56,9,FALSE)</f>
        <v>4825</v>
      </c>
      <c r="K38" s="93">
        <f>VLOOKUP(Tabelle2[[#This Row],[1]],'2019_A9_Rohdaten'!$B$5:$N$56,10,FALSE)</f>
        <v>215</v>
      </c>
      <c r="L38" s="93">
        <f>VLOOKUP(Tabelle2[[#This Row],[1]],'2019_A9_Rohdaten'!$B$5:$N$56,11,FALSE)</f>
        <v>265</v>
      </c>
      <c r="M38" s="93">
        <f>VLOOKUP(Tabelle2[[#This Row],[1]],'2019_A9_Rohdaten'!$B$5:$N$56,12,FALSE)</f>
        <v>495</v>
      </c>
      <c r="N38" s="93">
        <f>VLOOKUP(Tabelle2[[#This Row],[1]],'2019_A9_Rohdaten'!$B$5:$N$56,13,FALSE)</f>
        <v>705</v>
      </c>
    </row>
    <row r="39" spans="1:14" ht="8.25" customHeight="1" x14ac:dyDescent="0.25">
      <c r="A39" s="86">
        <v>359</v>
      </c>
      <c r="B39" s="93" t="s">
        <v>49</v>
      </c>
      <c r="C39" s="91">
        <v>2019</v>
      </c>
      <c r="D39" s="93">
        <f>VLOOKUP(Tabelle2[[#This Row],[1]],'2019_A9_Rohdaten'!$B$5:$N$56,3,FALSE)</f>
        <v>19385</v>
      </c>
      <c r="E39" s="93">
        <f>VLOOKUP(Tabelle2[[#This Row],[1]],'2019_A9_Rohdaten'!$B$5:$N$56,4,FALSE)</f>
        <v>345</v>
      </c>
      <c r="F39" s="93">
        <f>VLOOKUP(Tabelle2[[#This Row],[1]],'2019_A9_Rohdaten'!$B$5:$N$56,5,FALSE)</f>
        <v>4940</v>
      </c>
      <c r="G39" s="93">
        <f>VLOOKUP(Tabelle2[[#This Row],[1]],'2019_A9_Rohdaten'!$B$5:$N$56,6,FALSE)</f>
        <v>2605</v>
      </c>
      <c r="H39" s="93">
        <f>VLOOKUP(Tabelle2[[#This Row],[1]],'2019_A9_Rohdaten'!$B$5:$N$56,7,FALSE)</f>
        <v>8930</v>
      </c>
      <c r="I39" s="93">
        <f>VLOOKUP(Tabelle2[[#This Row],[1]],'2019_A9_Rohdaten'!$B$5:$N$56,8,FALSE)</f>
        <v>1090</v>
      </c>
      <c r="J39" s="93">
        <f>VLOOKUP(Tabelle2[[#This Row],[1]],'2019_A9_Rohdaten'!$B$5:$N$56,9,FALSE)</f>
        <v>7840</v>
      </c>
      <c r="K39" s="93">
        <f>VLOOKUP(Tabelle2[[#This Row],[1]],'2019_A9_Rohdaten'!$B$5:$N$56,10,FALSE)</f>
        <v>405</v>
      </c>
      <c r="L39" s="93">
        <f>VLOOKUP(Tabelle2[[#This Row],[1]],'2019_A9_Rohdaten'!$B$5:$N$56,11,FALSE)</f>
        <v>555</v>
      </c>
      <c r="M39" s="93">
        <f>VLOOKUP(Tabelle2[[#This Row],[1]],'2019_A9_Rohdaten'!$B$5:$N$56,12,FALSE)</f>
        <v>910</v>
      </c>
      <c r="N39" s="93">
        <f>VLOOKUP(Tabelle2[[#This Row],[1]],'2019_A9_Rohdaten'!$B$5:$N$56,13,FALSE)</f>
        <v>300</v>
      </c>
    </row>
    <row r="40" spans="1:14" ht="8.25" customHeight="1" x14ac:dyDescent="0.25">
      <c r="A40" s="86">
        <v>360</v>
      </c>
      <c r="B40" s="93" t="s">
        <v>50</v>
      </c>
      <c r="C40" s="91">
        <v>2019</v>
      </c>
      <c r="D40" s="93">
        <f>VLOOKUP(Tabelle2[[#This Row],[1]],'2019_A9_Rohdaten'!$B$5:$N$56,3,FALSE)</f>
        <v>5765</v>
      </c>
      <c r="E40" s="93">
        <f>VLOOKUP(Tabelle2[[#This Row],[1]],'2019_A9_Rohdaten'!$B$5:$N$56,4,FALSE)</f>
        <v>85</v>
      </c>
      <c r="F40" s="93">
        <f>VLOOKUP(Tabelle2[[#This Row],[1]],'2019_A9_Rohdaten'!$B$5:$N$56,5,FALSE)</f>
        <v>1745</v>
      </c>
      <c r="G40" s="93">
        <f>VLOOKUP(Tabelle2[[#This Row],[1]],'2019_A9_Rohdaten'!$B$5:$N$56,6,FALSE)</f>
        <v>915</v>
      </c>
      <c r="H40" s="93">
        <f>VLOOKUP(Tabelle2[[#This Row],[1]],'2019_A9_Rohdaten'!$B$5:$N$56,7,FALSE)</f>
        <v>2175</v>
      </c>
      <c r="I40" s="93">
        <f>VLOOKUP(Tabelle2[[#This Row],[1]],'2019_A9_Rohdaten'!$B$5:$N$56,8,FALSE)</f>
        <v>305</v>
      </c>
      <c r="J40" s="93">
        <f>VLOOKUP(Tabelle2[[#This Row],[1]],'2019_A9_Rohdaten'!$B$5:$N$56,9,FALSE)</f>
        <v>1865</v>
      </c>
      <c r="K40" s="93">
        <f>VLOOKUP(Tabelle2[[#This Row],[1]],'2019_A9_Rohdaten'!$B$5:$N$56,10,FALSE)</f>
        <v>205</v>
      </c>
      <c r="L40" s="93">
        <f>VLOOKUP(Tabelle2[[#This Row],[1]],'2019_A9_Rohdaten'!$B$5:$N$56,11,FALSE)</f>
        <v>150</v>
      </c>
      <c r="M40" s="93">
        <f>VLOOKUP(Tabelle2[[#This Row],[1]],'2019_A9_Rohdaten'!$B$5:$N$56,12,FALSE)</f>
        <v>180</v>
      </c>
      <c r="N40" s="93">
        <f>VLOOKUP(Tabelle2[[#This Row],[1]],'2019_A9_Rohdaten'!$B$5:$N$56,13,FALSE)</f>
        <v>120</v>
      </c>
    </row>
    <row r="41" spans="1:14" ht="8.25" customHeight="1" x14ac:dyDescent="0.25">
      <c r="A41" s="86">
        <v>361</v>
      </c>
      <c r="B41" s="93" t="s">
        <v>51</v>
      </c>
      <c r="C41" s="91">
        <v>2019</v>
      </c>
      <c r="D41" s="93">
        <f>VLOOKUP(Tabelle2[[#This Row],[1]],'2019_A9_Rohdaten'!$B$5:$N$56,3,FALSE)</f>
        <v>11175</v>
      </c>
      <c r="E41" s="93">
        <f>VLOOKUP(Tabelle2[[#This Row],[1]],'2019_A9_Rohdaten'!$B$5:$N$56,4,FALSE)</f>
        <v>430</v>
      </c>
      <c r="F41" s="93">
        <f>VLOOKUP(Tabelle2[[#This Row],[1]],'2019_A9_Rohdaten'!$B$5:$N$56,5,FALSE)</f>
        <v>3305</v>
      </c>
      <c r="G41" s="93">
        <f>VLOOKUP(Tabelle2[[#This Row],[1]],'2019_A9_Rohdaten'!$B$5:$N$56,6,FALSE)</f>
        <v>2590</v>
      </c>
      <c r="H41" s="93">
        <f>VLOOKUP(Tabelle2[[#This Row],[1]],'2019_A9_Rohdaten'!$B$5:$N$56,7,FALSE)</f>
        <v>3320</v>
      </c>
      <c r="I41" s="93">
        <f>VLOOKUP(Tabelle2[[#This Row],[1]],'2019_A9_Rohdaten'!$B$5:$N$56,8,FALSE)</f>
        <v>495</v>
      </c>
      <c r="J41" s="93">
        <f>VLOOKUP(Tabelle2[[#This Row],[1]],'2019_A9_Rohdaten'!$B$5:$N$56,9,FALSE)</f>
        <v>2825</v>
      </c>
      <c r="K41" s="93">
        <f>VLOOKUP(Tabelle2[[#This Row],[1]],'2019_A9_Rohdaten'!$B$5:$N$56,10,FALSE)</f>
        <v>225</v>
      </c>
      <c r="L41" s="93">
        <f>VLOOKUP(Tabelle2[[#This Row],[1]],'2019_A9_Rohdaten'!$B$5:$N$56,11,FALSE)</f>
        <v>240</v>
      </c>
      <c r="M41" s="93">
        <f>VLOOKUP(Tabelle2[[#This Row],[1]],'2019_A9_Rohdaten'!$B$5:$N$56,12,FALSE)</f>
        <v>565</v>
      </c>
      <c r="N41" s="93">
        <f>VLOOKUP(Tabelle2[[#This Row],[1]],'2019_A9_Rohdaten'!$B$5:$N$56,13,FALSE)</f>
        <v>195</v>
      </c>
    </row>
    <row r="42" spans="1:14" ht="16.5" customHeight="1" x14ac:dyDescent="0.25">
      <c r="A42" s="86">
        <v>3</v>
      </c>
      <c r="B42" s="92" t="s">
        <v>52</v>
      </c>
      <c r="C42" s="90">
        <v>2019</v>
      </c>
      <c r="D42" s="92">
        <f>VLOOKUP(Tabelle2[[#This Row],[1]],'2019_A9_Rohdaten'!$B$5:$N$56,3,FALSE)</f>
        <v>132025</v>
      </c>
      <c r="E42" s="92">
        <f>VLOOKUP(Tabelle2[[#This Row],[1]],'2019_A9_Rohdaten'!$B$5:$N$56,4,FALSE)</f>
        <v>3070</v>
      </c>
      <c r="F42" s="92">
        <f>VLOOKUP(Tabelle2[[#This Row],[1]],'2019_A9_Rohdaten'!$B$5:$N$56,5,FALSE)</f>
        <v>35390</v>
      </c>
      <c r="G42" s="92">
        <f>VLOOKUP(Tabelle2[[#This Row],[1]],'2019_A9_Rohdaten'!$B$5:$N$56,6,FALSE)</f>
        <v>21555</v>
      </c>
      <c r="H42" s="92">
        <f>VLOOKUP(Tabelle2[[#This Row],[1]],'2019_A9_Rohdaten'!$B$5:$N$56,7,FALSE)</f>
        <v>52320</v>
      </c>
      <c r="I42" s="92">
        <f>VLOOKUP(Tabelle2[[#This Row],[1]],'2019_A9_Rohdaten'!$B$5:$N$56,8,FALSE)</f>
        <v>7915</v>
      </c>
      <c r="J42" s="92">
        <f>VLOOKUP(Tabelle2[[#This Row],[1]],'2019_A9_Rohdaten'!$B$5:$N$56,9,FALSE)</f>
        <v>44405</v>
      </c>
      <c r="K42" s="92">
        <f>VLOOKUP(Tabelle2[[#This Row],[1]],'2019_A9_Rohdaten'!$B$5:$N$56,10,FALSE)</f>
        <v>3695</v>
      </c>
      <c r="L42" s="92">
        <f>VLOOKUP(Tabelle2[[#This Row],[1]],'2019_A9_Rohdaten'!$B$5:$N$56,11,FALSE)</f>
        <v>3955</v>
      </c>
      <c r="M42" s="92">
        <f>VLOOKUP(Tabelle2[[#This Row],[1]],'2019_A9_Rohdaten'!$B$5:$N$56,12,FALSE)</f>
        <v>5235</v>
      </c>
      <c r="N42" s="92">
        <f>VLOOKUP(Tabelle2[[#This Row],[1]],'2019_A9_Rohdaten'!$B$5:$N$56,13,FALSE)</f>
        <v>3550</v>
      </c>
    </row>
    <row r="43" spans="1:14" ht="8.25" customHeight="1" x14ac:dyDescent="0.25">
      <c r="A43" s="86">
        <v>401</v>
      </c>
      <c r="B43" s="93" t="s">
        <v>53</v>
      </c>
      <c r="C43" s="91">
        <v>2019</v>
      </c>
      <c r="D43" s="93">
        <f>VLOOKUP(Tabelle2[[#This Row],[1]],'2019_A9_Rohdaten'!$B$5:$N$56,3,FALSE)</f>
        <v>13220</v>
      </c>
      <c r="E43" s="93">
        <f>VLOOKUP(Tabelle2[[#This Row],[1]],'2019_A9_Rohdaten'!$B$5:$N$56,4,FALSE)</f>
        <v>315</v>
      </c>
      <c r="F43" s="93">
        <f>VLOOKUP(Tabelle2[[#This Row],[1]],'2019_A9_Rohdaten'!$B$5:$N$56,5,FALSE)</f>
        <v>3800</v>
      </c>
      <c r="G43" s="93">
        <f>VLOOKUP(Tabelle2[[#This Row],[1]],'2019_A9_Rohdaten'!$B$5:$N$56,6,FALSE)</f>
        <v>2990</v>
      </c>
      <c r="H43" s="93">
        <f>VLOOKUP(Tabelle2[[#This Row],[1]],'2019_A9_Rohdaten'!$B$5:$N$56,7,FALSE)</f>
        <v>4960</v>
      </c>
      <c r="I43" s="93">
        <f>VLOOKUP(Tabelle2[[#This Row],[1]],'2019_A9_Rohdaten'!$B$5:$N$56,8,FALSE)</f>
        <v>440</v>
      </c>
      <c r="J43" s="93">
        <f>VLOOKUP(Tabelle2[[#This Row],[1]],'2019_A9_Rohdaten'!$B$5:$N$56,9,FALSE)</f>
        <v>4520</v>
      </c>
      <c r="K43" s="93">
        <f>VLOOKUP(Tabelle2[[#This Row],[1]],'2019_A9_Rohdaten'!$B$5:$N$56,10,FALSE)</f>
        <v>275</v>
      </c>
      <c r="L43" s="93">
        <f>VLOOKUP(Tabelle2[[#This Row],[1]],'2019_A9_Rohdaten'!$B$5:$N$56,11,FALSE)</f>
        <v>155</v>
      </c>
      <c r="M43" s="93">
        <f>VLOOKUP(Tabelle2[[#This Row],[1]],'2019_A9_Rohdaten'!$B$5:$N$56,12,FALSE)</f>
        <v>265</v>
      </c>
      <c r="N43" s="93">
        <f>VLOOKUP(Tabelle2[[#This Row],[1]],'2019_A9_Rohdaten'!$B$5:$N$56,13,FALSE)</f>
        <v>145</v>
      </c>
    </row>
    <row r="44" spans="1:14" ht="8.25" customHeight="1" x14ac:dyDescent="0.25">
      <c r="A44" s="86">
        <v>402</v>
      </c>
      <c r="B44" s="93" t="s">
        <v>54</v>
      </c>
      <c r="C44" s="91">
        <v>2019</v>
      </c>
      <c r="D44" s="93">
        <f>VLOOKUP(Tabelle2[[#This Row],[1]],'2019_A9_Rohdaten'!$B$5:$N$56,3,FALSE)</f>
        <v>5675</v>
      </c>
      <c r="E44" s="93">
        <f>VLOOKUP(Tabelle2[[#This Row],[1]],'2019_A9_Rohdaten'!$B$5:$N$56,4,FALSE)</f>
        <v>65</v>
      </c>
      <c r="F44" s="93">
        <f>VLOOKUP(Tabelle2[[#This Row],[1]],'2019_A9_Rohdaten'!$B$5:$N$56,5,FALSE)</f>
        <v>1845</v>
      </c>
      <c r="G44" s="93">
        <f>VLOOKUP(Tabelle2[[#This Row],[1]],'2019_A9_Rohdaten'!$B$5:$N$56,6,FALSE)</f>
        <v>585</v>
      </c>
      <c r="H44" s="93">
        <f>VLOOKUP(Tabelle2[[#This Row],[1]],'2019_A9_Rohdaten'!$B$5:$N$56,7,FALSE)</f>
        <v>2400</v>
      </c>
      <c r="I44" s="93">
        <f>VLOOKUP(Tabelle2[[#This Row],[1]],'2019_A9_Rohdaten'!$B$5:$N$56,8,FALSE)</f>
        <v>290</v>
      </c>
      <c r="J44" s="93">
        <f>VLOOKUP(Tabelle2[[#This Row],[1]],'2019_A9_Rohdaten'!$B$5:$N$56,9,FALSE)</f>
        <v>2105</v>
      </c>
      <c r="K44" s="93">
        <f>VLOOKUP(Tabelle2[[#This Row],[1]],'2019_A9_Rohdaten'!$B$5:$N$56,10,FALSE)</f>
        <v>120</v>
      </c>
      <c r="L44" s="93">
        <f>VLOOKUP(Tabelle2[[#This Row],[1]],'2019_A9_Rohdaten'!$B$5:$N$56,11,FALSE)</f>
        <v>115</v>
      </c>
      <c r="M44" s="93">
        <f>VLOOKUP(Tabelle2[[#This Row],[1]],'2019_A9_Rohdaten'!$B$5:$N$56,12,FALSE)</f>
        <v>145</v>
      </c>
      <c r="N44" s="93">
        <f>VLOOKUP(Tabelle2[[#This Row],[1]],'2019_A9_Rohdaten'!$B$5:$N$56,13,FALSE)</f>
        <v>265</v>
      </c>
    </row>
    <row r="45" spans="1:14" ht="8.25" customHeight="1" x14ac:dyDescent="0.25">
      <c r="A45" s="86">
        <v>403</v>
      </c>
      <c r="B45" s="93" t="s">
        <v>55</v>
      </c>
      <c r="C45" s="91">
        <v>2019</v>
      </c>
      <c r="D45" s="93">
        <f>VLOOKUP(Tabelle2[[#This Row],[1]],'2019_A9_Rohdaten'!$B$5:$N$56,3,FALSE)</f>
        <v>18285</v>
      </c>
      <c r="E45" s="93">
        <f>VLOOKUP(Tabelle2[[#This Row],[1]],'2019_A9_Rohdaten'!$B$5:$N$56,4,FALSE)</f>
        <v>255</v>
      </c>
      <c r="F45" s="93">
        <f>VLOOKUP(Tabelle2[[#This Row],[1]],'2019_A9_Rohdaten'!$B$5:$N$56,5,FALSE)</f>
        <v>6770</v>
      </c>
      <c r="G45" s="93">
        <f>VLOOKUP(Tabelle2[[#This Row],[1]],'2019_A9_Rohdaten'!$B$5:$N$56,6,FALSE)</f>
        <v>3295</v>
      </c>
      <c r="H45" s="93">
        <f>VLOOKUP(Tabelle2[[#This Row],[1]],'2019_A9_Rohdaten'!$B$5:$N$56,7,FALSE)</f>
        <v>5210</v>
      </c>
      <c r="I45" s="93">
        <f>VLOOKUP(Tabelle2[[#This Row],[1]],'2019_A9_Rohdaten'!$B$5:$N$56,8,FALSE)</f>
        <v>705</v>
      </c>
      <c r="J45" s="93">
        <f>VLOOKUP(Tabelle2[[#This Row],[1]],'2019_A9_Rohdaten'!$B$5:$N$56,9,FALSE)</f>
        <v>4505</v>
      </c>
      <c r="K45" s="93">
        <f>VLOOKUP(Tabelle2[[#This Row],[1]],'2019_A9_Rohdaten'!$B$5:$N$56,10,FALSE)</f>
        <v>730</v>
      </c>
      <c r="L45" s="93">
        <f>VLOOKUP(Tabelle2[[#This Row],[1]],'2019_A9_Rohdaten'!$B$5:$N$56,11,FALSE)</f>
        <v>270</v>
      </c>
      <c r="M45" s="93">
        <f>VLOOKUP(Tabelle2[[#This Row],[1]],'2019_A9_Rohdaten'!$B$5:$N$56,12,FALSE)</f>
        <v>440</v>
      </c>
      <c r="N45" s="93">
        <f>VLOOKUP(Tabelle2[[#This Row],[1]],'2019_A9_Rohdaten'!$B$5:$N$56,13,FALSE)</f>
        <v>715</v>
      </c>
    </row>
    <row r="46" spans="1:14" ht="8.25" customHeight="1" x14ac:dyDescent="0.25">
      <c r="A46" s="86">
        <v>404</v>
      </c>
      <c r="B46" s="93" t="s">
        <v>56</v>
      </c>
      <c r="C46" s="91">
        <v>2019</v>
      </c>
      <c r="D46" s="93">
        <f>VLOOKUP(Tabelle2[[#This Row],[1]],'2019_A9_Rohdaten'!$B$5:$N$56,3,FALSE)</f>
        <v>25290</v>
      </c>
      <c r="E46" s="93">
        <f>VLOOKUP(Tabelle2[[#This Row],[1]],'2019_A9_Rohdaten'!$B$5:$N$56,4,FALSE)</f>
        <v>495</v>
      </c>
      <c r="F46" s="93">
        <f>VLOOKUP(Tabelle2[[#This Row],[1]],'2019_A9_Rohdaten'!$B$5:$N$56,5,FALSE)</f>
        <v>6570</v>
      </c>
      <c r="G46" s="93">
        <f>VLOOKUP(Tabelle2[[#This Row],[1]],'2019_A9_Rohdaten'!$B$5:$N$56,6,FALSE)</f>
        <v>5190</v>
      </c>
      <c r="H46" s="93">
        <f>VLOOKUP(Tabelle2[[#This Row],[1]],'2019_A9_Rohdaten'!$B$5:$N$56,7,FALSE)</f>
        <v>9230</v>
      </c>
      <c r="I46" s="93">
        <f>VLOOKUP(Tabelle2[[#This Row],[1]],'2019_A9_Rohdaten'!$B$5:$N$56,8,FALSE)</f>
        <v>1570</v>
      </c>
      <c r="J46" s="93">
        <f>VLOOKUP(Tabelle2[[#This Row],[1]],'2019_A9_Rohdaten'!$B$5:$N$56,9,FALSE)</f>
        <v>7660</v>
      </c>
      <c r="K46" s="93">
        <f>VLOOKUP(Tabelle2[[#This Row],[1]],'2019_A9_Rohdaten'!$B$5:$N$56,10,FALSE)</f>
        <v>950</v>
      </c>
      <c r="L46" s="93">
        <f>VLOOKUP(Tabelle2[[#This Row],[1]],'2019_A9_Rohdaten'!$B$5:$N$56,11,FALSE)</f>
        <v>555</v>
      </c>
      <c r="M46" s="93">
        <f>VLOOKUP(Tabelle2[[#This Row],[1]],'2019_A9_Rohdaten'!$B$5:$N$56,12,FALSE)</f>
        <v>810</v>
      </c>
      <c r="N46" s="93">
        <f>VLOOKUP(Tabelle2[[#This Row],[1]],'2019_A9_Rohdaten'!$B$5:$N$56,13,FALSE)</f>
        <v>865</v>
      </c>
    </row>
    <row r="47" spans="1:14" ht="8.25" customHeight="1" x14ac:dyDescent="0.25">
      <c r="A47" s="86">
        <v>405</v>
      </c>
      <c r="B47" s="93" t="s">
        <v>57</v>
      </c>
      <c r="C47" s="91">
        <v>2019</v>
      </c>
      <c r="D47" s="93">
        <f>VLOOKUP(Tabelle2[[#This Row],[1]],'2019_A9_Rohdaten'!$B$5:$N$56,3,FALSE)</f>
        <v>8785</v>
      </c>
      <c r="E47" s="93">
        <f>VLOOKUP(Tabelle2[[#This Row],[1]],'2019_A9_Rohdaten'!$B$5:$N$56,4,FALSE)</f>
        <v>105</v>
      </c>
      <c r="F47" s="93">
        <f>VLOOKUP(Tabelle2[[#This Row],[1]],'2019_A9_Rohdaten'!$B$5:$N$56,5,FALSE)</f>
        <v>3475</v>
      </c>
      <c r="G47" s="93">
        <f>VLOOKUP(Tabelle2[[#This Row],[1]],'2019_A9_Rohdaten'!$B$5:$N$56,6,FALSE)</f>
        <v>1110</v>
      </c>
      <c r="H47" s="93">
        <f>VLOOKUP(Tabelle2[[#This Row],[1]],'2019_A9_Rohdaten'!$B$5:$N$56,7,FALSE)</f>
        <v>2590</v>
      </c>
      <c r="I47" s="93">
        <f>VLOOKUP(Tabelle2[[#This Row],[1]],'2019_A9_Rohdaten'!$B$5:$N$56,8,FALSE)</f>
        <v>380</v>
      </c>
      <c r="J47" s="93">
        <f>VLOOKUP(Tabelle2[[#This Row],[1]],'2019_A9_Rohdaten'!$B$5:$N$56,9,FALSE)</f>
        <v>2210</v>
      </c>
      <c r="K47" s="93">
        <f>VLOOKUP(Tabelle2[[#This Row],[1]],'2019_A9_Rohdaten'!$B$5:$N$56,10,FALSE)</f>
        <v>800</v>
      </c>
      <c r="L47" s="93">
        <f>VLOOKUP(Tabelle2[[#This Row],[1]],'2019_A9_Rohdaten'!$B$5:$N$56,11,FALSE)</f>
        <v>180</v>
      </c>
      <c r="M47" s="93">
        <f>VLOOKUP(Tabelle2[[#This Row],[1]],'2019_A9_Rohdaten'!$B$5:$N$56,12,FALSE)</f>
        <v>150</v>
      </c>
      <c r="N47" s="93">
        <f>VLOOKUP(Tabelle2[[#This Row],[1]],'2019_A9_Rohdaten'!$B$5:$N$56,13,FALSE)</f>
        <v>155</v>
      </c>
    </row>
    <row r="48" spans="1:14" ht="8.25" customHeight="1" x14ac:dyDescent="0.25">
      <c r="A48" s="86">
        <v>451</v>
      </c>
      <c r="B48" s="93" t="s">
        <v>58</v>
      </c>
      <c r="C48" s="91">
        <v>2019</v>
      </c>
      <c r="D48" s="93">
        <f>VLOOKUP(Tabelle2[[#This Row],[1]],'2019_A9_Rohdaten'!$B$5:$N$56,3,FALSE)</f>
        <v>8525</v>
      </c>
      <c r="E48" s="93">
        <f>VLOOKUP(Tabelle2[[#This Row],[1]],'2019_A9_Rohdaten'!$B$5:$N$56,4,FALSE)</f>
        <v>90</v>
      </c>
      <c r="F48" s="93">
        <f>VLOOKUP(Tabelle2[[#This Row],[1]],'2019_A9_Rohdaten'!$B$5:$N$56,5,FALSE)</f>
        <v>2315</v>
      </c>
      <c r="G48" s="93">
        <f>VLOOKUP(Tabelle2[[#This Row],[1]],'2019_A9_Rohdaten'!$B$5:$N$56,6,FALSE)</f>
        <v>1275</v>
      </c>
      <c r="H48" s="93">
        <f>VLOOKUP(Tabelle2[[#This Row],[1]],'2019_A9_Rohdaten'!$B$5:$N$56,7,FALSE)</f>
        <v>3640</v>
      </c>
      <c r="I48" s="93">
        <f>VLOOKUP(Tabelle2[[#This Row],[1]],'2019_A9_Rohdaten'!$B$5:$N$56,8,FALSE)</f>
        <v>340</v>
      </c>
      <c r="J48" s="93">
        <f>VLOOKUP(Tabelle2[[#This Row],[1]],'2019_A9_Rohdaten'!$B$5:$N$56,9,FALSE)</f>
        <v>3300</v>
      </c>
      <c r="K48" s="93">
        <f>VLOOKUP(Tabelle2[[#This Row],[1]],'2019_A9_Rohdaten'!$B$5:$N$56,10,FALSE)</f>
        <v>160</v>
      </c>
      <c r="L48" s="93">
        <f>VLOOKUP(Tabelle2[[#This Row],[1]],'2019_A9_Rohdaten'!$B$5:$N$56,11,FALSE)</f>
        <v>195</v>
      </c>
      <c r="M48" s="93">
        <f>VLOOKUP(Tabelle2[[#This Row],[1]],'2019_A9_Rohdaten'!$B$5:$N$56,12,FALSE)</f>
        <v>570</v>
      </c>
      <c r="N48" s="93">
        <f>VLOOKUP(Tabelle2[[#This Row],[1]],'2019_A9_Rohdaten'!$B$5:$N$56,13,FALSE)</f>
        <v>120</v>
      </c>
    </row>
    <row r="49" spans="1:25" ht="8.25" customHeight="1" x14ac:dyDescent="0.25">
      <c r="A49" s="86">
        <v>452</v>
      </c>
      <c r="B49" s="93" t="s">
        <v>59</v>
      </c>
      <c r="C49" s="91">
        <v>2019</v>
      </c>
      <c r="D49" s="93">
        <f>VLOOKUP(Tabelle2[[#This Row],[1]],'2019_A9_Rohdaten'!$B$5:$N$56,3,FALSE)</f>
        <v>11480</v>
      </c>
      <c r="E49" s="93">
        <f>VLOOKUP(Tabelle2[[#This Row],[1]],'2019_A9_Rohdaten'!$B$5:$N$56,4,FALSE)</f>
        <v>145</v>
      </c>
      <c r="F49" s="93">
        <f>VLOOKUP(Tabelle2[[#This Row],[1]],'2019_A9_Rohdaten'!$B$5:$N$56,5,FALSE)</f>
        <v>2925</v>
      </c>
      <c r="G49" s="93">
        <f>VLOOKUP(Tabelle2[[#This Row],[1]],'2019_A9_Rohdaten'!$B$5:$N$56,6,FALSE)</f>
        <v>1235</v>
      </c>
      <c r="H49" s="93">
        <f>VLOOKUP(Tabelle2[[#This Row],[1]],'2019_A9_Rohdaten'!$B$5:$N$56,7,FALSE)</f>
        <v>4850</v>
      </c>
      <c r="I49" s="93">
        <f>VLOOKUP(Tabelle2[[#This Row],[1]],'2019_A9_Rohdaten'!$B$5:$N$56,8,FALSE)</f>
        <v>260</v>
      </c>
      <c r="J49" s="93">
        <f>VLOOKUP(Tabelle2[[#This Row],[1]],'2019_A9_Rohdaten'!$B$5:$N$56,9,FALSE)</f>
        <v>4590</v>
      </c>
      <c r="K49" s="93">
        <f>VLOOKUP(Tabelle2[[#This Row],[1]],'2019_A9_Rohdaten'!$B$5:$N$56,10,FALSE)</f>
        <v>910</v>
      </c>
      <c r="L49" s="93">
        <f>VLOOKUP(Tabelle2[[#This Row],[1]],'2019_A9_Rohdaten'!$B$5:$N$56,11,FALSE)</f>
        <v>455</v>
      </c>
      <c r="M49" s="93">
        <f>VLOOKUP(Tabelle2[[#This Row],[1]],'2019_A9_Rohdaten'!$B$5:$N$56,12,FALSE)</f>
        <v>485</v>
      </c>
      <c r="N49" s="93">
        <f>VLOOKUP(Tabelle2[[#This Row],[1]],'2019_A9_Rohdaten'!$B$5:$N$56,13,FALSE)</f>
        <v>335</v>
      </c>
    </row>
    <row r="50" spans="1:25" ht="8.25" customHeight="1" x14ac:dyDescent="0.25">
      <c r="A50" s="86">
        <v>453</v>
      </c>
      <c r="B50" s="93" t="s">
        <v>60</v>
      </c>
      <c r="C50" s="91">
        <v>2019</v>
      </c>
      <c r="D50" s="93">
        <f>VLOOKUP(Tabelle2[[#This Row],[1]],'2019_A9_Rohdaten'!$B$5:$N$56,3,FALSE)</f>
        <v>18890</v>
      </c>
      <c r="E50" s="93">
        <f>VLOOKUP(Tabelle2[[#This Row],[1]],'2019_A9_Rohdaten'!$B$5:$N$56,4,FALSE)</f>
        <v>90</v>
      </c>
      <c r="F50" s="93">
        <f>VLOOKUP(Tabelle2[[#This Row],[1]],'2019_A9_Rohdaten'!$B$5:$N$56,5,FALSE)</f>
        <v>3460</v>
      </c>
      <c r="G50" s="93">
        <f>VLOOKUP(Tabelle2[[#This Row],[1]],'2019_A9_Rohdaten'!$B$5:$N$56,6,FALSE)</f>
        <v>2390</v>
      </c>
      <c r="H50" s="93">
        <f>VLOOKUP(Tabelle2[[#This Row],[1]],'2019_A9_Rohdaten'!$B$5:$N$56,7,FALSE)</f>
        <v>11385</v>
      </c>
      <c r="I50" s="93">
        <f>VLOOKUP(Tabelle2[[#This Row],[1]],'2019_A9_Rohdaten'!$B$5:$N$56,8,FALSE)</f>
        <v>565</v>
      </c>
      <c r="J50" s="93">
        <f>VLOOKUP(Tabelle2[[#This Row],[1]],'2019_A9_Rohdaten'!$B$5:$N$56,9,FALSE)</f>
        <v>10820</v>
      </c>
      <c r="K50" s="93">
        <f>VLOOKUP(Tabelle2[[#This Row],[1]],'2019_A9_Rohdaten'!$B$5:$N$56,10,FALSE)</f>
        <v>300</v>
      </c>
      <c r="L50" s="93">
        <f>VLOOKUP(Tabelle2[[#This Row],[1]],'2019_A9_Rohdaten'!$B$5:$N$56,11,FALSE)</f>
        <v>240</v>
      </c>
      <c r="M50" s="93">
        <f>VLOOKUP(Tabelle2[[#This Row],[1]],'2019_A9_Rohdaten'!$B$5:$N$56,12,FALSE)</f>
        <v>455</v>
      </c>
      <c r="N50" s="93">
        <f>VLOOKUP(Tabelle2[[#This Row],[1]],'2019_A9_Rohdaten'!$B$5:$N$56,13,FALSE)</f>
        <v>370</v>
      </c>
    </row>
    <row r="51" spans="1:25" ht="8.25" customHeight="1" x14ac:dyDescent="0.25">
      <c r="A51" s="86">
        <v>454</v>
      </c>
      <c r="B51" s="93" t="s">
        <v>61</v>
      </c>
      <c r="C51" s="91">
        <v>2019</v>
      </c>
      <c r="D51" s="93">
        <f>VLOOKUP(Tabelle2[[#This Row],[1]],'2019_A9_Rohdaten'!$B$5:$N$56,3,FALSE)</f>
        <v>40430</v>
      </c>
      <c r="E51" s="93">
        <f>VLOOKUP(Tabelle2[[#This Row],[1]],'2019_A9_Rohdaten'!$B$5:$N$56,4,FALSE)</f>
        <v>620</v>
      </c>
      <c r="F51" s="93">
        <f>VLOOKUP(Tabelle2[[#This Row],[1]],'2019_A9_Rohdaten'!$B$5:$N$56,5,FALSE)</f>
        <v>6635</v>
      </c>
      <c r="G51" s="93">
        <f>VLOOKUP(Tabelle2[[#This Row],[1]],'2019_A9_Rohdaten'!$B$5:$N$56,6,FALSE)</f>
        <v>2900</v>
      </c>
      <c r="H51" s="93">
        <f>VLOOKUP(Tabelle2[[#This Row],[1]],'2019_A9_Rohdaten'!$B$5:$N$56,7,FALSE)</f>
        <v>27015</v>
      </c>
      <c r="I51" s="93">
        <f>VLOOKUP(Tabelle2[[#This Row],[1]],'2019_A9_Rohdaten'!$B$5:$N$56,8,FALSE)</f>
        <v>1830</v>
      </c>
      <c r="J51" s="93">
        <f>VLOOKUP(Tabelle2[[#This Row],[1]],'2019_A9_Rohdaten'!$B$5:$N$56,9,FALSE)</f>
        <v>25185</v>
      </c>
      <c r="K51" s="93">
        <f>VLOOKUP(Tabelle2[[#This Row],[1]],'2019_A9_Rohdaten'!$B$5:$N$56,10,FALSE)</f>
        <v>400</v>
      </c>
      <c r="L51" s="93">
        <f>VLOOKUP(Tabelle2[[#This Row],[1]],'2019_A9_Rohdaten'!$B$5:$N$56,11,FALSE)</f>
        <v>730</v>
      </c>
      <c r="M51" s="93">
        <f>VLOOKUP(Tabelle2[[#This Row],[1]],'2019_A9_Rohdaten'!$B$5:$N$56,12,FALSE)</f>
        <v>885</v>
      </c>
      <c r="N51" s="93">
        <f>VLOOKUP(Tabelle2[[#This Row],[1]],'2019_A9_Rohdaten'!$B$5:$N$56,13,FALSE)</f>
        <v>740</v>
      </c>
    </row>
    <row r="52" spans="1:25" ht="8.25" customHeight="1" x14ac:dyDescent="0.25">
      <c r="A52" s="86">
        <v>455</v>
      </c>
      <c r="B52" s="93" t="s">
        <v>62</v>
      </c>
      <c r="C52" s="91">
        <v>2019</v>
      </c>
      <c r="D52" s="93">
        <f>VLOOKUP(Tabelle2[[#This Row],[1]],'2019_A9_Rohdaten'!$B$5:$N$56,3,FALSE)</f>
        <v>4840</v>
      </c>
      <c r="E52" s="93">
        <f>VLOOKUP(Tabelle2[[#This Row],[1]],'2019_A9_Rohdaten'!$B$5:$N$56,4,FALSE)</f>
        <v>200</v>
      </c>
      <c r="F52" s="93">
        <f>VLOOKUP(Tabelle2[[#This Row],[1]],'2019_A9_Rohdaten'!$B$5:$N$56,5,FALSE)</f>
        <v>1525</v>
      </c>
      <c r="G52" s="93">
        <f>VLOOKUP(Tabelle2[[#This Row],[1]],'2019_A9_Rohdaten'!$B$5:$N$56,6,FALSE)</f>
        <v>655</v>
      </c>
      <c r="H52" s="93">
        <f>VLOOKUP(Tabelle2[[#This Row],[1]],'2019_A9_Rohdaten'!$B$5:$N$56,7,FALSE)</f>
        <v>1420</v>
      </c>
      <c r="I52" s="93">
        <f>VLOOKUP(Tabelle2[[#This Row],[1]],'2019_A9_Rohdaten'!$B$5:$N$56,8,FALSE)</f>
        <v>320</v>
      </c>
      <c r="J52" s="93">
        <f>VLOOKUP(Tabelle2[[#This Row],[1]],'2019_A9_Rohdaten'!$B$5:$N$56,9,FALSE)</f>
        <v>1100</v>
      </c>
      <c r="K52" s="93">
        <f>VLOOKUP(Tabelle2[[#This Row],[1]],'2019_A9_Rohdaten'!$B$5:$N$56,10,FALSE)</f>
        <v>205</v>
      </c>
      <c r="L52" s="93">
        <f>VLOOKUP(Tabelle2[[#This Row],[1]],'2019_A9_Rohdaten'!$B$5:$N$56,11,FALSE)</f>
        <v>300</v>
      </c>
      <c r="M52" s="93">
        <f>VLOOKUP(Tabelle2[[#This Row],[1]],'2019_A9_Rohdaten'!$B$5:$N$56,12,FALSE)</f>
        <v>325</v>
      </c>
      <c r="N52" s="93">
        <f>VLOOKUP(Tabelle2[[#This Row],[1]],'2019_A9_Rohdaten'!$B$5:$N$56,13,FALSE)</f>
        <v>155</v>
      </c>
    </row>
    <row r="53" spans="1:25" ht="8.25" customHeight="1" x14ac:dyDescent="0.25">
      <c r="A53" s="86">
        <v>456</v>
      </c>
      <c r="B53" s="93" t="s">
        <v>63</v>
      </c>
      <c r="C53" s="91">
        <v>2019</v>
      </c>
      <c r="D53" s="93">
        <f>VLOOKUP(Tabelle2[[#This Row],[1]],'2019_A9_Rohdaten'!$B$5:$N$56,3,FALSE)</f>
        <v>22030</v>
      </c>
      <c r="E53" s="93">
        <f>VLOOKUP(Tabelle2[[#This Row],[1]],'2019_A9_Rohdaten'!$B$5:$N$56,4,FALSE)</f>
        <v>365</v>
      </c>
      <c r="F53" s="93">
        <f>VLOOKUP(Tabelle2[[#This Row],[1]],'2019_A9_Rohdaten'!$B$5:$N$56,5,FALSE)</f>
        <v>2670</v>
      </c>
      <c r="G53" s="93">
        <f>VLOOKUP(Tabelle2[[#This Row],[1]],'2019_A9_Rohdaten'!$B$5:$N$56,6,FALSE)</f>
        <v>1930</v>
      </c>
      <c r="H53" s="93">
        <f>VLOOKUP(Tabelle2[[#This Row],[1]],'2019_A9_Rohdaten'!$B$5:$N$56,7,FALSE)</f>
        <v>15740</v>
      </c>
      <c r="I53" s="93">
        <f>VLOOKUP(Tabelle2[[#This Row],[1]],'2019_A9_Rohdaten'!$B$5:$N$56,8,FALSE)</f>
        <v>6300</v>
      </c>
      <c r="J53" s="93">
        <f>VLOOKUP(Tabelle2[[#This Row],[1]],'2019_A9_Rohdaten'!$B$5:$N$56,9,FALSE)</f>
        <v>9440</v>
      </c>
      <c r="K53" s="93">
        <f>VLOOKUP(Tabelle2[[#This Row],[1]],'2019_A9_Rohdaten'!$B$5:$N$56,10,FALSE)</f>
        <v>125</v>
      </c>
      <c r="L53" s="93">
        <f>VLOOKUP(Tabelle2[[#This Row],[1]],'2019_A9_Rohdaten'!$B$5:$N$56,11,FALSE)</f>
        <v>365</v>
      </c>
      <c r="M53" s="93">
        <f>VLOOKUP(Tabelle2[[#This Row],[1]],'2019_A9_Rohdaten'!$B$5:$N$56,12,FALSE)</f>
        <v>400</v>
      </c>
      <c r="N53" s="93">
        <f>VLOOKUP(Tabelle2[[#This Row],[1]],'2019_A9_Rohdaten'!$B$5:$N$56,13,FALSE)</f>
        <v>285</v>
      </c>
    </row>
    <row r="54" spans="1:25" ht="8.25" customHeight="1" x14ac:dyDescent="0.25">
      <c r="A54" s="86">
        <v>457</v>
      </c>
      <c r="B54" s="93" t="s">
        <v>64</v>
      </c>
      <c r="C54" s="91">
        <v>2019</v>
      </c>
      <c r="D54" s="93">
        <f>VLOOKUP(Tabelle2[[#This Row],[1]],'2019_A9_Rohdaten'!$B$5:$N$56,3,FALSE)</f>
        <v>14855</v>
      </c>
      <c r="E54" s="93">
        <f>VLOOKUP(Tabelle2[[#This Row],[1]],'2019_A9_Rohdaten'!$B$5:$N$56,4,FALSE)</f>
        <v>225</v>
      </c>
      <c r="F54" s="93">
        <f>VLOOKUP(Tabelle2[[#This Row],[1]],'2019_A9_Rohdaten'!$B$5:$N$56,5,FALSE)</f>
        <v>3225</v>
      </c>
      <c r="G54" s="93">
        <f>VLOOKUP(Tabelle2[[#This Row],[1]],'2019_A9_Rohdaten'!$B$5:$N$56,6,FALSE)</f>
        <v>1275</v>
      </c>
      <c r="H54" s="93">
        <f>VLOOKUP(Tabelle2[[#This Row],[1]],'2019_A9_Rohdaten'!$B$5:$N$56,7,FALSE)</f>
        <v>7830</v>
      </c>
      <c r="I54" s="93">
        <f>VLOOKUP(Tabelle2[[#This Row],[1]],'2019_A9_Rohdaten'!$B$5:$N$56,8,FALSE)</f>
        <v>585</v>
      </c>
      <c r="J54" s="93">
        <f>VLOOKUP(Tabelle2[[#This Row],[1]],'2019_A9_Rohdaten'!$B$5:$N$56,9,FALSE)</f>
        <v>7240</v>
      </c>
      <c r="K54" s="93">
        <f>VLOOKUP(Tabelle2[[#This Row],[1]],'2019_A9_Rohdaten'!$B$5:$N$56,10,FALSE)</f>
        <v>310</v>
      </c>
      <c r="L54" s="93">
        <f>VLOOKUP(Tabelle2[[#This Row],[1]],'2019_A9_Rohdaten'!$B$5:$N$56,11,FALSE)</f>
        <v>470</v>
      </c>
      <c r="M54" s="93">
        <f>VLOOKUP(Tabelle2[[#This Row],[1]],'2019_A9_Rohdaten'!$B$5:$N$56,12,FALSE)</f>
        <v>800</v>
      </c>
      <c r="N54" s="93">
        <f>VLOOKUP(Tabelle2[[#This Row],[1]],'2019_A9_Rohdaten'!$B$5:$N$56,13,FALSE)</f>
        <v>555</v>
      </c>
    </row>
    <row r="55" spans="1:25" ht="8.25" customHeight="1" x14ac:dyDescent="0.25">
      <c r="A55" s="86">
        <v>458</v>
      </c>
      <c r="B55" s="93" t="s">
        <v>65</v>
      </c>
      <c r="C55" s="91">
        <v>2019</v>
      </c>
      <c r="D55" s="93">
        <f>VLOOKUP(Tabelle2[[#This Row],[1]],'2019_A9_Rohdaten'!$B$5:$N$56,3,FALSE)</f>
        <v>12525</v>
      </c>
      <c r="E55" s="93">
        <f>VLOOKUP(Tabelle2[[#This Row],[1]],'2019_A9_Rohdaten'!$B$5:$N$56,4,FALSE)</f>
        <v>175</v>
      </c>
      <c r="F55" s="93">
        <f>VLOOKUP(Tabelle2[[#This Row],[1]],'2019_A9_Rohdaten'!$B$5:$N$56,5,FALSE)</f>
        <v>2730</v>
      </c>
      <c r="G55" s="93">
        <f>VLOOKUP(Tabelle2[[#This Row],[1]],'2019_A9_Rohdaten'!$B$5:$N$56,6,FALSE)</f>
        <v>1375</v>
      </c>
      <c r="H55" s="93">
        <f>VLOOKUP(Tabelle2[[#This Row],[1]],'2019_A9_Rohdaten'!$B$5:$N$56,7,FALSE)</f>
        <v>7320</v>
      </c>
      <c r="I55" s="93">
        <f>VLOOKUP(Tabelle2[[#This Row],[1]],'2019_A9_Rohdaten'!$B$5:$N$56,8,FALSE)</f>
        <v>460</v>
      </c>
      <c r="J55" s="93">
        <f>VLOOKUP(Tabelle2[[#This Row],[1]],'2019_A9_Rohdaten'!$B$5:$N$56,9,FALSE)</f>
        <v>6860</v>
      </c>
      <c r="K55" s="93">
        <f>VLOOKUP(Tabelle2[[#This Row],[1]],'2019_A9_Rohdaten'!$B$5:$N$56,10,FALSE)</f>
        <v>85</v>
      </c>
      <c r="L55" s="93">
        <f>VLOOKUP(Tabelle2[[#This Row],[1]],'2019_A9_Rohdaten'!$B$5:$N$56,11,FALSE)</f>
        <v>160</v>
      </c>
      <c r="M55" s="93">
        <f>VLOOKUP(Tabelle2[[#This Row],[1]],'2019_A9_Rohdaten'!$B$5:$N$56,12,FALSE)</f>
        <v>260</v>
      </c>
      <c r="N55" s="93">
        <f>VLOOKUP(Tabelle2[[#This Row],[1]],'2019_A9_Rohdaten'!$B$5:$N$56,13,FALSE)</f>
        <v>200</v>
      </c>
    </row>
    <row r="56" spans="1:25" ht="8.25" customHeight="1" x14ac:dyDescent="0.25">
      <c r="A56" s="86">
        <v>459</v>
      </c>
      <c r="B56" s="93" t="s">
        <v>66</v>
      </c>
      <c r="C56" s="91">
        <v>2019</v>
      </c>
      <c r="D56" s="93">
        <f>VLOOKUP(Tabelle2[[#This Row],[1]],'2019_A9_Rohdaten'!$B$5:$N$56,3,FALSE)</f>
        <v>33445</v>
      </c>
      <c r="E56" s="93">
        <f>VLOOKUP(Tabelle2[[#This Row],[1]],'2019_A9_Rohdaten'!$B$5:$N$56,4,FALSE)</f>
        <v>1050</v>
      </c>
      <c r="F56" s="93">
        <f>VLOOKUP(Tabelle2[[#This Row],[1]],'2019_A9_Rohdaten'!$B$5:$N$56,5,FALSE)</f>
        <v>4495</v>
      </c>
      <c r="G56" s="93">
        <f>VLOOKUP(Tabelle2[[#This Row],[1]],'2019_A9_Rohdaten'!$B$5:$N$56,6,FALSE)</f>
        <v>5545</v>
      </c>
      <c r="H56" s="93">
        <f>VLOOKUP(Tabelle2[[#This Row],[1]],'2019_A9_Rohdaten'!$B$5:$N$56,7,FALSE)</f>
        <v>18235</v>
      </c>
      <c r="I56" s="93">
        <f>VLOOKUP(Tabelle2[[#This Row],[1]],'2019_A9_Rohdaten'!$B$5:$N$56,8,FALSE)</f>
        <v>2120</v>
      </c>
      <c r="J56" s="93">
        <f>VLOOKUP(Tabelle2[[#This Row],[1]],'2019_A9_Rohdaten'!$B$5:$N$56,9,FALSE)</f>
        <v>16115</v>
      </c>
      <c r="K56" s="93">
        <f>VLOOKUP(Tabelle2[[#This Row],[1]],'2019_A9_Rohdaten'!$B$5:$N$56,10,FALSE)</f>
        <v>660</v>
      </c>
      <c r="L56" s="93">
        <f>VLOOKUP(Tabelle2[[#This Row],[1]],'2019_A9_Rohdaten'!$B$5:$N$56,11,FALSE)</f>
        <v>675</v>
      </c>
      <c r="M56" s="93">
        <f>VLOOKUP(Tabelle2[[#This Row],[1]],'2019_A9_Rohdaten'!$B$5:$N$56,12,FALSE)</f>
        <v>1215</v>
      </c>
      <c r="N56" s="93">
        <f>VLOOKUP(Tabelle2[[#This Row],[1]],'2019_A9_Rohdaten'!$B$5:$N$56,13,FALSE)</f>
        <v>1190</v>
      </c>
    </row>
    <row r="57" spans="1:25" ht="8.25" customHeight="1" x14ac:dyDescent="0.25">
      <c r="A57" s="86">
        <v>460</v>
      </c>
      <c r="B57" s="93" t="s">
        <v>67</v>
      </c>
      <c r="C57" s="91">
        <v>2019</v>
      </c>
      <c r="D57" s="93">
        <f>VLOOKUP(Tabelle2[[#This Row],[1]],'2019_A9_Rohdaten'!$B$5:$N$56,3,FALSE)</f>
        <v>20715</v>
      </c>
      <c r="E57" s="93">
        <f>VLOOKUP(Tabelle2[[#This Row],[1]],'2019_A9_Rohdaten'!$B$5:$N$56,4,FALSE)</f>
        <v>240</v>
      </c>
      <c r="F57" s="93">
        <f>VLOOKUP(Tabelle2[[#This Row],[1]],'2019_A9_Rohdaten'!$B$5:$N$56,5,FALSE)</f>
        <v>4825</v>
      </c>
      <c r="G57" s="93">
        <f>VLOOKUP(Tabelle2[[#This Row],[1]],'2019_A9_Rohdaten'!$B$5:$N$56,6,FALSE)</f>
        <v>3440</v>
      </c>
      <c r="H57" s="93">
        <f>VLOOKUP(Tabelle2[[#This Row],[1]],'2019_A9_Rohdaten'!$B$5:$N$56,7,FALSE)</f>
        <v>10705</v>
      </c>
      <c r="I57" s="93">
        <f>VLOOKUP(Tabelle2[[#This Row],[1]],'2019_A9_Rohdaten'!$B$5:$N$56,8,FALSE)</f>
        <v>480</v>
      </c>
      <c r="J57" s="93">
        <f>VLOOKUP(Tabelle2[[#This Row],[1]],'2019_A9_Rohdaten'!$B$5:$N$56,9,FALSE)</f>
        <v>10220</v>
      </c>
      <c r="K57" s="93">
        <f>VLOOKUP(Tabelle2[[#This Row],[1]],'2019_A9_Rohdaten'!$B$5:$N$56,10,FALSE)</f>
        <v>110</v>
      </c>
      <c r="L57" s="93">
        <f>VLOOKUP(Tabelle2[[#This Row],[1]],'2019_A9_Rohdaten'!$B$5:$N$56,11,FALSE)</f>
        <v>175</v>
      </c>
      <c r="M57" s="93">
        <f>VLOOKUP(Tabelle2[[#This Row],[1]],'2019_A9_Rohdaten'!$B$5:$N$56,12,FALSE)</f>
        <v>300</v>
      </c>
      <c r="N57" s="93">
        <f>VLOOKUP(Tabelle2[[#This Row],[1]],'2019_A9_Rohdaten'!$B$5:$N$56,13,FALSE)</f>
        <v>410</v>
      </c>
    </row>
    <row r="58" spans="1:25" ht="8.25" customHeight="1" x14ac:dyDescent="0.25">
      <c r="A58" s="86">
        <v>461</v>
      </c>
      <c r="B58" s="93" t="s">
        <v>68</v>
      </c>
      <c r="C58" s="91">
        <v>2019</v>
      </c>
      <c r="D58" s="93">
        <f>VLOOKUP(Tabelle2[[#This Row],[1]],'2019_A9_Rohdaten'!$B$5:$N$56,3,FALSE)</f>
        <v>7780</v>
      </c>
      <c r="E58" s="93">
        <f>VLOOKUP(Tabelle2[[#This Row],[1]],'2019_A9_Rohdaten'!$B$5:$N$56,4,FALSE)</f>
        <v>275</v>
      </c>
      <c r="F58" s="93">
        <f>VLOOKUP(Tabelle2[[#This Row],[1]],'2019_A9_Rohdaten'!$B$5:$N$56,5,FALSE)</f>
        <v>1275</v>
      </c>
      <c r="G58" s="93">
        <f>VLOOKUP(Tabelle2[[#This Row],[1]],'2019_A9_Rohdaten'!$B$5:$N$56,6,FALSE)</f>
        <v>1485</v>
      </c>
      <c r="H58" s="93">
        <f>VLOOKUP(Tabelle2[[#This Row],[1]],'2019_A9_Rohdaten'!$B$5:$N$56,7,FALSE)</f>
        <v>3065</v>
      </c>
      <c r="I58" s="93">
        <f>VLOOKUP(Tabelle2[[#This Row],[1]],'2019_A9_Rohdaten'!$B$5:$N$56,8,FALSE)</f>
        <v>370</v>
      </c>
      <c r="J58" s="93">
        <f>VLOOKUP(Tabelle2[[#This Row],[1]],'2019_A9_Rohdaten'!$B$5:$N$56,9,FALSE)</f>
        <v>2695</v>
      </c>
      <c r="K58" s="93">
        <f>VLOOKUP(Tabelle2[[#This Row],[1]],'2019_A9_Rohdaten'!$B$5:$N$56,10,FALSE)</f>
        <v>655</v>
      </c>
      <c r="L58" s="93">
        <f>VLOOKUP(Tabelle2[[#This Row],[1]],'2019_A9_Rohdaten'!$B$5:$N$56,11,FALSE)</f>
        <v>275</v>
      </c>
      <c r="M58" s="93">
        <f>VLOOKUP(Tabelle2[[#This Row],[1]],'2019_A9_Rohdaten'!$B$5:$N$56,12,FALSE)</f>
        <v>345</v>
      </c>
      <c r="N58" s="93">
        <f>VLOOKUP(Tabelle2[[#This Row],[1]],'2019_A9_Rohdaten'!$B$5:$N$56,13,FALSE)</f>
        <v>305</v>
      </c>
    </row>
    <row r="59" spans="1:25" ht="8.25" customHeight="1" x14ac:dyDescent="0.25">
      <c r="A59" s="86">
        <v>462</v>
      </c>
      <c r="B59" s="93" t="s">
        <v>69</v>
      </c>
      <c r="C59" s="91">
        <v>2019</v>
      </c>
      <c r="D59" s="93">
        <f>VLOOKUP(Tabelle2[[#This Row],[1]],'2019_A9_Rohdaten'!$B$5:$N$56,3,FALSE)</f>
        <v>2745</v>
      </c>
      <c r="E59" s="93">
        <f>VLOOKUP(Tabelle2[[#This Row],[1]],'2019_A9_Rohdaten'!$B$5:$N$56,4,FALSE)</f>
        <v>20</v>
      </c>
      <c r="F59" s="93">
        <f>VLOOKUP(Tabelle2[[#This Row],[1]],'2019_A9_Rohdaten'!$B$5:$N$56,5,FALSE)</f>
        <v>720</v>
      </c>
      <c r="G59" s="93">
        <f>VLOOKUP(Tabelle2[[#This Row],[1]],'2019_A9_Rohdaten'!$B$5:$N$56,6,FALSE)</f>
        <v>330</v>
      </c>
      <c r="H59" s="93">
        <f>VLOOKUP(Tabelle2[[#This Row],[1]],'2019_A9_Rohdaten'!$B$5:$N$56,7,FALSE)</f>
        <v>1170</v>
      </c>
      <c r="I59" s="93">
        <f>VLOOKUP(Tabelle2[[#This Row],[1]],'2019_A9_Rohdaten'!$B$5:$N$56,8,FALSE)</f>
        <v>110</v>
      </c>
      <c r="J59" s="93">
        <f>VLOOKUP(Tabelle2[[#This Row],[1]],'2019_A9_Rohdaten'!$B$5:$N$56,9,FALSE)</f>
        <v>1060</v>
      </c>
      <c r="K59" s="93">
        <f>VLOOKUP(Tabelle2[[#This Row],[1]],'2019_A9_Rohdaten'!$B$5:$N$56,10,FALSE)</f>
        <v>55</v>
      </c>
      <c r="L59" s="93">
        <f>VLOOKUP(Tabelle2[[#This Row],[1]],'2019_A9_Rohdaten'!$B$5:$N$56,11,FALSE)</f>
        <v>125</v>
      </c>
      <c r="M59" s="93">
        <f>VLOOKUP(Tabelle2[[#This Row],[1]],'2019_A9_Rohdaten'!$B$5:$N$56,12,FALSE)</f>
        <v>205</v>
      </c>
      <c r="N59" s="93">
        <f>VLOOKUP(Tabelle2[[#This Row],[1]],'2019_A9_Rohdaten'!$B$5:$N$56,13,FALSE)</f>
        <v>80</v>
      </c>
    </row>
    <row r="60" spans="1:25" ht="16.5" customHeight="1" x14ac:dyDescent="0.25">
      <c r="A60" s="86">
        <v>4</v>
      </c>
      <c r="B60" s="92" t="s">
        <v>70</v>
      </c>
      <c r="C60" s="90">
        <v>2019</v>
      </c>
      <c r="D60" s="92">
        <f>VLOOKUP(Tabelle2[[#This Row],[1]],'2019_A9_Rohdaten'!$B$5:$N$56,3,FALSE)</f>
        <v>269505</v>
      </c>
      <c r="E60" s="92">
        <f>VLOOKUP(Tabelle2[[#This Row],[1]],'2019_A9_Rohdaten'!$B$5:$N$56,4,FALSE)</f>
        <v>4725</v>
      </c>
      <c r="F60" s="92">
        <f>VLOOKUP(Tabelle2[[#This Row],[1]],'2019_A9_Rohdaten'!$B$5:$N$56,5,FALSE)</f>
        <v>59270</v>
      </c>
      <c r="G60" s="92">
        <f>VLOOKUP(Tabelle2[[#This Row],[1]],'2019_A9_Rohdaten'!$B$5:$N$56,6,FALSE)</f>
        <v>37010</v>
      </c>
      <c r="H60" s="92">
        <f>VLOOKUP(Tabelle2[[#This Row],[1]],'2019_A9_Rohdaten'!$B$5:$N$56,7,FALSE)</f>
        <v>136760</v>
      </c>
      <c r="I60" s="92">
        <f>VLOOKUP(Tabelle2[[#This Row],[1]],'2019_A9_Rohdaten'!$B$5:$N$56,8,FALSE)</f>
        <v>17125</v>
      </c>
      <c r="J60" s="92">
        <f>VLOOKUP(Tabelle2[[#This Row],[1]],'2019_A9_Rohdaten'!$B$5:$N$56,9,FALSE)</f>
        <v>119635</v>
      </c>
      <c r="K60" s="92">
        <f>VLOOKUP(Tabelle2[[#This Row],[1]],'2019_A9_Rohdaten'!$B$5:$N$56,10,FALSE)</f>
        <v>6840</v>
      </c>
      <c r="L60" s="92">
        <f>VLOOKUP(Tabelle2[[#This Row],[1]],'2019_A9_Rohdaten'!$B$5:$N$56,11,FALSE)</f>
        <v>5440</v>
      </c>
      <c r="M60" s="92">
        <f>VLOOKUP(Tabelle2[[#This Row],[1]],'2019_A9_Rohdaten'!$B$5:$N$56,12,FALSE)</f>
        <v>8055</v>
      </c>
      <c r="N60" s="92">
        <f>VLOOKUP(Tabelle2[[#This Row],[1]],'2019_A9_Rohdaten'!$B$5:$N$56,13,FALSE)</f>
        <v>6900</v>
      </c>
    </row>
    <row r="61" spans="1:25" ht="16.5" customHeight="1" x14ac:dyDescent="0.25">
      <c r="A61" s="86">
        <v>0</v>
      </c>
      <c r="B61" s="92" t="s">
        <v>71</v>
      </c>
      <c r="C61" s="90">
        <v>2019</v>
      </c>
      <c r="D61" s="92">
        <f>VLOOKUP(Tabelle2[[#This Row],[1]],'2019_A9_Rohdaten'!$B$5:$N$56,3,FALSE)</f>
        <v>841165</v>
      </c>
      <c r="E61" s="92">
        <f>VLOOKUP(Tabelle2[[#This Row],[1]],'2019_A9_Rohdaten'!$B$5:$N$56,4,FALSE)</f>
        <v>19005</v>
      </c>
      <c r="F61" s="92">
        <f>VLOOKUP(Tabelle2[[#This Row],[1]],'2019_A9_Rohdaten'!$B$5:$N$56,5,FALSE)</f>
        <v>216080</v>
      </c>
      <c r="G61" s="92">
        <f>VLOOKUP(Tabelle2[[#This Row],[1]],'2019_A9_Rohdaten'!$B$5:$N$56,6,FALSE)</f>
        <v>159825</v>
      </c>
      <c r="H61" s="92">
        <f>VLOOKUP(Tabelle2[[#This Row],[1]],'2019_A9_Rohdaten'!$B$5:$N$56,7,FALSE)</f>
        <v>332605</v>
      </c>
      <c r="I61" s="92">
        <f>VLOOKUP(Tabelle2[[#This Row],[1]],'2019_A9_Rohdaten'!$B$5:$N$56,8,FALSE)</f>
        <v>55675</v>
      </c>
      <c r="J61" s="92">
        <f>VLOOKUP(Tabelle2[[#This Row],[1]],'2019_A9_Rohdaten'!$B$5:$N$56,9,FALSE)</f>
        <v>276930</v>
      </c>
      <c r="K61" s="92">
        <f>VLOOKUP(Tabelle2[[#This Row],[1]],'2019_A9_Rohdaten'!$B$5:$N$56,10,FALSE)</f>
        <v>25265</v>
      </c>
      <c r="L61" s="92">
        <f>VLOOKUP(Tabelle2[[#This Row],[1]],'2019_A9_Rohdaten'!$B$5:$N$56,11,FALSE)</f>
        <v>19055</v>
      </c>
      <c r="M61" s="92">
        <f>VLOOKUP(Tabelle2[[#This Row],[1]],'2019_A9_Rohdaten'!$B$5:$N$56,12,FALSE)</f>
        <v>26695</v>
      </c>
      <c r="N61" s="92">
        <f>VLOOKUP(Tabelle2[[#This Row],[1]],'2019_A9_Rohdaten'!$B$5:$N$56,13,FALSE)</f>
        <v>25020</v>
      </c>
    </row>
    <row r="62" spans="1:25" ht="8.25" customHeight="1" x14ac:dyDescent="0.25">
      <c r="A62" s="85">
        <v>101</v>
      </c>
      <c r="B62" s="12" t="s">
        <v>19</v>
      </c>
      <c r="C62" s="18">
        <v>2018</v>
      </c>
      <c r="D62" s="73">
        <v>29730</v>
      </c>
      <c r="E62" s="73">
        <v>920</v>
      </c>
      <c r="F62" s="73">
        <v>7765</v>
      </c>
      <c r="G62" s="73">
        <v>7825</v>
      </c>
      <c r="H62" s="73">
        <v>8975</v>
      </c>
      <c r="I62" s="73">
        <v>1545</v>
      </c>
      <c r="J62" s="73">
        <v>7430</v>
      </c>
      <c r="K62" s="73">
        <v>910</v>
      </c>
      <c r="L62" s="73">
        <v>430</v>
      </c>
      <c r="M62" s="73">
        <v>1015</v>
      </c>
      <c r="N62" s="73">
        <v>1800</v>
      </c>
    </row>
    <row r="63" spans="1:25" ht="8.25" customHeight="1" x14ac:dyDescent="0.25">
      <c r="A63" s="85">
        <v>102</v>
      </c>
      <c r="B63" s="12" t="s">
        <v>20</v>
      </c>
      <c r="C63" s="18">
        <v>2018</v>
      </c>
      <c r="D63" s="73">
        <v>19850</v>
      </c>
      <c r="E63" s="73">
        <v>410</v>
      </c>
      <c r="F63" s="73">
        <v>6855</v>
      </c>
      <c r="G63" s="73">
        <v>5410</v>
      </c>
      <c r="H63" s="73">
        <v>5880</v>
      </c>
      <c r="I63" s="73">
        <v>705</v>
      </c>
      <c r="J63" s="73">
        <v>5175</v>
      </c>
      <c r="K63" s="73">
        <v>335</v>
      </c>
      <c r="L63" s="73">
        <v>185</v>
      </c>
      <c r="M63" s="73">
        <v>335</v>
      </c>
      <c r="N63" s="73">
        <v>425</v>
      </c>
      <c r="O63" s="25"/>
      <c r="P63" s="25"/>
      <c r="Q63" s="25"/>
      <c r="R63" s="25"/>
      <c r="S63" s="25"/>
      <c r="T63" s="25"/>
      <c r="U63" s="25"/>
      <c r="V63" s="25"/>
      <c r="W63" s="25"/>
      <c r="X63" s="25"/>
      <c r="Y63" s="25"/>
    </row>
    <row r="64" spans="1:25" ht="8.25" customHeight="1" x14ac:dyDescent="0.25">
      <c r="A64" s="85">
        <v>103</v>
      </c>
      <c r="B64" s="12" t="s">
        <v>21</v>
      </c>
      <c r="C64" s="18">
        <v>2018</v>
      </c>
      <c r="D64" s="73">
        <v>19325</v>
      </c>
      <c r="E64" s="73">
        <v>350</v>
      </c>
      <c r="F64" s="73">
        <v>5195</v>
      </c>
      <c r="G64" s="73">
        <v>2660</v>
      </c>
      <c r="H64" s="73">
        <v>9380</v>
      </c>
      <c r="I64" s="73">
        <v>3810</v>
      </c>
      <c r="J64" s="73">
        <v>5570</v>
      </c>
      <c r="K64" s="73">
        <v>420</v>
      </c>
      <c r="L64" s="73">
        <v>300</v>
      </c>
      <c r="M64" s="73">
        <v>505</v>
      </c>
      <c r="N64" s="73">
        <v>480</v>
      </c>
      <c r="O64" s="25"/>
      <c r="P64" s="25"/>
      <c r="Q64" s="25"/>
      <c r="R64" s="25"/>
      <c r="S64" s="25"/>
      <c r="T64" s="25"/>
      <c r="U64" s="25"/>
      <c r="V64" s="25"/>
      <c r="W64" s="25"/>
      <c r="X64" s="25"/>
      <c r="Y64" s="25"/>
    </row>
    <row r="65" spans="1:25" ht="8.25" customHeight="1" x14ac:dyDescent="0.25">
      <c r="A65" s="85">
        <v>151</v>
      </c>
      <c r="B65" s="12" t="s">
        <v>22</v>
      </c>
      <c r="C65" s="18">
        <v>2018</v>
      </c>
      <c r="D65" s="73">
        <v>11810</v>
      </c>
      <c r="E65" s="73">
        <v>530</v>
      </c>
      <c r="F65" s="73">
        <v>2825</v>
      </c>
      <c r="G65" s="73">
        <v>2520</v>
      </c>
      <c r="H65" s="73">
        <v>3820</v>
      </c>
      <c r="I65" s="73">
        <v>1085</v>
      </c>
      <c r="J65" s="73">
        <v>2735</v>
      </c>
      <c r="K65" s="73">
        <v>365</v>
      </c>
      <c r="L65" s="73">
        <v>345</v>
      </c>
      <c r="M65" s="73">
        <v>890</v>
      </c>
      <c r="N65" s="73">
        <v>510</v>
      </c>
      <c r="O65" s="25"/>
      <c r="P65" s="25"/>
      <c r="Q65" s="25"/>
      <c r="R65" s="25"/>
      <c r="S65" s="25"/>
      <c r="T65" s="25"/>
      <c r="U65" s="25"/>
      <c r="V65" s="25"/>
      <c r="W65" s="25"/>
      <c r="X65" s="25"/>
      <c r="Y65" s="25"/>
    </row>
    <row r="66" spans="1:25" ht="8.25" customHeight="1" x14ac:dyDescent="0.25">
      <c r="A66" s="18">
        <v>159</v>
      </c>
      <c r="B66" s="12" t="s">
        <v>23</v>
      </c>
      <c r="C66" s="18">
        <v>2018</v>
      </c>
      <c r="D66" s="73">
        <v>30170</v>
      </c>
      <c r="E66" s="73">
        <v>790</v>
      </c>
      <c r="F66" s="73">
        <v>9955</v>
      </c>
      <c r="G66" s="73">
        <v>5995</v>
      </c>
      <c r="H66" s="73">
        <v>7465</v>
      </c>
      <c r="I66" s="73">
        <v>1665</v>
      </c>
      <c r="J66" s="73">
        <v>5795</v>
      </c>
      <c r="K66" s="73">
        <v>1515</v>
      </c>
      <c r="L66" s="73">
        <v>1040</v>
      </c>
      <c r="M66" s="73">
        <v>1305</v>
      </c>
      <c r="N66" s="73">
        <v>2025</v>
      </c>
      <c r="O66" s="25"/>
      <c r="P66" s="25"/>
      <c r="Q66" s="25"/>
      <c r="R66" s="25"/>
      <c r="S66" s="25"/>
      <c r="T66" s="25"/>
      <c r="U66" s="25"/>
      <c r="V66" s="25"/>
      <c r="W66" s="25"/>
      <c r="X66" s="25"/>
      <c r="Y66" s="25"/>
    </row>
    <row r="67" spans="1:25" ht="8.25" customHeight="1" x14ac:dyDescent="0.25">
      <c r="A67" s="85">
        <v>153</v>
      </c>
      <c r="B67" s="12" t="s">
        <v>24</v>
      </c>
      <c r="C67" s="18">
        <v>2018</v>
      </c>
      <c r="D67" s="73">
        <v>13455</v>
      </c>
      <c r="E67" s="73">
        <v>135</v>
      </c>
      <c r="F67" s="73">
        <v>5500</v>
      </c>
      <c r="G67" s="73">
        <v>2505</v>
      </c>
      <c r="H67" s="73">
        <v>3485</v>
      </c>
      <c r="I67" s="73">
        <v>835</v>
      </c>
      <c r="J67" s="73">
        <v>2650</v>
      </c>
      <c r="K67" s="73">
        <v>305</v>
      </c>
      <c r="L67" s="73">
        <v>345</v>
      </c>
      <c r="M67" s="73">
        <v>360</v>
      </c>
      <c r="N67" s="73">
        <v>810</v>
      </c>
      <c r="O67" s="25"/>
      <c r="P67" s="25"/>
      <c r="Q67" s="25"/>
      <c r="R67" s="25"/>
      <c r="S67" s="25"/>
      <c r="T67" s="25"/>
      <c r="U67" s="25"/>
      <c r="V67" s="25"/>
      <c r="W67" s="25"/>
      <c r="X67" s="25"/>
      <c r="Y67" s="25"/>
    </row>
    <row r="68" spans="1:25" ht="8.25" customHeight="1" x14ac:dyDescent="0.25">
      <c r="A68" s="85">
        <v>154</v>
      </c>
      <c r="B68" s="12" t="s">
        <v>25</v>
      </c>
      <c r="C68" s="18">
        <v>2018</v>
      </c>
      <c r="D68" s="73">
        <v>6485</v>
      </c>
      <c r="E68" s="73">
        <v>95</v>
      </c>
      <c r="F68" s="73">
        <v>1645</v>
      </c>
      <c r="G68" s="73">
        <v>1365</v>
      </c>
      <c r="H68" s="73">
        <v>2615</v>
      </c>
      <c r="I68" s="73">
        <v>405</v>
      </c>
      <c r="J68" s="73">
        <v>2210</v>
      </c>
      <c r="K68" s="73">
        <v>90</v>
      </c>
      <c r="L68" s="73">
        <v>275</v>
      </c>
      <c r="M68" s="73">
        <v>280</v>
      </c>
      <c r="N68" s="73">
        <v>115</v>
      </c>
      <c r="O68" s="25"/>
      <c r="P68" s="25"/>
      <c r="Q68" s="25"/>
      <c r="R68" s="25"/>
      <c r="S68" s="25"/>
      <c r="T68" s="25"/>
      <c r="U68" s="25"/>
      <c r="V68" s="25"/>
      <c r="W68" s="25"/>
      <c r="X68" s="25"/>
      <c r="Y68" s="25"/>
    </row>
    <row r="69" spans="1:25" ht="8.25" customHeight="1" x14ac:dyDescent="0.25">
      <c r="A69" s="86">
        <v>155</v>
      </c>
      <c r="B69" s="12" t="s">
        <v>26</v>
      </c>
      <c r="C69" s="18">
        <v>2018</v>
      </c>
      <c r="D69" s="73">
        <v>8805</v>
      </c>
      <c r="E69" s="73">
        <v>205</v>
      </c>
      <c r="F69" s="73">
        <v>2700</v>
      </c>
      <c r="G69" s="73">
        <v>1630</v>
      </c>
      <c r="H69" s="73">
        <v>2815</v>
      </c>
      <c r="I69" s="73">
        <v>725</v>
      </c>
      <c r="J69" s="73">
        <v>2090</v>
      </c>
      <c r="K69" s="73">
        <v>330</v>
      </c>
      <c r="L69" s="73">
        <v>330</v>
      </c>
      <c r="M69" s="73">
        <v>390</v>
      </c>
      <c r="N69" s="73">
        <v>405</v>
      </c>
      <c r="O69" s="25"/>
      <c r="P69" s="25"/>
      <c r="Q69" s="25"/>
      <c r="R69" s="25"/>
      <c r="S69" s="25"/>
      <c r="T69" s="25"/>
      <c r="U69" s="25"/>
      <c r="V69" s="25"/>
      <c r="W69" s="25"/>
      <c r="X69" s="25"/>
      <c r="Y69" s="25"/>
    </row>
    <row r="70" spans="1:25" ht="8.25" customHeight="1" x14ac:dyDescent="0.25">
      <c r="A70" s="86">
        <v>157</v>
      </c>
      <c r="B70" s="12" t="s">
        <v>28</v>
      </c>
      <c r="C70" s="18">
        <v>2018</v>
      </c>
      <c r="D70" s="73">
        <v>11035</v>
      </c>
      <c r="E70" s="73">
        <v>165</v>
      </c>
      <c r="F70" s="73">
        <v>3525</v>
      </c>
      <c r="G70" s="73">
        <v>2885</v>
      </c>
      <c r="H70" s="73">
        <v>3535</v>
      </c>
      <c r="I70" s="73">
        <v>240</v>
      </c>
      <c r="J70" s="73">
        <v>3295</v>
      </c>
      <c r="K70" s="73">
        <v>110</v>
      </c>
      <c r="L70" s="73">
        <v>230</v>
      </c>
      <c r="M70" s="73">
        <v>445</v>
      </c>
      <c r="N70" s="73">
        <v>120</v>
      </c>
      <c r="O70" s="25"/>
      <c r="P70" s="25"/>
      <c r="Q70" s="25"/>
      <c r="R70" s="25"/>
      <c r="S70" s="25"/>
      <c r="T70" s="25"/>
      <c r="U70" s="25"/>
      <c r="V70" s="25"/>
      <c r="W70" s="25"/>
      <c r="X70" s="25"/>
      <c r="Y70" s="25"/>
    </row>
    <row r="71" spans="1:25" ht="8.25" customHeight="1" x14ac:dyDescent="0.25">
      <c r="A71" s="86">
        <v>158</v>
      </c>
      <c r="B71" s="12" t="s">
        <v>29</v>
      </c>
      <c r="C71" s="18">
        <v>2018</v>
      </c>
      <c r="D71" s="73">
        <v>7515</v>
      </c>
      <c r="E71" s="73">
        <v>310</v>
      </c>
      <c r="F71" s="73">
        <v>2325</v>
      </c>
      <c r="G71" s="73">
        <v>1540</v>
      </c>
      <c r="H71" s="73">
        <v>2135</v>
      </c>
      <c r="I71" s="73">
        <v>445</v>
      </c>
      <c r="J71" s="73">
        <v>1690</v>
      </c>
      <c r="K71" s="73">
        <v>120</v>
      </c>
      <c r="L71" s="73">
        <v>320</v>
      </c>
      <c r="M71" s="73">
        <v>430</v>
      </c>
      <c r="N71" s="73">
        <v>330</v>
      </c>
      <c r="O71" s="25"/>
      <c r="P71" s="25"/>
      <c r="Q71" s="25"/>
      <c r="R71" s="25"/>
      <c r="S71" s="25"/>
      <c r="T71" s="25"/>
      <c r="U71" s="25"/>
      <c r="V71" s="25"/>
      <c r="W71" s="25"/>
      <c r="X71" s="25"/>
      <c r="Y71" s="25"/>
    </row>
    <row r="72" spans="1:25" s="49" customFormat="1" ht="16.5" customHeight="1" x14ac:dyDescent="0.15">
      <c r="A72" s="86">
        <v>1</v>
      </c>
      <c r="B72" s="15" t="s">
        <v>30</v>
      </c>
      <c r="C72" s="23">
        <v>2018</v>
      </c>
      <c r="D72" s="74">
        <v>158180</v>
      </c>
      <c r="E72" s="74">
        <v>3915</v>
      </c>
      <c r="F72" s="74">
        <v>48285</v>
      </c>
      <c r="G72" s="74">
        <v>34340</v>
      </c>
      <c r="H72" s="74">
        <v>50110</v>
      </c>
      <c r="I72" s="74">
        <v>11465</v>
      </c>
      <c r="J72" s="74">
        <v>38645</v>
      </c>
      <c r="K72" s="74">
        <v>4505</v>
      </c>
      <c r="L72" s="74">
        <v>3800</v>
      </c>
      <c r="M72" s="74">
        <v>5950</v>
      </c>
      <c r="N72" s="74">
        <v>7015</v>
      </c>
      <c r="O72" s="47"/>
      <c r="P72" s="47"/>
      <c r="Q72" s="47"/>
      <c r="R72" s="47"/>
      <c r="S72" s="47"/>
      <c r="T72" s="47"/>
      <c r="U72" s="47"/>
      <c r="V72" s="47"/>
      <c r="W72" s="47"/>
      <c r="X72" s="47"/>
      <c r="Y72" s="47"/>
    </row>
    <row r="73" spans="1:25" ht="8.25" customHeight="1" x14ac:dyDescent="0.25">
      <c r="A73" s="84">
        <v>241</v>
      </c>
      <c r="B73" s="12" t="s">
        <v>31</v>
      </c>
      <c r="C73" s="18">
        <v>2018</v>
      </c>
      <c r="D73" s="73">
        <v>181570</v>
      </c>
      <c r="E73" s="73">
        <v>6255</v>
      </c>
      <c r="F73" s="73">
        <v>46555</v>
      </c>
      <c r="G73" s="73">
        <v>48380</v>
      </c>
      <c r="H73" s="73">
        <v>60130</v>
      </c>
      <c r="I73" s="73">
        <v>14370</v>
      </c>
      <c r="J73" s="73">
        <v>45760</v>
      </c>
      <c r="K73" s="73">
        <v>6920</v>
      </c>
      <c r="L73" s="73">
        <v>2810</v>
      </c>
      <c r="M73" s="73">
        <v>3975</v>
      </c>
      <c r="N73" s="73">
        <v>5905</v>
      </c>
      <c r="O73" s="25"/>
      <c r="P73" s="25"/>
      <c r="Q73" s="25"/>
      <c r="R73" s="25"/>
      <c r="S73" s="25"/>
      <c r="T73" s="25"/>
      <c r="U73" s="25"/>
      <c r="V73" s="25"/>
      <c r="W73" s="25"/>
      <c r="X73" s="25"/>
      <c r="Y73" s="25"/>
    </row>
    <row r="74" spans="1:25" ht="8.25" customHeight="1" x14ac:dyDescent="0.25">
      <c r="A74" s="84">
        <v>241001</v>
      </c>
      <c r="B74" s="12" t="s">
        <v>32</v>
      </c>
      <c r="C74" s="18">
        <v>2018</v>
      </c>
      <c r="D74" s="73">
        <v>111255</v>
      </c>
      <c r="E74" s="73">
        <v>3280</v>
      </c>
      <c r="F74" s="73">
        <v>27350</v>
      </c>
      <c r="G74" s="73">
        <v>31655</v>
      </c>
      <c r="H74" s="73">
        <v>36475</v>
      </c>
      <c r="I74" s="73">
        <v>8850</v>
      </c>
      <c r="J74" s="73">
        <v>27625</v>
      </c>
      <c r="K74" s="73">
        <v>4850</v>
      </c>
      <c r="L74" s="73">
        <v>1295</v>
      </c>
      <c r="M74" s="73">
        <v>1850</v>
      </c>
      <c r="N74" s="73">
        <v>3945</v>
      </c>
      <c r="O74" s="25"/>
      <c r="P74" s="25"/>
      <c r="Q74" s="25"/>
      <c r="R74" s="25"/>
      <c r="S74" s="25"/>
      <c r="T74" s="25"/>
      <c r="U74" s="25"/>
      <c r="V74" s="25"/>
      <c r="W74" s="25"/>
      <c r="X74" s="25"/>
      <c r="Y74" s="25"/>
    </row>
    <row r="75" spans="1:25" ht="8.25" customHeight="1" x14ac:dyDescent="0.25">
      <c r="A75" s="84">
        <v>241999</v>
      </c>
      <c r="B75" s="12" t="s">
        <v>33</v>
      </c>
      <c r="C75" s="18">
        <v>2018</v>
      </c>
      <c r="D75" s="73">
        <v>70315</v>
      </c>
      <c r="E75" s="73">
        <v>2975</v>
      </c>
      <c r="F75" s="73">
        <v>19210</v>
      </c>
      <c r="G75" s="73">
        <v>16725</v>
      </c>
      <c r="H75" s="73">
        <v>23655</v>
      </c>
      <c r="I75" s="73">
        <v>5520</v>
      </c>
      <c r="J75" s="73">
        <v>18135</v>
      </c>
      <c r="K75" s="73">
        <v>2075</v>
      </c>
      <c r="L75" s="73">
        <v>1515</v>
      </c>
      <c r="M75" s="73">
        <v>2130</v>
      </c>
      <c r="N75" s="73">
        <v>1960</v>
      </c>
      <c r="O75" s="25"/>
      <c r="P75" s="25"/>
      <c r="Q75" s="25"/>
      <c r="R75" s="25"/>
      <c r="S75" s="25"/>
      <c r="T75" s="25"/>
      <c r="U75" s="25"/>
      <c r="V75" s="25"/>
      <c r="W75" s="25"/>
      <c r="X75" s="25"/>
      <c r="Y75" s="25"/>
    </row>
    <row r="76" spans="1:25" ht="8.25" customHeight="1" x14ac:dyDescent="0.25">
      <c r="A76" s="85">
        <v>251</v>
      </c>
      <c r="B76" s="12" t="s">
        <v>34</v>
      </c>
      <c r="C76" s="18">
        <v>2018</v>
      </c>
      <c r="D76" s="73">
        <v>17565</v>
      </c>
      <c r="E76" s="73">
        <v>450</v>
      </c>
      <c r="F76" s="73">
        <v>4485</v>
      </c>
      <c r="G76" s="73">
        <v>3015</v>
      </c>
      <c r="H76" s="73">
        <v>7120</v>
      </c>
      <c r="I76" s="73">
        <v>760</v>
      </c>
      <c r="J76" s="73">
        <v>6360</v>
      </c>
      <c r="K76" s="73">
        <v>355</v>
      </c>
      <c r="L76" s="73">
        <v>585</v>
      </c>
      <c r="M76" s="73">
        <v>1050</v>
      </c>
      <c r="N76" s="73">
        <v>490</v>
      </c>
      <c r="O76" s="25"/>
      <c r="P76" s="25"/>
      <c r="Q76" s="25"/>
      <c r="R76" s="25"/>
      <c r="S76" s="25"/>
      <c r="T76" s="25"/>
      <c r="U76" s="25"/>
      <c r="V76" s="25"/>
      <c r="W76" s="25"/>
      <c r="X76" s="25"/>
      <c r="Y76" s="25"/>
    </row>
    <row r="77" spans="1:25" ht="8.25" customHeight="1" x14ac:dyDescent="0.25">
      <c r="A77" s="85">
        <v>252</v>
      </c>
      <c r="B77" s="12" t="s">
        <v>35</v>
      </c>
      <c r="C77" s="18">
        <v>2018</v>
      </c>
      <c r="D77" s="73">
        <v>16535</v>
      </c>
      <c r="E77" s="73">
        <v>295</v>
      </c>
      <c r="F77" s="73">
        <v>4815</v>
      </c>
      <c r="G77" s="73">
        <v>4630</v>
      </c>
      <c r="H77" s="73">
        <v>5170</v>
      </c>
      <c r="I77" s="73">
        <v>1220</v>
      </c>
      <c r="J77" s="73">
        <v>3950</v>
      </c>
      <c r="K77" s="73">
        <v>245</v>
      </c>
      <c r="L77" s="73">
        <v>425</v>
      </c>
      <c r="M77" s="73">
        <v>540</v>
      </c>
      <c r="N77" s="73">
        <v>400</v>
      </c>
      <c r="O77" s="25"/>
      <c r="P77" s="25"/>
      <c r="Q77" s="25"/>
      <c r="R77" s="25"/>
      <c r="S77" s="25"/>
      <c r="T77" s="25"/>
      <c r="U77" s="25"/>
      <c r="V77" s="25"/>
      <c r="W77" s="25"/>
      <c r="X77" s="25"/>
      <c r="Y77" s="25"/>
    </row>
    <row r="78" spans="1:25" ht="8.25" customHeight="1" x14ac:dyDescent="0.25">
      <c r="A78" s="85">
        <v>254</v>
      </c>
      <c r="B78" s="12" t="s">
        <v>36</v>
      </c>
      <c r="C78" s="18">
        <v>2018</v>
      </c>
      <c r="D78" s="73">
        <v>24090</v>
      </c>
      <c r="E78" s="73">
        <v>595</v>
      </c>
      <c r="F78" s="73">
        <v>6725</v>
      </c>
      <c r="G78" s="73">
        <v>5395</v>
      </c>
      <c r="H78" s="73">
        <v>7580</v>
      </c>
      <c r="I78" s="73">
        <v>1635</v>
      </c>
      <c r="J78" s="73">
        <v>5945</v>
      </c>
      <c r="K78" s="73">
        <v>1070</v>
      </c>
      <c r="L78" s="73">
        <v>635</v>
      </c>
      <c r="M78" s="73">
        <v>1090</v>
      </c>
      <c r="N78" s="73">
        <v>990</v>
      </c>
      <c r="O78" s="25"/>
      <c r="P78" s="25"/>
      <c r="Q78" s="25"/>
      <c r="R78" s="25"/>
      <c r="S78" s="25"/>
      <c r="T78" s="25"/>
      <c r="U78" s="25"/>
      <c r="V78" s="25"/>
      <c r="W78" s="25"/>
      <c r="X78" s="25"/>
      <c r="Y78" s="25"/>
    </row>
    <row r="79" spans="1:25" ht="8.25" customHeight="1" x14ac:dyDescent="0.25">
      <c r="A79" s="86">
        <v>255</v>
      </c>
      <c r="B79" s="12" t="s">
        <v>37</v>
      </c>
      <c r="C79" s="18">
        <v>2018</v>
      </c>
      <c r="D79" s="73">
        <v>4330</v>
      </c>
      <c r="E79" s="73">
        <v>125</v>
      </c>
      <c r="F79" s="73">
        <v>1500</v>
      </c>
      <c r="G79" s="73">
        <v>1515</v>
      </c>
      <c r="H79" s="73">
        <v>580</v>
      </c>
      <c r="I79" s="73">
        <v>215</v>
      </c>
      <c r="J79" s="73">
        <v>365</v>
      </c>
      <c r="K79" s="73">
        <v>55</v>
      </c>
      <c r="L79" s="73">
        <v>90</v>
      </c>
      <c r="M79" s="73">
        <v>320</v>
      </c>
      <c r="N79" s="73">
        <v>140</v>
      </c>
      <c r="O79" s="25"/>
      <c r="P79" s="25"/>
      <c r="Q79" s="25"/>
      <c r="R79" s="25"/>
      <c r="S79" s="25"/>
      <c r="T79" s="25"/>
      <c r="U79" s="25"/>
      <c r="V79" s="25"/>
      <c r="W79" s="25"/>
      <c r="X79" s="25"/>
      <c r="Y79" s="25"/>
    </row>
    <row r="80" spans="1:25" ht="8.25" customHeight="1" x14ac:dyDescent="0.25">
      <c r="A80" s="86">
        <v>256</v>
      </c>
      <c r="B80" s="12" t="s">
        <v>38</v>
      </c>
      <c r="C80" s="18">
        <v>2018</v>
      </c>
      <c r="D80" s="73">
        <v>10430</v>
      </c>
      <c r="E80" s="73">
        <v>160</v>
      </c>
      <c r="F80" s="73">
        <v>3085</v>
      </c>
      <c r="G80" s="73">
        <v>1890</v>
      </c>
      <c r="H80" s="73">
        <v>4195</v>
      </c>
      <c r="I80" s="73">
        <v>500</v>
      </c>
      <c r="J80" s="73">
        <v>3695</v>
      </c>
      <c r="K80" s="73">
        <v>185</v>
      </c>
      <c r="L80" s="73">
        <v>275</v>
      </c>
      <c r="M80" s="73">
        <v>445</v>
      </c>
      <c r="N80" s="73">
        <v>170</v>
      </c>
      <c r="O80" s="25"/>
      <c r="P80" s="25"/>
      <c r="Q80" s="25"/>
      <c r="R80" s="25"/>
      <c r="S80" s="25"/>
      <c r="T80" s="25"/>
      <c r="U80" s="25"/>
      <c r="V80" s="25"/>
      <c r="W80" s="25"/>
      <c r="X80" s="25"/>
      <c r="Y80" s="25"/>
    </row>
    <row r="81" spans="1:25" ht="8.25" customHeight="1" x14ac:dyDescent="0.25">
      <c r="A81" s="86">
        <v>257</v>
      </c>
      <c r="B81" s="12" t="s">
        <v>39</v>
      </c>
      <c r="C81" s="18">
        <v>2018</v>
      </c>
      <c r="D81" s="73">
        <v>13985</v>
      </c>
      <c r="E81" s="73">
        <v>265</v>
      </c>
      <c r="F81" s="73">
        <v>3815</v>
      </c>
      <c r="G81" s="73">
        <v>3230</v>
      </c>
      <c r="H81" s="73">
        <v>4735</v>
      </c>
      <c r="I81" s="73">
        <v>985</v>
      </c>
      <c r="J81" s="73">
        <v>3750</v>
      </c>
      <c r="K81" s="73">
        <v>235</v>
      </c>
      <c r="L81" s="73">
        <v>520</v>
      </c>
      <c r="M81" s="73">
        <v>810</v>
      </c>
      <c r="N81" s="73">
        <v>365</v>
      </c>
      <c r="O81" s="25"/>
      <c r="P81" s="25"/>
      <c r="Q81" s="25"/>
      <c r="R81" s="25"/>
      <c r="S81" s="25"/>
      <c r="T81" s="25"/>
      <c r="U81" s="25"/>
      <c r="V81" s="25"/>
      <c r="W81" s="25"/>
      <c r="X81" s="25"/>
      <c r="Y81" s="25"/>
    </row>
    <row r="82" spans="1:25" s="49" customFormat="1" ht="16.5" customHeight="1" x14ac:dyDescent="0.15">
      <c r="A82" s="86">
        <v>2</v>
      </c>
      <c r="B82" s="15" t="s">
        <v>40</v>
      </c>
      <c r="C82" s="23">
        <v>2018</v>
      </c>
      <c r="D82" s="74">
        <v>268505</v>
      </c>
      <c r="E82" s="74">
        <v>8145</v>
      </c>
      <c r="F82" s="74">
        <v>70980</v>
      </c>
      <c r="G82" s="74">
        <v>68055</v>
      </c>
      <c r="H82" s="74">
        <v>89510</v>
      </c>
      <c r="I82" s="74">
        <v>19690</v>
      </c>
      <c r="J82" s="74">
        <v>69825</v>
      </c>
      <c r="K82" s="74">
        <v>9070</v>
      </c>
      <c r="L82" s="74">
        <v>5335</v>
      </c>
      <c r="M82" s="74">
        <v>8230</v>
      </c>
      <c r="N82" s="74">
        <v>8465</v>
      </c>
      <c r="O82" s="47"/>
      <c r="P82" s="47"/>
      <c r="Q82" s="47"/>
      <c r="R82" s="47"/>
      <c r="S82" s="47"/>
      <c r="T82" s="47"/>
      <c r="U82" s="47"/>
      <c r="V82" s="47"/>
      <c r="W82" s="47"/>
      <c r="X82" s="47"/>
      <c r="Y82" s="47"/>
    </row>
    <row r="83" spans="1:25" ht="8.25" customHeight="1" x14ac:dyDescent="0.25">
      <c r="A83" s="86">
        <v>351</v>
      </c>
      <c r="B83" s="12" t="s">
        <v>41</v>
      </c>
      <c r="C83" s="18">
        <v>2018</v>
      </c>
      <c r="D83" s="73">
        <v>14130</v>
      </c>
      <c r="E83" s="73">
        <v>165</v>
      </c>
      <c r="F83" s="73">
        <v>4780</v>
      </c>
      <c r="G83" s="73">
        <v>2525</v>
      </c>
      <c r="H83" s="73">
        <v>5200</v>
      </c>
      <c r="I83" s="73">
        <v>1040</v>
      </c>
      <c r="J83" s="73">
        <v>4160</v>
      </c>
      <c r="K83" s="73">
        <v>285</v>
      </c>
      <c r="L83" s="73">
        <v>340</v>
      </c>
      <c r="M83" s="73">
        <v>510</v>
      </c>
      <c r="N83" s="73">
        <v>310</v>
      </c>
      <c r="O83" s="25"/>
      <c r="P83" s="25"/>
      <c r="Q83" s="25"/>
      <c r="R83" s="25"/>
      <c r="S83" s="25"/>
      <c r="T83" s="25"/>
      <c r="U83" s="25"/>
      <c r="V83" s="25"/>
      <c r="W83" s="25"/>
      <c r="X83" s="25"/>
      <c r="Y83" s="25"/>
    </row>
    <row r="84" spans="1:25" ht="8.25" customHeight="1" x14ac:dyDescent="0.25">
      <c r="A84" s="86">
        <v>352</v>
      </c>
      <c r="B84" s="12" t="s">
        <v>42</v>
      </c>
      <c r="C84" s="18">
        <v>2018</v>
      </c>
      <c r="D84" s="73">
        <v>13335</v>
      </c>
      <c r="E84" s="73">
        <v>415</v>
      </c>
      <c r="F84" s="73">
        <v>3640</v>
      </c>
      <c r="G84" s="73">
        <v>1990</v>
      </c>
      <c r="H84" s="73">
        <v>5685</v>
      </c>
      <c r="I84" s="73">
        <v>870</v>
      </c>
      <c r="J84" s="73">
        <v>4815</v>
      </c>
      <c r="K84" s="73">
        <v>375</v>
      </c>
      <c r="L84" s="73">
        <v>360</v>
      </c>
      <c r="M84" s="73">
        <v>600</v>
      </c>
      <c r="N84" s="73">
        <v>265</v>
      </c>
      <c r="O84" s="25"/>
      <c r="P84" s="25"/>
      <c r="Q84" s="25"/>
      <c r="R84" s="25"/>
      <c r="S84" s="25"/>
      <c r="T84" s="25"/>
      <c r="U84" s="25"/>
      <c r="V84" s="25"/>
      <c r="W84" s="25"/>
      <c r="X84" s="25"/>
      <c r="Y84" s="25"/>
    </row>
    <row r="85" spans="1:25" ht="8.25" customHeight="1" x14ac:dyDescent="0.25">
      <c r="A85" s="86">
        <v>353</v>
      </c>
      <c r="B85" s="12" t="s">
        <v>43</v>
      </c>
      <c r="C85" s="18">
        <v>2018</v>
      </c>
      <c r="D85" s="73">
        <v>18930</v>
      </c>
      <c r="E85" s="73">
        <v>725</v>
      </c>
      <c r="F85" s="73">
        <v>3750</v>
      </c>
      <c r="G85" s="73">
        <v>3800</v>
      </c>
      <c r="H85" s="73">
        <v>6860</v>
      </c>
      <c r="I85" s="73">
        <v>1465</v>
      </c>
      <c r="J85" s="73">
        <v>5400</v>
      </c>
      <c r="K85" s="73">
        <v>1295</v>
      </c>
      <c r="L85" s="73">
        <v>790</v>
      </c>
      <c r="M85" s="73">
        <v>935</v>
      </c>
      <c r="N85" s="73">
        <v>760</v>
      </c>
      <c r="O85" s="25"/>
      <c r="P85" s="25"/>
      <c r="Q85" s="25"/>
      <c r="R85" s="25"/>
      <c r="S85" s="25"/>
      <c r="T85" s="25"/>
      <c r="U85" s="25"/>
      <c r="V85" s="25"/>
      <c r="W85" s="25"/>
      <c r="X85" s="25"/>
      <c r="Y85" s="25"/>
    </row>
    <row r="86" spans="1:25" ht="8.25" customHeight="1" x14ac:dyDescent="0.25">
      <c r="A86" s="86">
        <v>354</v>
      </c>
      <c r="B86" s="12" t="s">
        <v>44</v>
      </c>
      <c r="C86" s="18">
        <v>2018</v>
      </c>
      <c r="D86" s="73">
        <v>2665</v>
      </c>
      <c r="E86" s="73">
        <v>65</v>
      </c>
      <c r="F86" s="73">
        <v>665</v>
      </c>
      <c r="G86" s="73">
        <v>325</v>
      </c>
      <c r="H86" s="73">
        <v>1250</v>
      </c>
      <c r="I86" s="73">
        <v>140</v>
      </c>
      <c r="J86" s="73">
        <v>1105</v>
      </c>
      <c r="K86" s="73">
        <v>50</v>
      </c>
      <c r="L86" s="73">
        <v>85</v>
      </c>
      <c r="M86" s="73">
        <v>115</v>
      </c>
      <c r="N86" s="73">
        <v>110</v>
      </c>
      <c r="O86" s="25"/>
      <c r="P86" s="25"/>
      <c r="Q86" s="25"/>
      <c r="R86" s="25"/>
      <c r="S86" s="25"/>
      <c r="T86" s="25"/>
      <c r="U86" s="25"/>
      <c r="V86" s="25"/>
      <c r="W86" s="25"/>
      <c r="X86" s="25"/>
      <c r="Y86" s="25"/>
    </row>
    <row r="87" spans="1:25" ht="8.25" customHeight="1" x14ac:dyDescent="0.25">
      <c r="A87" s="86">
        <v>355</v>
      </c>
      <c r="B87" s="12" t="s">
        <v>45</v>
      </c>
      <c r="C87" s="18">
        <v>2018</v>
      </c>
      <c r="D87" s="73">
        <v>12760</v>
      </c>
      <c r="E87" s="73">
        <v>195</v>
      </c>
      <c r="F87" s="73">
        <v>5090</v>
      </c>
      <c r="G87" s="73">
        <v>2040</v>
      </c>
      <c r="H87" s="73">
        <v>3975</v>
      </c>
      <c r="I87" s="73">
        <v>535</v>
      </c>
      <c r="J87" s="73">
        <v>3440</v>
      </c>
      <c r="K87" s="73">
        <v>230</v>
      </c>
      <c r="L87" s="73">
        <v>370</v>
      </c>
      <c r="M87" s="73">
        <v>535</v>
      </c>
      <c r="N87" s="73">
        <v>315</v>
      </c>
      <c r="O87" s="25"/>
      <c r="P87" s="25"/>
      <c r="Q87" s="25"/>
      <c r="R87" s="25"/>
      <c r="S87" s="25"/>
      <c r="T87" s="25"/>
      <c r="U87" s="25"/>
      <c r="V87" s="25"/>
      <c r="W87" s="25"/>
      <c r="X87" s="25"/>
      <c r="Y87" s="25"/>
    </row>
    <row r="88" spans="1:25" ht="8.25" customHeight="1" x14ac:dyDescent="0.25">
      <c r="A88" s="86">
        <v>356</v>
      </c>
      <c r="B88" s="12" t="s">
        <v>46</v>
      </c>
      <c r="C88" s="18">
        <v>2018</v>
      </c>
      <c r="D88" s="73">
        <v>6560</v>
      </c>
      <c r="E88" s="73">
        <v>215</v>
      </c>
      <c r="F88" s="73">
        <v>2115</v>
      </c>
      <c r="G88" s="73">
        <v>1415</v>
      </c>
      <c r="H88" s="73">
        <v>2075</v>
      </c>
      <c r="I88" s="73">
        <v>405</v>
      </c>
      <c r="J88" s="73">
        <v>1670</v>
      </c>
      <c r="K88" s="73">
        <v>90</v>
      </c>
      <c r="L88" s="73">
        <v>225</v>
      </c>
      <c r="M88" s="73">
        <v>275</v>
      </c>
      <c r="N88" s="73">
        <v>140</v>
      </c>
      <c r="O88" s="25"/>
      <c r="P88" s="25"/>
      <c r="Q88" s="25"/>
      <c r="R88" s="25"/>
      <c r="S88" s="25"/>
      <c r="T88" s="25"/>
      <c r="U88" s="25"/>
      <c r="V88" s="25"/>
      <c r="W88" s="25"/>
      <c r="X88" s="25"/>
      <c r="Y88" s="25"/>
    </row>
    <row r="89" spans="1:25" ht="8.25" customHeight="1" x14ac:dyDescent="0.25">
      <c r="A89" s="86">
        <v>357</v>
      </c>
      <c r="B89" s="12" t="s">
        <v>47</v>
      </c>
      <c r="C89" s="18">
        <v>2018</v>
      </c>
      <c r="D89" s="73">
        <v>11145</v>
      </c>
      <c r="E89" s="73">
        <v>250</v>
      </c>
      <c r="F89" s="73">
        <v>2765</v>
      </c>
      <c r="G89" s="73">
        <v>1780</v>
      </c>
      <c r="H89" s="73">
        <v>4860</v>
      </c>
      <c r="I89" s="73">
        <v>880</v>
      </c>
      <c r="J89" s="73">
        <v>3980</v>
      </c>
      <c r="K89" s="73">
        <v>225</v>
      </c>
      <c r="L89" s="73">
        <v>300</v>
      </c>
      <c r="M89" s="73">
        <v>600</v>
      </c>
      <c r="N89" s="73">
        <v>360</v>
      </c>
      <c r="O89" s="25"/>
      <c r="P89" s="25"/>
      <c r="Q89" s="25"/>
      <c r="R89" s="25"/>
      <c r="S89" s="25"/>
      <c r="T89" s="25"/>
      <c r="U89" s="25"/>
      <c r="V89" s="25"/>
      <c r="W89" s="25"/>
      <c r="X89" s="25"/>
      <c r="Y89" s="25"/>
    </row>
    <row r="90" spans="1:25" ht="8.25" customHeight="1" x14ac:dyDescent="0.25">
      <c r="A90" s="86">
        <v>358</v>
      </c>
      <c r="B90" s="12" t="s">
        <v>48</v>
      </c>
      <c r="C90" s="18">
        <v>2018</v>
      </c>
      <c r="D90" s="73">
        <v>11545</v>
      </c>
      <c r="E90" s="73">
        <v>275</v>
      </c>
      <c r="F90" s="73">
        <v>2765</v>
      </c>
      <c r="G90" s="73">
        <v>1815</v>
      </c>
      <c r="H90" s="73">
        <v>5200</v>
      </c>
      <c r="I90" s="73">
        <v>880</v>
      </c>
      <c r="J90" s="73">
        <v>4320</v>
      </c>
      <c r="K90" s="73">
        <v>245</v>
      </c>
      <c r="L90" s="73">
        <v>260</v>
      </c>
      <c r="M90" s="73">
        <v>335</v>
      </c>
      <c r="N90" s="73">
        <v>650</v>
      </c>
      <c r="O90" s="25"/>
      <c r="P90" s="25"/>
      <c r="Q90" s="25"/>
      <c r="R90" s="25"/>
      <c r="S90" s="25"/>
      <c r="T90" s="25"/>
      <c r="U90" s="25"/>
      <c r="V90" s="25"/>
      <c r="W90" s="25"/>
      <c r="X90" s="25"/>
      <c r="Y90" s="25"/>
    </row>
    <row r="91" spans="1:25" ht="8.25" customHeight="1" x14ac:dyDescent="0.25">
      <c r="A91" s="86">
        <v>359</v>
      </c>
      <c r="B91" s="12" t="s">
        <v>49</v>
      </c>
      <c r="C91" s="18">
        <v>2018</v>
      </c>
      <c r="D91" s="73">
        <v>18555</v>
      </c>
      <c r="E91" s="73">
        <v>360</v>
      </c>
      <c r="F91" s="73">
        <v>4930</v>
      </c>
      <c r="G91" s="73">
        <v>2625</v>
      </c>
      <c r="H91" s="73">
        <v>8490</v>
      </c>
      <c r="I91" s="73">
        <v>1080</v>
      </c>
      <c r="J91" s="73">
        <v>7410</v>
      </c>
      <c r="K91" s="73">
        <v>330</v>
      </c>
      <c r="L91" s="73">
        <v>550</v>
      </c>
      <c r="M91" s="73">
        <v>895</v>
      </c>
      <c r="N91" s="73">
        <v>370</v>
      </c>
      <c r="O91" s="25"/>
      <c r="P91" s="25"/>
      <c r="Q91" s="25"/>
      <c r="R91" s="25"/>
      <c r="S91" s="25"/>
      <c r="T91" s="25"/>
      <c r="U91" s="25"/>
      <c r="V91" s="25"/>
      <c r="W91" s="25"/>
      <c r="X91" s="25"/>
      <c r="Y91" s="25"/>
    </row>
    <row r="92" spans="1:25" ht="8.25" customHeight="1" x14ac:dyDescent="0.25">
      <c r="A92" s="86">
        <v>360</v>
      </c>
      <c r="B92" s="12" t="s">
        <v>50</v>
      </c>
      <c r="C92" s="18">
        <v>2018</v>
      </c>
      <c r="D92" s="73">
        <v>5605</v>
      </c>
      <c r="E92" s="73">
        <v>85</v>
      </c>
      <c r="F92" s="73">
        <v>1725</v>
      </c>
      <c r="G92" s="73">
        <v>945</v>
      </c>
      <c r="H92" s="73">
        <v>2215</v>
      </c>
      <c r="I92" s="73">
        <v>310</v>
      </c>
      <c r="J92" s="73">
        <v>1905</v>
      </c>
      <c r="K92" s="73">
        <v>170</v>
      </c>
      <c r="L92" s="73">
        <v>140</v>
      </c>
      <c r="M92" s="73">
        <v>200</v>
      </c>
      <c r="N92" s="73">
        <v>115</v>
      </c>
      <c r="O92" s="25"/>
      <c r="P92" s="25"/>
      <c r="Q92" s="25"/>
      <c r="R92" s="25"/>
      <c r="S92" s="25"/>
      <c r="T92" s="25"/>
      <c r="U92" s="25"/>
      <c r="V92" s="25"/>
      <c r="W92" s="25"/>
      <c r="X92" s="25"/>
      <c r="Y92" s="25"/>
    </row>
    <row r="93" spans="1:25" ht="8.25" customHeight="1" x14ac:dyDescent="0.25">
      <c r="A93" s="86">
        <v>361</v>
      </c>
      <c r="B93" s="12" t="s">
        <v>51</v>
      </c>
      <c r="C93" s="18">
        <v>2018</v>
      </c>
      <c r="D93" s="73">
        <v>10975</v>
      </c>
      <c r="E93" s="73">
        <v>470</v>
      </c>
      <c r="F93" s="73">
        <v>3325</v>
      </c>
      <c r="G93" s="73">
        <v>2650</v>
      </c>
      <c r="H93" s="73">
        <v>3255</v>
      </c>
      <c r="I93" s="73">
        <v>505</v>
      </c>
      <c r="J93" s="73">
        <v>2750</v>
      </c>
      <c r="K93" s="73">
        <v>140</v>
      </c>
      <c r="L93" s="73">
        <v>220</v>
      </c>
      <c r="M93" s="73">
        <v>615</v>
      </c>
      <c r="N93" s="73">
        <v>300</v>
      </c>
      <c r="O93" s="25"/>
      <c r="P93" s="25"/>
      <c r="Q93" s="25"/>
      <c r="R93" s="25"/>
      <c r="S93" s="25"/>
      <c r="T93" s="25"/>
      <c r="U93" s="25"/>
      <c r="V93" s="25"/>
      <c r="W93" s="25"/>
      <c r="X93" s="25"/>
      <c r="Y93" s="25"/>
    </row>
    <row r="94" spans="1:25" s="49" customFormat="1" ht="16.5" customHeight="1" x14ac:dyDescent="0.15">
      <c r="A94" s="86">
        <v>3</v>
      </c>
      <c r="B94" s="15" t="s">
        <v>52</v>
      </c>
      <c r="C94" s="23">
        <v>2018</v>
      </c>
      <c r="D94" s="74">
        <v>126195</v>
      </c>
      <c r="E94" s="74">
        <v>3215</v>
      </c>
      <c r="F94" s="74">
        <v>35550</v>
      </c>
      <c r="G94" s="74">
        <v>21915</v>
      </c>
      <c r="H94" s="74">
        <v>49060</v>
      </c>
      <c r="I94" s="74">
        <v>8110</v>
      </c>
      <c r="J94" s="74">
        <v>40950</v>
      </c>
      <c r="K94" s="74">
        <v>3435</v>
      </c>
      <c r="L94" s="74">
        <v>3640</v>
      </c>
      <c r="M94" s="74">
        <v>5615</v>
      </c>
      <c r="N94" s="74">
        <v>3695</v>
      </c>
      <c r="O94" s="47"/>
      <c r="P94" s="47"/>
      <c r="Q94" s="47"/>
      <c r="R94" s="47"/>
      <c r="S94" s="47"/>
      <c r="T94" s="47"/>
      <c r="U94" s="47"/>
      <c r="V94" s="47"/>
      <c r="W94" s="47"/>
      <c r="X94" s="47"/>
      <c r="Y94" s="47"/>
    </row>
    <row r="95" spans="1:25" ht="8.25" customHeight="1" x14ac:dyDescent="0.25">
      <c r="A95" s="86">
        <v>401</v>
      </c>
      <c r="B95" s="12" t="s">
        <v>53</v>
      </c>
      <c r="C95" s="18">
        <v>2018</v>
      </c>
      <c r="D95" s="73">
        <v>12970</v>
      </c>
      <c r="E95" s="73">
        <v>340</v>
      </c>
      <c r="F95" s="73">
        <v>3890</v>
      </c>
      <c r="G95" s="73">
        <v>3035</v>
      </c>
      <c r="H95" s="73">
        <v>4815</v>
      </c>
      <c r="I95" s="73">
        <v>350</v>
      </c>
      <c r="J95" s="73">
        <v>4470</v>
      </c>
      <c r="K95" s="73">
        <v>290</v>
      </c>
      <c r="L95" s="73">
        <v>135</v>
      </c>
      <c r="M95" s="73">
        <v>305</v>
      </c>
      <c r="N95" s="73">
        <v>150</v>
      </c>
      <c r="O95" s="25"/>
      <c r="P95" s="25"/>
      <c r="Q95" s="25"/>
      <c r="R95" s="25"/>
      <c r="S95" s="25"/>
      <c r="T95" s="25"/>
      <c r="U95" s="25"/>
      <c r="V95" s="25"/>
      <c r="W95" s="25"/>
      <c r="X95" s="25"/>
      <c r="Y95" s="25"/>
    </row>
    <row r="96" spans="1:25" ht="8.25" customHeight="1" x14ac:dyDescent="0.25">
      <c r="A96" s="86">
        <v>402</v>
      </c>
      <c r="B96" s="12" t="s">
        <v>54</v>
      </c>
      <c r="C96" s="18">
        <v>2018</v>
      </c>
      <c r="D96" s="73">
        <v>5530</v>
      </c>
      <c r="E96" s="73">
        <v>65</v>
      </c>
      <c r="F96" s="73">
        <v>1810</v>
      </c>
      <c r="G96" s="73">
        <v>615</v>
      </c>
      <c r="H96" s="73">
        <v>2395</v>
      </c>
      <c r="I96" s="73">
        <v>315</v>
      </c>
      <c r="J96" s="73">
        <v>2080</v>
      </c>
      <c r="K96" s="73">
        <v>110</v>
      </c>
      <c r="L96" s="73">
        <v>110</v>
      </c>
      <c r="M96" s="73">
        <v>185</v>
      </c>
      <c r="N96" s="73">
        <v>235</v>
      </c>
      <c r="O96" s="25"/>
      <c r="P96" s="25"/>
      <c r="Q96" s="25"/>
      <c r="R96" s="25"/>
      <c r="S96" s="25"/>
      <c r="T96" s="25"/>
      <c r="U96" s="25"/>
      <c r="V96" s="25"/>
      <c r="W96" s="25"/>
      <c r="X96" s="25"/>
      <c r="Y96" s="25"/>
    </row>
    <row r="97" spans="1:25" ht="8.25" customHeight="1" x14ac:dyDescent="0.25">
      <c r="A97" s="86">
        <v>403</v>
      </c>
      <c r="B97" s="12" t="s">
        <v>55</v>
      </c>
      <c r="C97" s="18">
        <v>2018</v>
      </c>
      <c r="D97" s="73">
        <v>17365</v>
      </c>
      <c r="E97" s="73">
        <v>275</v>
      </c>
      <c r="F97" s="73">
        <v>6560</v>
      </c>
      <c r="G97" s="73">
        <v>3435</v>
      </c>
      <c r="H97" s="73">
        <v>4895</v>
      </c>
      <c r="I97" s="73">
        <v>720</v>
      </c>
      <c r="J97" s="73">
        <v>4175</v>
      </c>
      <c r="K97" s="73">
        <v>645</v>
      </c>
      <c r="L97" s="73">
        <v>230</v>
      </c>
      <c r="M97" s="73">
        <v>515</v>
      </c>
      <c r="N97" s="73">
        <v>770</v>
      </c>
      <c r="O97" s="25"/>
      <c r="P97" s="25"/>
      <c r="Q97" s="25"/>
      <c r="R97" s="25"/>
      <c r="S97" s="25"/>
      <c r="T97" s="25"/>
      <c r="U97" s="25"/>
      <c r="V97" s="25"/>
      <c r="W97" s="25"/>
      <c r="X97" s="25"/>
      <c r="Y97" s="25"/>
    </row>
    <row r="98" spans="1:25" ht="8.25" customHeight="1" x14ac:dyDescent="0.25">
      <c r="A98" s="86">
        <v>404</v>
      </c>
      <c r="B98" s="12" t="s">
        <v>56</v>
      </c>
      <c r="C98" s="18">
        <v>2018</v>
      </c>
      <c r="D98" s="73">
        <v>24470</v>
      </c>
      <c r="E98" s="73">
        <v>550</v>
      </c>
      <c r="F98" s="73">
        <v>6455</v>
      </c>
      <c r="G98" s="73">
        <v>5270</v>
      </c>
      <c r="H98" s="73">
        <v>9095</v>
      </c>
      <c r="I98" s="73">
        <v>1645</v>
      </c>
      <c r="J98" s="73">
        <v>7450</v>
      </c>
      <c r="K98" s="73">
        <v>800</v>
      </c>
      <c r="L98" s="73">
        <v>615</v>
      </c>
      <c r="M98" s="73">
        <v>640</v>
      </c>
      <c r="N98" s="73">
        <v>1035</v>
      </c>
      <c r="O98" s="25"/>
      <c r="P98" s="25"/>
      <c r="Q98" s="25"/>
      <c r="R98" s="25"/>
      <c r="S98" s="25"/>
      <c r="T98" s="25"/>
      <c r="U98" s="25"/>
      <c r="V98" s="25"/>
      <c r="W98" s="25"/>
      <c r="X98" s="25"/>
      <c r="Y98" s="25"/>
    </row>
    <row r="99" spans="1:25" ht="8.25" customHeight="1" x14ac:dyDescent="0.25">
      <c r="A99" s="86" t="s">
        <v>123</v>
      </c>
      <c r="B99" s="12" t="s">
        <v>57</v>
      </c>
      <c r="C99" s="18">
        <v>2018</v>
      </c>
      <c r="D99" s="73">
        <v>8410</v>
      </c>
      <c r="E99" s="73">
        <v>110</v>
      </c>
      <c r="F99" s="73">
        <v>3945</v>
      </c>
      <c r="G99" s="73">
        <v>1145</v>
      </c>
      <c r="H99" s="73">
        <v>2435</v>
      </c>
      <c r="I99" s="73">
        <v>350</v>
      </c>
      <c r="J99" s="73">
        <v>2090</v>
      </c>
      <c r="K99" s="73">
        <v>230</v>
      </c>
      <c r="L99" s="73">
        <v>165</v>
      </c>
      <c r="M99" s="73">
        <v>170</v>
      </c>
      <c r="N99" s="73">
        <v>195</v>
      </c>
      <c r="O99" s="25"/>
      <c r="P99" s="25"/>
      <c r="Q99" s="25"/>
      <c r="R99" s="25"/>
      <c r="S99" s="25"/>
      <c r="T99" s="25"/>
      <c r="U99" s="25"/>
      <c r="V99" s="25"/>
      <c r="W99" s="25"/>
      <c r="X99" s="25"/>
      <c r="Y99" s="25"/>
    </row>
    <row r="100" spans="1:25" ht="8.25" customHeight="1" x14ac:dyDescent="0.25">
      <c r="A100" s="86">
        <v>451</v>
      </c>
      <c r="B100" s="12" t="s">
        <v>58</v>
      </c>
      <c r="C100" s="18">
        <v>2018</v>
      </c>
      <c r="D100" s="73">
        <v>8075</v>
      </c>
      <c r="E100" s="73">
        <v>95</v>
      </c>
      <c r="F100" s="73">
        <v>2290</v>
      </c>
      <c r="G100" s="73">
        <v>1280</v>
      </c>
      <c r="H100" s="73">
        <v>3400</v>
      </c>
      <c r="I100" s="73">
        <v>355</v>
      </c>
      <c r="J100" s="73">
        <v>3045</v>
      </c>
      <c r="K100" s="73">
        <v>145</v>
      </c>
      <c r="L100" s="73">
        <v>175</v>
      </c>
      <c r="M100" s="73">
        <v>545</v>
      </c>
      <c r="N100" s="73">
        <v>145</v>
      </c>
      <c r="O100" s="25"/>
      <c r="P100" s="25"/>
      <c r="Q100" s="25"/>
      <c r="R100" s="25"/>
      <c r="S100" s="25"/>
      <c r="T100" s="25"/>
      <c r="U100" s="25"/>
      <c r="V100" s="25"/>
      <c r="W100" s="25"/>
      <c r="X100" s="25"/>
      <c r="Y100" s="25"/>
    </row>
    <row r="101" spans="1:25" ht="8.25" customHeight="1" x14ac:dyDescent="0.25">
      <c r="A101" s="86">
        <v>452</v>
      </c>
      <c r="B101" s="12" t="s">
        <v>59</v>
      </c>
      <c r="C101" s="18">
        <v>2018</v>
      </c>
      <c r="D101" s="73">
        <v>11515</v>
      </c>
      <c r="E101" s="73">
        <v>160</v>
      </c>
      <c r="F101" s="73">
        <v>3200</v>
      </c>
      <c r="G101" s="73">
        <v>1280</v>
      </c>
      <c r="H101" s="73">
        <v>4995</v>
      </c>
      <c r="I101" s="73">
        <v>255</v>
      </c>
      <c r="J101" s="73">
        <v>4740</v>
      </c>
      <c r="K101" s="73">
        <v>505</v>
      </c>
      <c r="L101" s="73">
        <v>410</v>
      </c>
      <c r="M101" s="73">
        <v>555</v>
      </c>
      <c r="N101" s="73">
        <v>415</v>
      </c>
      <c r="O101" s="25"/>
      <c r="P101" s="25"/>
      <c r="Q101" s="25"/>
      <c r="R101" s="25"/>
      <c r="S101" s="25"/>
      <c r="T101" s="25"/>
      <c r="U101" s="25"/>
      <c r="V101" s="25"/>
      <c r="W101" s="25"/>
      <c r="X101" s="25"/>
      <c r="Y101" s="25"/>
    </row>
    <row r="102" spans="1:25" ht="8.25" customHeight="1" x14ac:dyDescent="0.25">
      <c r="A102" s="86">
        <v>453</v>
      </c>
      <c r="B102" s="12" t="s">
        <v>60</v>
      </c>
      <c r="C102" s="18">
        <v>2018</v>
      </c>
      <c r="D102" s="73">
        <v>18915</v>
      </c>
      <c r="E102" s="73">
        <v>105</v>
      </c>
      <c r="F102" s="73">
        <v>3575</v>
      </c>
      <c r="G102" s="73">
        <v>2430</v>
      </c>
      <c r="H102" s="73">
        <v>11540</v>
      </c>
      <c r="I102" s="73">
        <v>550</v>
      </c>
      <c r="J102" s="73">
        <v>10990</v>
      </c>
      <c r="K102" s="73">
        <v>210</v>
      </c>
      <c r="L102" s="73">
        <v>215</v>
      </c>
      <c r="M102" s="73">
        <v>475</v>
      </c>
      <c r="N102" s="73">
        <v>360</v>
      </c>
      <c r="O102" s="25"/>
      <c r="P102" s="25"/>
      <c r="Q102" s="25"/>
      <c r="R102" s="25"/>
      <c r="S102" s="25"/>
      <c r="T102" s="25"/>
      <c r="U102" s="25"/>
      <c r="V102" s="25"/>
      <c r="W102" s="25"/>
      <c r="X102" s="25"/>
      <c r="Y102" s="25"/>
    </row>
    <row r="103" spans="1:25" ht="8.25" customHeight="1" x14ac:dyDescent="0.25">
      <c r="A103" s="86">
        <v>454</v>
      </c>
      <c r="B103" s="12" t="s">
        <v>61</v>
      </c>
      <c r="C103" s="18">
        <v>2018</v>
      </c>
      <c r="D103" s="73">
        <v>38825</v>
      </c>
      <c r="E103" s="73">
        <v>640</v>
      </c>
      <c r="F103" s="73">
        <v>6530</v>
      </c>
      <c r="G103" s="73">
        <v>2920</v>
      </c>
      <c r="H103" s="73">
        <v>25930</v>
      </c>
      <c r="I103" s="73">
        <v>1780</v>
      </c>
      <c r="J103" s="73">
        <v>24145</v>
      </c>
      <c r="K103" s="73">
        <v>375</v>
      </c>
      <c r="L103" s="73">
        <v>690</v>
      </c>
      <c r="M103" s="73">
        <v>910</v>
      </c>
      <c r="N103" s="73">
        <v>830</v>
      </c>
      <c r="O103" s="25"/>
      <c r="P103" s="25"/>
      <c r="Q103" s="25"/>
      <c r="R103" s="25"/>
      <c r="S103" s="25"/>
      <c r="T103" s="25"/>
      <c r="U103" s="25"/>
      <c r="V103" s="25"/>
      <c r="W103" s="25"/>
      <c r="X103" s="25"/>
      <c r="Y103" s="25"/>
    </row>
    <row r="104" spans="1:25" ht="8.25" customHeight="1" x14ac:dyDescent="0.25">
      <c r="A104" s="86">
        <v>455</v>
      </c>
      <c r="B104" s="12" t="s">
        <v>62</v>
      </c>
      <c r="C104" s="18">
        <v>2018</v>
      </c>
      <c r="D104" s="73">
        <v>4830</v>
      </c>
      <c r="E104" s="73">
        <v>225</v>
      </c>
      <c r="F104" s="73">
        <v>1525</v>
      </c>
      <c r="G104" s="73">
        <v>670</v>
      </c>
      <c r="H104" s="73">
        <v>1380</v>
      </c>
      <c r="I104" s="73">
        <v>335</v>
      </c>
      <c r="J104" s="73">
        <v>1045</v>
      </c>
      <c r="K104" s="73">
        <v>185</v>
      </c>
      <c r="L104" s="73">
        <v>285</v>
      </c>
      <c r="M104" s="73">
        <v>270</v>
      </c>
      <c r="N104" s="73">
        <v>280</v>
      </c>
      <c r="O104" s="25"/>
      <c r="P104" s="25"/>
      <c r="Q104" s="25"/>
      <c r="R104" s="25"/>
      <c r="S104" s="25"/>
      <c r="T104" s="25"/>
      <c r="U104" s="25"/>
      <c r="V104" s="25"/>
      <c r="W104" s="25"/>
      <c r="X104" s="25"/>
      <c r="Y104" s="25"/>
    </row>
    <row r="105" spans="1:25" ht="8.25" customHeight="1" x14ac:dyDescent="0.25">
      <c r="A105" s="86">
        <v>456</v>
      </c>
      <c r="B105" s="12" t="s">
        <v>63</v>
      </c>
      <c r="C105" s="18">
        <v>2018</v>
      </c>
      <c r="D105" s="73">
        <v>21550</v>
      </c>
      <c r="E105" s="73">
        <v>375</v>
      </c>
      <c r="F105" s="73">
        <v>2620</v>
      </c>
      <c r="G105" s="73">
        <v>1945</v>
      </c>
      <c r="H105" s="73">
        <v>15410</v>
      </c>
      <c r="I105" s="73">
        <v>6330</v>
      </c>
      <c r="J105" s="73">
        <v>9080</v>
      </c>
      <c r="K105" s="73">
        <v>125</v>
      </c>
      <c r="L105" s="73">
        <v>320</v>
      </c>
      <c r="M105" s="73">
        <v>405</v>
      </c>
      <c r="N105" s="73">
        <v>335</v>
      </c>
      <c r="O105" s="25"/>
      <c r="P105" s="25"/>
      <c r="Q105" s="25"/>
      <c r="R105" s="25"/>
      <c r="S105" s="25"/>
      <c r="T105" s="25"/>
      <c r="U105" s="25"/>
      <c r="V105" s="25"/>
      <c r="W105" s="25"/>
      <c r="X105" s="25"/>
      <c r="Y105" s="25"/>
    </row>
    <row r="106" spans="1:25" ht="8.25" customHeight="1" x14ac:dyDescent="0.25">
      <c r="A106" s="86">
        <v>457</v>
      </c>
      <c r="B106" s="12" t="s">
        <v>64</v>
      </c>
      <c r="C106" s="18">
        <v>2018</v>
      </c>
      <c r="D106" s="73">
        <v>13610</v>
      </c>
      <c r="E106" s="73">
        <v>225</v>
      </c>
      <c r="F106" s="73">
        <v>3020</v>
      </c>
      <c r="G106" s="73">
        <v>1290</v>
      </c>
      <c r="H106" s="73">
        <v>7230</v>
      </c>
      <c r="I106" s="73">
        <v>585</v>
      </c>
      <c r="J106" s="73">
        <v>6645</v>
      </c>
      <c r="K106" s="73">
        <v>245</v>
      </c>
      <c r="L106" s="73">
        <v>335</v>
      </c>
      <c r="M106" s="73">
        <v>755</v>
      </c>
      <c r="N106" s="73">
        <v>495</v>
      </c>
      <c r="O106" s="25"/>
      <c r="P106" s="25"/>
      <c r="Q106" s="25"/>
      <c r="R106" s="25"/>
      <c r="S106" s="25"/>
      <c r="T106" s="25"/>
      <c r="U106" s="25"/>
      <c r="V106" s="25"/>
      <c r="W106" s="25"/>
      <c r="X106" s="25"/>
      <c r="Y106" s="25"/>
    </row>
    <row r="107" spans="1:25" ht="8.25" customHeight="1" x14ac:dyDescent="0.25">
      <c r="A107" s="86">
        <v>458</v>
      </c>
      <c r="B107" s="12" t="s">
        <v>65</v>
      </c>
      <c r="C107" s="18">
        <v>2018</v>
      </c>
      <c r="D107" s="73">
        <v>11595</v>
      </c>
      <c r="E107" s="73">
        <v>180</v>
      </c>
      <c r="F107" s="73">
        <v>2805</v>
      </c>
      <c r="G107" s="73">
        <v>1470</v>
      </c>
      <c r="H107" s="73">
        <v>6335</v>
      </c>
      <c r="I107" s="73">
        <v>455</v>
      </c>
      <c r="J107" s="73">
        <v>5880</v>
      </c>
      <c r="K107" s="73">
        <v>75</v>
      </c>
      <c r="L107" s="73">
        <v>140</v>
      </c>
      <c r="M107" s="73">
        <v>320</v>
      </c>
      <c r="N107" s="73">
        <v>245</v>
      </c>
      <c r="O107" s="25"/>
      <c r="P107" s="25"/>
      <c r="Q107" s="25"/>
      <c r="R107" s="25"/>
      <c r="S107" s="25"/>
      <c r="T107" s="25"/>
      <c r="U107" s="25"/>
      <c r="V107" s="25"/>
      <c r="W107" s="25"/>
      <c r="X107" s="25"/>
      <c r="Y107" s="25"/>
    </row>
    <row r="108" spans="1:25" ht="8.25" customHeight="1" x14ac:dyDescent="0.25">
      <c r="A108" s="86">
        <v>459</v>
      </c>
      <c r="B108" s="12" t="s">
        <v>66</v>
      </c>
      <c r="C108" s="18">
        <v>2018</v>
      </c>
      <c r="D108" s="73">
        <v>32625</v>
      </c>
      <c r="E108" s="73">
        <v>1100</v>
      </c>
      <c r="F108" s="73">
        <v>4495</v>
      </c>
      <c r="G108" s="73">
        <v>5605</v>
      </c>
      <c r="H108" s="73">
        <v>17900</v>
      </c>
      <c r="I108" s="73">
        <v>2170</v>
      </c>
      <c r="J108" s="73">
        <v>15730</v>
      </c>
      <c r="K108" s="73">
        <v>645</v>
      </c>
      <c r="L108" s="73">
        <v>585</v>
      </c>
      <c r="M108" s="73">
        <v>1125</v>
      </c>
      <c r="N108" s="73">
        <v>1160</v>
      </c>
      <c r="O108" s="25"/>
      <c r="P108" s="25"/>
      <c r="Q108" s="25"/>
      <c r="R108" s="25"/>
      <c r="S108" s="25"/>
      <c r="T108" s="25"/>
      <c r="U108" s="25"/>
      <c r="V108" s="25"/>
      <c r="W108" s="25"/>
      <c r="X108" s="25"/>
      <c r="Y108" s="25"/>
    </row>
    <row r="109" spans="1:25" ht="8.25" customHeight="1" x14ac:dyDescent="0.25">
      <c r="A109" s="86">
        <v>460</v>
      </c>
      <c r="B109" s="12" t="s">
        <v>67</v>
      </c>
      <c r="C109" s="18">
        <v>2018</v>
      </c>
      <c r="D109" s="73">
        <v>19790</v>
      </c>
      <c r="E109" s="73">
        <v>245</v>
      </c>
      <c r="F109" s="73">
        <v>4810</v>
      </c>
      <c r="G109" s="73">
        <v>3575</v>
      </c>
      <c r="H109" s="73">
        <v>10215</v>
      </c>
      <c r="I109" s="73">
        <v>470</v>
      </c>
      <c r="J109" s="73">
        <v>9745</v>
      </c>
      <c r="K109" s="73">
        <v>110</v>
      </c>
      <c r="L109" s="73">
        <v>150</v>
      </c>
      <c r="M109" s="73">
        <v>285</v>
      </c>
      <c r="N109" s="73">
        <v>380</v>
      </c>
      <c r="O109" s="25"/>
      <c r="P109" s="25"/>
      <c r="Q109" s="25"/>
      <c r="R109" s="25"/>
      <c r="S109" s="25"/>
      <c r="T109" s="25"/>
      <c r="U109" s="25"/>
      <c r="V109" s="25"/>
      <c r="W109" s="25"/>
      <c r="X109" s="25"/>
      <c r="Y109" s="25"/>
    </row>
    <row r="110" spans="1:25" ht="8.25" customHeight="1" x14ac:dyDescent="0.25">
      <c r="A110" s="86">
        <v>461</v>
      </c>
      <c r="B110" s="12" t="s">
        <v>68</v>
      </c>
      <c r="C110" s="18">
        <v>2018</v>
      </c>
      <c r="D110" s="73">
        <v>7455</v>
      </c>
      <c r="E110" s="73">
        <v>290</v>
      </c>
      <c r="F110" s="73">
        <v>1180</v>
      </c>
      <c r="G110" s="73">
        <v>1520</v>
      </c>
      <c r="H110" s="73">
        <v>2785</v>
      </c>
      <c r="I110" s="73">
        <v>395</v>
      </c>
      <c r="J110" s="73">
        <v>2390</v>
      </c>
      <c r="K110" s="73">
        <v>705</v>
      </c>
      <c r="L110" s="73">
        <v>265</v>
      </c>
      <c r="M110" s="73">
        <v>395</v>
      </c>
      <c r="N110" s="73">
        <v>315</v>
      </c>
      <c r="O110" s="25"/>
      <c r="P110" s="25"/>
      <c r="Q110" s="25"/>
      <c r="R110" s="25"/>
      <c r="S110" s="25"/>
      <c r="T110" s="25"/>
      <c r="U110" s="25"/>
      <c r="V110" s="25"/>
      <c r="W110" s="25"/>
      <c r="X110" s="25"/>
      <c r="Y110" s="25"/>
    </row>
    <row r="111" spans="1:25" ht="8.25" customHeight="1" x14ac:dyDescent="0.25">
      <c r="A111" s="86">
        <v>462</v>
      </c>
      <c r="B111" s="12" t="s">
        <v>69</v>
      </c>
      <c r="C111" s="18">
        <v>2018</v>
      </c>
      <c r="D111" s="73">
        <v>2675</v>
      </c>
      <c r="E111" s="73">
        <v>25</v>
      </c>
      <c r="F111" s="73">
        <v>735</v>
      </c>
      <c r="G111" s="73">
        <v>335</v>
      </c>
      <c r="H111" s="73">
        <v>1130</v>
      </c>
      <c r="I111" s="73">
        <v>105</v>
      </c>
      <c r="J111" s="73">
        <v>1025</v>
      </c>
      <c r="K111" s="73">
        <v>70</v>
      </c>
      <c r="L111" s="73">
        <v>100</v>
      </c>
      <c r="M111" s="73">
        <v>175</v>
      </c>
      <c r="N111" s="73">
        <v>100</v>
      </c>
      <c r="O111" s="25"/>
      <c r="P111" s="25"/>
      <c r="Q111" s="25"/>
      <c r="R111" s="25"/>
      <c r="S111" s="25"/>
      <c r="T111" s="25"/>
      <c r="U111" s="25"/>
      <c r="V111" s="25"/>
      <c r="W111" s="25"/>
      <c r="X111" s="25"/>
      <c r="Y111" s="25"/>
    </row>
    <row r="112" spans="1:25" s="49" customFormat="1" ht="16.5" customHeight="1" x14ac:dyDescent="0.15">
      <c r="A112" s="86">
        <v>4</v>
      </c>
      <c r="B112" s="15" t="s">
        <v>70</v>
      </c>
      <c r="C112" s="23">
        <v>2018</v>
      </c>
      <c r="D112" s="74">
        <v>260205</v>
      </c>
      <c r="E112" s="74">
        <v>5005</v>
      </c>
      <c r="F112" s="74">
        <v>59445</v>
      </c>
      <c r="G112" s="74">
        <v>37815</v>
      </c>
      <c r="H112" s="74">
        <v>131880</v>
      </c>
      <c r="I112" s="74">
        <v>17160</v>
      </c>
      <c r="J112" s="74">
        <v>114720</v>
      </c>
      <c r="K112" s="74">
        <v>5480</v>
      </c>
      <c r="L112" s="74">
        <v>4925</v>
      </c>
      <c r="M112" s="74">
        <v>8025</v>
      </c>
      <c r="N112" s="74">
        <v>7440</v>
      </c>
      <c r="O112" s="47"/>
      <c r="P112" s="47"/>
      <c r="Q112" s="47"/>
      <c r="R112" s="47"/>
      <c r="S112" s="47"/>
      <c r="T112" s="47"/>
      <c r="U112" s="47"/>
      <c r="V112" s="47"/>
      <c r="W112" s="47"/>
      <c r="X112" s="47"/>
      <c r="Y112" s="47"/>
    </row>
    <row r="113" spans="1:25" s="49" customFormat="1" ht="16.5" customHeight="1" x14ac:dyDescent="0.15">
      <c r="A113" s="86">
        <v>0</v>
      </c>
      <c r="B113" s="15" t="s">
        <v>71</v>
      </c>
      <c r="C113" s="23">
        <v>2018</v>
      </c>
      <c r="D113" s="74">
        <v>813080</v>
      </c>
      <c r="E113" s="74">
        <v>20280</v>
      </c>
      <c r="F113" s="74">
        <v>214265</v>
      </c>
      <c r="G113" s="74">
        <v>162125</v>
      </c>
      <c r="H113" s="74">
        <v>320565</v>
      </c>
      <c r="I113" s="74">
        <v>56420</v>
      </c>
      <c r="J113" s="74">
        <v>264145</v>
      </c>
      <c r="K113" s="74">
        <v>22490</v>
      </c>
      <c r="L113" s="74">
        <v>17700</v>
      </c>
      <c r="M113" s="74">
        <v>27825</v>
      </c>
      <c r="N113" s="74">
        <v>26610</v>
      </c>
      <c r="O113" s="47"/>
      <c r="P113" s="47"/>
      <c r="Q113" s="47"/>
      <c r="R113" s="47"/>
      <c r="S113" s="47"/>
      <c r="T113" s="47"/>
      <c r="U113" s="47"/>
      <c r="V113" s="47"/>
      <c r="W113" s="47"/>
      <c r="X113" s="47"/>
      <c r="Y113" s="47"/>
    </row>
    <row r="114" spans="1:25" ht="8.25" customHeight="1" x14ac:dyDescent="0.25">
      <c r="A114" s="85">
        <v>101</v>
      </c>
      <c r="B114" s="12" t="s">
        <v>19</v>
      </c>
      <c r="C114" s="18">
        <v>2017</v>
      </c>
      <c r="D114" s="24">
        <v>28420</v>
      </c>
      <c r="E114" s="24">
        <v>945</v>
      </c>
      <c r="F114" s="24">
        <v>7035</v>
      </c>
      <c r="G114" s="24">
        <v>7720</v>
      </c>
      <c r="H114" s="24">
        <v>8730</v>
      </c>
      <c r="I114" s="24">
        <v>1565</v>
      </c>
      <c r="J114" s="73">
        <v>7165</v>
      </c>
      <c r="K114" s="73">
        <v>635</v>
      </c>
      <c r="L114" s="24">
        <v>355</v>
      </c>
      <c r="M114" s="24">
        <v>925</v>
      </c>
      <c r="N114" s="24">
        <v>1890</v>
      </c>
      <c r="O114" s="41"/>
      <c r="P114" s="41"/>
      <c r="Q114" s="41"/>
      <c r="R114" s="41"/>
      <c r="S114" s="41"/>
      <c r="T114" s="41"/>
      <c r="U114" s="41"/>
      <c r="V114" s="41"/>
      <c r="W114" s="41"/>
      <c r="X114" s="41"/>
      <c r="Y114" s="41"/>
    </row>
    <row r="115" spans="1:25" ht="8.25" customHeight="1" x14ac:dyDescent="0.25">
      <c r="A115" s="85">
        <v>102</v>
      </c>
      <c r="B115" s="12" t="s">
        <v>20</v>
      </c>
      <c r="C115" s="18">
        <v>2017</v>
      </c>
      <c r="D115" s="24">
        <v>18835</v>
      </c>
      <c r="E115" s="24">
        <v>470</v>
      </c>
      <c r="F115" s="24">
        <v>6035</v>
      </c>
      <c r="G115" s="24">
        <v>5455</v>
      </c>
      <c r="H115" s="24">
        <v>5245</v>
      </c>
      <c r="I115" s="24">
        <v>715</v>
      </c>
      <c r="J115" s="73">
        <v>4530</v>
      </c>
      <c r="K115" s="73">
        <v>325</v>
      </c>
      <c r="L115" s="24">
        <v>205</v>
      </c>
      <c r="M115" s="24">
        <v>500</v>
      </c>
      <c r="N115" s="24">
        <v>600</v>
      </c>
      <c r="O115" s="41"/>
      <c r="P115" s="41"/>
      <c r="Q115" s="41"/>
      <c r="R115" s="41"/>
      <c r="S115" s="41"/>
      <c r="T115" s="41"/>
      <c r="U115" s="41"/>
      <c r="V115" s="41"/>
      <c r="W115" s="41"/>
      <c r="X115" s="41"/>
      <c r="Y115" s="41"/>
    </row>
    <row r="116" spans="1:25" ht="8.25" customHeight="1" x14ac:dyDescent="0.25">
      <c r="A116" s="85">
        <v>103</v>
      </c>
      <c r="B116" s="12" t="s">
        <v>21</v>
      </c>
      <c r="C116" s="18">
        <v>2017</v>
      </c>
      <c r="D116" s="24">
        <v>18420</v>
      </c>
      <c r="E116" s="24">
        <v>380</v>
      </c>
      <c r="F116" s="24">
        <v>4570</v>
      </c>
      <c r="G116" s="24">
        <v>2630</v>
      </c>
      <c r="H116" s="24">
        <v>9265</v>
      </c>
      <c r="I116" s="24">
        <v>3890</v>
      </c>
      <c r="J116" s="73">
        <v>5375</v>
      </c>
      <c r="K116" s="73">
        <v>415</v>
      </c>
      <c r="L116" s="24">
        <v>225</v>
      </c>
      <c r="M116" s="24">
        <v>445</v>
      </c>
      <c r="N116" s="24">
        <v>485</v>
      </c>
      <c r="O116" s="41"/>
      <c r="P116" s="41"/>
      <c r="Q116" s="41"/>
      <c r="R116" s="41"/>
      <c r="S116" s="41"/>
      <c r="T116" s="41"/>
      <c r="U116" s="41"/>
      <c r="V116" s="41"/>
      <c r="W116" s="41"/>
      <c r="X116" s="41"/>
      <c r="Y116" s="41"/>
    </row>
    <row r="117" spans="1:25" ht="8.25" customHeight="1" x14ac:dyDescent="0.25">
      <c r="A117" s="85">
        <v>151</v>
      </c>
      <c r="B117" s="12" t="s">
        <v>22</v>
      </c>
      <c r="C117" s="18">
        <v>2017</v>
      </c>
      <c r="D117" s="24">
        <v>11140</v>
      </c>
      <c r="E117" s="24">
        <v>550</v>
      </c>
      <c r="F117" s="24">
        <v>2415</v>
      </c>
      <c r="G117" s="24">
        <v>2475</v>
      </c>
      <c r="H117" s="24">
        <v>3610</v>
      </c>
      <c r="I117" s="24">
        <v>1080</v>
      </c>
      <c r="J117" s="73">
        <v>2530</v>
      </c>
      <c r="K117" s="73">
        <v>435</v>
      </c>
      <c r="L117" s="24">
        <v>250</v>
      </c>
      <c r="M117" s="24">
        <v>885</v>
      </c>
      <c r="N117" s="24">
        <v>435</v>
      </c>
      <c r="O117" s="41"/>
      <c r="P117" s="41"/>
      <c r="Q117" s="41"/>
      <c r="R117" s="41"/>
      <c r="S117" s="41"/>
      <c r="T117" s="41"/>
      <c r="U117" s="41"/>
      <c r="V117" s="41"/>
      <c r="W117" s="41"/>
      <c r="X117" s="41"/>
      <c r="Y117" s="41"/>
    </row>
    <row r="118" spans="1:25" ht="8.25" customHeight="1" x14ac:dyDescent="0.25">
      <c r="A118" s="18">
        <v>159</v>
      </c>
      <c r="B118" s="12" t="s">
        <v>23</v>
      </c>
      <c r="C118" s="18">
        <v>2017</v>
      </c>
      <c r="D118" s="24">
        <v>12780</v>
      </c>
      <c r="E118" s="24">
        <v>135</v>
      </c>
      <c r="F118" s="24">
        <v>4725</v>
      </c>
      <c r="G118" s="24">
        <v>2495</v>
      </c>
      <c r="H118" s="24">
        <v>3360</v>
      </c>
      <c r="I118" s="24">
        <v>845</v>
      </c>
      <c r="J118" s="73">
        <v>2510</v>
      </c>
      <c r="K118" s="73">
        <v>355</v>
      </c>
      <c r="L118" s="24">
        <v>330</v>
      </c>
      <c r="M118" s="24">
        <v>500</v>
      </c>
      <c r="N118" s="24">
        <v>865</v>
      </c>
      <c r="O118" s="41"/>
      <c r="P118" s="41"/>
      <c r="Q118" s="41"/>
      <c r="R118" s="41"/>
      <c r="S118" s="41"/>
      <c r="T118" s="41"/>
      <c r="U118" s="41"/>
      <c r="V118" s="41"/>
      <c r="W118" s="41"/>
      <c r="X118" s="41"/>
      <c r="Y118" s="41"/>
    </row>
    <row r="119" spans="1:25" ht="8.25" customHeight="1" x14ac:dyDescent="0.25">
      <c r="A119" s="85">
        <v>153</v>
      </c>
      <c r="B119" s="12" t="s">
        <v>24</v>
      </c>
      <c r="C119" s="18">
        <v>2017</v>
      </c>
      <c r="D119" s="24">
        <v>6415</v>
      </c>
      <c r="E119" s="24">
        <v>95</v>
      </c>
      <c r="F119" s="24">
        <v>1360</v>
      </c>
      <c r="G119" s="24">
        <v>1355</v>
      </c>
      <c r="H119" s="24">
        <v>2540</v>
      </c>
      <c r="I119" s="24">
        <v>395</v>
      </c>
      <c r="J119" s="73">
        <v>2145</v>
      </c>
      <c r="K119" s="73">
        <v>75</v>
      </c>
      <c r="L119" s="24">
        <v>310</v>
      </c>
      <c r="M119" s="24">
        <v>425</v>
      </c>
      <c r="N119" s="24">
        <v>240</v>
      </c>
      <c r="O119" s="41"/>
      <c r="P119" s="41"/>
      <c r="Q119" s="41"/>
      <c r="R119" s="41"/>
      <c r="S119" s="41"/>
      <c r="T119" s="41"/>
      <c r="U119" s="41"/>
      <c r="V119" s="41"/>
      <c r="W119" s="41"/>
      <c r="X119" s="41"/>
      <c r="Y119" s="41"/>
    </row>
    <row r="120" spans="1:25" ht="8.25" customHeight="1" x14ac:dyDescent="0.25">
      <c r="A120" s="85">
        <v>154</v>
      </c>
      <c r="B120" s="12" t="s">
        <v>25</v>
      </c>
      <c r="C120" s="18">
        <v>2017</v>
      </c>
      <c r="D120" s="24">
        <v>8440</v>
      </c>
      <c r="E120" s="24">
        <v>210</v>
      </c>
      <c r="F120" s="24">
        <v>2200</v>
      </c>
      <c r="G120" s="24">
        <v>1615</v>
      </c>
      <c r="H120" s="24">
        <v>2675</v>
      </c>
      <c r="I120" s="24">
        <v>735</v>
      </c>
      <c r="J120" s="73">
        <v>1940</v>
      </c>
      <c r="K120" s="73">
        <v>485</v>
      </c>
      <c r="L120" s="24">
        <v>295</v>
      </c>
      <c r="M120" s="24">
        <v>480</v>
      </c>
      <c r="N120" s="24">
        <v>480</v>
      </c>
      <c r="O120" s="41"/>
      <c r="P120" s="41"/>
      <c r="Q120" s="41"/>
      <c r="R120" s="41"/>
      <c r="S120" s="41"/>
      <c r="T120" s="41"/>
      <c r="U120" s="41"/>
      <c r="V120" s="41"/>
      <c r="W120" s="41"/>
      <c r="X120" s="41"/>
      <c r="Y120" s="41"/>
    </row>
    <row r="121" spans="1:25" ht="8.25" customHeight="1" x14ac:dyDescent="0.25">
      <c r="A121" s="86">
        <v>155</v>
      </c>
      <c r="B121" s="12" t="s">
        <v>26</v>
      </c>
      <c r="C121" s="18">
        <v>2017</v>
      </c>
      <c r="D121" s="24">
        <v>10415</v>
      </c>
      <c r="E121" s="24">
        <v>160</v>
      </c>
      <c r="F121" s="24">
        <v>3275</v>
      </c>
      <c r="G121" s="24">
        <v>2895</v>
      </c>
      <c r="H121" s="24">
        <v>3220</v>
      </c>
      <c r="I121" s="24">
        <v>210</v>
      </c>
      <c r="J121" s="73">
        <v>3015</v>
      </c>
      <c r="K121" s="73">
        <v>35</v>
      </c>
      <c r="L121" s="24">
        <v>245</v>
      </c>
      <c r="M121" s="24">
        <v>400</v>
      </c>
      <c r="N121" s="24">
        <v>170</v>
      </c>
      <c r="O121" s="41"/>
      <c r="P121" s="41"/>
      <c r="Q121" s="41"/>
      <c r="R121" s="41"/>
      <c r="S121" s="41"/>
      <c r="T121" s="41"/>
      <c r="U121" s="41"/>
      <c r="V121" s="41"/>
      <c r="W121" s="41"/>
      <c r="X121" s="41"/>
      <c r="Y121" s="41"/>
    </row>
    <row r="122" spans="1:25" ht="8.25" customHeight="1" x14ac:dyDescent="0.25">
      <c r="A122" s="86">
        <v>157</v>
      </c>
      <c r="B122" s="12" t="s">
        <v>28</v>
      </c>
      <c r="C122" s="18">
        <v>2017</v>
      </c>
      <c r="D122" s="24">
        <v>7345</v>
      </c>
      <c r="E122" s="24">
        <v>315</v>
      </c>
      <c r="F122" s="24">
        <v>2185</v>
      </c>
      <c r="G122" s="24">
        <v>1500</v>
      </c>
      <c r="H122" s="24">
        <v>2060</v>
      </c>
      <c r="I122" s="24">
        <v>455</v>
      </c>
      <c r="J122" s="73">
        <v>1605</v>
      </c>
      <c r="K122" s="73">
        <v>125</v>
      </c>
      <c r="L122" s="24">
        <v>305</v>
      </c>
      <c r="M122" s="24">
        <v>485</v>
      </c>
      <c r="N122" s="24">
        <v>355</v>
      </c>
      <c r="O122" s="41"/>
      <c r="P122" s="41"/>
      <c r="Q122" s="41"/>
      <c r="R122" s="41"/>
      <c r="S122" s="41"/>
      <c r="T122" s="41"/>
      <c r="U122" s="41"/>
      <c r="V122" s="41"/>
      <c r="W122" s="41"/>
      <c r="X122" s="41"/>
      <c r="Y122" s="41"/>
    </row>
    <row r="123" spans="1:25" ht="8.25" customHeight="1" x14ac:dyDescent="0.25">
      <c r="A123" s="86">
        <v>158</v>
      </c>
      <c r="B123" s="12" t="s">
        <v>29</v>
      </c>
      <c r="C123" s="18">
        <v>2017</v>
      </c>
      <c r="D123" s="24">
        <v>28955</v>
      </c>
      <c r="E123" s="24">
        <v>840</v>
      </c>
      <c r="F123" s="24">
        <v>8840</v>
      </c>
      <c r="G123" s="24">
        <v>5965</v>
      </c>
      <c r="H123" s="24">
        <v>6805</v>
      </c>
      <c r="I123" s="24">
        <v>1690</v>
      </c>
      <c r="J123" s="73">
        <v>5115</v>
      </c>
      <c r="K123" s="73">
        <v>1600</v>
      </c>
      <c r="L123" s="24">
        <v>950</v>
      </c>
      <c r="M123" s="24">
        <v>1635</v>
      </c>
      <c r="N123" s="24">
        <v>2215</v>
      </c>
      <c r="O123" s="41"/>
      <c r="P123" s="41"/>
      <c r="Q123" s="41"/>
      <c r="R123" s="41"/>
      <c r="S123" s="41"/>
      <c r="T123" s="41"/>
      <c r="U123" s="41"/>
      <c r="V123" s="41"/>
      <c r="W123" s="41"/>
      <c r="X123" s="41"/>
      <c r="Y123" s="41"/>
    </row>
    <row r="124" spans="1:25" s="49" customFormat="1" ht="16.5" customHeight="1" x14ac:dyDescent="0.15">
      <c r="A124" s="86">
        <v>1</v>
      </c>
      <c r="B124" s="15" t="s">
        <v>30</v>
      </c>
      <c r="C124" s="23">
        <v>2017</v>
      </c>
      <c r="D124" s="26">
        <v>151170</v>
      </c>
      <c r="E124" s="26">
        <v>4105</v>
      </c>
      <c r="F124" s="26">
        <v>42645</v>
      </c>
      <c r="G124" s="26">
        <v>34110</v>
      </c>
      <c r="H124" s="26">
        <v>47510</v>
      </c>
      <c r="I124" s="26">
        <v>11580</v>
      </c>
      <c r="J124" s="74">
        <v>35935</v>
      </c>
      <c r="K124" s="74">
        <v>4485</v>
      </c>
      <c r="L124" s="26">
        <v>3475</v>
      </c>
      <c r="M124" s="26">
        <v>6680</v>
      </c>
      <c r="N124" s="26">
        <v>7730</v>
      </c>
      <c r="O124" s="47"/>
      <c r="P124" s="47"/>
      <c r="Q124" s="47"/>
      <c r="R124" s="47"/>
      <c r="S124" s="47"/>
      <c r="T124" s="47"/>
      <c r="U124" s="47"/>
      <c r="V124" s="47"/>
      <c r="W124" s="47"/>
      <c r="X124" s="47"/>
      <c r="Y124" s="47"/>
    </row>
    <row r="125" spans="1:25" ht="8.25" customHeight="1" x14ac:dyDescent="0.25">
      <c r="A125" s="84">
        <v>241</v>
      </c>
      <c r="B125" s="12" t="s">
        <v>31</v>
      </c>
      <c r="C125" s="18">
        <v>2017</v>
      </c>
      <c r="D125" s="24">
        <v>175170</v>
      </c>
      <c r="E125" s="24">
        <v>6630</v>
      </c>
      <c r="F125" s="24">
        <v>42035</v>
      </c>
      <c r="G125" s="24">
        <v>48060</v>
      </c>
      <c r="H125" s="24">
        <v>59300</v>
      </c>
      <c r="I125" s="24">
        <v>14485</v>
      </c>
      <c r="J125" s="73">
        <v>44815</v>
      </c>
      <c r="K125" s="73">
        <v>6530</v>
      </c>
      <c r="L125" s="24">
        <v>2615</v>
      </c>
      <c r="M125" s="24">
        <v>3960</v>
      </c>
      <c r="N125" s="24">
        <v>5815</v>
      </c>
      <c r="O125" s="41"/>
      <c r="P125" s="41"/>
      <c r="Q125" s="41"/>
      <c r="R125" s="41"/>
      <c r="S125" s="41"/>
      <c r="T125" s="41"/>
      <c r="U125" s="41"/>
      <c r="V125" s="41"/>
      <c r="W125" s="41"/>
      <c r="X125" s="41"/>
      <c r="Y125" s="41"/>
    </row>
    <row r="126" spans="1:25" ht="8.25" customHeight="1" x14ac:dyDescent="0.25">
      <c r="A126" s="84">
        <v>241001</v>
      </c>
      <c r="B126" s="12" t="s">
        <v>32</v>
      </c>
      <c r="C126" s="18">
        <v>2017</v>
      </c>
      <c r="D126" s="24">
        <v>107965</v>
      </c>
      <c r="E126" s="24">
        <v>3555</v>
      </c>
      <c r="F126" s="24">
        <v>24525</v>
      </c>
      <c r="G126" s="24">
        <v>31500</v>
      </c>
      <c r="H126" s="24">
        <v>36670</v>
      </c>
      <c r="I126" s="24">
        <v>8930</v>
      </c>
      <c r="J126" s="73">
        <v>27740</v>
      </c>
      <c r="K126" s="73">
        <v>4800</v>
      </c>
      <c r="L126" s="24">
        <v>1115</v>
      </c>
      <c r="M126" s="24">
        <v>1665</v>
      </c>
      <c r="N126" s="24">
        <v>3950</v>
      </c>
      <c r="O126" s="41"/>
      <c r="P126" s="41"/>
      <c r="Q126" s="41"/>
      <c r="R126" s="41"/>
      <c r="S126" s="41"/>
      <c r="T126" s="41"/>
      <c r="U126" s="41"/>
      <c r="V126" s="41"/>
      <c r="W126" s="41"/>
      <c r="X126" s="41"/>
      <c r="Y126" s="41"/>
    </row>
    <row r="127" spans="1:25" ht="8.25" customHeight="1" x14ac:dyDescent="0.25">
      <c r="A127" s="84" t="s">
        <v>122</v>
      </c>
      <c r="B127" s="12" t="s">
        <v>33</v>
      </c>
      <c r="C127" s="18">
        <v>2017</v>
      </c>
      <c r="D127" s="24">
        <v>67205</v>
      </c>
      <c r="E127" s="24">
        <v>3075</v>
      </c>
      <c r="F127" s="24">
        <v>17510</v>
      </c>
      <c r="G127" s="24">
        <v>16560</v>
      </c>
      <c r="H127" s="24">
        <v>22625</v>
      </c>
      <c r="I127" s="24">
        <v>5555</v>
      </c>
      <c r="J127" s="73">
        <v>17070</v>
      </c>
      <c r="K127" s="73">
        <v>1730</v>
      </c>
      <c r="L127" s="24">
        <v>1500</v>
      </c>
      <c r="M127" s="24">
        <v>2300</v>
      </c>
      <c r="N127" s="24">
        <v>1860</v>
      </c>
      <c r="O127" s="41"/>
      <c r="P127" s="41"/>
      <c r="Q127" s="41"/>
      <c r="R127" s="41"/>
      <c r="S127" s="41"/>
      <c r="T127" s="41"/>
      <c r="U127" s="41"/>
      <c r="V127" s="41"/>
      <c r="W127" s="41"/>
      <c r="X127" s="41"/>
      <c r="Y127" s="41"/>
    </row>
    <row r="128" spans="1:25" ht="8.25" customHeight="1" x14ac:dyDescent="0.25">
      <c r="A128" s="85">
        <v>251</v>
      </c>
      <c r="B128" s="12" t="s">
        <v>34</v>
      </c>
      <c r="C128" s="18">
        <v>2017</v>
      </c>
      <c r="D128" s="24">
        <v>16065</v>
      </c>
      <c r="E128" s="24">
        <v>470</v>
      </c>
      <c r="F128" s="24">
        <v>3770</v>
      </c>
      <c r="G128" s="24">
        <v>2980</v>
      </c>
      <c r="H128" s="24">
        <v>6185</v>
      </c>
      <c r="I128" s="24">
        <v>760</v>
      </c>
      <c r="J128" s="73">
        <v>5425</v>
      </c>
      <c r="K128" s="73">
        <v>480</v>
      </c>
      <c r="L128" s="24">
        <v>565</v>
      </c>
      <c r="M128" s="24">
        <v>1060</v>
      </c>
      <c r="N128" s="24">
        <v>520</v>
      </c>
      <c r="O128" s="41"/>
      <c r="P128" s="41"/>
      <c r="Q128" s="41"/>
      <c r="R128" s="41"/>
      <c r="S128" s="41"/>
      <c r="T128" s="41"/>
      <c r="U128" s="41"/>
      <c r="V128" s="41"/>
      <c r="W128" s="41"/>
      <c r="X128" s="41"/>
      <c r="Y128" s="41"/>
    </row>
    <row r="129" spans="1:25" ht="8.25" customHeight="1" x14ac:dyDescent="0.25">
      <c r="A129" s="85">
        <v>252</v>
      </c>
      <c r="B129" s="12" t="s">
        <v>35</v>
      </c>
      <c r="C129" s="18">
        <v>2017</v>
      </c>
      <c r="D129" s="24">
        <v>15795</v>
      </c>
      <c r="E129" s="24">
        <v>335</v>
      </c>
      <c r="F129" s="24">
        <v>4105</v>
      </c>
      <c r="G129" s="24">
        <v>4660</v>
      </c>
      <c r="H129" s="24">
        <v>4895</v>
      </c>
      <c r="I129" s="24">
        <v>1270</v>
      </c>
      <c r="J129" s="73">
        <v>3625</v>
      </c>
      <c r="K129" s="73">
        <v>260</v>
      </c>
      <c r="L129" s="24">
        <v>375</v>
      </c>
      <c r="M129" s="24">
        <v>620</v>
      </c>
      <c r="N129" s="24">
        <v>530</v>
      </c>
      <c r="O129" s="41"/>
      <c r="P129" s="41"/>
      <c r="Q129" s="41"/>
      <c r="R129" s="41"/>
      <c r="S129" s="41"/>
      <c r="T129" s="41"/>
      <c r="U129" s="41"/>
      <c r="V129" s="41"/>
      <c r="W129" s="41"/>
      <c r="X129" s="41"/>
      <c r="Y129" s="41"/>
    </row>
    <row r="130" spans="1:25" ht="8.25" customHeight="1" x14ac:dyDescent="0.25">
      <c r="A130" s="85">
        <v>254</v>
      </c>
      <c r="B130" s="12" t="s">
        <v>36</v>
      </c>
      <c r="C130" s="18">
        <v>2017</v>
      </c>
      <c r="D130" s="24">
        <v>22775</v>
      </c>
      <c r="E130" s="24">
        <v>615</v>
      </c>
      <c r="F130" s="24">
        <v>5995</v>
      </c>
      <c r="G130" s="24">
        <v>5345</v>
      </c>
      <c r="H130" s="24">
        <v>7245</v>
      </c>
      <c r="I130" s="24">
        <v>1640</v>
      </c>
      <c r="J130" s="73">
        <v>5605</v>
      </c>
      <c r="K130" s="73">
        <v>805</v>
      </c>
      <c r="L130" s="24">
        <v>545</v>
      </c>
      <c r="M130" s="24">
        <v>1140</v>
      </c>
      <c r="N130" s="24">
        <v>1040</v>
      </c>
      <c r="O130" s="41"/>
      <c r="P130" s="41"/>
      <c r="Q130" s="41"/>
      <c r="R130" s="41"/>
      <c r="S130" s="41"/>
      <c r="T130" s="41"/>
      <c r="U130" s="41"/>
      <c r="V130" s="41"/>
      <c r="W130" s="41"/>
      <c r="X130" s="41"/>
      <c r="Y130" s="41"/>
    </row>
    <row r="131" spans="1:25" ht="8.25" customHeight="1" x14ac:dyDescent="0.25">
      <c r="A131" s="86">
        <v>255</v>
      </c>
      <c r="B131" s="12" t="s">
        <v>37</v>
      </c>
      <c r="C131" s="18">
        <v>2017</v>
      </c>
      <c r="D131" s="24">
        <v>4350</v>
      </c>
      <c r="E131" s="24">
        <v>135</v>
      </c>
      <c r="F131" s="24">
        <v>1400</v>
      </c>
      <c r="G131" s="24">
        <v>1545</v>
      </c>
      <c r="H131" s="24">
        <v>545</v>
      </c>
      <c r="I131" s="24">
        <v>220</v>
      </c>
      <c r="J131" s="73">
        <v>325</v>
      </c>
      <c r="K131" s="73">
        <v>55</v>
      </c>
      <c r="L131" s="24">
        <v>85</v>
      </c>
      <c r="M131" s="24">
        <v>380</v>
      </c>
      <c r="N131" s="24">
        <v>195</v>
      </c>
      <c r="O131" s="41"/>
      <c r="P131" s="41"/>
      <c r="Q131" s="41"/>
      <c r="R131" s="41"/>
      <c r="S131" s="41"/>
      <c r="T131" s="41"/>
      <c r="U131" s="41"/>
      <c r="V131" s="41"/>
      <c r="W131" s="41"/>
      <c r="X131" s="41"/>
      <c r="Y131" s="41"/>
    </row>
    <row r="132" spans="1:25" ht="8.25" customHeight="1" x14ac:dyDescent="0.25">
      <c r="A132" s="86">
        <v>256</v>
      </c>
      <c r="B132" s="12" t="s">
        <v>38</v>
      </c>
      <c r="C132" s="18">
        <v>2017</v>
      </c>
      <c r="D132" s="24">
        <v>10010</v>
      </c>
      <c r="E132" s="24">
        <v>170</v>
      </c>
      <c r="F132" s="24">
        <v>2910</v>
      </c>
      <c r="G132" s="24">
        <v>1925</v>
      </c>
      <c r="H132" s="24">
        <v>3890</v>
      </c>
      <c r="I132" s="24">
        <v>505</v>
      </c>
      <c r="J132" s="73">
        <v>3380</v>
      </c>
      <c r="K132" s="73">
        <v>125</v>
      </c>
      <c r="L132" s="24">
        <v>225</v>
      </c>
      <c r="M132" s="24">
        <v>520</v>
      </c>
      <c r="N132" s="24">
        <v>230</v>
      </c>
      <c r="O132" s="41"/>
      <c r="P132" s="41"/>
      <c r="Q132" s="41"/>
      <c r="R132" s="41"/>
      <c r="S132" s="41"/>
      <c r="T132" s="41"/>
      <c r="U132" s="41"/>
      <c r="V132" s="41"/>
      <c r="W132" s="41"/>
      <c r="X132" s="41"/>
      <c r="Y132" s="41"/>
    </row>
    <row r="133" spans="1:25" ht="8.25" customHeight="1" x14ac:dyDescent="0.25">
      <c r="A133" s="86">
        <v>257</v>
      </c>
      <c r="B133" s="12" t="s">
        <v>39</v>
      </c>
      <c r="C133" s="18">
        <v>2017</v>
      </c>
      <c r="D133" s="24">
        <v>13545</v>
      </c>
      <c r="E133" s="24">
        <v>265</v>
      </c>
      <c r="F133" s="24">
        <v>3370</v>
      </c>
      <c r="G133" s="24">
        <v>3275</v>
      </c>
      <c r="H133" s="24">
        <v>4515</v>
      </c>
      <c r="I133" s="24">
        <v>1005</v>
      </c>
      <c r="J133" s="73">
        <v>3510</v>
      </c>
      <c r="K133" s="73">
        <v>215</v>
      </c>
      <c r="L133" s="24">
        <v>475</v>
      </c>
      <c r="M133" s="24">
        <v>890</v>
      </c>
      <c r="N133" s="24">
        <v>400</v>
      </c>
      <c r="O133" s="41"/>
      <c r="P133" s="41"/>
      <c r="Q133" s="41"/>
      <c r="R133" s="41"/>
      <c r="S133" s="41"/>
      <c r="T133" s="41"/>
      <c r="U133" s="41"/>
      <c r="V133" s="41"/>
      <c r="W133" s="41"/>
      <c r="X133" s="41"/>
      <c r="Y133" s="41"/>
    </row>
    <row r="134" spans="1:25" s="49" customFormat="1" ht="16.5" customHeight="1" x14ac:dyDescent="0.15">
      <c r="A134" s="86">
        <v>2</v>
      </c>
      <c r="B134" s="15" t="s">
        <v>40</v>
      </c>
      <c r="C134" s="23">
        <v>2017</v>
      </c>
      <c r="D134" s="26">
        <v>257705</v>
      </c>
      <c r="E134" s="26">
        <v>8620</v>
      </c>
      <c r="F134" s="26">
        <v>63580</v>
      </c>
      <c r="G134" s="26">
        <v>67790</v>
      </c>
      <c r="H134" s="26">
        <v>86570</v>
      </c>
      <c r="I134" s="26">
        <v>19885</v>
      </c>
      <c r="J134" s="74">
        <v>66685</v>
      </c>
      <c r="K134" s="74">
        <v>8475</v>
      </c>
      <c r="L134" s="26">
        <v>4885</v>
      </c>
      <c r="M134" s="26">
        <v>8570</v>
      </c>
      <c r="N134" s="26">
        <v>8730</v>
      </c>
      <c r="O134" s="47"/>
      <c r="P134" s="47"/>
      <c r="Q134" s="47"/>
      <c r="R134" s="47"/>
      <c r="S134" s="47"/>
      <c r="T134" s="47"/>
      <c r="U134" s="47"/>
      <c r="V134" s="47"/>
      <c r="W134" s="47"/>
      <c r="X134" s="47"/>
      <c r="Y134" s="47"/>
    </row>
    <row r="135" spans="1:25" ht="8.25" customHeight="1" x14ac:dyDescent="0.25">
      <c r="A135" s="86">
        <v>351</v>
      </c>
      <c r="B135" s="12" t="s">
        <v>41</v>
      </c>
      <c r="C135" s="18">
        <v>2017</v>
      </c>
      <c r="D135" s="24">
        <v>13430</v>
      </c>
      <c r="E135" s="24">
        <v>170</v>
      </c>
      <c r="F135" s="24">
        <v>4360</v>
      </c>
      <c r="G135" s="24">
        <v>2545</v>
      </c>
      <c r="H135" s="24">
        <v>4795</v>
      </c>
      <c r="I135" s="24">
        <v>1055</v>
      </c>
      <c r="J135" s="73">
        <v>3745</v>
      </c>
      <c r="K135" s="73">
        <v>195</v>
      </c>
      <c r="L135" s="24">
        <v>320</v>
      </c>
      <c r="M135" s="24">
        <v>645</v>
      </c>
      <c r="N135" s="24">
        <v>370</v>
      </c>
      <c r="O135" s="41"/>
      <c r="P135" s="41"/>
      <c r="Q135" s="41"/>
      <c r="R135" s="41"/>
      <c r="S135" s="41"/>
      <c r="T135" s="41"/>
      <c r="U135" s="41"/>
      <c r="V135" s="41"/>
      <c r="W135" s="41"/>
      <c r="X135" s="41"/>
      <c r="Y135" s="41"/>
    </row>
    <row r="136" spans="1:25" ht="8.25" customHeight="1" x14ac:dyDescent="0.25">
      <c r="A136" s="86">
        <v>352</v>
      </c>
      <c r="B136" s="12" t="s">
        <v>42</v>
      </c>
      <c r="C136" s="18">
        <v>2017</v>
      </c>
      <c r="D136" s="24">
        <v>13215</v>
      </c>
      <c r="E136" s="24">
        <v>425</v>
      </c>
      <c r="F136" s="24">
        <v>3680</v>
      </c>
      <c r="G136" s="24">
        <v>1995</v>
      </c>
      <c r="H136" s="24">
        <v>5435</v>
      </c>
      <c r="I136" s="24">
        <v>875</v>
      </c>
      <c r="J136" s="73">
        <v>4560</v>
      </c>
      <c r="K136" s="73">
        <v>290</v>
      </c>
      <c r="L136" s="24">
        <v>360</v>
      </c>
      <c r="M136" s="24">
        <v>640</v>
      </c>
      <c r="N136" s="24">
        <v>360</v>
      </c>
      <c r="O136" s="41"/>
      <c r="P136" s="41"/>
      <c r="Q136" s="41"/>
      <c r="R136" s="41"/>
      <c r="S136" s="41"/>
      <c r="T136" s="41"/>
      <c r="U136" s="41"/>
      <c r="V136" s="41"/>
      <c r="W136" s="41"/>
      <c r="X136" s="41"/>
      <c r="Y136" s="41"/>
    </row>
    <row r="137" spans="1:25" ht="8.25" customHeight="1" x14ac:dyDescent="0.25">
      <c r="A137" s="86">
        <v>353</v>
      </c>
      <c r="B137" s="12" t="s">
        <v>43</v>
      </c>
      <c r="C137" s="18">
        <v>2017</v>
      </c>
      <c r="D137" s="24">
        <v>17475</v>
      </c>
      <c r="E137" s="24">
        <v>745</v>
      </c>
      <c r="F137" s="24">
        <v>3650</v>
      </c>
      <c r="G137" s="24">
        <v>3635</v>
      </c>
      <c r="H137" s="24">
        <v>5895</v>
      </c>
      <c r="I137" s="24">
        <v>1435</v>
      </c>
      <c r="J137" s="73">
        <v>4465</v>
      </c>
      <c r="K137" s="73">
        <v>955</v>
      </c>
      <c r="L137" s="24">
        <v>655</v>
      </c>
      <c r="M137" s="24">
        <v>1105</v>
      </c>
      <c r="N137" s="24">
        <v>770</v>
      </c>
      <c r="O137" s="41"/>
      <c r="P137" s="41"/>
      <c r="Q137" s="41"/>
      <c r="R137" s="41"/>
      <c r="S137" s="41"/>
      <c r="T137" s="41"/>
      <c r="U137" s="41"/>
      <c r="V137" s="41"/>
      <c r="W137" s="41"/>
      <c r="X137" s="41"/>
      <c r="Y137" s="41"/>
    </row>
    <row r="138" spans="1:25" ht="8.25" customHeight="1" x14ac:dyDescent="0.25">
      <c r="A138" s="86">
        <v>354</v>
      </c>
      <c r="B138" s="12" t="s">
        <v>44</v>
      </c>
      <c r="C138" s="18">
        <v>2017</v>
      </c>
      <c r="D138" s="24">
        <v>2585</v>
      </c>
      <c r="E138" s="24">
        <v>65</v>
      </c>
      <c r="F138" s="24">
        <v>575</v>
      </c>
      <c r="G138" s="24">
        <v>330</v>
      </c>
      <c r="H138" s="24">
        <v>1215</v>
      </c>
      <c r="I138" s="24">
        <v>145</v>
      </c>
      <c r="J138" s="73">
        <v>1070</v>
      </c>
      <c r="K138" s="73">
        <v>75</v>
      </c>
      <c r="L138" s="24">
        <v>90</v>
      </c>
      <c r="M138" s="24">
        <v>155</v>
      </c>
      <c r="N138" s="24">
        <v>85</v>
      </c>
      <c r="O138" s="41"/>
      <c r="P138" s="41"/>
      <c r="Q138" s="41"/>
      <c r="R138" s="41"/>
      <c r="S138" s="41"/>
      <c r="T138" s="41"/>
      <c r="U138" s="41"/>
      <c r="V138" s="41"/>
      <c r="W138" s="41"/>
      <c r="X138" s="41"/>
      <c r="Y138" s="41"/>
    </row>
    <row r="139" spans="1:25" ht="8.25" customHeight="1" x14ac:dyDescent="0.25">
      <c r="A139" s="86">
        <v>355</v>
      </c>
      <c r="B139" s="12" t="s">
        <v>45</v>
      </c>
      <c r="C139" s="18">
        <v>2017</v>
      </c>
      <c r="D139" s="24">
        <v>12105</v>
      </c>
      <c r="E139" s="24">
        <v>205</v>
      </c>
      <c r="F139" s="24">
        <v>4590</v>
      </c>
      <c r="G139" s="24">
        <v>2025</v>
      </c>
      <c r="H139" s="24">
        <v>3660</v>
      </c>
      <c r="I139" s="24">
        <v>535</v>
      </c>
      <c r="J139" s="73">
        <v>3125</v>
      </c>
      <c r="K139" s="73">
        <v>195</v>
      </c>
      <c r="L139" s="24">
        <v>360</v>
      </c>
      <c r="M139" s="24">
        <v>680</v>
      </c>
      <c r="N139" s="24">
        <v>370</v>
      </c>
      <c r="O139" s="41"/>
      <c r="P139" s="41"/>
      <c r="Q139" s="41"/>
      <c r="R139" s="41"/>
      <c r="S139" s="41"/>
      <c r="T139" s="41"/>
      <c r="U139" s="41"/>
      <c r="V139" s="41"/>
      <c r="W139" s="41"/>
      <c r="X139" s="41"/>
      <c r="Y139" s="41"/>
    </row>
    <row r="140" spans="1:25" ht="8.25" customHeight="1" x14ac:dyDescent="0.25">
      <c r="A140" s="86">
        <v>356</v>
      </c>
      <c r="B140" s="12" t="s">
        <v>46</v>
      </c>
      <c r="C140" s="18">
        <v>2017</v>
      </c>
      <c r="D140" s="24">
        <v>6360</v>
      </c>
      <c r="E140" s="24">
        <v>230</v>
      </c>
      <c r="F140" s="24">
        <v>1955</v>
      </c>
      <c r="G140" s="24">
        <v>1390</v>
      </c>
      <c r="H140" s="24">
        <v>1990</v>
      </c>
      <c r="I140" s="24">
        <v>405</v>
      </c>
      <c r="J140" s="73">
        <v>1585</v>
      </c>
      <c r="K140" s="73">
        <v>70</v>
      </c>
      <c r="L140" s="24">
        <v>240</v>
      </c>
      <c r="M140" s="24">
        <v>330</v>
      </c>
      <c r="N140" s="24">
        <v>155</v>
      </c>
      <c r="O140" s="41"/>
      <c r="P140" s="41"/>
      <c r="Q140" s="41"/>
      <c r="R140" s="41"/>
      <c r="S140" s="41"/>
      <c r="T140" s="41"/>
      <c r="U140" s="41"/>
      <c r="V140" s="41"/>
      <c r="W140" s="41"/>
      <c r="X140" s="41"/>
      <c r="Y140" s="41"/>
    </row>
    <row r="141" spans="1:25" ht="8.25" customHeight="1" x14ac:dyDescent="0.25">
      <c r="A141" s="86">
        <v>357</v>
      </c>
      <c r="B141" s="12" t="s">
        <v>47</v>
      </c>
      <c r="C141" s="18">
        <v>2017</v>
      </c>
      <c r="D141" s="24">
        <v>10845</v>
      </c>
      <c r="E141" s="24">
        <v>255</v>
      </c>
      <c r="F141" s="24">
        <v>2625</v>
      </c>
      <c r="G141" s="24">
        <v>1770</v>
      </c>
      <c r="H141" s="24">
        <v>4595</v>
      </c>
      <c r="I141" s="24">
        <v>875</v>
      </c>
      <c r="J141" s="73">
        <v>3720</v>
      </c>
      <c r="K141" s="73">
        <v>225</v>
      </c>
      <c r="L141" s="24">
        <v>360</v>
      </c>
      <c r="M141" s="24">
        <v>585</v>
      </c>
      <c r="N141" s="24">
        <v>395</v>
      </c>
      <c r="O141" s="41"/>
      <c r="P141" s="41"/>
      <c r="Q141" s="41"/>
      <c r="R141" s="41"/>
      <c r="S141" s="41"/>
      <c r="T141" s="41"/>
      <c r="U141" s="41"/>
      <c r="V141" s="41"/>
      <c r="W141" s="41"/>
      <c r="X141" s="41"/>
      <c r="Y141" s="41"/>
    </row>
    <row r="142" spans="1:25" ht="8.25" customHeight="1" x14ac:dyDescent="0.25">
      <c r="A142" s="86">
        <v>358</v>
      </c>
      <c r="B142" s="12" t="s">
        <v>48</v>
      </c>
      <c r="C142" s="18">
        <v>2017</v>
      </c>
      <c r="D142" s="24">
        <v>10920</v>
      </c>
      <c r="E142" s="24">
        <v>290</v>
      </c>
      <c r="F142" s="24">
        <v>2450</v>
      </c>
      <c r="G142" s="24">
        <v>1790</v>
      </c>
      <c r="H142" s="24">
        <v>4690</v>
      </c>
      <c r="I142" s="24">
        <v>905</v>
      </c>
      <c r="J142" s="73">
        <v>3790</v>
      </c>
      <c r="K142" s="73">
        <v>230</v>
      </c>
      <c r="L142" s="24">
        <v>280</v>
      </c>
      <c r="M142" s="24">
        <v>345</v>
      </c>
      <c r="N142" s="24">
        <v>710</v>
      </c>
      <c r="O142" s="41"/>
      <c r="P142" s="41"/>
      <c r="Q142" s="41"/>
      <c r="R142" s="41"/>
      <c r="S142" s="41"/>
      <c r="T142" s="41"/>
      <c r="U142" s="41"/>
      <c r="V142" s="41"/>
      <c r="W142" s="41"/>
      <c r="X142" s="41"/>
      <c r="Y142" s="41"/>
    </row>
    <row r="143" spans="1:25" ht="8.25" customHeight="1" x14ac:dyDescent="0.25">
      <c r="A143" s="86">
        <v>359</v>
      </c>
      <c r="B143" s="12" t="s">
        <v>49</v>
      </c>
      <c r="C143" s="18">
        <v>2017</v>
      </c>
      <c r="D143" s="24">
        <v>17280</v>
      </c>
      <c r="E143" s="24">
        <v>375</v>
      </c>
      <c r="F143" s="24">
        <v>4385</v>
      </c>
      <c r="G143" s="24">
        <v>2610</v>
      </c>
      <c r="H143" s="24">
        <v>7615</v>
      </c>
      <c r="I143" s="24">
        <v>1040</v>
      </c>
      <c r="J143" s="73">
        <v>6575</v>
      </c>
      <c r="K143" s="73">
        <v>270</v>
      </c>
      <c r="L143" s="24">
        <v>620</v>
      </c>
      <c r="M143" s="24">
        <v>930</v>
      </c>
      <c r="N143" s="24">
        <v>450</v>
      </c>
      <c r="O143" s="41"/>
      <c r="P143" s="41"/>
      <c r="Q143" s="41"/>
      <c r="R143" s="41"/>
      <c r="S143" s="41"/>
      <c r="T143" s="41"/>
      <c r="U143" s="41"/>
      <c r="V143" s="41"/>
      <c r="W143" s="41"/>
      <c r="X143" s="41"/>
      <c r="Y143" s="41"/>
    </row>
    <row r="144" spans="1:25" ht="8.25" customHeight="1" x14ac:dyDescent="0.25">
      <c r="A144" s="86">
        <v>360</v>
      </c>
      <c r="B144" s="12" t="s">
        <v>50</v>
      </c>
      <c r="C144" s="18">
        <v>2017</v>
      </c>
      <c r="D144" s="24">
        <v>5335</v>
      </c>
      <c r="E144" s="24">
        <v>90</v>
      </c>
      <c r="F144" s="24">
        <v>1575</v>
      </c>
      <c r="G144" s="24">
        <v>905</v>
      </c>
      <c r="H144" s="24">
        <v>2085</v>
      </c>
      <c r="I144" s="24">
        <v>310</v>
      </c>
      <c r="J144" s="73">
        <v>1775</v>
      </c>
      <c r="K144" s="73">
        <v>160</v>
      </c>
      <c r="L144" s="24">
        <v>150</v>
      </c>
      <c r="M144" s="24">
        <v>235</v>
      </c>
      <c r="N144" s="24">
        <v>130</v>
      </c>
      <c r="O144" s="41"/>
      <c r="P144" s="41"/>
      <c r="Q144" s="41"/>
      <c r="R144" s="41"/>
      <c r="S144" s="41"/>
      <c r="T144" s="41"/>
      <c r="U144" s="41"/>
      <c r="V144" s="41"/>
      <c r="W144" s="41"/>
      <c r="X144" s="41"/>
      <c r="Y144" s="41"/>
    </row>
    <row r="145" spans="1:25" ht="8.25" customHeight="1" x14ac:dyDescent="0.25">
      <c r="A145" s="86">
        <v>361</v>
      </c>
      <c r="B145" s="12" t="s">
        <v>51</v>
      </c>
      <c r="C145" s="18">
        <v>2017</v>
      </c>
      <c r="D145" s="24">
        <v>10510</v>
      </c>
      <c r="E145" s="24">
        <v>495</v>
      </c>
      <c r="F145" s="24">
        <v>3000</v>
      </c>
      <c r="G145" s="24">
        <v>2670</v>
      </c>
      <c r="H145" s="24">
        <v>2970</v>
      </c>
      <c r="I145" s="24">
        <v>515</v>
      </c>
      <c r="J145" s="73">
        <v>2455</v>
      </c>
      <c r="K145" s="73">
        <v>145</v>
      </c>
      <c r="L145" s="24">
        <v>245</v>
      </c>
      <c r="M145" s="24">
        <v>700</v>
      </c>
      <c r="N145" s="24">
        <v>265</v>
      </c>
      <c r="O145" s="41"/>
      <c r="P145" s="41"/>
      <c r="Q145" s="41"/>
      <c r="R145" s="41"/>
      <c r="S145" s="41"/>
      <c r="T145" s="41"/>
      <c r="U145" s="41"/>
      <c r="V145" s="41"/>
      <c r="W145" s="41"/>
      <c r="X145" s="41"/>
      <c r="Y145" s="41"/>
    </row>
    <row r="146" spans="1:25" s="49" customFormat="1" ht="16.5" customHeight="1" x14ac:dyDescent="0.15">
      <c r="A146" s="86">
        <v>3</v>
      </c>
      <c r="B146" s="15" t="s">
        <v>52</v>
      </c>
      <c r="C146" s="23">
        <v>2017</v>
      </c>
      <c r="D146" s="26">
        <v>120060</v>
      </c>
      <c r="E146" s="26">
        <v>3340</v>
      </c>
      <c r="F146" s="26">
        <v>32845</v>
      </c>
      <c r="G146" s="26">
        <v>21665</v>
      </c>
      <c r="H146" s="26">
        <v>44945</v>
      </c>
      <c r="I146" s="26">
        <v>8085</v>
      </c>
      <c r="J146" s="74">
        <v>36860</v>
      </c>
      <c r="K146" s="74">
        <v>2810</v>
      </c>
      <c r="L146" s="26">
        <v>3680</v>
      </c>
      <c r="M146" s="26">
        <v>6350</v>
      </c>
      <c r="N146" s="26">
        <v>4055</v>
      </c>
      <c r="O146" s="47"/>
      <c r="P146" s="47"/>
      <c r="Q146" s="47"/>
      <c r="R146" s="47"/>
      <c r="S146" s="47"/>
      <c r="T146" s="47"/>
      <c r="U146" s="47"/>
      <c r="V146" s="47"/>
      <c r="W146" s="47"/>
      <c r="X146" s="47"/>
      <c r="Y146" s="47"/>
    </row>
    <row r="147" spans="1:25" ht="8.25" customHeight="1" x14ac:dyDescent="0.25">
      <c r="A147" s="86">
        <v>401</v>
      </c>
      <c r="B147" s="12" t="s">
        <v>53</v>
      </c>
      <c r="C147" s="18">
        <v>2017</v>
      </c>
      <c r="D147" s="24">
        <v>12410</v>
      </c>
      <c r="E147" s="24">
        <v>365</v>
      </c>
      <c r="F147" s="24">
        <v>3700</v>
      </c>
      <c r="G147" s="24">
        <v>3025</v>
      </c>
      <c r="H147" s="24">
        <v>4455</v>
      </c>
      <c r="I147" s="24">
        <v>320</v>
      </c>
      <c r="J147" s="73">
        <v>4135</v>
      </c>
      <c r="K147" s="73">
        <v>220</v>
      </c>
      <c r="L147" s="24">
        <v>130</v>
      </c>
      <c r="M147" s="24">
        <v>350</v>
      </c>
      <c r="N147" s="24">
        <v>160</v>
      </c>
      <c r="O147" s="41"/>
      <c r="P147" s="41"/>
      <c r="Q147" s="41"/>
      <c r="R147" s="41"/>
      <c r="S147" s="41"/>
      <c r="T147" s="41"/>
      <c r="U147" s="41"/>
      <c r="V147" s="41"/>
      <c r="W147" s="41"/>
      <c r="X147" s="41"/>
      <c r="Y147" s="41"/>
    </row>
    <row r="148" spans="1:25" ht="8.25" customHeight="1" x14ac:dyDescent="0.25">
      <c r="A148" s="86">
        <v>402</v>
      </c>
      <c r="B148" s="12" t="s">
        <v>54</v>
      </c>
      <c r="C148" s="18">
        <v>2017</v>
      </c>
      <c r="D148" s="24">
        <v>5420</v>
      </c>
      <c r="E148" s="24">
        <v>75</v>
      </c>
      <c r="F148" s="24">
        <v>1590</v>
      </c>
      <c r="G148" s="24">
        <v>610</v>
      </c>
      <c r="H148" s="24">
        <v>2445</v>
      </c>
      <c r="I148" s="24">
        <v>330</v>
      </c>
      <c r="J148" s="73">
        <v>2115</v>
      </c>
      <c r="K148" s="73">
        <v>95</v>
      </c>
      <c r="L148" s="24">
        <v>115</v>
      </c>
      <c r="M148" s="24">
        <v>220</v>
      </c>
      <c r="N148" s="24">
        <v>260</v>
      </c>
      <c r="O148" s="41"/>
      <c r="P148" s="41"/>
      <c r="Q148" s="41"/>
      <c r="R148" s="41"/>
      <c r="S148" s="41"/>
      <c r="T148" s="41"/>
      <c r="U148" s="41"/>
      <c r="V148" s="41"/>
      <c r="W148" s="41"/>
      <c r="X148" s="41"/>
      <c r="Y148" s="41"/>
    </row>
    <row r="149" spans="1:25" ht="8.25" customHeight="1" x14ac:dyDescent="0.25">
      <c r="A149" s="86">
        <v>403</v>
      </c>
      <c r="B149" s="12" t="s">
        <v>55</v>
      </c>
      <c r="C149" s="18">
        <v>2017</v>
      </c>
      <c r="D149" s="24">
        <v>16595</v>
      </c>
      <c r="E149" s="24">
        <v>305</v>
      </c>
      <c r="F149" s="24">
        <v>5460</v>
      </c>
      <c r="G149" s="24">
        <v>3500</v>
      </c>
      <c r="H149" s="24">
        <v>4575</v>
      </c>
      <c r="I149" s="24">
        <v>705</v>
      </c>
      <c r="J149" s="73">
        <v>3870</v>
      </c>
      <c r="K149" s="73">
        <v>805</v>
      </c>
      <c r="L149" s="24">
        <v>260</v>
      </c>
      <c r="M149" s="24">
        <v>665</v>
      </c>
      <c r="N149" s="24">
        <v>865</v>
      </c>
      <c r="O149" s="41"/>
      <c r="P149" s="41"/>
      <c r="Q149" s="41"/>
      <c r="R149" s="41"/>
      <c r="S149" s="41"/>
      <c r="T149" s="41"/>
      <c r="U149" s="41"/>
      <c r="V149" s="41"/>
      <c r="W149" s="41"/>
      <c r="X149" s="41"/>
      <c r="Y149" s="41"/>
    </row>
    <row r="150" spans="1:25" ht="8.25" customHeight="1" x14ac:dyDescent="0.25">
      <c r="A150" s="86">
        <v>404</v>
      </c>
      <c r="B150" s="12" t="s">
        <v>56</v>
      </c>
      <c r="C150" s="18">
        <v>2017</v>
      </c>
      <c r="D150" s="24">
        <v>23915</v>
      </c>
      <c r="E150" s="24">
        <v>610</v>
      </c>
      <c r="F150" s="24">
        <v>5690</v>
      </c>
      <c r="G150" s="24">
        <v>5325</v>
      </c>
      <c r="H150" s="24">
        <v>8905</v>
      </c>
      <c r="I150" s="24">
        <v>1670</v>
      </c>
      <c r="J150" s="73">
        <v>7235</v>
      </c>
      <c r="K150" s="73">
        <v>755</v>
      </c>
      <c r="L150" s="24">
        <v>495</v>
      </c>
      <c r="M150" s="24">
        <v>970</v>
      </c>
      <c r="N150" s="24">
        <v>985</v>
      </c>
      <c r="O150" s="41"/>
      <c r="P150" s="41"/>
      <c r="Q150" s="41"/>
      <c r="R150" s="41"/>
      <c r="S150" s="41"/>
      <c r="T150" s="41"/>
      <c r="U150" s="41"/>
      <c r="V150" s="41"/>
      <c r="W150" s="41"/>
      <c r="X150" s="41"/>
      <c r="Y150" s="41"/>
    </row>
    <row r="151" spans="1:25" ht="8.25" customHeight="1" x14ac:dyDescent="0.25">
      <c r="A151" s="86" t="s">
        <v>123</v>
      </c>
      <c r="B151" s="12" t="s">
        <v>57</v>
      </c>
      <c r="C151" s="18">
        <v>2017</v>
      </c>
      <c r="D151" s="24">
        <v>7820</v>
      </c>
      <c r="E151" s="24">
        <v>110</v>
      </c>
      <c r="F151" s="24">
        <v>3385</v>
      </c>
      <c r="G151" s="24">
        <v>1190</v>
      </c>
      <c r="H151" s="24">
        <v>2200</v>
      </c>
      <c r="I151" s="24">
        <v>345</v>
      </c>
      <c r="J151" s="73">
        <v>1855</v>
      </c>
      <c r="K151" s="73">
        <v>280</v>
      </c>
      <c r="L151" s="24">
        <v>210</v>
      </c>
      <c r="M151" s="24">
        <v>215</v>
      </c>
      <c r="N151" s="24">
        <v>205</v>
      </c>
      <c r="O151" s="41"/>
      <c r="P151" s="41"/>
      <c r="Q151" s="41"/>
      <c r="R151" s="41"/>
      <c r="S151" s="41"/>
      <c r="T151" s="41"/>
      <c r="U151" s="41"/>
      <c r="V151" s="41"/>
      <c r="W151" s="41"/>
      <c r="X151" s="41"/>
      <c r="Y151" s="41"/>
    </row>
    <row r="152" spans="1:25" ht="8.25" customHeight="1" x14ac:dyDescent="0.25">
      <c r="A152" s="86">
        <v>451</v>
      </c>
      <c r="B152" s="12" t="s">
        <v>58</v>
      </c>
      <c r="C152" s="18">
        <v>2017</v>
      </c>
      <c r="D152" s="24">
        <v>7600</v>
      </c>
      <c r="E152" s="24">
        <v>100</v>
      </c>
      <c r="F152" s="24">
        <v>2030</v>
      </c>
      <c r="G152" s="24">
        <v>1245</v>
      </c>
      <c r="H152" s="24">
        <v>3180</v>
      </c>
      <c r="I152" s="24">
        <v>345</v>
      </c>
      <c r="J152" s="73">
        <v>2835</v>
      </c>
      <c r="K152" s="73">
        <v>170</v>
      </c>
      <c r="L152" s="24">
        <v>135</v>
      </c>
      <c r="M152" s="24">
        <v>570</v>
      </c>
      <c r="N152" s="24">
        <v>155</v>
      </c>
      <c r="O152" s="41"/>
      <c r="P152" s="41"/>
      <c r="Q152" s="41"/>
      <c r="R152" s="41"/>
      <c r="S152" s="41"/>
      <c r="T152" s="41"/>
      <c r="U152" s="41"/>
      <c r="V152" s="41"/>
      <c r="W152" s="41"/>
      <c r="X152" s="41"/>
      <c r="Y152" s="41"/>
    </row>
    <row r="153" spans="1:25" ht="8.25" customHeight="1" x14ac:dyDescent="0.25">
      <c r="A153" s="86">
        <v>452</v>
      </c>
      <c r="B153" s="12" t="s">
        <v>59</v>
      </c>
      <c r="C153" s="18">
        <v>2017</v>
      </c>
      <c r="D153" s="24">
        <v>11200</v>
      </c>
      <c r="E153" s="24">
        <v>165</v>
      </c>
      <c r="F153" s="24">
        <v>3025</v>
      </c>
      <c r="G153" s="24">
        <v>1270</v>
      </c>
      <c r="H153" s="24">
        <v>4750</v>
      </c>
      <c r="I153" s="24">
        <v>225</v>
      </c>
      <c r="J153" s="73">
        <v>4525</v>
      </c>
      <c r="K153" s="73">
        <v>355</v>
      </c>
      <c r="L153" s="24">
        <v>405</v>
      </c>
      <c r="M153" s="24">
        <v>665</v>
      </c>
      <c r="N153" s="24">
        <v>505</v>
      </c>
      <c r="O153" s="41"/>
      <c r="P153" s="41"/>
      <c r="Q153" s="41"/>
      <c r="R153" s="41"/>
      <c r="S153" s="41"/>
      <c r="T153" s="41"/>
      <c r="U153" s="41"/>
      <c r="V153" s="41"/>
      <c r="W153" s="41"/>
      <c r="X153" s="41"/>
      <c r="Y153" s="41"/>
    </row>
    <row r="154" spans="1:25" ht="8.25" customHeight="1" x14ac:dyDescent="0.25">
      <c r="A154" s="86">
        <v>453</v>
      </c>
      <c r="B154" s="12" t="s">
        <v>60</v>
      </c>
      <c r="C154" s="18">
        <v>2017</v>
      </c>
      <c r="D154" s="24">
        <v>17050</v>
      </c>
      <c r="E154" s="24">
        <v>115</v>
      </c>
      <c r="F154" s="24">
        <v>3440</v>
      </c>
      <c r="G154" s="24">
        <v>2435</v>
      </c>
      <c r="H154" s="24">
        <v>9695</v>
      </c>
      <c r="I154" s="24">
        <v>520</v>
      </c>
      <c r="J154" s="73">
        <v>9175</v>
      </c>
      <c r="K154" s="73">
        <v>205</v>
      </c>
      <c r="L154" s="24">
        <v>135</v>
      </c>
      <c r="M154" s="24">
        <v>630</v>
      </c>
      <c r="N154" s="24">
        <v>345</v>
      </c>
      <c r="O154" s="41"/>
      <c r="P154" s="41"/>
      <c r="Q154" s="41"/>
      <c r="R154" s="41"/>
      <c r="S154" s="41"/>
      <c r="T154" s="41"/>
      <c r="U154" s="41"/>
      <c r="V154" s="41"/>
      <c r="W154" s="41"/>
      <c r="X154" s="41"/>
      <c r="Y154" s="41"/>
    </row>
    <row r="155" spans="1:25" ht="8.25" customHeight="1" x14ac:dyDescent="0.25">
      <c r="A155" s="86">
        <v>454</v>
      </c>
      <c r="B155" s="12" t="s">
        <v>61</v>
      </c>
      <c r="C155" s="18">
        <v>2017</v>
      </c>
      <c r="D155" s="24">
        <v>36430</v>
      </c>
      <c r="E155" s="24">
        <v>650</v>
      </c>
      <c r="F155" s="24">
        <v>6045</v>
      </c>
      <c r="G155" s="24">
        <v>2855</v>
      </c>
      <c r="H155" s="24">
        <v>23580</v>
      </c>
      <c r="I155" s="24">
        <v>1720</v>
      </c>
      <c r="J155" s="73">
        <v>21860</v>
      </c>
      <c r="K155" s="73">
        <v>395</v>
      </c>
      <c r="L155" s="24">
        <v>645</v>
      </c>
      <c r="M155" s="24">
        <v>1265</v>
      </c>
      <c r="N155" s="24">
        <v>835</v>
      </c>
      <c r="O155" s="41"/>
      <c r="P155" s="41"/>
      <c r="Q155" s="41"/>
      <c r="R155" s="41"/>
      <c r="S155" s="41"/>
      <c r="T155" s="41"/>
      <c r="U155" s="41"/>
      <c r="V155" s="41"/>
      <c r="W155" s="41"/>
      <c r="X155" s="41"/>
      <c r="Y155" s="41"/>
    </row>
    <row r="156" spans="1:25" ht="8.25" customHeight="1" x14ac:dyDescent="0.25">
      <c r="A156" s="86">
        <v>455</v>
      </c>
      <c r="B156" s="12" t="s">
        <v>62</v>
      </c>
      <c r="C156" s="18">
        <v>2017</v>
      </c>
      <c r="D156" s="24">
        <v>4770</v>
      </c>
      <c r="E156" s="24">
        <v>235</v>
      </c>
      <c r="F156" s="24">
        <v>1420</v>
      </c>
      <c r="G156" s="24">
        <v>670</v>
      </c>
      <c r="H156" s="24">
        <v>1265</v>
      </c>
      <c r="I156" s="24">
        <v>330</v>
      </c>
      <c r="J156" s="73">
        <v>935</v>
      </c>
      <c r="K156" s="73">
        <v>170</v>
      </c>
      <c r="L156" s="24">
        <v>285</v>
      </c>
      <c r="M156" s="24">
        <v>305</v>
      </c>
      <c r="N156" s="24">
        <v>420</v>
      </c>
      <c r="O156" s="41"/>
      <c r="P156" s="41"/>
      <c r="Q156" s="41"/>
      <c r="R156" s="41"/>
      <c r="S156" s="41"/>
      <c r="T156" s="41"/>
      <c r="U156" s="41"/>
      <c r="V156" s="41"/>
      <c r="W156" s="41"/>
      <c r="X156" s="41"/>
      <c r="Y156" s="41"/>
    </row>
    <row r="157" spans="1:25" ht="8.25" customHeight="1" x14ac:dyDescent="0.25">
      <c r="A157" s="86">
        <v>456</v>
      </c>
      <c r="B157" s="12" t="s">
        <v>63</v>
      </c>
      <c r="C157" s="18">
        <v>2017</v>
      </c>
      <c r="D157" s="24">
        <v>21140</v>
      </c>
      <c r="E157" s="24">
        <v>380</v>
      </c>
      <c r="F157" s="24">
        <v>2395</v>
      </c>
      <c r="G157" s="24">
        <v>1935</v>
      </c>
      <c r="H157" s="24">
        <v>15295</v>
      </c>
      <c r="I157" s="24">
        <v>6310</v>
      </c>
      <c r="J157" s="73">
        <v>8980</v>
      </c>
      <c r="K157" s="73">
        <v>140</v>
      </c>
      <c r="L157" s="24">
        <v>315</v>
      </c>
      <c r="M157" s="24">
        <v>375</v>
      </c>
      <c r="N157" s="24">
        <v>300</v>
      </c>
      <c r="O157" s="41"/>
      <c r="P157" s="41"/>
      <c r="Q157" s="41"/>
      <c r="R157" s="41"/>
      <c r="S157" s="41"/>
      <c r="T157" s="41"/>
      <c r="U157" s="41"/>
      <c r="V157" s="41"/>
      <c r="W157" s="41"/>
      <c r="X157" s="41"/>
      <c r="Y157" s="41"/>
    </row>
    <row r="158" spans="1:25" ht="8.25" customHeight="1" x14ac:dyDescent="0.25">
      <c r="A158" s="86">
        <v>457</v>
      </c>
      <c r="B158" s="12" t="s">
        <v>64</v>
      </c>
      <c r="C158" s="18">
        <v>2017</v>
      </c>
      <c r="D158" s="24">
        <v>12705</v>
      </c>
      <c r="E158" s="24">
        <v>230</v>
      </c>
      <c r="F158" s="24">
        <v>2785</v>
      </c>
      <c r="G158" s="24">
        <v>1270</v>
      </c>
      <c r="H158" s="24">
        <v>6790</v>
      </c>
      <c r="I158" s="24">
        <v>585</v>
      </c>
      <c r="J158" s="73">
        <v>6205</v>
      </c>
      <c r="K158" s="73">
        <v>175</v>
      </c>
      <c r="L158" s="24">
        <v>200</v>
      </c>
      <c r="M158" s="24">
        <v>740</v>
      </c>
      <c r="N158" s="24">
        <v>475</v>
      </c>
      <c r="O158" s="41"/>
      <c r="P158" s="41"/>
      <c r="Q158" s="41"/>
      <c r="R158" s="41"/>
      <c r="S158" s="41"/>
      <c r="T158" s="41"/>
      <c r="U158" s="41"/>
      <c r="V158" s="41"/>
      <c r="W158" s="41"/>
      <c r="X158" s="41"/>
      <c r="Y158" s="41"/>
    </row>
    <row r="159" spans="1:25" ht="8.25" customHeight="1" x14ac:dyDescent="0.25">
      <c r="A159" s="86">
        <v>458</v>
      </c>
      <c r="B159" s="12" t="s">
        <v>65</v>
      </c>
      <c r="C159" s="18">
        <v>2017</v>
      </c>
      <c r="D159" s="24">
        <v>11375</v>
      </c>
      <c r="E159" s="24">
        <v>195</v>
      </c>
      <c r="F159" s="24">
        <v>2760</v>
      </c>
      <c r="G159" s="24">
        <v>1515</v>
      </c>
      <c r="H159" s="24">
        <v>6085</v>
      </c>
      <c r="I159" s="24">
        <v>440</v>
      </c>
      <c r="J159" s="73">
        <v>5640</v>
      </c>
      <c r="K159" s="73">
        <v>75</v>
      </c>
      <c r="L159" s="24">
        <v>155</v>
      </c>
      <c r="M159" s="24">
        <v>360</v>
      </c>
      <c r="N159" s="24">
        <v>215</v>
      </c>
      <c r="O159" s="41"/>
      <c r="P159" s="41"/>
      <c r="Q159" s="41"/>
      <c r="R159" s="41"/>
      <c r="S159" s="41"/>
      <c r="T159" s="41"/>
      <c r="U159" s="41"/>
      <c r="V159" s="41"/>
      <c r="W159" s="41"/>
      <c r="X159" s="41"/>
      <c r="Y159" s="41"/>
    </row>
    <row r="160" spans="1:25" ht="8.25" customHeight="1" x14ac:dyDescent="0.25">
      <c r="A160" s="86">
        <v>459</v>
      </c>
      <c r="B160" s="12" t="s">
        <v>66</v>
      </c>
      <c r="C160" s="18">
        <v>2017</v>
      </c>
      <c r="D160" s="24">
        <v>30930</v>
      </c>
      <c r="E160" s="24">
        <v>1125</v>
      </c>
      <c r="F160" s="24">
        <v>4290</v>
      </c>
      <c r="G160" s="24">
        <v>5580</v>
      </c>
      <c r="H160" s="24">
        <v>16345</v>
      </c>
      <c r="I160" s="24">
        <v>2140</v>
      </c>
      <c r="J160" s="73">
        <v>14205</v>
      </c>
      <c r="K160" s="73">
        <v>585</v>
      </c>
      <c r="L160" s="24">
        <v>665</v>
      </c>
      <c r="M160" s="24">
        <v>1130</v>
      </c>
      <c r="N160" s="24">
        <v>975</v>
      </c>
      <c r="O160" s="41"/>
      <c r="P160" s="41"/>
      <c r="Q160" s="41"/>
      <c r="R160" s="41"/>
      <c r="S160" s="41"/>
      <c r="T160" s="41"/>
      <c r="U160" s="41"/>
      <c r="V160" s="41"/>
      <c r="W160" s="41"/>
      <c r="X160" s="41"/>
      <c r="Y160" s="41"/>
    </row>
    <row r="161" spans="1:25" ht="8.25" customHeight="1" x14ac:dyDescent="0.25">
      <c r="A161" s="86">
        <v>460</v>
      </c>
      <c r="B161" s="12" t="s">
        <v>67</v>
      </c>
      <c r="C161" s="18">
        <v>2017</v>
      </c>
      <c r="D161" s="24">
        <v>18640</v>
      </c>
      <c r="E161" s="24">
        <v>245</v>
      </c>
      <c r="F161" s="24">
        <v>4400</v>
      </c>
      <c r="G161" s="24">
        <v>3575</v>
      </c>
      <c r="H161" s="24">
        <v>9460</v>
      </c>
      <c r="I161" s="24">
        <v>460</v>
      </c>
      <c r="J161" s="73">
        <v>9000</v>
      </c>
      <c r="K161" s="73">
        <v>110</v>
      </c>
      <c r="L161" s="24">
        <v>135</v>
      </c>
      <c r="M161" s="24">
        <v>365</v>
      </c>
      <c r="N161" s="24">
        <v>345</v>
      </c>
      <c r="O161" s="41"/>
      <c r="P161" s="41"/>
      <c r="Q161" s="41"/>
      <c r="R161" s="41"/>
      <c r="S161" s="41"/>
      <c r="T161" s="41"/>
      <c r="U161" s="41"/>
      <c r="V161" s="41"/>
      <c r="W161" s="41"/>
      <c r="X161" s="41"/>
      <c r="Y161" s="41"/>
    </row>
    <row r="162" spans="1:25" ht="8.25" customHeight="1" x14ac:dyDescent="0.25">
      <c r="A162" s="86">
        <v>461</v>
      </c>
      <c r="B162" s="12" t="s">
        <v>68</v>
      </c>
      <c r="C162" s="18">
        <v>2017</v>
      </c>
      <c r="D162" s="24">
        <v>7325</v>
      </c>
      <c r="E162" s="24">
        <v>305</v>
      </c>
      <c r="F162" s="24">
        <v>1210</v>
      </c>
      <c r="G162" s="24">
        <v>1510</v>
      </c>
      <c r="H162" s="24">
        <v>2730</v>
      </c>
      <c r="I162" s="24">
        <v>410</v>
      </c>
      <c r="J162" s="73">
        <v>2320</v>
      </c>
      <c r="K162" s="73">
        <v>600</v>
      </c>
      <c r="L162" s="24">
        <v>220</v>
      </c>
      <c r="M162" s="24">
        <v>395</v>
      </c>
      <c r="N162" s="24">
        <v>335</v>
      </c>
      <c r="O162" s="41"/>
      <c r="P162" s="41"/>
      <c r="Q162" s="41"/>
      <c r="R162" s="41"/>
      <c r="S162" s="41"/>
      <c r="T162" s="41"/>
      <c r="U162" s="41"/>
      <c r="V162" s="41"/>
      <c r="W162" s="41"/>
      <c r="X162" s="41"/>
      <c r="Y162" s="41"/>
    </row>
    <row r="163" spans="1:25" ht="8.25" customHeight="1" x14ac:dyDescent="0.25">
      <c r="A163" s="86">
        <v>462</v>
      </c>
      <c r="B163" s="12" t="s">
        <v>69</v>
      </c>
      <c r="C163" s="18">
        <v>2017</v>
      </c>
      <c r="D163" s="24">
        <v>2595</v>
      </c>
      <c r="E163" s="24">
        <v>25</v>
      </c>
      <c r="F163" s="24">
        <v>720</v>
      </c>
      <c r="G163" s="24">
        <v>340</v>
      </c>
      <c r="H163" s="24">
        <v>1100</v>
      </c>
      <c r="I163" s="24">
        <v>105</v>
      </c>
      <c r="J163" s="73">
        <v>995</v>
      </c>
      <c r="K163" s="73">
        <v>50</v>
      </c>
      <c r="L163" s="24">
        <v>115</v>
      </c>
      <c r="M163" s="24">
        <v>160</v>
      </c>
      <c r="N163" s="24">
        <v>85</v>
      </c>
      <c r="O163" s="41"/>
      <c r="P163" s="41"/>
      <c r="Q163" s="41"/>
      <c r="R163" s="41"/>
      <c r="S163" s="41"/>
      <c r="T163" s="41"/>
      <c r="U163" s="41"/>
      <c r="V163" s="41"/>
      <c r="W163" s="41"/>
      <c r="X163" s="41"/>
      <c r="Y163" s="41"/>
    </row>
    <row r="164" spans="1:25" s="49" customFormat="1" ht="16.5" customHeight="1" x14ac:dyDescent="0.15">
      <c r="A164" s="86">
        <v>4</v>
      </c>
      <c r="B164" s="15" t="s">
        <v>70</v>
      </c>
      <c r="C164" s="23">
        <v>2017</v>
      </c>
      <c r="D164" s="26">
        <v>247925</v>
      </c>
      <c r="E164" s="26">
        <v>5235</v>
      </c>
      <c r="F164" s="26">
        <v>54350</v>
      </c>
      <c r="G164" s="26">
        <v>37850</v>
      </c>
      <c r="H164" s="26">
        <v>122850</v>
      </c>
      <c r="I164" s="26">
        <v>16965</v>
      </c>
      <c r="J164" s="74">
        <v>105885</v>
      </c>
      <c r="K164" s="74">
        <v>5185</v>
      </c>
      <c r="L164" s="26">
        <v>4625</v>
      </c>
      <c r="M164" s="26">
        <v>9385</v>
      </c>
      <c r="N164" s="26">
        <v>7465</v>
      </c>
      <c r="O164" s="47"/>
      <c r="P164" s="47"/>
      <c r="Q164" s="47"/>
      <c r="R164" s="47"/>
      <c r="S164" s="47"/>
      <c r="T164" s="47"/>
      <c r="U164" s="47"/>
      <c r="V164" s="47"/>
      <c r="W164" s="47"/>
      <c r="X164" s="47"/>
      <c r="Y164" s="47"/>
    </row>
    <row r="165" spans="1:25" s="49" customFormat="1" ht="16.5" customHeight="1" x14ac:dyDescent="0.15">
      <c r="A165" s="86">
        <v>0</v>
      </c>
      <c r="B165" s="15" t="s">
        <v>71</v>
      </c>
      <c r="C165" s="23">
        <v>2017</v>
      </c>
      <c r="D165" s="26">
        <v>776860</v>
      </c>
      <c r="E165" s="26">
        <v>21300</v>
      </c>
      <c r="F165" s="26">
        <v>193425</v>
      </c>
      <c r="G165" s="26">
        <v>161415</v>
      </c>
      <c r="H165" s="26">
        <v>301875</v>
      </c>
      <c r="I165" s="26">
        <v>56510</v>
      </c>
      <c r="J165" s="74">
        <v>245360</v>
      </c>
      <c r="K165" s="74">
        <v>20955</v>
      </c>
      <c r="L165" s="26">
        <v>16665</v>
      </c>
      <c r="M165" s="26">
        <v>30990</v>
      </c>
      <c r="N165" s="26">
        <v>27980</v>
      </c>
      <c r="O165" s="47"/>
      <c r="P165" s="47"/>
      <c r="Q165" s="47"/>
      <c r="R165" s="47"/>
      <c r="S165" s="47"/>
      <c r="T165" s="47"/>
      <c r="U165" s="47"/>
      <c r="V165" s="47"/>
      <c r="W165" s="47"/>
      <c r="X165" s="47"/>
      <c r="Y165" s="47"/>
    </row>
    <row r="166" spans="1:25" ht="8.25" customHeight="1" x14ac:dyDescent="0.25">
      <c r="A166" s="86">
        <v>101</v>
      </c>
      <c r="B166" s="12" t="s">
        <v>19</v>
      </c>
      <c r="C166" s="18">
        <v>2016</v>
      </c>
      <c r="D166" s="24">
        <v>28200</v>
      </c>
      <c r="E166" s="24">
        <v>990</v>
      </c>
      <c r="F166" s="24">
        <v>6250</v>
      </c>
      <c r="G166" s="24">
        <v>7720</v>
      </c>
      <c r="H166" s="24">
        <v>8640</v>
      </c>
      <c r="I166" s="24">
        <v>1610</v>
      </c>
      <c r="J166" s="73">
        <v>7030</v>
      </c>
      <c r="K166" s="73">
        <v>630</v>
      </c>
      <c r="L166" s="24">
        <v>235</v>
      </c>
      <c r="M166" s="24">
        <v>1480</v>
      </c>
      <c r="N166" s="24">
        <v>2260</v>
      </c>
      <c r="O166" s="42"/>
      <c r="P166" s="42"/>
      <c r="Q166" s="42"/>
      <c r="R166" s="42"/>
      <c r="S166" s="42"/>
      <c r="T166" s="42"/>
      <c r="U166" s="42"/>
      <c r="V166" s="42"/>
      <c r="W166" s="42"/>
      <c r="X166" s="42"/>
      <c r="Y166" s="42"/>
    </row>
    <row r="167" spans="1:25" ht="8.25" customHeight="1" x14ac:dyDescent="0.25">
      <c r="A167" s="86">
        <v>102</v>
      </c>
      <c r="B167" s="12" t="s">
        <v>20</v>
      </c>
      <c r="C167" s="18">
        <v>2016</v>
      </c>
      <c r="D167" s="24">
        <v>16885</v>
      </c>
      <c r="E167" s="24">
        <v>500</v>
      </c>
      <c r="F167" s="24">
        <v>4235</v>
      </c>
      <c r="G167" s="24">
        <v>5440</v>
      </c>
      <c r="H167" s="24">
        <v>4505</v>
      </c>
      <c r="I167" s="24">
        <v>725</v>
      </c>
      <c r="J167" s="73">
        <v>3780</v>
      </c>
      <c r="K167" s="73">
        <v>290</v>
      </c>
      <c r="L167" s="24">
        <v>195</v>
      </c>
      <c r="M167" s="24">
        <v>1000</v>
      </c>
      <c r="N167" s="24">
        <v>725</v>
      </c>
      <c r="O167" s="42"/>
      <c r="P167" s="42"/>
      <c r="Q167" s="42"/>
      <c r="R167" s="42"/>
      <c r="S167" s="42"/>
      <c r="T167" s="42"/>
      <c r="U167" s="42"/>
      <c r="V167" s="42"/>
      <c r="W167" s="42"/>
      <c r="X167" s="42"/>
      <c r="Y167" s="42"/>
    </row>
    <row r="168" spans="1:25" ht="8.25" customHeight="1" x14ac:dyDescent="0.25">
      <c r="A168" s="86">
        <v>103</v>
      </c>
      <c r="B168" s="12" t="s">
        <v>21</v>
      </c>
      <c r="C168" s="18">
        <v>2016</v>
      </c>
      <c r="D168" s="24">
        <v>17770</v>
      </c>
      <c r="E168" s="24">
        <v>385</v>
      </c>
      <c r="F168" s="24">
        <v>3685</v>
      </c>
      <c r="G168" s="24">
        <v>2565</v>
      </c>
      <c r="H168" s="24">
        <v>9060</v>
      </c>
      <c r="I168" s="24">
        <v>3965</v>
      </c>
      <c r="J168" s="73">
        <v>5095</v>
      </c>
      <c r="K168" s="73">
        <v>395</v>
      </c>
      <c r="L168" s="24">
        <v>235</v>
      </c>
      <c r="M168" s="24">
        <v>925</v>
      </c>
      <c r="N168" s="24">
        <v>525</v>
      </c>
      <c r="O168" s="42"/>
      <c r="P168" s="42"/>
      <c r="Q168" s="42"/>
      <c r="R168" s="42"/>
      <c r="S168" s="42"/>
      <c r="T168" s="42"/>
      <c r="U168" s="42"/>
      <c r="V168" s="42"/>
      <c r="W168" s="42"/>
      <c r="X168" s="42"/>
      <c r="Y168" s="42"/>
    </row>
    <row r="169" spans="1:25" ht="8.25" customHeight="1" x14ac:dyDescent="0.25">
      <c r="A169" s="86">
        <v>151</v>
      </c>
      <c r="B169" s="12" t="s">
        <v>22</v>
      </c>
      <c r="C169" s="18">
        <v>2016</v>
      </c>
      <c r="D169" s="24">
        <v>10840</v>
      </c>
      <c r="E169" s="24">
        <v>575</v>
      </c>
      <c r="F169" s="24">
        <v>1850</v>
      </c>
      <c r="G169" s="24">
        <v>2440</v>
      </c>
      <c r="H169" s="24">
        <v>3610</v>
      </c>
      <c r="I169" s="24">
        <v>1090</v>
      </c>
      <c r="J169" s="73">
        <v>2525</v>
      </c>
      <c r="K169" s="73">
        <v>395</v>
      </c>
      <c r="L169" s="24">
        <v>230</v>
      </c>
      <c r="M169" s="24">
        <v>1175</v>
      </c>
      <c r="N169" s="24">
        <v>565</v>
      </c>
      <c r="O169" s="42"/>
      <c r="P169" s="42"/>
      <c r="Q169" s="42"/>
      <c r="R169" s="42"/>
      <c r="S169" s="42"/>
      <c r="T169" s="42"/>
      <c r="U169" s="42"/>
      <c r="V169" s="42"/>
      <c r="W169" s="42"/>
      <c r="X169" s="42"/>
      <c r="Y169" s="42"/>
    </row>
    <row r="170" spans="1:25" ht="8.25" customHeight="1" x14ac:dyDescent="0.25">
      <c r="A170" s="86">
        <v>152</v>
      </c>
      <c r="B170" s="12" t="s">
        <v>23</v>
      </c>
      <c r="C170" s="18">
        <v>2016</v>
      </c>
      <c r="D170" s="24">
        <v>11745</v>
      </c>
      <c r="E170" s="24">
        <v>145</v>
      </c>
      <c r="F170" s="24">
        <v>3800</v>
      </c>
      <c r="G170" s="24">
        <v>2470</v>
      </c>
      <c r="H170" s="24">
        <v>3010</v>
      </c>
      <c r="I170" s="24">
        <v>865</v>
      </c>
      <c r="J170" s="73">
        <v>2150</v>
      </c>
      <c r="K170" s="73">
        <v>290</v>
      </c>
      <c r="L170" s="24">
        <v>265</v>
      </c>
      <c r="M170" s="24">
        <v>930</v>
      </c>
      <c r="N170" s="24">
        <v>830</v>
      </c>
      <c r="O170" s="42"/>
      <c r="P170" s="42"/>
      <c r="Q170" s="42"/>
      <c r="R170" s="42"/>
      <c r="S170" s="42"/>
      <c r="T170" s="42"/>
      <c r="U170" s="42"/>
      <c r="V170" s="42"/>
      <c r="W170" s="42"/>
      <c r="X170" s="42"/>
      <c r="Y170" s="42"/>
    </row>
    <row r="171" spans="1:25" ht="8.25" customHeight="1" x14ac:dyDescent="0.25">
      <c r="A171" s="86">
        <v>153</v>
      </c>
      <c r="B171" s="12" t="s">
        <v>24</v>
      </c>
      <c r="C171" s="18">
        <v>2016</v>
      </c>
      <c r="D171" s="24">
        <v>6230</v>
      </c>
      <c r="E171" s="24">
        <v>105</v>
      </c>
      <c r="F171" s="24">
        <v>950</v>
      </c>
      <c r="G171" s="24">
        <v>1325</v>
      </c>
      <c r="H171" s="24">
        <v>2265</v>
      </c>
      <c r="I171" s="24">
        <v>395</v>
      </c>
      <c r="J171" s="73">
        <v>1870</v>
      </c>
      <c r="K171" s="73">
        <v>95</v>
      </c>
      <c r="L171" s="24">
        <v>275</v>
      </c>
      <c r="M171" s="24">
        <v>920</v>
      </c>
      <c r="N171" s="24">
        <v>295</v>
      </c>
      <c r="O171" s="42"/>
      <c r="P171" s="42"/>
      <c r="Q171" s="42"/>
      <c r="R171" s="42"/>
      <c r="S171" s="42"/>
      <c r="T171" s="42"/>
      <c r="U171" s="42"/>
      <c r="V171" s="42"/>
      <c r="W171" s="42"/>
      <c r="X171" s="42"/>
      <c r="Y171" s="42"/>
    </row>
    <row r="172" spans="1:25" ht="8.25" customHeight="1" x14ac:dyDescent="0.25">
      <c r="A172" s="86">
        <v>154</v>
      </c>
      <c r="B172" s="12" t="s">
        <v>25</v>
      </c>
      <c r="C172" s="18">
        <v>2016</v>
      </c>
      <c r="D172" s="24">
        <v>8245</v>
      </c>
      <c r="E172" s="24">
        <v>230</v>
      </c>
      <c r="F172" s="24">
        <v>1785</v>
      </c>
      <c r="G172" s="24">
        <v>1600</v>
      </c>
      <c r="H172" s="24">
        <v>2595</v>
      </c>
      <c r="I172" s="24">
        <v>765</v>
      </c>
      <c r="J172" s="73">
        <v>1830</v>
      </c>
      <c r="K172" s="73">
        <v>235</v>
      </c>
      <c r="L172" s="24">
        <v>290</v>
      </c>
      <c r="M172" s="24">
        <v>810</v>
      </c>
      <c r="N172" s="24">
        <v>700</v>
      </c>
      <c r="O172" s="42"/>
      <c r="P172" s="42"/>
      <c r="Q172" s="42"/>
      <c r="R172" s="42"/>
      <c r="S172" s="42"/>
      <c r="T172" s="42"/>
      <c r="U172" s="42"/>
      <c r="V172" s="42"/>
      <c r="W172" s="42"/>
      <c r="X172" s="42"/>
      <c r="Y172" s="42"/>
    </row>
    <row r="173" spans="1:25" ht="8.25" customHeight="1" x14ac:dyDescent="0.25">
      <c r="A173" s="86">
        <v>155</v>
      </c>
      <c r="B173" s="12" t="s">
        <v>26</v>
      </c>
      <c r="C173" s="18">
        <v>2016</v>
      </c>
      <c r="D173" s="24">
        <v>9910</v>
      </c>
      <c r="E173" s="24">
        <v>225</v>
      </c>
      <c r="F173" s="24">
        <v>2460</v>
      </c>
      <c r="G173" s="24">
        <v>2930</v>
      </c>
      <c r="H173" s="24">
        <v>2845</v>
      </c>
      <c r="I173" s="24">
        <v>200</v>
      </c>
      <c r="J173" s="73">
        <v>2640</v>
      </c>
      <c r="K173" s="73">
        <v>40</v>
      </c>
      <c r="L173" s="24">
        <v>280</v>
      </c>
      <c r="M173" s="24">
        <v>895</v>
      </c>
      <c r="N173" s="24">
        <v>235</v>
      </c>
      <c r="O173" s="42"/>
      <c r="P173" s="42"/>
      <c r="Q173" s="42"/>
      <c r="R173" s="42"/>
      <c r="S173" s="42"/>
      <c r="T173" s="42"/>
      <c r="U173" s="42"/>
      <c r="V173" s="42"/>
      <c r="W173" s="42"/>
      <c r="X173" s="42"/>
      <c r="Y173" s="42"/>
    </row>
    <row r="174" spans="1:25" ht="8.25" customHeight="1" x14ac:dyDescent="0.25">
      <c r="A174" s="86">
        <v>157</v>
      </c>
      <c r="B174" s="12" t="s">
        <v>28</v>
      </c>
      <c r="C174" s="18">
        <v>2016</v>
      </c>
      <c r="D174" s="24">
        <v>7290</v>
      </c>
      <c r="E174" s="24">
        <v>335</v>
      </c>
      <c r="F174" s="24">
        <v>1630</v>
      </c>
      <c r="G174" s="24">
        <v>1545</v>
      </c>
      <c r="H174" s="24">
        <v>1935</v>
      </c>
      <c r="I174" s="24">
        <v>455</v>
      </c>
      <c r="J174" s="73">
        <v>1475</v>
      </c>
      <c r="K174" s="73">
        <v>105</v>
      </c>
      <c r="L174" s="24">
        <v>260</v>
      </c>
      <c r="M174" s="24">
        <v>1060</v>
      </c>
      <c r="N174" s="24">
        <v>420</v>
      </c>
      <c r="O174" s="42"/>
      <c r="P174" s="42"/>
      <c r="Q174" s="42"/>
      <c r="R174" s="42"/>
      <c r="S174" s="42"/>
      <c r="T174" s="42"/>
      <c r="U174" s="42"/>
      <c r="V174" s="42"/>
      <c r="W174" s="42"/>
      <c r="X174" s="42"/>
      <c r="Y174" s="42"/>
    </row>
    <row r="175" spans="1:25" ht="8.25" customHeight="1" x14ac:dyDescent="0.25">
      <c r="A175" s="86">
        <v>158</v>
      </c>
      <c r="B175" s="12" t="s">
        <v>29</v>
      </c>
      <c r="C175" s="18">
        <v>2016</v>
      </c>
      <c r="D175" s="24">
        <v>28035</v>
      </c>
      <c r="E175" s="24">
        <v>885</v>
      </c>
      <c r="F175" s="24">
        <v>7625</v>
      </c>
      <c r="G175" s="24">
        <v>5955</v>
      </c>
      <c r="H175" s="24">
        <v>6715</v>
      </c>
      <c r="I175" s="24">
        <v>1745</v>
      </c>
      <c r="J175" s="73">
        <v>4970</v>
      </c>
      <c r="K175" s="73">
        <v>1325</v>
      </c>
      <c r="L175" s="24">
        <v>910</v>
      </c>
      <c r="M175" s="24">
        <v>2345</v>
      </c>
      <c r="N175" s="24">
        <v>2275</v>
      </c>
      <c r="O175" s="42"/>
      <c r="P175" s="42"/>
      <c r="Q175" s="42"/>
      <c r="R175" s="42"/>
      <c r="S175" s="42"/>
      <c r="T175" s="42"/>
      <c r="U175" s="42"/>
      <c r="V175" s="42"/>
      <c r="W175" s="42"/>
      <c r="X175" s="42"/>
      <c r="Y175" s="42"/>
    </row>
    <row r="176" spans="1:25" s="28" customFormat="1" ht="16.5" customHeight="1" x14ac:dyDescent="0.25">
      <c r="A176" s="86">
        <v>1</v>
      </c>
      <c r="B176" s="15" t="s">
        <v>30</v>
      </c>
      <c r="C176" s="23">
        <v>2016</v>
      </c>
      <c r="D176" s="26">
        <v>145155</v>
      </c>
      <c r="E176" s="26">
        <v>4380</v>
      </c>
      <c r="F176" s="26">
        <v>34265</v>
      </c>
      <c r="G176" s="26">
        <v>33990</v>
      </c>
      <c r="H176" s="26">
        <v>45175</v>
      </c>
      <c r="I176" s="26">
        <v>11810</v>
      </c>
      <c r="J176" s="74">
        <v>33365</v>
      </c>
      <c r="K176" s="74">
        <v>3800</v>
      </c>
      <c r="L176" s="26">
        <v>3180</v>
      </c>
      <c r="M176" s="26">
        <v>11535</v>
      </c>
      <c r="N176" s="26">
        <v>8830</v>
      </c>
      <c r="O176" s="27"/>
      <c r="P176" s="27"/>
      <c r="Q176" s="27"/>
      <c r="R176" s="27"/>
      <c r="S176" s="27"/>
      <c r="T176" s="27"/>
      <c r="U176" s="27"/>
      <c r="V176" s="27"/>
      <c r="W176" s="27"/>
      <c r="X176" s="27"/>
      <c r="Y176" s="27"/>
    </row>
    <row r="177" spans="1:25" ht="8.25" customHeight="1" x14ac:dyDescent="0.25">
      <c r="A177" s="86">
        <v>241</v>
      </c>
      <c r="B177" s="12" t="s">
        <v>31</v>
      </c>
      <c r="C177" s="18">
        <v>2016</v>
      </c>
      <c r="D177" s="24">
        <v>168735</v>
      </c>
      <c r="E177" s="24">
        <v>7025</v>
      </c>
      <c r="F177" s="24">
        <v>35390</v>
      </c>
      <c r="G177" s="24">
        <v>47820</v>
      </c>
      <c r="H177" s="24">
        <v>57060</v>
      </c>
      <c r="I177" s="24">
        <v>14590</v>
      </c>
      <c r="J177" s="73">
        <v>42470</v>
      </c>
      <c r="K177" s="73">
        <v>6175</v>
      </c>
      <c r="L177" s="24">
        <v>2600</v>
      </c>
      <c r="M177" s="24">
        <v>6635</v>
      </c>
      <c r="N177" s="24">
        <v>6030</v>
      </c>
      <c r="O177" s="42"/>
      <c r="P177" s="42"/>
      <c r="Q177" s="42"/>
      <c r="R177" s="42"/>
      <c r="S177" s="42"/>
      <c r="T177" s="42"/>
      <c r="U177" s="42"/>
      <c r="V177" s="42"/>
      <c r="W177" s="42"/>
      <c r="X177" s="42"/>
      <c r="Y177" s="42"/>
    </row>
    <row r="178" spans="1:25" ht="8.25" customHeight="1" x14ac:dyDescent="0.25">
      <c r="A178" s="86">
        <v>241001</v>
      </c>
      <c r="B178" s="12" t="s">
        <v>32</v>
      </c>
      <c r="C178" s="18">
        <v>2016</v>
      </c>
      <c r="D178" s="24">
        <v>104465</v>
      </c>
      <c r="E178" s="24">
        <v>3820</v>
      </c>
      <c r="F178" s="24">
        <v>21550</v>
      </c>
      <c r="G178" s="24">
        <v>31430</v>
      </c>
      <c r="H178" s="24">
        <v>35770</v>
      </c>
      <c r="I178" s="24">
        <v>8980</v>
      </c>
      <c r="J178" s="73">
        <v>26785</v>
      </c>
      <c r="K178" s="73">
        <v>4510</v>
      </c>
      <c r="L178" s="24">
        <v>1155</v>
      </c>
      <c r="M178" s="24">
        <v>2570</v>
      </c>
      <c r="N178" s="24">
        <v>3655</v>
      </c>
      <c r="O178" s="42"/>
      <c r="P178" s="42"/>
      <c r="Q178" s="42"/>
      <c r="R178" s="42"/>
      <c r="S178" s="42"/>
      <c r="T178" s="42"/>
      <c r="U178" s="42"/>
      <c r="V178" s="42"/>
      <c r="W178" s="42"/>
      <c r="X178" s="42"/>
      <c r="Y178" s="42"/>
    </row>
    <row r="179" spans="1:25" ht="8.25" customHeight="1" x14ac:dyDescent="0.25">
      <c r="A179" s="86" t="s">
        <v>122</v>
      </c>
      <c r="B179" s="12" t="s">
        <v>33</v>
      </c>
      <c r="C179" s="18">
        <v>2016</v>
      </c>
      <c r="D179" s="24">
        <v>64270</v>
      </c>
      <c r="E179" s="24">
        <v>3200</v>
      </c>
      <c r="F179" s="24">
        <v>13840</v>
      </c>
      <c r="G179" s="24">
        <v>16390</v>
      </c>
      <c r="H179" s="24">
        <v>21295</v>
      </c>
      <c r="I179" s="24">
        <v>5610</v>
      </c>
      <c r="J179" s="73">
        <v>15685</v>
      </c>
      <c r="K179" s="73">
        <v>1665</v>
      </c>
      <c r="L179" s="24">
        <v>1440</v>
      </c>
      <c r="M179" s="24">
        <v>4070</v>
      </c>
      <c r="N179" s="24">
        <v>2375</v>
      </c>
      <c r="O179" s="42"/>
      <c r="P179" s="42"/>
      <c r="Q179" s="42"/>
      <c r="R179" s="42"/>
      <c r="S179" s="42"/>
      <c r="T179" s="42"/>
      <c r="U179" s="42"/>
      <c r="V179" s="42"/>
      <c r="W179" s="42"/>
      <c r="X179" s="42"/>
      <c r="Y179" s="42"/>
    </row>
    <row r="180" spans="1:25" ht="8.25" customHeight="1" x14ac:dyDescent="0.25">
      <c r="A180" s="86">
        <v>251</v>
      </c>
      <c r="B180" s="12" t="s">
        <v>34</v>
      </c>
      <c r="C180" s="18">
        <v>2016</v>
      </c>
      <c r="D180" s="24">
        <v>15540</v>
      </c>
      <c r="E180" s="24">
        <v>500</v>
      </c>
      <c r="F180" s="24">
        <v>3010</v>
      </c>
      <c r="G180" s="24">
        <v>2950</v>
      </c>
      <c r="H180" s="24">
        <v>6080</v>
      </c>
      <c r="I180" s="24">
        <v>790</v>
      </c>
      <c r="J180" s="73">
        <v>5290</v>
      </c>
      <c r="K180" s="73">
        <v>355</v>
      </c>
      <c r="L180" s="24">
        <v>460</v>
      </c>
      <c r="M180" s="24">
        <v>1500</v>
      </c>
      <c r="N180" s="24">
        <v>685</v>
      </c>
      <c r="O180" s="42"/>
      <c r="P180" s="42"/>
      <c r="Q180" s="42"/>
      <c r="R180" s="42"/>
      <c r="S180" s="42"/>
      <c r="T180" s="42"/>
      <c r="U180" s="42"/>
      <c r="V180" s="42"/>
      <c r="W180" s="42"/>
      <c r="X180" s="42"/>
      <c r="Y180" s="42"/>
    </row>
    <row r="181" spans="1:25" ht="8.25" customHeight="1" x14ac:dyDescent="0.25">
      <c r="A181" s="86">
        <v>252</v>
      </c>
      <c r="B181" s="12" t="s">
        <v>35</v>
      </c>
      <c r="C181" s="18">
        <v>2016</v>
      </c>
      <c r="D181" s="24">
        <v>15065</v>
      </c>
      <c r="E181" s="24">
        <v>365</v>
      </c>
      <c r="F181" s="24">
        <v>3025</v>
      </c>
      <c r="G181" s="24">
        <v>4635</v>
      </c>
      <c r="H181" s="24">
        <v>4640</v>
      </c>
      <c r="I181" s="24">
        <v>1310</v>
      </c>
      <c r="J181" s="73">
        <v>3330</v>
      </c>
      <c r="K181" s="73">
        <v>215</v>
      </c>
      <c r="L181" s="24">
        <v>305</v>
      </c>
      <c r="M181" s="24">
        <v>1300</v>
      </c>
      <c r="N181" s="24">
        <v>580</v>
      </c>
      <c r="O181" s="42"/>
      <c r="P181" s="42"/>
      <c r="Q181" s="42"/>
      <c r="R181" s="42"/>
      <c r="S181" s="42"/>
      <c r="T181" s="42"/>
      <c r="U181" s="42"/>
      <c r="V181" s="42"/>
      <c r="W181" s="42"/>
      <c r="X181" s="42"/>
      <c r="Y181" s="42"/>
    </row>
    <row r="182" spans="1:25" ht="8.25" customHeight="1" x14ac:dyDescent="0.25">
      <c r="A182" s="86">
        <v>254</v>
      </c>
      <c r="B182" s="12" t="s">
        <v>36</v>
      </c>
      <c r="C182" s="18">
        <v>2016</v>
      </c>
      <c r="D182" s="24">
        <v>21915</v>
      </c>
      <c r="E182" s="24">
        <v>665</v>
      </c>
      <c r="F182" s="24">
        <v>4705</v>
      </c>
      <c r="G182" s="24">
        <v>5315</v>
      </c>
      <c r="H182" s="24">
        <v>6775</v>
      </c>
      <c r="I182" s="24">
        <v>1675</v>
      </c>
      <c r="J182" s="73">
        <v>5100</v>
      </c>
      <c r="K182" s="73">
        <v>745</v>
      </c>
      <c r="L182" s="24">
        <v>520</v>
      </c>
      <c r="M182" s="24">
        <v>1955</v>
      </c>
      <c r="N182" s="24">
        <v>1235</v>
      </c>
      <c r="O182" s="42"/>
      <c r="P182" s="42"/>
      <c r="Q182" s="42"/>
      <c r="R182" s="42"/>
      <c r="S182" s="42"/>
      <c r="T182" s="42"/>
      <c r="U182" s="42"/>
      <c r="V182" s="42"/>
      <c r="W182" s="42"/>
      <c r="X182" s="42"/>
      <c r="Y182" s="42"/>
    </row>
    <row r="183" spans="1:25" ht="8.25" customHeight="1" x14ac:dyDescent="0.25">
      <c r="A183" s="86">
        <v>255</v>
      </c>
      <c r="B183" s="12" t="s">
        <v>37</v>
      </c>
      <c r="C183" s="18">
        <v>2016</v>
      </c>
      <c r="D183" s="24">
        <v>4300</v>
      </c>
      <c r="E183" s="24">
        <v>145</v>
      </c>
      <c r="F183" s="24">
        <v>1000</v>
      </c>
      <c r="G183" s="24">
        <v>1575</v>
      </c>
      <c r="H183" s="24">
        <v>530</v>
      </c>
      <c r="I183" s="24">
        <v>220</v>
      </c>
      <c r="J183" s="73">
        <v>310</v>
      </c>
      <c r="K183" s="73">
        <v>70</v>
      </c>
      <c r="L183" s="24">
        <v>50</v>
      </c>
      <c r="M183" s="24">
        <v>710</v>
      </c>
      <c r="N183" s="24">
        <v>220</v>
      </c>
      <c r="O183" s="42"/>
      <c r="P183" s="42"/>
      <c r="Q183" s="42"/>
      <c r="R183" s="42"/>
      <c r="S183" s="42"/>
      <c r="T183" s="42"/>
      <c r="U183" s="42"/>
      <c r="V183" s="42"/>
      <c r="W183" s="42"/>
      <c r="X183" s="42"/>
      <c r="Y183" s="42"/>
    </row>
    <row r="184" spans="1:25" ht="8.25" customHeight="1" x14ac:dyDescent="0.25">
      <c r="A184" s="86">
        <v>256</v>
      </c>
      <c r="B184" s="12" t="s">
        <v>38</v>
      </c>
      <c r="C184" s="18">
        <v>2016</v>
      </c>
      <c r="D184" s="24">
        <v>9380</v>
      </c>
      <c r="E184" s="24">
        <v>180</v>
      </c>
      <c r="F184" s="24">
        <v>1725</v>
      </c>
      <c r="G184" s="24">
        <v>1920</v>
      </c>
      <c r="H184" s="24">
        <v>3360</v>
      </c>
      <c r="I184" s="24">
        <v>530</v>
      </c>
      <c r="J184" s="73">
        <v>2830</v>
      </c>
      <c r="K184" s="73">
        <v>95</v>
      </c>
      <c r="L184" s="24">
        <v>125</v>
      </c>
      <c r="M184" s="24">
        <v>1465</v>
      </c>
      <c r="N184" s="24">
        <v>515</v>
      </c>
      <c r="O184" s="42"/>
      <c r="P184" s="42"/>
      <c r="Q184" s="42"/>
      <c r="R184" s="42"/>
      <c r="S184" s="42"/>
      <c r="T184" s="42"/>
      <c r="U184" s="42"/>
      <c r="V184" s="42"/>
      <c r="W184" s="42"/>
      <c r="X184" s="42"/>
      <c r="Y184" s="42"/>
    </row>
    <row r="185" spans="1:25" ht="8.25" customHeight="1" x14ac:dyDescent="0.25">
      <c r="A185" s="86">
        <v>257</v>
      </c>
      <c r="B185" s="12" t="s">
        <v>39</v>
      </c>
      <c r="C185" s="18">
        <v>2016</v>
      </c>
      <c r="D185" s="24">
        <v>12600</v>
      </c>
      <c r="E185" s="24">
        <v>285</v>
      </c>
      <c r="F185" s="24">
        <v>2085</v>
      </c>
      <c r="G185" s="24">
        <v>3295</v>
      </c>
      <c r="H185" s="24">
        <v>4325</v>
      </c>
      <c r="I185" s="24">
        <v>1030</v>
      </c>
      <c r="J185" s="73">
        <v>3295</v>
      </c>
      <c r="K185" s="73">
        <v>185</v>
      </c>
      <c r="L185" s="24">
        <v>365</v>
      </c>
      <c r="M185" s="24">
        <v>1495</v>
      </c>
      <c r="N185" s="24">
        <v>565</v>
      </c>
      <c r="O185" s="42"/>
      <c r="P185" s="42"/>
      <c r="Q185" s="42"/>
      <c r="R185" s="42"/>
      <c r="S185" s="42"/>
      <c r="T185" s="42"/>
      <c r="U185" s="42"/>
      <c r="V185" s="42"/>
      <c r="W185" s="42"/>
      <c r="X185" s="42"/>
      <c r="Y185" s="42"/>
    </row>
    <row r="186" spans="1:25" s="28" customFormat="1" ht="16.5" customHeight="1" x14ac:dyDescent="0.25">
      <c r="A186" s="86">
        <v>2</v>
      </c>
      <c r="B186" s="15" t="s">
        <v>40</v>
      </c>
      <c r="C186" s="23">
        <v>2016</v>
      </c>
      <c r="D186" s="26">
        <v>247535</v>
      </c>
      <c r="E186" s="26">
        <v>9160</v>
      </c>
      <c r="F186" s="26">
        <v>50945</v>
      </c>
      <c r="G186" s="26">
        <v>67515</v>
      </c>
      <c r="H186" s="26">
        <v>82770</v>
      </c>
      <c r="I186" s="26">
        <v>20150</v>
      </c>
      <c r="J186" s="74">
        <v>62620</v>
      </c>
      <c r="K186" s="74">
        <v>7835</v>
      </c>
      <c r="L186" s="26">
        <v>4425</v>
      </c>
      <c r="M186" s="26">
        <v>15060</v>
      </c>
      <c r="N186" s="26">
        <v>9825</v>
      </c>
      <c r="O186" s="27"/>
      <c r="P186" s="27"/>
      <c r="Q186" s="27"/>
      <c r="R186" s="27"/>
      <c r="S186" s="27"/>
      <c r="T186" s="27"/>
      <c r="U186" s="27"/>
      <c r="V186" s="27"/>
      <c r="W186" s="27"/>
      <c r="X186" s="27"/>
      <c r="Y186" s="27"/>
    </row>
    <row r="187" spans="1:25" ht="8.25" customHeight="1" x14ac:dyDescent="0.25">
      <c r="A187" s="86">
        <v>351</v>
      </c>
      <c r="B187" s="12" t="s">
        <v>41</v>
      </c>
      <c r="C187" s="18">
        <v>2016</v>
      </c>
      <c r="D187" s="24">
        <v>12675</v>
      </c>
      <c r="E187" s="24">
        <v>180</v>
      </c>
      <c r="F187" s="24">
        <v>3015</v>
      </c>
      <c r="G187" s="24">
        <v>2535</v>
      </c>
      <c r="H187" s="24">
        <v>4540</v>
      </c>
      <c r="I187" s="24">
        <v>1080</v>
      </c>
      <c r="J187" s="73">
        <v>3465</v>
      </c>
      <c r="K187" s="73">
        <v>170</v>
      </c>
      <c r="L187" s="24">
        <v>295</v>
      </c>
      <c r="M187" s="24">
        <v>1195</v>
      </c>
      <c r="N187" s="24">
        <v>740</v>
      </c>
      <c r="O187" s="42"/>
      <c r="P187" s="42"/>
      <c r="Q187" s="42"/>
      <c r="R187" s="42"/>
      <c r="S187" s="42"/>
      <c r="T187" s="42"/>
      <c r="U187" s="42"/>
      <c r="V187" s="42"/>
      <c r="W187" s="42"/>
      <c r="X187" s="42"/>
      <c r="Y187" s="42"/>
    </row>
    <row r="188" spans="1:25" ht="8.25" customHeight="1" x14ac:dyDescent="0.25">
      <c r="A188" s="86">
        <v>352</v>
      </c>
      <c r="B188" s="12" t="s">
        <v>42</v>
      </c>
      <c r="C188" s="18">
        <v>2016</v>
      </c>
      <c r="D188" s="24">
        <v>13215</v>
      </c>
      <c r="E188" s="24">
        <v>450</v>
      </c>
      <c r="F188" s="24">
        <v>3145</v>
      </c>
      <c r="G188" s="24">
        <v>2010</v>
      </c>
      <c r="H188" s="24">
        <v>5230</v>
      </c>
      <c r="I188" s="24">
        <v>870</v>
      </c>
      <c r="J188" s="73">
        <v>4360</v>
      </c>
      <c r="K188" s="73">
        <v>215</v>
      </c>
      <c r="L188" s="24">
        <v>335</v>
      </c>
      <c r="M188" s="24">
        <v>1090</v>
      </c>
      <c r="N188" s="24">
        <v>740</v>
      </c>
      <c r="O188" s="42"/>
      <c r="P188" s="42"/>
      <c r="Q188" s="42"/>
      <c r="R188" s="42"/>
      <c r="S188" s="42"/>
      <c r="T188" s="42"/>
      <c r="U188" s="42"/>
      <c r="V188" s="42"/>
      <c r="W188" s="42"/>
      <c r="X188" s="42"/>
      <c r="Y188" s="42"/>
    </row>
    <row r="189" spans="1:25" ht="8.25" customHeight="1" x14ac:dyDescent="0.25">
      <c r="A189" s="86">
        <v>353</v>
      </c>
      <c r="B189" s="12" t="s">
        <v>43</v>
      </c>
      <c r="C189" s="18">
        <v>2016</v>
      </c>
      <c r="D189" s="24">
        <v>16015</v>
      </c>
      <c r="E189" s="24">
        <v>770</v>
      </c>
      <c r="F189" s="24">
        <v>3200</v>
      </c>
      <c r="G189" s="24">
        <v>3520</v>
      </c>
      <c r="H189" s="24">
        <v>4840</v>
      </c>
      <c r="I189" s="24">
        <v>1445</v>
      </c>
      <c r="J189" s="73">
        <v>3400</v>
      </c>
      <c r="K189" s="73">
        <v>550</v>
      </c>
      <c r="L189" s="24">
        <v>450</v>
      </c>
      <c r="M189" s="24">
        <v>1765</v>
      </c>
      <c r="N189" s="24">
        <v>925</v>
      </c>
      <c r="O189" s="42"/>
      <c r="P189" s="42"/>
      <c r="Q189" s="42"/>
      <c r="R189" s="42"/>
      <c r="S189" s="42"/>
      <c r="T189" s="42"/>
      <c r="U189" s="42"/>
      <c r="V189" s="42"/>
      <c r="W189" s="42"/>
      <c r="X189" s="42"/>
      <c r="Y189" s="42"/>
    </row>
    <row r="190" spans="1:25" ht="8.25" customHeight="1" x14ac:dyDescent="0.25">
      <c r="A190" s="86">
        <v>354</v>
      </c>
      <c r="B190" s="12" t="s">
        <v>44</v>
      </c>
      <c r="C190" s="18">
        <v>2016</v>
      </c>
      <c r="D190" s="24">
        <v>2825</v>
      </c>
      <c r="E190" s="24">
        <v>70</v>
      </c>
      <c r="F190" s="24">
        <v>465</v>
      </c>
      <c r="G190" s="24">
        <v>325</v>
      </c>
      <c r="H190" s="24">
        <v>1400</v>
      </c>
      <c r="I190" s="24">
        <v>145</v>
      </c>
      <c r="J190" s="73">
        <v>1255</v>
      </c>
      <c r="K190" s="73">
        <v>60</v>
      </c>
      <c r="L190" s="24">
        <v>120</v>
      </c>
      <c r="M190" s="24">
        <v>260</v>
      </c>
      <c r="N190" s="24">
        <v>130</v>
      </c>
      <c r="O190" s="42"/>
      <c r="P190" s="42"/>
      <c r="Q190" s="42"/>
      <c r="R190" s="42"/>
      <c r="S190" s="42"/>
      <c r="T190" s="42"/>
      <c r="U190" s="42"/>
      <c r="V190" s="42"/>
      <c r="W190" s="42"/>
      <c r="X190" s="42"/>
      <c r="Y190" s="42"/>
    </row>
    <row r="191" spans="1:25" ht="8.25" customHeight="1" x14ac:dyDescent="0.25">
      <c r="A191" s="86">
        <v>355</v>
      </c>
      <c r="B191" s="12" t="s">
        <v>45</v>
      </c>
      <c r="C191" s="18">
        <v>2016</v>
      </c>
      <c r="D191" s="24">
        <v>11800</v>
      </c>
      <c r="E191" s="24">
        <v>220</v>
      </c>
      <c r="F191" s="24">
        <v>3650</v>
      </c>
      <c r="G191" s="24">
        <v>2060</v>
      </c>
      <c r="H191" s="24">
        <v>3735</v>
      </c>
      <c r="I191" s="24">
        <v>555</v>
      </c>
      <c r="J191" s="73">
        <v>3180</v>
      </c>
      <c r="K191" s="73">
        <v>125</v>
      </c>
      <c r="L191" s="24">
        <v>370</v>
      </c>
      <c r="M191" s="24">
        <v>1200</v>
      </c>
      <c r="N191" s="24">
        <v>445</v>
      </c>
      <c r="O191" s="42"/>
      <c r="P191" s="42"/>
      <c r="Q191" s="42"/>
      <c r="R191" s="42"/>
      <c r="S191" s="42"/>
      <c r="T191" s="42"/>
      <c r="U191" s="42"/>
      <c r="V191" s="42"/>
      <c r="W191" s="42"/>
      <c r="X191" s="42"/>
      <c r="Y191" s="42"/>
    </row>
    <row r="192" spans="1:25" ht="8.25" customHeight="1" x14ac:dyDescent="0.25">
      <c r="A192" s="86">
        <v>356</v>
      </c>
      <c r="B192" s="12" t="s">
        <v>46</v>
      </c>
      <c r="C192" s="18">
        <v>2016</v>
      </c>
      <c r="D192" s="24">
        <v>6210</v>
      </c>
      <c r="E192" s="24">
        <v>240</v>
      </c>
      <c r="F192" s="24">
        <v>1445</v>
      </c>
      <c r="G192" s="24">
        <v>1360</v>
      </c>
      <c r="H192" s="24">
        <v>1910</v>
      </c>
      <c r="I192" s="24">
        <v>410</v>
      </c>
      <c r="J192" s="73">
        <v>1495</v>
      </c>
      <c r="K192" s="73">
        <v>95</v>
      </c>
      <c r="L192" s="24">
        <v>275</v>
      </c>
      <c r="M192" s="24">
        <v>640</v>
      </c>
      <c r="N192" s="24">
        <v>250</v>
      </c>
      <c r="O192" s="42"/>
      <c r="P192" s="42"/>
      <c r="Q192" s="42"/>
      <c r="R192" s="42"/>
      <c r="S192" s="42"/>
      <c r="T192" s="42"/>
      <c r="U192" s="42"/>
      <c r="V192" s="42"/>
      <c r="W192" s="42"/>
      <c r="X192" s="42"/>
      <c r="Y192" s="42"/>
    </row>
    <row r="193" spans="1:25" ht="8.25" customHeight="1" x14ac:dyDescent="0.25">
      <c r="A193" s="86">
        <v>357</v>
      </c>
      <c r="B193" s="12" t="s">
        <v>47</v>
      </c>
      <c r="C193" s="18">
        <v>2016</v>
      </c>
      <c r="D193" s="24">
        <v>10720</v>
      </c>
      <c r="E193" s="24">
        <v>270</v>
      </c>
      <c r="F193" s="24">
        <v>1910</v>
      </c>
      <c r="G193" s="24">
        <v>1705</v>
      </c>
      <c r="H193" s="24">
        <v>4385</v>
      </c>
      <c r="I193" s="24">
        <v>900</v>
      </c>
      <c r="J193" s="73">
        <v>3485</v>
      </c>
      <c r="K193" s="73">
        <v>365</v>
      </c>
      <c r="L193" s="24">
        <v>355</v>
      </c>
      <c r="M193" s="24">
        <v>955</v>
      </c>
      <c r="N193" s="24">
        <v>775</v>
      </c>
      <c r="O193" s="42"/>
      <c r="P193" s="42"/>
      <c r="Q193" s="42"/>
      <c r="R193" s="42"/>
      <c r="S193" s="42"/>
      <c r="T193" s="42"/>
      <c r="U193" s="42"/>
      <c r="V193" s="42"/>
      <c r="W193" s="42"/>
      <c r="X193" s="42"/>
      <c r="Y193" s="42"/>
    </row>
    <row r="194" spans="1:25" ht="8.25" customHeight="1" x14ac:dyDescent="0.25">
      <c r="A194" s="86">
        <v>358</v>
      </c>
      <c r="B194" s="12" t="s">
        <v>48</v>
      </c>
      <c r="C194" s="18">
        <v>2016</v>
      </c>
      <c r="D194" s="24">
        <v>11140</v>
      </c>
      <c r="E194" s="24">
        <v>305</v>
      </c>
      <c r="F194" s="24">
        <v>2050</v>
      </c>
      <c r="G194" s="24">
        <v>1740</v>
      </c>
      <c r="H194" s="24">
        <v>4515</v>
      </c>
      <c r="I194" s="24">
        <v>900</v>
      </c>
      <c r="J194" s="73">
        <v>3615</v>
      </c>
      <c r="K194" s="73">
        <v>130</v>
      </c>
      <c r="L194" s="24">
        <v>275</v>
      </c>
      <c r="M194" s="24">
        <v>835</v>
      </c>
      <c r="N194" s="24">
        <v>1295</v>
      </c>
      <c r="O194" s="42"/>
      <c r="P194" s="42"/>
      <c r="Q194" s="42"/>
      <c r="R194" s="42"/>
      <c r="S194" s="42"/>
      <c r="T194" s="42"/>
      <c r="U194" s="42"/>
      <c r="V194" s="42"/>
      <c r="W194" s="42"/>
      <c r="X194" s="42"/>
      <c r="Y194" s="42"/>
    </row>
    <row r="195" spans="1:25" ht="8.25" customHeight="1" x14ac:dyDescent="0.25">
      <c r="A195" s="86">
        <v>359</v>
      </c>
      <c r="B195" s="12" t="s">
        <v>49</v>
      </c>
      <c r="C195" s="18">
        <v>2016</v>
      </c>
      <c r="D195" s="24">
        <v>16345</v>
      </c>
      <c r="E195" s="24">
        <v>385</v>
      </c>
      <c r="F195" s="24">
        <v>2665</v>
      </c>
      <c r="G195" s="24">
        <v>2540</v>
      </c>
      <c r="H195" s="24">
        <v>6815</v>
      </c>
      <c r="I195" s="24">
        <v>1025</v>
      </c>
      <c r="J195" s="73">
        <v>5790</v>
      </c>
      <c r="K195" s="73">
        <v>315</v>
      </c>
      <c r="L195" s="24">
        <v>680</v>
      </c>
      <c r="M195" s="24">
        <v>1760</v>
      </c>
      <c r="N195" s="24">
        <v>1195</v>
      </c>
      <c r="O195" s="42"/>
      <c r="P195" s="42"/>
      <c r="Q195" s="42"/>
      <c r="R195" s="42"/>
      <c r="S195" s="42"/>
      <c r="T195" s="42"/>
      <c r="U195" s="42"/>
      <c r="V195" s="42"/>
      <c r="W195" s="42"/>
      <c r="X195" s="42"/>
      <c r="Y195" s="42"/>
    </row>
    <row r="196" spans="1:25" ht="8.25" customHeight="1" x14ac:dyDescent="0.25">
      <c r="A196" s="86">
        <v>360</v>
      </c>
      <c r="B196" s="12" t="s">
        <v>50</v>
      </c>
      <c r="C196" s="18">
        <v>2016</v>
      </c>
      <c r="D196" s="24">
        <v>5020</v>
      </c>
      <c r="E196" s="24">
        <v>90</v>
      </c>
      <c r="F196" s="24">
        <v>1175</v>
      </c>
      <c r="G196" s="24">
        <v>875</v>
      </c>
      <c r="H196" s="24">
        <v>1920</v>
      </c>
      <c r="I196" s="24">
        <v>310</v>
      </c>
      <c r="J196" s="73">
        <v>1610</v>
      </c>
      <c r="K196" s="73">
        <v>145</v>
      </c>
      <c r="L196" s="24">
        <v>165</v>
      </c>
      <c r="M196" s="24">
        <v>475</v>
      </c>
      <c r="N196" s="24">
        <v>175</v>
      </c>
      <c r="O196" s="42"/>
      <c r="P196" s="42"/>
      <c r="Q196" s="42"/>
      <c r="R196" s="42"/>
      <c r="S196" s="42"/>
      <c r="T196" s="42"/>
      <c r="U196" s="42"/>
      <c r="V196" s="42"/>
      <c r="W196" s="42"/>
      <c r="X196" s="42"/>
      <c r="Y196" s="42"/>
    </row>
    <row r="197" spans="1:25" ht="8.25" customHeight="1" x14ac:dyDescent="0.25">
      <c r="A197" s="86">
        <v>361</v>
      </c>
      <c r="B197" s="12" t="s">
        <v>51</v>
      </c>
      <c r="C197" s="18">
        <v>2016</v>
      </c>
      <c r="D197" s="24">
        <v>10055</v>
      </c>
      <c r="E197" s="24">
        <v>515</v>
      </c>
      <c r="F197" s="24">
        <v>2360</v>
      </c>
      <c r="G197" s="24">
        <v>2660</v>
      </c>
      <c r="H197" s="24">
        <v>2700</v>
      </c>
      <c r="I197" s="24">
        <v>520</v>
      </c>
      <c r="J197" s="73">
        <v>2180</v>
      </c>
      <c r="K197" s="73">
        <v>140</v>
      </c>
      <c r="L197" s="24">
        <v>220</v>
      </c>
      <c r="M197" s="24">
        <v>985</v>
      </c>
      <c r="N197" s="24">
        <v>465</v>
      </c>
      <c r="O197" s="42"/>
      <c r="P197" s="42"/>
      <c r="Q197" s="42"/>
      <c r="R197" s="42"/>
      <c r="S197" s="42"/>
      <c r="T197" s="42"/>
      <c r="U197" s="42"/>
      <c r="V197" s="42"/>
      <c r="W197" s="42"/>
      <c r="X197" s="42"/>
      <c r="Y197" s="42"/>
    </row>
    <row r="198" spans="1:25" s="28" customFormat="1" ht="16.5" customHeight="1" x14ac:dyDescent="0.25">
      <c r="A198" s="86">
        <v>3</v>
      </c>
      <c r="B198" s="15" t="s">
        <v>52</v>
      </c>
      <c r="C198" s="23">
        <v>2016</v>
      </c>
      <c r="D198" s="26">
        <v>116020</v>
      </c>
      <c r="E198" s="26">
        <v>3490</v>
      </c>
      <c r="F198" s="26">
        <v>25080</v>
      </c>
      <c r="G198" s="26">
        <v>21330</v>
      </c>
      <c r="H198" s="26">
        <v>41995</v>
      </c>
      <c r="I198" s="26">
        <v>8155</v>
      </c>
      <c r="J198" s="74">
        <v>33835</v>
      </c>
      <c r="K198" s="74">
        <v>2310</v>
      </c>
      <c r="L198" s="26">
        <v>3535</v>
      </c>
      <c r="M198" s="26">
        <v>11155</v>
      </c>
      <c r="N198" s="26">
        <v>7125</v>
      </c>
      <c r="O198" s="27"/>
      <c r="P198" s="27"/>
      <c r="Q198" s="27"/>
      <c r="R198" s="27"/>
      <c r="S198" s="27"/>
      <c r="T198" s="27"/>
      <c r="U198" s="27"/>
      <c r="V198" s="27"/>
      <c r="W198" s="27"/>
      <c r="X198" s="27"/>
      <c r="Y198" s="27"/>
    </row>
    <row r="199" spans="1:25" ht="8.25" customHeight="1" x14ac:dyDescent="0.25">
      <c r="A199" s="86">
        <v>401</v>
      </c>
      <c r="B199" s="12" t="s">
        <v>53</v>
      </c>
      <c r="C199" s="18">
        <v>2016</v>
      </c>
      <c r="D199" s="24">
        <v>11225</v>
      </c>
      <c r="E199" s="24">
        <v>405</v>
      </c>
      <c r="F199" s="24">
        <v>2710</v>
      </c>
      <c r="G199" s="24">
        <v>2985</v>
      </c>
      <c r="H199" s="24">
        <v>3940</v>
      </c>
      <c r="I199" s="24">
        <v>285</v>
      </c>
      <c r="J199" s="73">
        <v>3655</v>
      </c>
      <c r="K199" s="73">
        <v>220</v>
      </c>
      <c r="L199" s="24">
        <v>140</v>
      </c>
      <c r="M199" s="24">
        <v>580</v>
      </c>
      <c r="N199" s="24">
        <v>245</v>
      </c>
      <c r="O199" s="42"/>
      <c r="P199" s="42"/>
      <c r="Q199" s="42"/>
      <c r="R199" s="42"/>
      <c r="S199" s="42"/>
      <c r="T199" s="42"/>
      <c r="U199" s="42"/>
      <c r="V199" s="42"/>
      <c r="W199" s="42"/>
      <c r="X199" s="42"/>
      <c r="Y199" s="42"/>
    </row>
    <row r="200" spans="1:25" ht="8.25" customHeight="1" x14ac:dyDescent="0.25">
      <c r="A200" s="86">
        <v>402</v>
      </c>
      <c r="B200" s="12" t="s">
        <v>54</v>
      </c>
      <c r="C200" s="18">
        <v>2016</v>
      </c>
      <c r="D200" s="24">
        <v>4955</v>
      </c>
      <c r="E200" s="24">
        <v>75</v>
      </c>
      <c r="F200" s="24">
        <v>1205</v>
      </c>
      <c r="G200" s="24">
        <v>600</v>
      </c>
      <c r="H200" s="24">
        <v>2240</v>
      </c>
      <c r="I200" s="24">
        <v>335</v>
      </c>
      <c r="J200" s="73">
        <v>1905</v>
      </c>
      <c r="K200" s="73">
        <v>45</v>
      </c>
      <c r="L200" s="24">
        <v>140</v>
      </c>
      <c r="M200" s="24">
        <v>355</v>
      </c>
      <c r="N200" s="24">
        <v>290</v>
      </c>
      <c r="O200" s="42"/>
      <c r="P200" s="42"/>
      <c r="Q200" s="42"/>
      <c r="R200" s="42"/>
      <c r="S200" s="42"/>
      <c r="T200" s="42"/>
      <c r="U200" s="42"/>
      <c r="V200" s="42"/>
      <c r="W200" s="42"/>
      <c r="X200" s="42"/>
      <c r="Y200" s="42"/>
    </row>
    <row r="201" spans="1:25" ht="8.25" customHeight="1" x14ac:dyDescent="0.25">
      <c r="A201" s="86">
        <v>403</v>
      </c>
      <c r="B201" s="12" t="s">
        <v>55</v>
      </c>
      <c r="C201" s="18">
        <v>2016</v>
      </c>
      <c r="D201" s="24">
        <v>15440</v>
      </c>
      <c r="E201" s="24">
        <v>330</v>
      </c>
      <c r="F201" s="24">
        <v>4495</v>
      </c>
      <c r="G201" s="24">
        <v>3540</v>
      </c>
      <c r="H201" s="24">
        <v>4450</v>
      </c>
      <c r="I201" s="24">
        <v>705</v>
      </c>
      <c r="J201" s="73">
        <v>3745</v>
      </c>
      <c r="K201" s="73">
        <v>440</v>
      </c>
      <c r="L201" s="24">
        <v>260</v>
      </c>
      <c r="M201" s="24">
        <v>900</v>
      </c>
      <c r="N201" s="24">
        <v>1020</v>
      </c>
      <c r="O201" s="42"/>
      <c r="P201" s="42"/>
      <c r="Q201" s="42"/>
      <c r="R201" s="42"/>
      <c r="S201" s="42"/>
      <c r="T201" s="42"/>
      <c r="U201" s="42"/>
      <c r="V201" s="42"/>
      <c r="W201" s="42"/>
      <c r="X201" s="42"/>
      <c r="Y201" s="42"/>
    </row>
    <row r="202" spans="1:25" ht="8.25" customHeight="1" x14ac:dyDescent="0.25">
      <c r="A202" s="86">
        <v>404</v>
      </c>
      <c r="B202" s="12" t="s">
        <v>56</v>
      </c>
      <c r="C202" s="18">
        <v>2016</v>
      </c>
      <c r="D202" s="24">
        <v>22855</v>
      </c>
      <c r="E202" s="24">
        <v>645</v>
      </c>
      <c r="F202" s="24">
        <v>4585</v>
      </c>
      <c r="G202" s="24">
        <v>5330</v>
      </c>
      <c r="H202" s="24">
        <v>8845</v>
      </c>
      <c r="I202" s="24">
        <v>1685</v>
      </c>
      <c r="J202" s="73">
        <v>7160</v>
      </c>
      <c r="K202" s="73">
        <v>655</v>
      </c>
      <c r="L202" s="24">
        <v>350</v>
      </c>
      <c r="M202" s="24">
        <v>1065</v>
      </c>
      <c r="N202" s="24">
        <v>1380</v>
      </c>
      <c r="O202" s="42"/>
      <c r="P202" s="42"/>
      <c r="Q202" s="42"/>
      <c r="R202" s="42"/>
      <c r="S202" s="42"/>
      <c r="T202" s="42"/>
      <c r="U202" s="42"/>
      <c r="V202" s="42"/>
      <c r="W202" s="42"/>
      <c r="X202" s="42"/>
      <c r="Y202" s="42"/>
    </row>
    <row r="203" spans="1:25" ht="8.25" customHeight="1" x14ac:dyDescent="0.25">
      <c r="A203" s="86" t="s">
        <v>123</v>
      </c>
      <c r="B203" s="12" t="s">
        <v>57</v>
      </c>
      <c r="C203" s="18">
        <v>2016</v>
      </c>
      <c r="D203" s="24">
        <v>6925</v>
      </c>
      <c r="E203" s="24">
        <v>120</v>
      </c>
      <c r="F203" s="24">
        <v>2175</v>
      </c>
      <c r="G203" s="24">
        <v>1205</v>
      </c>
      <c r="H203" s="24">
        <v>2125</v>
      </c>
      <c r="I203" s="24">
        <v>350</v>
      </c>
      <c r="J203" s="73">
        <v>1775</v>
      </c>
      <c r="K203" s="73">
        <v>175</v>
      </c>
      <c r="L203" s="24">
        <v>210</v>
      </c>
      <c r="M203" s="24">
        <v>435</v>
      </c>
      <c r="N203" s="24">
        <v>490</v>
      </c>
      <c r="O203" s="42"/>
      <c r="P203" s="42"/>
      <c r="Q203" s="42"/>
      <c r="R203" s="42"/>
      <c r="S203" s="42"/>
      <c r="T203" s="42"/>
      <c r="U203" s="42"/>
      <c r="V203" s="42"/>
      <c r="W203" s="42"/>
      <c r="X203" s="42"/>
      <c r="Y203" s="42"/>
    </row>
    <row r="204" spans="1:25" ht="8.25" customHeight="1" x14ac:dyDescent="0.25">
      <c r="A204" s="86">
        <v>451</v>
      </c>
      <c r="B204" s="12" t="s">
        <v>58</v>
      </c>
      <c r="C204" s="18">
        <v>2016</v>
      </c>
      <c r="D204" s="24">
        <v>7130</v>
      </c>
      <c r="E204" s="24">
        <v>110</v>
      </c>
      <c r="F204" s="24">
        <v>1515</v>
      </c>
      <c r="G204" s="24">
        <v>1250</v>
      </c>
      <c r="H204" s="24">
        <v>2800</v>
      </c>
      <c r="I204" s="24">
        <v>345</v>
      </c>
      <c r="J204" s="73">
        <v>2450</v>
      </c>
      <c r="K204" s="73">
        <v>120</v>
      </c>
      <c r="L204" s="24">
        <v>130</v>
      </c>
      <c r="M204" s="24">
        <v>940</v>
      </c>
      <c r="N204" s="24">
        <v>265</v>
      </c>
      <c r="O204" s="42"/>
      <c r="P204" s="42"/>
      <c r="Q204" s="42"/>
      <c r="R204" s="42"/>
      <c r="S204" s="42"/>
      <c r="T204" s="42"/>
      <c r="U204" s="42"/>
      <c r="V204" s="42"/>
      <c r="W204" s="42"/>
      <c r="X204" s="42"/>
      <c r="Y204" s="42"/>
    </row>
    <row r="205" spans="1:25" ht="8.25" customHeight="1" x14ac:dyDescent="0.25">
      <c r="A205" s="86">
        <v>452</v>
      </c>
      <c r="B205" s="12" t="s">
        <v>59</v>
      </c>
      <c r="C205" s="18">
        <v>2016</v>
      </c>
      <c r="D205" s="24">
        <v>11055</v>
      </c>
      <c r="E205" s="24">
        <v>205</v>
      </c>
      <c r="F205" s="24">
        <v>2610</v>
      </c>
      <c r="G205" s="24">
        <v>1280</v>
      </c>
      <c r="H205" s="24">
        <v>4440</v>
      </c>
      <c r="I205" s="24">
        <v>240</v>
      </c>
      <c r="J205" s="73">
        <v>4200</v>
      </c>
      <c r="K205" s="73">
        <v>175</v>
      </c>
      <c r="L205" s="24">
        <v>400</v>
      </c>
      <c r="M205" s="24">
        <v>1170</v>
      </c>
      <c r="N205" s="24">
        <v>780</v>
      </c>
      <c r="O205" s="42"/>
      <c r="P205" s="42"/>
      <c r="Q205" s="42"/>
      <c r="R205" s="42"/>
      <c r="S205" s="42"/>
      <c r="T205" s="42"/>
      <c r="U205" s="42"/>
      <c r="V205" s="42"/>
      <c r="W205" s="42"/>
      <c r="X205" s="42"/>
      <c r="Y205" s="42"/>
    </row>
    <row r="206" spans="1:25" ht="8.25" customHeight="1" x14ac:dyDescent="0.25">
      <c r="A206" s="86">
        <v>453</v>
      </c>
      <c r="B206" s="12" t="s">
        <v>60</v>
      </c>
      <c r="C206" s="18">
        <v>2016</v>
      </c>
      <c r="D206" s="24">
        <v>17345</v>
      </c>
      <c r="E206" s="24">
        <v>110</v>
      </c>
      <c r="F206" s="24">
        <v>3095</v>
      </c>
      <c r="G206" s="24">
        <v>2465</v>
      </c>
      <c r="H206" s="24">
        <v>10055</v>
      </c>
      <c r="I206" s="24">
        <v>520</v>
      </c>
      <c r="J206" s="73">
        <v>9535</v>
      </c>
      <c r="K206" s="73">
        <v>135</v>
      </c>
      <c r="L206" s="24">
        <v>145</v>
      </c>
      <c r="M206" s="24">
        <v>825</v>
      </c>
      <c r="N206" s="24">
        <v>515</v>
      </c>
      <c r="O206" s="42"/>
      <c r="P206" s="42"/>
      <c r="Q206" s="42"/>
      <c r="R206" s="42"/>
      <c r="S206" s="42"/>
      <c r="T206" s="42"/>
      <c r="U206" s="42"/>
      <c r="V206" s="42"/>
      <c r="W206" s="42"/>
      <c r="X206" s="42"/>
      <c r="Y206" s="42"/>
    </row>
    <row r="207" spans="1:25" ht="8.25" customHeight="1" x14ac:dyDescent="0.25">
      <c r="A207" s="86">
        <v>454</v>
      </c>
      <c r="B207" s="12" t="s">
        <v>61</v>
      </c>
      <c r="C207" s="18">
        <v>2016</v>
      </c>
      <c r="D207" s="24">
        <v>34110</v>
      </c>
      <c r="E207" s="24">
        <v>685</v>
      </c>
      <c r="F207" s="24">
        <v>4760</v>
      </c>
      <c r="G207" s="24">
        <v>2795</v>
      </c>
      <c r="H207" s="24">
        <v>21525</v>
      </c>
      <c r="I207" s="24">
        <v>1720</v>
      </c>
      <c r="J207" s="73">
        <v>19805</v>
      </c>
      <c r="K207" s="73">
        <v>365</v>
      </c>
      <c r="L207" s="24">
        <v>635</v>
      </c>
      <c r="M207" s="24">
        <v>1835</v>
      </c>
      <c r="N207" s="24">
        <v>1515</v>
      </c>
      <c r="O207" s="42"/>
      <c r="P207" s="42"/>
      <c r="Q207" s="42"/>
      <c r="R207" s="42"/>
      <c r="S207" s="42"/>
      <c r="T207" s="42"/>
      <c r="U207" s="42"/>
      <c r="V207" s="42"/>
      <c r="W207" s="42"/>
      <c r="X207" s="42"/>
      <c r="Y207" s="42"/>
    </row>
    <row r="208" spans="1:25" ht="8.25" customHeight="1" x14ac:dyDescent="0.25">
      <c r="A208" s="86">
        <v>455</v>
      </c>
      <c r="B208" s="12" t="s">
        <v>62</v>
      </c>
      <c r="C208" s="18">
        <v>2016</v>
      </c>
      <c r="D208" s="24">
        <v>4745</v>
      </c>
      <c r="E208" s="24">
        <v>240</v>
      </c>
      <c r="F208" s="24">
        <v>755</v>
      </c>
      <c r="G208" s="24">
        <v>645</v>
      </c>
      <c r="H208" s="24">
        <v>1150</v>
      </c>
      <c r="I208" s="24">
        <v>325</v>
      </c>
      <c r="J208" s="73">
        <v>825</v>
      </c>
      <c r="K208" s="73">
        <v>160</v>
      </c>
      <c r="L208" s="24">
        <v>245</v>
      </c>
      <c r="M208" s="24">
        <v>625</v>
      </c>
      <c r="N208" s="24">
        <v>930</v>
      </c>
      <c r="O208" s="42"/>
      <c r="P208" s="42"/>
      <c r="Q208" s="42"/>
      <c r="R208" s="42"/>
      <c r="S208" s="42"/>
      <c r="T208" s="42"/>
      <c r="U208" s="42"/>
      <c r="V208" s="42"/>
      <c r="W208" s="42"/>
      <c r="X208" s="42"/>
      <c r="Y208" s="42"/>
    </row>
    <row r="209" spans="1:25" ht="8.25" customHeight="1" x14ac:dyDescent="0.25">
      <c r="A209" s="86">
        <v>456</v>
      </c>
      <c r="B209" s="12" t="s">
        <v>63</v>
      </c>
      <c r="C209" s="18">
        <v>2016</v>
      </c>
      <c r="D209" s="24">
        <v>21015</v>
      </c>
      <c r="E209" s="24">
        <v>410</v>
      </c>
      <c r="F209" s="24">
        <v>2055</v>
      </c>
      <c r="G209" s="24">
        <v>1930</v>
      </c>
      <c r="H209" s="24">
        <v>15080</v>
      </c>
      <c r="I209" s="24">
        <v>6230</v>
      </c>
      <c r="J209" s="73">
        <v>8850</v>
      </c>
      <c r="K209" s="73">
        <v>140</v>
      </c>
      <c r="L209" s="24">
        <v>360</v>
      </c>
      <c r="M209" s="24">
        <v>670</v>
      </c>
      <c r="N209" s="24">
        <v>370</v>
      </c>
      <c r="O209" s="42"/>
      <c r="P209" s="42"/>
      <c r="Q209" s="42"/>
      <c r="R209" s="42"/>
      <c r="S209" s="42"/>
      <c r="T209" s="42"/>
      <c r="U209" s="42"/>
      <c r="V209" s="42"/>
      <c r="W209" s="42"/>
      <c r="X209" s="42"/>
      <c r="Y209" s="42"/>
    </row>
    <row r="210" spans="1:25" ht="8.25" customHeight="1" x14ac:dyDescent="0.25">
      <c r="A210" s="86">
        <v>457</v>
      </c>
      <c r="B210" s="12" t="s">
        <v>64</v>
      </c>
      <c r="C210" s="18">
        <v>2016</v>
      </c>
      <c r="D210" s="24">
        <v>12320</v>
      </c>
      <c r="E210" s="24">
        <v>235</v>
      </c>
      <c r="F210" s="24">
        <v>2005</v>
      </c>
      <c r="G210" s="24">
        <v>1260</v>
      </c>
      <c r="H210" s="24">
        <v>6495</v>
      </c>
      <c r="I210" s="24">
        <v>580</v>
      </c>
      <c r="J210" s="73">
        <v>5915</v>
      </c>
      <c r="K210" s="73">
        <v>120</v>
      </c>
      <c r="L210" s="24">
        <v>205</v>
      </c>
      <c r="M210" s="24">
        <v>1265</v>
      </c>
      <c r="N210" s="24">
        <v>735</v>
      </c>
      <c r="O210" s="42"/>
      <c r="P210" s="42"/>
      <c r="Q210" s="42"/>
      <c r="R210" s="42"/>
      <c r="S210" s="42"/>
      <c r="T210" s="42"/>
      <c r="U210" s="42"/>
      <c r="V210" s="42"/>
      <c r="W210" s="42"/>
      <c r="X210" s="42"/>
      <c r="Y210" s="42"/>
    </row>
    <row r="211" spans="1:25" ht="8.25" customHeight="1" x14ac:dyDescent="0.25">
      <c r="A211" s="86">
        <v>458</v>
      </c>
      <c r="B211" s="12" t="s">
        <v>65</v>
      </c>
      <c r="C211" s="18">
        <v>2016</v>
      </c>
      <c r="D211" s="24">
        <v>10860</v>
      </c>
      <c r="E211" s="24">
        <v>210</v>
      </c>
      <c r="F211" s="24">
        <v>2480</v>
      </c>
      <c r="G211" s="24">
        <v>1570</v>
      </c>
      <c r="H211" s="24">
        <v>5415</v>
      </c>
      <c r="I211" s="24">
        <v>450</v>
      </c>
      <c r="J211" s="73">
        <v>4965</v>
      </c>
      <c r="K211" s="73">
        <v>65</v>
      </c>
      <c r="L211" s="24">
        <v>140</v>
      </c>
      <c r="M211" s="24">
        <v>690</v>
      </c>
      <c r="N211" s="24">
        <v>290</v>
      </c>
      <c r="O211" s="42"/>
      <c r="P211" s="42"/>
      <c r="Q211" s="42"/>
      <c r="R211" s="42"/>
      <c r="S211" s="42"/>
      <c r="T211" s="42"/>
      <c r="U211" s="42"/>
      <c r="V211" s="42"/>
      <c r="W211" s="42"/>
      <c r="X211" s="42"/>
      <c r="Y211" s="42"/>
    </row>
    <row r="212" spans="1:25" ht="8.25" customHeight="1" x14ac:dyDescent="0.25">
      <c r="A212" s="86">
        <v>459</v>
      </c>
      <c r="B212" s="12" t="s">
        <v>66</v>
      </c>
      <c r="C212" s="18">
        <v>2016</v>
      </c>
      <c r="D212" s="24">
        <v>29000</v>
      </c>
      <c r="E212" s="24">
        <v>1165</v>
      </c>
      <c r="F212" s="24">
        <v>3600</v>
      </c>
      <c r="G212" s="24">
        <v>5535</v>
      </c>
      <c r="H212" s="24">
        <v>14760</v>
      </c>
      <c r="I212" s="24">
        <v>2160</v>
      </c>
      <c r="J212" s="73">
        <v>12605</v>
      </c>
      <c r="K212" s="73">
        <v>540</v>
      </c>
      <c r="L212" s="24">
        <v>495</v>
      </c>
      <c r="M212" s="24">
        <v>1325</v>
      </c>
      <c r="N212" s="24">
        <v>1585</v>
      </c>
      <c r="O212" s="42"/>
      <c r="P212" s="42"/>
      <c r="Q212" s="42"/>
      <c r="R212" s="42"/>
      <c r="S212" s="42"/>
      <c r="T212" s="42"/>
      <c r="U212" s="42"/>
      <c r="V212" s="42"/>
      <c r="W212" s="42"/>
      <c r="X212" s="42"/>
      <c r="Y212" s="42"/>
    </row>
    <row r="213" spans="1:25" ht="8.25" customHeight="1" x14ac:dyDescent="0.25">
      <c r="A213" s="86">
        <v>460</v>
      </c>
      <c r="B213" s="12" t="s">
        <v>67</v>
      </c>
      <c r="C213" s="18">
        <v>2016</v>
      </c>
      <c r="D213" s="24">
        <v>17665</v>
      </c>
      <c r="E213" s="24">
        <v>265</v>
      </c>
      <c r="F213" s="24">
        <v>3780</v>
      </c>
      <c r="G213" s="24">
        <v>3595</v>
      </c>
      <c r="H213" s="24">
        <v>8640</v>
      </c>
      <c r="I213" s="24">
        <v>465</v>
      </c>
      <c r="J213" s="73">
        <v>8175</v>
      </c>
      <c r="K213" s="73">
        <v>115</v>
      </c>
      <c r="L213" s="24">
        <v>150</v>
      </c>
      <c r="M213" s="24">
        <v>555</v>
      </c>
      <c r="N213" s="24">
        <v>570</v>
      </c>
      <c r="O213" s="42"/>
      <c r="P213" s="42"/>
      <c r="Q213" s="42"/>
      <c r="R213" s="42"/>
      <c r="S213" s="42"/>
      <c r="T213" s="42"/>
      <c r="U213" s="42"/>
      <c r="V213" s="42"/>
      <c r="W213" s="42"/>
      <c r="X213" s="42"/>
      <c r="Y213" s="42"/>
    </row>
    <row r="214" spans="1:25" ht="8.25" customHeight="1" x14ac:dyDescent="0.25">
      <c r="A214" s="86">
        <v>461</v>
      </c>
      <c r="B214" s="12" t="s">
        <v>68</v>
      </c>
      <c r="C214" s="18">
        <v>2016</v>
      </c>
      <c r="D214" s="24">
        <v>7260</v>
      </c>
      <c r="E214" s="24">
        <v>315</v>
      </c>
      <c r="F214" s="24">
        <v>1035</v>
      </c>
      <c r="G214" s="24">
        <v>1530</v>
      </c>
      <c r="H214" s="24">
        <v>2575</v>
      </c>
      <c r="I214" s="24">
        <v>405</v>
      </c>
      <c r="J214" s="73">
        <v>2175</v>
      </c>
      <c r="K214" s="73">
        <v>460</v>
      </c>
      <c r="L214" s="24">
        <v>200</v>
      </c>
      <c r="M214" s="24">
        <v>660</v>
      </c>
      <c r="N214" s="24">
        <v>490</v>
      </c>
      <c r="O214" s="42"/>
      <c r="P214" s="42"/>
      <c r="Q214" s="42"/>
      <c r="R214" s="42"/>
      <c r="S214" s="42"/>
      <c r="T214" s="42"/>
      <c r="U214" s="42"/>
      <c r="V214" s="42"/>
      <c r="W214" s="42"/>
      <c r="X214" s="42"/>
      <c r="Y214" s="42"/>
    </row>
    <row r="215" spans="1:25" ht="8.25" customHeight="1" x14ac:dyDescent="0.25">
      <c r="A215" s="86">
        <v>462</v>
      </c>
      <c r="B215" s="12" t="s">
        <v>69</v>
      </c>
      <c r="C215" s="18">
        <v>2016</v>
      </c>
      <c r="D215" s="24">
        <v>2560</v>
      </c>
      <c r="E215" s="24">
        <v>25</v>
      </c>
      <c r="F215" s="24">
        <v>605</v>
      </c>
      <c r="G215" s="24">
        <v>325</v>
      </c>
      <c r="H215" s="24">
        <v>1045</v>
      </c>
      <c r="I215" s="24">
        <v>110</v>
      </c>
      <c r="J215" s="73">
        <v>940</v>
      </c>
      <c r="K215" s="73">
        <v>55</v>
      </c>
      <c r="L215" s="24">
        <v>130</v>
      </c>
      <c r="M215" s="24">
        <v>245</v>
      </c>
      <c r="N215" s="24">
        <v>125</v>
      </c>
      <c r="O215" s="42"/>
      <c r="P215" s="42"/>
      <c r="Q215" s="42"/>
      <c r="R215" s="42"/>
      <c r="S215" s="42"/>
      <c r="T215" s="42"/>
      <c r="U215" s="42"/>
      <c r="V215" s="42"/>
      <c r="W215" s="42"/>
      <c r="X215" s="42"/>
      <c r="Y215" s="42"/>
    </row>
    <row r="216" spans="1:25" s="28" customFormat="1" ht="16.5" customHeight="1" x14ac:dyDescent="0.25">
      <c r="A216" s="86">
        <v>4</v>
      </c>
      <c r="B216" s="15" t="s">
        <v>70</v>
      </c>
      <c r="C216" s="23">
        <v>2016</v>
      </c>
      <c r="D216" s="26">
        <v>236470</v>
      </c>
      <c r="E216" s="26">
        <v>5535</v>
      </c>
      <c r="F216" s="26">
        <v>43465</v>
      </c>
      <c r="G216" s="26">
        <v>37830</v>
      </c>
      <c r="H216" s="26">
        <v>115590</v>
      </c>
      <c r="I216" s="26">
        <v>16910</v>
      </c>
      <c r="J216" s="74">
        <v>98680</v>
      </c>
      <c r="K216" s="74">
        <v>3985</v>
      </c>
      <c r="L216" s="26">
        <v>4330</v>
      </c>
      <c r="M216" s="26">
        <v>14140</v>
      </c>
      <c r="N216" s="26">
        <v>11600</v>
      </c>
      <c r="O216" s="27"/>
      <c r="P216" s="27"/>
      <c r="Q216" s="27"/>
      <c r="R216" s="27"/>
      <c r="S216" s="27"/>
      <c r="T216" s="27"/>
      <c r="U216" s="27"/>
      <c r="V216" s="27"/>
      <c r="W216" s="27"/>
      <c r="X216" s="27"/>
      <c r="Y216" s="27"/>
    </row>
    <row r="217" spans="1:25" s="28" customFormat="1" ht="16.5" customHeight="1" x14ac:dyDescent="0.25">
      <c r="A217" s="86">
        <v>0</v>
      </c>
      <c r="B217" s="15" t="s">
        <v>71</v>
      </c>
      <c r="C217" s="23">
        <v>2016</v>
      </c>
      <c r="D217" s="26">
        <v>745185</v>
      </c>
      <c r="E217" s="26">
        <v>22565</v>
      </c>
      <c r="F217" s="26">
        <v>153750</v>
      </c>
      <c r="G217" s="26">
        <v>160660</v>
      </c>
      <c r="H217" s="26">
        <v>285530</v>
      </c>
      <c r="I217" s="26">
        <v>57025</v>
      </c>
      <c r="J217" s="74">
        <v>228505</v>
      </c>
      <c r="K217" s="74">
        <v>17930</v>
      </c>
      <c r="L217" s="26">
        <v>15475</v>
      </c>
      <c r="M217" s="26">
        <v>51890</v>
      </c>
      <c r="N217" s="26">
        <v>37385</v>
      </c>
      <c r="O217" s="27"/>
      <c r="P217" s="27"/>
      <c r="Q217" s="27"/>
      <c r="R217" s="27"/>
      <c r="S217" s="27"/>
      <c r="T217" s="27"/>
      <c r="U217" s="27"/>
      <c r="V217" s="27"/>
      <c r="W217" s="27"/>
      <c r="X217" s="27"/>
      <c r="Y217" s="27"/>
    </row>
    <row r="218" spans="1:25" ht="8.25" customHeight="1" x14ac:dyDescent="0.25">
      <c r="A218" s="86">
        <v>101</v>
      </c>
      <c r="B218" s="12" t="s">
        <v>19</v>
      </c>
      <c r="C218" s="13">
        <v>2015</v>
      </c>
      <c r="D218" s="14">
        <v>26108</v>
      </c>
      <c r="E218" s="14">
        <v>1081</v>
      </c>
      <c r="F218" s="14">
        <v>5474</v>
      </c>
      <c r="G218" s="14">
        <v>7571</v>
      </c>
      <c r="H218" s="14">
        <v>8445</v>
      </c>
      <c r="I218" s="14">
        <v>1648</v>
      </c>
      <c r="J218" s="75">
        <v>6797</v>
      </c>
      <c r="K218" s="75">
        <v>648</v>
      </c>
      <c r="L218" s="14">
        <v>106</v>
      </c>
      <c r="M218" s="14">
        <v>1588</v>
      </c>
      <c r="N218" s="14">
        <v>1195</v>
      </c>
    </row>
    <row r="219" spans="1:25" ht="8.25" customHeight="1" x14ac:dyDescent="0.25">
      <c r="A219" s="86">
        <v>102</v>
      </c>
      <c r="B219" s="12" t="s">
        <v>20</v>
      </c>
      <c r="C219" s="13">
        <v>2015</v>
      </c>
      <c r="D219" s="14">
        <v>13554</v>
      </c>
      <c r="E219" s="14">
        <v>555</v>
      </c>
      <c r="F219" s="14">
        <v>2468</v>
      </c>
      <c r="G219" s="14">
        <v>5356</v>
      </c>
      <c r="H219" s="14">
        <v>3817</v>
      </c>
      <c r="I219" s="14">
        <v>715</v>
      </c>
      <c r="J219" s="75">
        <v>3102</v>
      </c>
      <c r="K219" s="75">
        <v>219</v>
      </c>
      <c r="L219" s="14">
        <v>197</v>
      </c>
      <c r="M219" s="14">
        <v>402</v>
      </c>
      <c r="N219" s="14">
        <v>540</v>
      </c>
    </row>
    <row r="220" spans="1:25" ht="8.25" customHeight="1" x14ac:dyDescent="0.25">
      <c r="A220" s="86">
        <v>103</v>
      </c>
      <c r="B220" s="12" t="s">
        <v>21</v>
      </c>
      <c r="C220" s="13">
        <v>2015</v>
      </c>
      <c r="D220" s="14">
        <v>16966</v>
      </c>
      <c r="E220" s="14">
        <v>412</v>
      </c>
      <c r="F220" s="14">
        <v>3188</v>
      </c>
      <c r="G220" s="14">
        <v>2495</v>
      </c>
      <c r="H220" s="14">
        <v>8829</v>
      </c>
      <c r="I220" s="14">
        <v>4020</v>
      </c>
      <c r="J220" s="75">
        <v>4809</v>
      </c>
      <c r="K220" s="75">
        <v>427</v>
      </c>
      <c r="L220" s="14">
        <v>215</v>
      </c>
      <c r="M220" s="14">
        <v>518</v>
      </c>
      <c r="N220" s="14">
        <v>882</v>
      </c>
    </row>
    <row r="221" spans="1:25" ht="8.25" customHeight="1" x14ac:dyDescent="0.25">
      <c r="A221" s="86">
        <v>151</v>
      </c>
      <c r="B221" s="12" t="s">
        <v>22</v>
      </c>
      <c r="C221" s="13">
        <v>2015</v>
      </c>
      <c r="D221" s="14">
        <v>9857</v>
      </c>
      <c r="E221" s="14">
        <v>609</v>
      </c>
      <c r="F221" s="14">
        <v>1549</v>
      </c>
      <c r="G221" s="14">
        <v>2402</v>
      </c>
      <c r="H221" s="14">
        <v>3619</v>
      </c>
      <c r="I221" s="14">
        <v>1110</v>
      </c>
      <c r="J221" s="75">
        <v>2509</v>
      </c>
      <c r="K221" s="75">
        <v>185</v>
      </c>
      <c r="L221" s="14">
        <v>350</v>
      </c>
      <c r="M221" s="14">
        <v>439</v>
      </c>
      <c r="N221" s="14">
        <v>704</v>
      </c>
    </row>
    <row r="222" spans="1:25" ht="8.25" customHeight="1" x14ac:dyDescent="0.25">
      <c r="A222" s="86">
        <v>152</v>
      </c>
      <c r="B222" s="12" t="s">
        <v>23</v>
      </c>
      <c r="C222" s="13">
        <v>2015</v>
      </c>
      <c r="D222" s="14">
        <v>21783</v>
      </c>
      <c r="E222" s="14">
        <v>903</v>
      </c>
      <c r="F222" s="14">
        <v>5991</v>
      </c>
      <c r="G222" s="14">
        <v>4679</v>
      </c>
      <c r="H222" s="14">
        <v>5627</v>
      </c>
      <c r="I222" s="14">
        <v>1455</v>
      </c>
      <c r="J222" s="75">
        <v>4172</v>
      </c>
      <c r="K222" s="75">
        <v>1220</v>
      </c>
      <c r="L222" s="14">
        <v>663</v>
      </c>
      <c r="M222" s="14">
        <v>887</v>
      </c>
      <c r="N222" s="14">
        <v>1813</v>
      </c>
    </row>
    <row r="223" spans="1:25" ht="8.25" customHeight="1" x14ac:dyDescent="0.25">
      <c r="A223" s="86">
        <v>153</v>
      </c>
      <c r="B223" s="12" t="s">
        <v>24</v>
      </c>
      <c r="C223" s="13">
        <v>2015</v>
      </c>
      <c r="D223" s="14">
        <v>10620</v>
      </c>
      <c r="E223" s="14">
        <v>156</v>
      </c>
      <c r="F223" s="14">
        <v>2755</v>
      </c>
      <c r="G223" s="14">
        <v>2440</v>
      </c>
      <c r="H223" s="14">
        <v>2868</v>
      </c>
      <c r="I223" s="14">
        <v>875</v>
      </c>
      <c r="J223" s="75">
        <v>1993</v>
      </c>
      <c r="K223" s="75">
        <v>266</v>
      </c>
      <c r="L223" s="14">
        <v>259</v>
      </c>
      <c r="M223" s="14">
        <v>498</v>
      </c>
      <c r="N223" s="14">
        <v>1378</v>
      </c>
    </row>
    <row r="224" spans="1:25" ht="8.25" customHeight="1" x14ac:dyDescent="0.25">
      <c r="A224" s="86">
        <v>154</v>
      </c>
      <c r="B224" s="12" t="s">
        <v>25</v>
      </c>
      <c r="C224" s="13">
        <v>2015</v>
      </c>
      <c r="D224" s="14">
        <v>5221</v>
      </c>
      <c r="E224" s="14">
        <v>108</v>
      </c>
      <c r="F224" s="14">
        <v>676</v>
      </c>
      <c r="G224" s="14">
        <v>1256</v>
      </c>
      <c r="H224" s="14">
        <v>1971</v>
      </c>
      <c r="I224" s="14">
        <v>409</v>
      </c>
      <c r="J224" s="75">
        <v>1562</v>
      </c>
      <c r="K224" s="75">
        <v>73</v>
      </c>
      <c r="L224" s="14">
        <v>212</v>
      </c>
      <c r="M224" s="14">
        <v>479</v>
      </c>
      <c r="N224" s="14">
        <v>446</v>
      </c>
    </row>
    <row r="225" spans="1:14" ht="8.25" customHeight="1" x14ac:dyDescent="0.25">
      <c r="A225" s="86">
        <v>155</v>
      </c>
      <c r="B225" s="12" t="s">
        <v>26</v>
      </c>
      <c r="C225" s="13">
        <v>2015</v>
      </c>
      <c r="D225" s="14">
        <v>7164</v>
      </c>
      <c r="E225" s="14">
        <v>242</v>
      </c>
      <c r="F225" s="14">
        <v>1387</v>
      </c>
      <c r="G225" s="14">
        <v>1567</v>
      </c>
      <c r="H225" s="14">
        <v>2239</v>
      </c>
      <c r="I225" s="14">
        <v>754</v>
      </c>
      <c r="J225" s="75">
        <v>1485</v>
      </c>
      <c r="K225" s="75">
        <v>184</v>
      </c>
      <c r="L225" s="14">
        <v>286</v>
      </c>
      <c r="M225" s="14">
        <v>454</v>
      </c>
      <c r="N225" s="14">
        <v>805</v>
      </c>
    </row>
    <row r="226" spans="1:14" ht="8.25" customHeight="1" x14ac:dyDescent="0.25">
      <c r="A226" s="86">
        <v>156</v>
      </c>
      <c r="B226" s="12" t="s">
        <v>27</v>
      </c>
      <c r="C226" s="13">
        <v>2015</v>
      </c>
      <c r="D226" s="14">
        <v>3926</v>
      </c>
      <c r="E226" s="14">
        <v>55</v>
      </c>
      <c r="F226" s="14">
        <v>605</v>
      </c>
      <c r="G226" s="14">
        <v>1157</v>
      </c>
      <c r="H226" s="14">
        <v>1166</v>
      </c>
      <c r="I226" s="14">
        <v>320</v>
      </c>
      <c r="J226" s="75">
        <v>846</v>
      </c>
      <c r="K226" s="75">
        <v>49</v>
      </c>
      <c r="L226" s="14">
        <v>220</v>
      </c>
      <c r="M226" s="14">
        <v>286</v>
      </c>
      <c r="N226" s="14">
        <v>388</v>
      </c>
    </row>
    <row r="227" spans="1:14" ht="8.25" customHeight="1" x14ac:dyDescent="0.25">
      <c r="A227" s="86">
        <v>157</v>
      </c>
      <c r="B227" s="12" t="s">
        <v>28</v>
      </c>
      <c r="C227" s="13">
        <v>2015</v>
      </c>
      <c r="D227" s="14">
        <v>9059</v>
      </c>
      <c r="E227" s="14">
        <v>238</v>
      </c>
      <c r="F227" s="14">
        <v>1846</v>
      </c>
      <c r="G227" s="14">
        <v>2894</v>
      </c>
      <c r="H227" s="14">
        <v>2462</v>
      </c>
      <c r="I227" s="14">
        <v>186</v>
      </c>
      <c r="J227" s="75">
        <v>2276</v>
      </c>
      <c r="K227" s="75">
        <v>37</v>
      </c>
      <c r="L227" s="14">
        <v>307</v>
      </c>
      <c r="M227" s="14">
        <v>606</v>
      </c>
      <c r="N227" s="14">
        <v>669</v>
      </c>
    </row>
    <row r="228" spans="1:14" ht="8.25" customHeight="1" x14ac:dyDescent="0.25">
      <c r="A228" s="86">
        <v>158</v>
      </c>
      <c r="B228" s="12" t="s">
        <v>29</v>
      </c>
      <c r="C228" s="13">
        <v>2015</v>
      </c>
      <c r="D228" s="14">
        <v>6675</v>
      </c>
      <c r="E228" s="14">
        <v>366</v>
      </c>
      <c r="F228" s="14">
        <v>1210</v>
      </c>
      <c r="G228" s="14">
        <v>1539</v>
      </c>
      <c r="H228" s="14">
        <v>1922</v>
      </c>
      <c r="I228" s="14">
        <v>478</v>
      </c>
      <c r="J228" s="75">
        <v>1444</v>
      </c>
      <c r="K228" s="75">
        <v>98</v>
      </c>
      <c r="L228" s="14">
        <v>233</v>
      </c>
      <c r="M228" s="14">
        <v>514</v>
      </c>
      <c r="N228" s="14">
        <v>793</v>
      </c>
    </row>
    <row r="229" spans="1:14" s="28" customFormat="1" ht="16.5" customHeight="1" x14ac:dyDescent="0.25">
      <c r="A229" s="86">
        <v>1</v>
      </c>
      <c r="B229" s="15" t="s">
        <v>30</v>
      </c>
      <c r="C229" s="16">
        <v>2015</v>
      </c>
      <c r="D229" s="17">
        <v>130933</v>
      </c>
      <c r="E229" s="17">
        <v>4725</v>
      </c>
      <c r="F229" s="17">
        <v>27149</v>
      </c>
      <c r="G229" s="17">
        <v>33356</v>
      </c>
      <c r="H229" s="17">
        <v>42965</v>
      </c>
      <c r="I229" s="17">
        <v>11970</v>
      </c>
      <c r="J229" s="76">
        <v>30995</v>
      </c>
      <c r="K229" s="76">
        <v>3406</v>
      </c>
      <c r="L229" s="17">
        <v>3048</v>
      </c>
      <c r="M229" s="17">
        <v>6671</v>
      </c>
      <c r="N229" s="17">
        <v>9613</v>
      </c>
    </row>
    <row r="230" spans="1:14" ht="8.25" customHeight="1" x14ac:dyDescent="0.25">
      <c r="A230" s="86">
        <v>241</v>
      </c>
      <c r="B230" s="12" t="s">
        <v>31</v>
      </c>
      <c r="C230" s="13">
        <v>2015</v>
      </c>
      <c r="D230" s="14">
        <v>154696</v>
      </c>
      <c r="E230" s="14">
        <v>7711</v>
      </c>
      <c r="F230" s="14">
        <v>28025</v>
      </c>
      <c r="G230" s="14">
        <v>47049</v>
      </c>
      <c r="H230" s="14">
        <v>50738</v>
      </c>
      <c r="I230" s="14">
        <v>14655</v>
      </c>
      <c r="J230" s="75">
        <v>36083</v>
      </c>
      <c r="K230" s="75">
        <v>5845</v>
      </c>
      <c r="L230" s="14">
        <v>2806</v>
      </c>
      <c r="M230" s="14">
        <v>4141</v>
      </c>
      <c r="N230" s="14">
        <v>8381</v>
      </c>
    </row>
    <row r="231" spans="1:14" ht="8.25" customHeight="1" x14ac:dyDescent="0.25">
      <c r="A231" s="86">
        <v>241001</v>
      </c>
      <c r="B231" s="12" t="s">
        <v>32</v>
      </c>
      <c r="C231" s="13">
        <v>2015</v>
      </c>
      <c r="D231" s="14">
        <v>97357</v>
      </c>
      <c r="E231" s="14">
        <v>4361</v>
      </c>
      <c r="F231" s="14">
        <v>18624</v>
      </c>
      <c r="G231" s="14">
        <v>31163</v>
      </c>
      <c r="H231" s="14">
        <v>31319</v>
      </c>
      <c r="I231" s="14">
        <v>9045</v>
      </c>
      <c r="J231" s="75">
        <v>22274</v>
      </c>
      <c r="K231" s="75">
        <v>4558</v>
      </c>
      <c r="L231" s="14">
        <v>1520</v>
      </c>
      <c r="M231" s="14">
        <v>1672</v>
      </c>
      <c r="N231" s="14">
        <v>4140</v>
      </c>
    </row>
    <row r="232" spans="1:14" ht="8.25" customHeight="1" x14ac:dyDescent="0.25">
      <c r="A232" s="86" t="s">
        <v>122</v>
      </c>
      <c r="B232" s="12" t="s">
        <v>33</v>
      </c>
      <c r="C232" s="13">
        <v>2015</v>
      </c>
      <c r="D232" s="14">
        <v>57339</v>
      </c>
      <c r="E232" s="14">
        <v>3350</v>
      </c>
      <c r="F232" s="14">
        <v>9401</v>
      </c>
      <c r="G232" s="14">
        <v>15886</v>
      </c>
      <c r="H232" s="14">
        <v>19419</v>
      </c>
      <c r="I232" s="14">
        <v>5610</v>
      </c>
      <c r="J232" s="75">
        <v>13809</v>
      </c>
      <c r="K232" s="75">
        <v>1287</v>
      </c>
      <c r="L232" s="14">
        <v>1286</v>
      </c>
      <c r="M232" s="14">
        <v>2469</v>
      </c>
      <c r="N232" s="14">
        <v>4241</v>
      </c>
    </row>
    <row r="233" spans="1:14" ht="8.25" customHeight="1" x14ac:dyDescent="0.25">
      <c r="A233" s="86">
        <v>251</v>
      </c>
      <c r="B233" s="12" t="s">
        <v>34</v>
      </c>
      <c r="C233" s="13">
        <v>2015</v>
      </c>
      <c r="D233" s="14">
        <v>13826</v>
      </c>
      <c r="E233" s="14">
        <v>526</v>
      </c>
      <c r="F233" s="14">
        <v>1888</v>
      </c>
      <c r="G233" s="14">
        <v>2885</v>
      </c>
      <c r="H233" s="14">
        <v>5815</v>
      </c>
      <c r="I233" s="14">
        <v>796</v>
      </c>
      <c r="J233" s="75">
        <v>5019</v>
      </c>
      <c r="K233" s="75">
        <v>350</v>
      </c>
      <c r="L233" s="14">
        <v>482</v>
      </c>
      <c r="M233" s="14">
        <v>663</v>
      </c>
      <c r="N233" s="14">
        <v>1217</v>
      </c>
    </row>
    <row r="234" spans="1:14" ht="8.25" customHeight="1" x14ac:dyDescent="0.25">
      <c r="A234" s="86">
        <v>252</v>
      </c>
      <c r="B234" s="12" t="s">
        <v>35</v>
      </c>
      <c r="C234" s="13">
        <v>2015</v>
      </c>
      <c r="D234" s="14">
        <v>13461</v>
      </c>
      <c r="E234" s="14">
        <v>416</v>
      </c>
      <c r="F234" s="14">
        <v>2241</v>
      </c>
      <c r="G234" s="14">
        <v>4580</v>
      </c>
      <c r="H234" s="14">
        <v>4114</v>
      </c>
      <c r="I234" s="14">
        <v>1336</v>
      </c>
      <c r="J234" s="75">
        <v>2778</v>
      </c>
      <c r="K234" s="75">
        <v>207</v>
      </c>
      <c r="L234" s="14">
        <v>308</v>
      </c>
      <c r="M234" s="14">
        <v>583</v>
      </c>
      <c r="N234" s="14">
        <v>1012</v>
      </c>
    </row>
    <row r="235" spans="1:14" ht="8.25" customHeight="1" x14ac:dyDescent="0.25">
      <c r="A235" s="86">
        <v>254</v>
      </c>
      <c r="B235" s="12" t="s">
        <v>36</v>
      </c>
      <c r="C235" s="13">
        <v>2015</v>
      </c>
      <c r="D235" s="14">
        <v>19567</v>
      </c>
      <c r="E235" s="14">
        <v>716</v>
      </c>
      <c r="F235" s="14">
        <v>3514</v>
      </c>
      <c r="G235" s="14">
        <v>5121</v>
      </c>
      <c r="H235" s="14">
        <v>6134</v>
      </c>
      <c r="I235" s="14">
        <v>1649</v>
      </c>
      <c r="J235" s="75">
        <v>4485</v>
      </c>
      <c r="K235" s="75">
        <v>683</v>
      </c>
      <c r="L235" s="14">
        <v>470</v>
      </c>
      <c r="M235" s="14">
        <v>910</v>
      </c>
      <c r="N235" s="14">
        <v>2019</v>
      </c>
    </row>
    <row r="236" spans="1:14" ht="8.25" customHeight="1" x14ac:dyDescent="0.25">
      <c r="A236" s="86">
        <v>255</v>
      </c>
      <c r="B236" s="12" t="s">
        <v>37</v>
      </c>
      <c r="C236" s="13">
        <v>2015</v>
      </c>
      <c r="D236" s="14">
        <v>3855</v>
      </c>
      <c r="E236" s="14">
        <v>161</v>
      </c>
      <c r="F236" s="14">
        <v>648</v>
      </c>
      <c r="G236" s="14">
        <v>1565</v>
      </c>
      <c r="H236" s="14">
        <v>523</v>
      </c>
      <c r="I236" s="14">
        <v>221</v>
      </c>
      <c r="J236" s="75">
        <v>302</v>
      </c>
      <c r="K236" s="75">
        <v>66</v>
      </c>
      <c r="L236" s="14">
        <v>60</v>
      </c>
      <c r="M236" s="14">
        <v>347</v>
      </c>
      <c r="N236" s="14">
        <v>485</v>
      </c>
    </row>
    <row r="237" spans="1:14" ht="8.25" customHeight="1" x14ac:dyDescent="0.25">
      <c r="A237" s="86">
        <v>256</v>
      </c>
      <c r="B237" s="12" t="s">
        <v>38</v>
      </c>
      <c r="C237" s="13">
        <v>2015</v>
      </c>
      <c r="D237" s="14">
        <v>7452</v>
      </c>
      <c r="E237" s="14">
        <v>192</v>
      </c>
      <c r="F237" s="14">
        <v>1284</v>
      </c>
      <c r="G237" s="14">
        <v>1883</v>
      </c>
      <c r="H237" s="14">
        <v>2698</v>
      </c>
      <c r="I237" s="14">
        <v>546</v>
      </c>
      <c r="J237" s="75">
        <v>2152</v>
      </c>
      <c r="K237" s="75">
        <v>72</v>
      </c>
      <c r="L237" s="14">
        <v>95</v>
      </c>
      <c r="M237" s="14">
        <v>296</v>
      </c>
      <c r="N237" s="14">
        <v>932</v>
      </c>
    </row>
    <row r="238" spans="1:14" ht="8.25" customHeight="1" x14ac:dyDescent="0.25">
      <c r="A238" s="86">
        <v>257</v>
      </c>
      <c r="B238" s="12" t="s">
        <v>39</v>
      </c>
      <c r="C238" s="13">
        <v>2015</v>
      </c>
      <c r="D238" s="14">
        <v>10716</v>
      </c>
      <c r="E238" s="14">
        <v>299</v>
      </c>
      <c r="F238" s="14">
        <v>1462</v>
      </c>
      <c r="G238" s="14">
        <v>3258</v>
      </c>
      <c r="H238" s="14">
        <v>3950</v>
      </c>
      <c r="I238" s="14">
        <v>1043</v>
      </c>
      <c r="J238" s="75">
        <v>2907</v>
      </c>
      <c r="K238" s="75">
        <v>189</v>
      </c>
      <c r="L238" s="14">
        <v>344</v>
      </c>
      <c r="M238" s="14">
        <v>460</v>
      </c>
      <c r="N238" s="14">
        <v>754</v>
      </c>
    </row>
    <row r="239" spans="1:14" s="28" customFormat="1" ht="16.5" customHeight="1" x14ac:dyDescent="0.25">
      <c r="A239" s="86">
        <v>2</v>
      </c>
      <c r="B239" s="15" t="s">
        <v>40</v>
      </c>
      <c r="C239" s="16">
        <v>2015</v>
      </c>
      <c r="D239" s="17">
        <v>223573</v>
      </c>
      <c r="E239" s="17">
        <v>10021</v>
      </c>
      <c r="F239" s="17">
        <v>39062</v>
      </c>
      <c r="G239" s="17">
        <v>66341</v>
      </c>
      <c r="H239" s="17">
        <v>73972</v>
      </c>
      <c r="I239" s="17">
        <v>20246</v>
      </c>
      <c r="J239" s="76">
        <v>53726</v>
      </c>
      <c r="K239" s="76">
        <v>7412</v>
      </c>
      <c r="L239" s="17">
        <v>4565</v>
      </c>
      <c r="M239" s="17">
        <v>7400</v>
      </c>
      <c r="N239" s="17">
        <v>14800</v>
      </c>
    </row>
    <row r="240" spans="1:14" ht="8.25" customHeight="1" x14ac:dyDescent="0.25">
      <c r="A240" s="86">
        <v>351</v>
      </c>
      <c r="B240" s="12" t="s">
        <v>41</v>
      </c>
      <c r="C240" s="13">
        <v>2015</v>
      </c>
      <c r="D240" s="14">
        <v>10974</v>
      </c>
      <c r="E240" s="14">
        <v>197</v>
      </c>
      <c r="F240" s="14">
        <v>2110</v>
      </c>
      <c r="G240" s="14">
        <v>2459</v>
      </c>
      <c r="H240" s="14">
        <v>4258</v>
      </c>
      <c r="I240" s="14">
        <v>1110</v>
      </c>
      <c r="J240" s="75">
        <v>3148</v>
      </c>
      <c r="K240" s="75">
        <v>186</v>
      </c>
      <c r="L240" s="14">
        <v>233</v>
      </c>
      <c r="M240" s="14">
        <v>638</v>
      </c>
      <c r="N240" s="14">
        <v>893</v>
      </c>
    </row>
    <row r="241" spans="1:14" ht="8.25" customHeight="1" x14ac:dyDescent="0.25">
      <c r="A241" s="86">
        <v>352</v>
      </c>
      <c r="B241" s="12" t="s">
        <v>42</v>
      </c>
      <c r="C241" s="13">
        <v>2015</v>
      </c>
      <c r="D241" s="14">
        <v>11863</v>
      </c>
      <c r="E241" s="14">
        <v>460</v>
      </c>
      <c r="F241" s="14">
        <v>1712</v>
      </c>
      <c r="G241" s="14">
        <v>1966</v>
      </c>
      <c r="H241" s="14">
        <v>4940</v>
      </c>
      <c r="I241" s="14">
        <v>872</v>
      </c>
      <c r="J241" s="75">
        <v>4068</v>
      </c>
      <c r="K241" s="75">
        <v>219</v>
      </c>
      <c r="L241" s="14">
        <v>391</v>
      </c>
      <c r="M241" s="14">
        <v>601</v>
      </c>
      <c r="N241" s="14">
        <v>1574</v>
      </c>
    </row>
    <row r="242" spans="1:14" ht="8.25" customHeight="1" x14ac:dyDescent="0.25">
      <c r="A242" s="86">
        <v>353</v>
      </c>
      <c r="B242" s="12" t="s">
        <v>43</v>
      </c>
      <c r="C242" s="13">
        <v>2015</v>
      </c>
      <c r="D242" s="14">
        <v>13092</v>
      </c>
      <c r="E242" s="14">
        <v>796</v>
      </c>
      <c r="F242" s="14">
        <v>2650</v>
      </c>
      <c r="G242" s="14">
        <v>3462</v>
      </c>
      <c r="H242" s="14">
        <v>4099</v>
      </c>
      <c r="I242" s="14">
        <v>1457</v>
      </c>
      <c r="J242" s="75">
        <v>2642</v>
      </c>
      <c r="K242" s="75">
        <v>270</v>
      </c>
      <c r="L242" s="14">
        <v>395</v>
      </c>
      <c r="M242" s="14">
        <v>919</v>
      </c>
      <c r="N242" s="14">
        <v>501</v>
      </c>
    </row>
    <row r="243" spans="1:14" ht="8.25" customHeight="1" x14ac:dyDescent="0.25">
      <c r="A243" s="86">
        <v>354</v>
      </c>
      <c r="B243" s="12" t="s">
        <v>44</v>
      </c>
      <c r="C243" s="13">
        <v>2015</v>
      </c>
      <c r="D243" s="14">
        <v>2767</v>
      </c>
      <c r="E243" s="14">
        <v>76</v>
      </c>
      <c r="F243" s="14">
        <v>353</v>
      </c>
      <c r="G243" s="14">
        <v>329</v>
      </c>
      <c r="H243" s="14">
        <v>1234</v>
      </c>
      <c r="I243" s="14">
        <v>153</v>
      </c>
      <c r="J243" s="75">
        <v>1081</v>
      </c>
      <c r="K243" s="75">
        <v>68</v>
      </c>
      <c r="L243" s="14">
        <v>135</v>
      </c>
      <c r="M243" s="14">
        <v>184</v>
      </c>
      <c r="N243" s="14">
        <v>388</v>
      </c>
    </row>
    <row r="244" spans="1:14" ht="8.25" customHeight="1" x14ac:dyDescent="0.25">
      <c r="A244" s="86">
        <v>355</v>
      </c>
      <c r="B244" s="12" t="s">
        <v>45</v>
      </c>
      <c r="C244" s="13">
        <v>2015</v>
      </c>
      <c r="D244" s="14">
        <v>9418</v>
      </c>
      <c r="E244" s="14">
        <v>233</v>
      </c>
      <c r="F244" s="14">
        <v>2236</v>
      </c>
      <c r="G244" s="14">
        <v>2023</v>
      </c>
      <c r="H244" s="14">
        <v>3319</v>
      </c>
      <c r="I244" s="14">
        <v>560</v>
      </c>
      <c r="J244" s="75">
        <v>2759</v>
      </c>
      <c r="K244" s="75">
        <v>144</v>
      </c>
      <c r="L244" s="14">
        <v>407</v>
      </c>
      <c r="M244" s="14">
        <v>781</v>
      </c>
      <c r="N244" s="14">
        <v>275</v>
      </c>
    </row>
    <row r="245" spans="1:14" ht="8.25" customHeight="1" x14ac:dyDescent="0.25">
      <c r="A245" s="86">
        <v>356</v>
      </c>
      <c r="B245" s="12" t="s">
        <v>46</v>
      </c>
      <c r="C245" s="13">
        <v>2015</v>
      </c>
      <c r="D245" s="14">
        <v>6083</v>
      </c>
      <c r="E245" s="14">
        <v>246</v>
      </c>
      <c r="F245" s="14">
        <v>1095</v>
      </c>
      <c r="G245" s="14">
        <v>1340</v>
      </c>
      <c r="H245" s="14">
        <v>1883</v>
      </c>
      <c r="I245" s="14">
        <v>424</v>
      </c>
      <c r="J245" s="75">
        <v>1459</v>
      </c>
      <c r="K245" s="75">
        <v>58</v>
      </c>
      <c r="L245" s="14">
        <v>231</v>
      </c>
      <c r="M245" s="14">
        <v>324</v>
      </c>
      <c r="N245" s="14">
        <v>906</v>
      </c>
    </row>
    <row r="246" spans="1:14" ht="8.25" customHeight="1" x14ac:dyDescent="0.25">
      <c r="A246" s="86">
        <v>357</v>
      </c>
      <c r="B246" s="12" t="s">
        <v>47</v>
      </c>
      <c r="C246" s="13">
        <v>2015</v>
      </c>
      <c r="D246" s="14">
        <v>9727</v>
      </c>
      <c r="E246" s="14">
        <v>280</v>
      </c>
      <c r="F246" s="14">
        <v>1290</v>
      </c>
      <c r="G246" s="14">
        <v>1688</v>
      </c>
      <c r="H246" s="14">
        <v>4116</v>
      </c>
      <c r="I246" s="14">
        <v>926</v>
      </c>
      <c r="J246" s="75">
        <v>3190</v>
      </c>
      <c r="K246" s="75">
        <v>146</v>
      </c>
      <c r="L246" s="14">
        <v>121</v>
      </c>
      <c r="M246" s="14">
        <v>626</v>
      </c>
      <c r="N246" s="14">
        <v>1460</v>
      </c>
    </row>
    <row r="247" spans="1:14" ht="8.25" customHeight="1" x14ac:dyDescent="0.25">
      <c r="A247" s="86">
        <v>358</v>
      </c>
      <c r="B247" s="12" t="s">
        <v>48</v>
      </c>
      <c r="C247" s="13">
        <v>2015</v>
      </c>
      <c r="D247" s="14">
        <v>9386</v>
      </c>
      <c r="E247" s="14">
        <v>330</v>
      </c>
      <c r="F247" s="14">
        <v>1569</v>
      </c>
      <c r="G247" s="14">
        <v>1674</v>
      </c>
      <c r="H247" s="14">
        <v>4071</v>
      </c>
      <c r="I247" s="14">
        <v>912</v>
      </c>
      <c r="J247" s="75">
        <v>3159</v>
      </c>
      <c r="K247" s="75">
        <v>123</v>
      </c>
      <c r="L247" s="14">
        <v>231</v>
      </c>
      <c r="M247" s="14">
        <v>650</v>
      </c>
      <c r="N247" s="14">
        <v>738</v>
      </c>
    </row>
    <row r="248" spans="1:14" ht="8.25" customHeight="1" x14ac:dyDescent="0.25">
      <c r="A248" s="86">
        <v>359</v>
      </c>
      <c r="B248" s="12" t="s">
        <v>49</v>
      </c>
      <c r="C248" s="13">
        <v>2015</v>
      </c>
      <c r="D248" s="14">
        <v>14684</v>
      </c>
      <c r="E248" s="14">
        <v>392</v>
      </c>
      <c r="F248" s="14">
        <v>1855</v>
      </c>
      <c r="G248" s="14">
        <v>2493</v>
      </c>
      <c r="H248" s="14">
        <v>5833</v>
      </c>
      <c r="I248" s="14">
        <v>1023</v>
      </c>
      <c r="J248" s="75">
        <v>4810</v>
      </c>
      <c r="K248" s="75">
        <v>373</v>
      </c>
      <c r="L248" s="14">
        <v>569</v>
      </c>
      <c r="M248" s="14">
        <v>756</v>
      </c>
      <c r="N248" s="14">
        <v>2413</v>
      </c>
    </row>
    <row r="249" spans="1:14" ht="8.25" customHeight="1" x14ac:dyDescent="0.25">
      <c r="A249" s="86">
        <v>360</v>
      </c>
      <c r="B249" s="12" t="s">
        <v>50</v>
      </c>
      <c r="C249" s="13">
        <v>2015</v>
      </c>
      <c r="D249" s="14">
        <v>4184</v>
      </c>
      <c r="E249" s="14">
        <v>98</v>
      </c>
      <c r="F249" s="14">
        <v>767</v>
      </c>
      <c r="G249" s="14">
        <v>829</v>
      </c>
      <c r="H249" s="14">
        <v>1736</v>
      </c>
      <c r="I249" s="14">
        <v>314</v>
      </c>
      <c r="J249" s="75">
        <v>1422</v>
      </c>
      <c r="K249" s="75">
        <v>96</v>
      </c>
      <c r="L249" s="14">
        <v>185</v>
      </c>
      <c r="M249" s="14">
        <v>280</v>
      </c>
      <c r="N249" s="14">
        <v>193</v>
      </c>
    </row>
    <row r="250" spans="1:14" ht="8.25" customHeight="1" x14ac:dyDescent="0.25">
      <c r="A250" s="86">
        <v>361</v>
      </c>
      <c r="B250" s="12" t="s">
        <v>51</v>
      </c>
      <c r="C250" s="13">
        <v>2015</v>
      </c>
      <c r="D250" s="14">
        <v>9177</v>
      </c>
      <c r="E250" s="14">
        <v>543</v>
      </c>
      <c r="F250" s="14">
        <v>1552</v>
      </c>
      <c r="G250" s="14">
        <v>2643</v>
      </c>
      <c r="H250" s="14">
        <v>2463</v>
      </c>
      <c r="I250" s="14">
        <v>503</v>
      </c>
      <c r="J250" s="75">
        <v>1960</v>
      </c>
      <c r="K250" s="75">
        <v>119</v>
      </c>
      <c r="L250" s="14">
        <v>252</v>
      </c>
      <c r="M250" s="14">
        <v>385</v>
      </c>
      <c r="N250" s="14">
        <v>1220</v>
      </c>
    </row>
    <row r="251" spans="1:14" s="28" customFormat="1" ht="16.5" customHeight="1" x14ac:dyDescent="0.25">
      <c r="A251" s="86">
        <v>3</v>
      </c>
      <c r="B251" s="15" t="s">
        <v>52</v>
      </c>
      <c r="C251" s="16">
        <v>2015</v>
      </c>
      <c r="D251" s="17">
        <v>101355</v>
      </c>
      <c r="E251" s="17">
        <v>3651</v>
      </c>
      <c r="F251" s="17">
        <v>17189</v>
      </c>
      <c r="G251" s="17">
        <v>20906</v>
      </c>
      <c r="H251" s="17">
        <v>37952</v>
      </c>
      <c r="I251" s="17">
        <v>8254</v>
      </c>
      <c r="J251" s="76">
        <v>29698</v>
      </c>
      <c r="K251" s="76">
        <v>1802</v>
      </c>
      <c r="L251" s="17">
        <v>3150</v>
      </c>
      <c r="M251" s="17">
        <v>6144</v>
      </c>
      <c r="N251" s="17">
        <v>10561</v>
      </c>
    </row>
    <row r="252" spans="1:14" ht="8.25" customHeight="1" x14ac:dyDescent="0.25">
      <c r="A252" s="86">
        <v>401</v>
      </c>
      <c r="B252" s="12" t="s">
        <v>53</v>
      </c>
      <c r="C252" s="13">
        <v>2015</v>
      </c>
      <c r="D252" s="14">
        <v>10029</v>
      </c>
      <c r="E252" s="14">
        <v>458</v>
      </c>
      <c r="F252" s="14">
        <v>1801</v>
      </c>
      <c r="G252" s="14">
        <v>2923</v>
      </c>
      <c r="H252" s="14">
        <v>3750</v>
      </c>
      <c r="I252" s="14">
        <v>284</v>
      </c>
      <c r="J252" s="75">
        <v>3466</v>
      </c>
      <c r="K252" s="75">
        <v>171</v>
      </c>
      <c r="L252" s="14">
        <v>145</v>
      </c>
      <c r="M252" s="14">
        <v>211</v>
      </c>
      <c r="N252" s="14">
        <v>570</v>
      </c>
    </row>
    <row r="253" spans="1:14" ht="8.25" customHeight="1" x14ac:dyDescent="0.25">
      <c r="A253" s="86">
        <v>402</v>
      </c>
      <c r="B253" s="12" t="s">
        <v>54</v>
      </c>
      <c r="C253" s="13">
        <v>2015</v>
      </c>
      <c r="D253" s="14">
        <v>4576</v>
      </c>
      <c r="E253" s="14">
        <v>83</v>
      </c>
      <c r="F253" s="14">
        <v>800</v>
      </c>
      <c r="G253" s="14">
        <v>596</v>
      </c>
      <c r="H253" s="14">
        <v>2084</v>
      </c>
      <c r="I253" s="14">
        <v>354</v>
      </c>
      <c r="J253" s="75">
        <v>1730</v>
      </c>
      <c r="K253" s="75">
        <v>52</v>
      </c>
      <c r="L253" s="14">
        <v>147</v>
      </c>
      <c r="M253" s="14">
        <v>101</v>
      </c>
      <c r="N253" s="14">
        <v>713</v>
      </c>
    </row>
    <row r="254" spans="1:14" ht="8.25" customHeight="1" x14ac:dyDescent="0.25">
      <c r="A254" s="86">
        <v>403</v>
      </c>
      <c r="B254" s="12" t="s">
        <v>55</v>
      </c>
      <c r="C254" s="13">
        <v>2015</v>
      </c>
      <c r="D254" s="14">
        <v>13579</v>
      </c>
      <c r="E254" s="14">
        <v>354</v>
      </c>
      <c r="F254" s="14">
        <v>3161</v>
      </c>
      <c r="G254" s="14">
        <v>3483</v>
      </c>
      <c r="H254" s="14">
        <v>4338</v>
      </c>
      <c r="I254" s="14">
        <v>717</v>
      </c>
      <c r="J254" s="75">
        <v>3621</v>
      </c>
      <c r="K254" s="75">
        <v>416</v>
      </c>
      <c r="L254" s="14">
        <v>129</v>
      </c>
      <c r="M254" s="14">
        <v>642</v>
      </c>
      <c r="N254" s="14">
        <v>1056</v>
      </c>
    </row>
    <row r="255" spans="1:14" ht="8.25" customHeight="1" x14ac:dyDescent="0.25">
      <c r="A255" s="86">
        <v>404</v>
      </c>
      <c r="B255" s="12" t="s">
        <v>56</v>
      </c>
      <c r="C255" s="13">
        <v>2015</v>
      </c>
      <c r="D255" s="14">
        <v>19421</v>
      </c>
      <c r="E255" s="14">
        <v>733</v>
      </c>
      <c r="F255" s="14">
        <v>3765</v>
      </c>
      <c r="G255" s="14">
        <v>5343</v>
      </c>
      <c r="H255" s="14">
        <v>8010</v>
      </c>
      <c r="I255" s="14">
        <v>1732</v>
      </c>
      <c r="J255" s="75">
        <v>6278</v>
      </c>
      <c r="K255" s="75">
        <v>499</v>
      </c>
      <c r="L255" s="14">
        <v>304</v>
      </c>
      <c r="M255" s="14">
        <v>325</v>
      </c>
      <c r="N255" s="14">
        <v>442</v>
      </c>
    </row>
    <row r="256" spans="1:14" ht="8.25" customHeight="1" x14ac:dyDescent="0.25">
      <c r="A256" s="86" t="s">
        <v>123</v>
      </c>
      <c r="B256" s="12" t="s">
        <v>57</v>
      </c>
      <c r="C256" s="13">
        <v>2015</v>
      </c>
      <c r="D256" s="14">
        <v>5979</v>
      </c>
      <c r="E256" s="14">
        <v>135</v>
      </c>
      <c r="F256" s="14">
        <v>1069</v>
      </c>
      <c r="G256" s="14">
        <v>1202</v>
      </c>
      <c r="H256" s="14">
        <v>1974</v>
      </c>
      <c r="I256" s="14">
        <v>335</v>
      </c>
      <c r="J256" s="75">
        <v>1639</v>
      </c>
      <c r="K256" s="75">
        <v>346</v>
      </c>
      <c r="L256" s="14">
        <v>191</v>
      </c>
      <c r="M256" s="14">
        <v>334</v>
      </c>
      <c r="N256" s="14">
        <v>728</v>
      </c>
    </row>
    <row r="257" spans="1:14" ht="8.25" customHeight="1" x14ac:dyDescent="0.25">
      <c r="A257" s="86">
        <v>451</v>
      </c>
      <c r="B257" s="12" t="s">
        <v>58</v>
      </c>
      <c r="C257" s="13">
        <v>2015</v>
      </c>
      <c r="D257" s="14">
        <v>6084</v>
      </c>
      <c r="E257" s="14">
        <v>122</v>
      </c>
      <c r="F257" s="14">
        <v>931</v>
      </c>
      <c r="G257" s="14">
        <v>1214</v>
      </c>
      <c r="H257" s="14">
        <v>2551</v>
      </c>
      <c r="I257" s="14">
        <v>336</v>
      </c>
      <c r="J257" s="75">
        <v>2215</v>
      </c>
      <c r="K257" s="75">
        <v>50</v>
      </c>
      <c r="L257" s="14">
        <v>208</v>
      </c>
      <c r="M257" s="14">
        <v>399</v>
      </c>
      <c r="N257" s="14">
        <v>609</v>
      </c>
    </row>
    <row r="258" spans="1:14" ht="8.25" customHeight="1" x14ac:dyDescent="0.25">
      <c r="A258" s="86">
        <v>452</v>
      </c>
      <c r="B258" s="12" t="s">
        <v>59</v>
      </c>
      <c r="C258" s="13">
        <v>2015</v>
      </c>
      <c r="D258" s="14">
        <v>9789</v>
      </c>
      <c r="E258" s="14">
        <v>213</v>
      </c>
      <c r="F258" s="14">
        <v>1764</v>
      </c>
      <c r="G258" s="14">
        <v>1252</v>
      </c>
      <c r="H258" s="14">
        <v>4220</v>
      </c>
      <c r="I258" s="14">
        <v>232</v>
      </c>
      <c r="J258" s="75">
        <v>3988</v>
      </c>
      <c r="K258" s="75">
        <v>98</v>
      </c>
      <c r="L258" s="14">
        <v>373</v>
      </c>
      <c r="M258" s="14">
        <v>705</v>
      </c>
      <c r="N258" s="14">
        <v>1164</v>
      </c>
    </row>
    <row r="259" spans="1:14" ht="8.25" customHeight="1" x14ac:dyDescent="0.25">
      <c r="A259" s="86">
        <v>453</v>
      </c>
      <c r="B259" s="12" t="s">
        <v>60</v>
      </c>
      <c r="C259" s="13">
        <v>2015</v>
      </c>
      <c r="D259" s="14">
        <v>14893</v>
      </c>
      <c r="E259" s="14">
        <v>120</v>
      </c>
      <c r="F259" s="14">
        <v>1682</v>
      </c>
      <c r="G259" s="14">
        <v>2430</v>
      </c>
      <c r="H259" s="14">
        <v>8635</v>
      </c>
      <c r="I259" s="14">
        <v>513</v>
      </c>
      <c r="J259" s="75">
        <v>8122</v>
      </c>
      <c r="K259" s="75">
        <v>119</v>
      </c>
      <c r="L259" s="14">
        <v>231</v>
      </c>
      <c r="M259" s="14">
        <v>408</v>
      </c>
      <c r="N259" s="14">
        <v>1268</v>
      </c>
    </row>
    <row r="260" spans="1:14" ht="8.25" customHeight="1" x14ac:dyDescent="0.25">
      <c r="A260" s="86">
        <v>454</v>
      </c>
      <c r="B260" s="12" t="s">
        <v>61</v>
      </c>
      <c r="C260" s="13">
        <v>2015</v>
      </c>
      <c r="D260" s="14">
        <v>30225</v>
      </c>
      <c r="E260" s="14">
        <v>723</v>
      </c>
      <c r="F260" s="14">
        <v>2828</v>
      </c>
      <c r="G260" s="14">
        <v>2715</v>
      </c>
      <c r="H260" s="14">
        <v>19772</v>
      </c>
      <c r="I260" s="14">
        <v>1739</v>
      </c>
      <c r="J260" s="75">
        <v>18033</v>
      </c>
      <c r="K260" s="75">
        <v>337</v>
      </c>
      <c r="L260" s="14">
        <v>711</v>
      </c>
      <c r="M260" s="14">
        <v>797</v>
      </c>
      <c r="N260" s="14">
        <v>2342</v>
      </c>
    </row>
    <row r="261" spans="1:14" ht="8.25" customHeight="1" x14ac:dyDescent="0.25">
      <c r="A261" s="86">
        <v>455</v>
      </c>
      <c r="B261" s="12" t="s">
        <v>62</v>
      </c>
      <c r="C261" s="13">
        <v>2015</v>
      </c>
      <c r="D261" s="14">
        <v>3977</v>
      </c>
      <c r="E261" s="14">
        <v>245</v>
      </c>
      <c r="F261" s="14">
        <v>514</v>
      </c>
      <c r="G261" s="14">
        <v>645</v>
      </c>
      <c r="H261" s="14">
        <v>1130</v>
      </c>
      <c r="I261" s="14">
        <v>334</v>
      </c>
      <c r="J261" s="75">
        <v>796</v>
      </c>
      <c r="K261" s="75">
        <v>114</v>
      </c>
      <c r="L261" s="14">
        <v>210</v>
      </c>
      <c r="M261" s="14">
        <v>318</v>
      </c>
      <c r="N261" s="14">
        <v>801</v>
      </c>
    </row>
    <row r="262" spans="1:14" ht="8.25" customHeight="1" x14ac:dyDescent="0.25">
      <c r="A262" s="86">
        <v>456</v>
      </c>
      <c r="B262" s="12" t="s">
        <v>63</v>
      </c>
      <c r="C262" s="13">
        <v>2015</v>
      </c>
      <c r="D262" s="14">
        <v>19829</v>
      </c>
      <c r="E262" s="14">
        <v>431</v>
      </c>
      <c r="F262" s="14">
        <v>1281</v>
      </c>
      <c r="G262" s="14">
        <v>1865</v>
      </c>
      <c r="H262" s="14">
        <v>14436</v>
      </c>
      <c r="I262" s="14">
        <v>6064</v>
      </c>
      <c r="J262" s="75">
        <v>8372</v>
      </c>
      <c r="K262" s="75">
        <v>150</v>
      </c>
      <c r="L262" s="14">
        <v>368</v>
      </c>
      <c r="M262" s="14">
        <v>398</v>
      </c>
      <c r="N262" s="14">
        <v>900</v>
      </c>
    </row>
    <row r="263" spans="1:14" ht="8.25" customHeight="1" x14ac:dyDescent="0.25">
      <c r="A263" s="86">
        <v>457</v>
      </c>
      <c r="B263" s="12" t="s">
        <v>64</v>
      </c>
      <c r="C263" s="13">
        <v>2015</v>
      </c>
      <c r="D263" s="14">
        <v>10851</v>
      </c>
      <c r="E263" s="14">
        <v>239</v>
      </c>
      <c r="F263" s="14">
        <v>1322</v>
      </c>
      <c r="G263" s="14">
        <v>1205</v>
      </c>
      <c r="H263" s="14">
        <v>6138</v>
      </c>
      <c r="I263" s="14">
        <v>573</v>
      </c>
      <c r="J263" s="75">
        <v>5565</v>
      </c>
      <c r="K263" s="75">
        <v>114</v>
      </c>
      <c r="L263" s="14">
        <v>142</v>
      </c>
      <c r="M263" s="14">
        <v>540</v>
      </c>
      <c r="N263" s="14">
        <v>1151</v>
      </c>
    </row>
    <row r="264" spans="1:14" ht="8.25" customHeight="1" x14ac:dyDescent="0.25">
      <c r="A264" s="86">
        <v>458</v>
      </c>
      <c r="B264" s="12" t="s">
        <v>65</v>
      </c>
      <c r="C264" s="13">
        <v>2015</v>
      </c>
      <c r="D264" s="14">
        <v>9373</v>
      </c>
      <c r="E264" s="14">
        <v>215</v>
      </c>
      <c r="F264" s="14">
        <v>1350</v>
      </c>
      <c r="G264" s="14">
        <v>1561</v>
      </c>
      <c r="H264" s="14">
        <v>4769</v>
      </c>
      <c r="I264" s="14">
        <v>440</v>
      </c>
      <c r="J264" s="75">
        <v>4329</v>
      </c>
      <c r="K264" s="75">
        <v>73</v>
      </c>
      <c r="L264" s="14">
        <v>196</v>
      </c>
      <c r="M264" s="14">
        <v>363</v>
      </c>
      <c r="N264" s="14">
        <v>846</v>
      </c>
    </row>
    <row r="265" spans="1:14" ht="8.25" customHeight="1" x14ac:dyDescent="0.25">
      <c r="A265" s="86">
        <v>459</v>
      </c>
      <c r="B265" s="12" t="s">
        <v>66</v>
      </c>
      <c r="C265" s="13">
        <v>2015</v>
      </c>
      <c r="D265" s="14">
        <v>24667</v>
      </c>
      <c r="E265" s="14">
        <v>1211</v>
      </c>
      <c r="F265" s="14">
        <v>2488</v>
      </c>
      <c r="G265" s="14">
        <v>5374</v>
      </c>
      <c r="H265" s="14">
        <v>13111</v>
      </c>
      <c r="I265" s="14">
        <v>2126</v>
      </c>
      <c r="J265" s="75">
        <v>10985</v>
      </c>
      <c r="K265" s="75">
        <v>539</v>
      </c>
      <c r="L265" s="14">
        <v>415</v>
      </c>
      <c r="M265" s="14">
        <v>362</v>
      </c>
      <c r="N265" s="14">
        <v>1167</v>
      </c>
    </row>
    <row r="266" spans="1:14" ht="8.25" customHeight="1" x14ac:dyDescent="0.25">
      <c r="A266" s="86">
        <v>460</v>
      </c>
      <c r="B266" s="12" t="s">
        <v>67</v>
      </c>
      <c r="C266" s="13">
        <v>2015</v>
      </c>
      <c r="D266" s="14">
        <v>15697</v>
      </c>
      <c r="E266" s="14">
        <v>289</v>
      </c>
      <c r="F266" s="14">
        <v>2380</v>
      </c>
      <c r="G266" s="14">
        <v>3551</v>
      </c>
      <c r="H266" s="14">
        <v>7989</v>
      </c>
      <c r="I266" s="14">
        <v>468</v>
      </c>
      <c r="J266" s="75">
        <v>7521</v>
      </c>
      <c r="K266" s="75">
        <v>90</v>
      </c>
      <c r="L266" s="14">
        <v>152</v>
      </c>
      <c r="M266" s="14">
        <v>283</v>
      </c>
      <c r="N266" s="14">
        <v>963</v>
      </c>
    </row>
    <row r="267" spans="1:14" ht="8.25" customHeight="1" x14ac:dyDescent="0.25">
      <c r="A267" s="86">
        <v>461</v>
      </c>
      <c r="B267" s="12" t="s">
        <v>68</v>
      </c>
      <c r="C267" s="13">
        <v>2015</v>
      </c>
      <c r="D267" s="14">
        <v>6429</v>
      </c>
      <c r="E267" s="14">
        <v>324</v>
      </c>
      <c r="F267" s="14">
        <v>651</v>
      </c>
      <c r="G267" s="14">
        <v>1558</v>
      </c>
      <c r="H267" s="14">
        <v>2255</v>
      </c>
      <c r="I267" s="14">
        <v>393</v>
      </c>
      <c r="J267" s="75">
        <v>1862</v>
      </c>
      <c r="K267" s="75">
        <v>369</v>
      </c>
      <c r="L267" s="14">
        <v>164</v>
      </c>
      <c r="M267" s="14">
        <v>376</v>
      </c>
      <c r="N267" s="14">
        <v>732</v>
      </c>
    </row>
    <row r="268" spans="1:14" ht="8.25" customHeight="1" x14ac:dyDescent="0.25">
      <c r="A268" s="86">
        <v>462</v>
      </c>
      <c r="B268" s="12" t="s">
        <v>69</v>
      </c>
      <c r="C268" s="13">
        <v>2015</v>
      </c>
      <c r="D268" s="14">
        <v>2558</v>
      </c>
      <c r="E268" s="14">
        <v>31</v>
      </c>
      <c r="F268" s="14">
        <v>388</v>
      </c>
      <c r="G268" s="14">
        <v>335</v>
      </c>
      <c r="H268" s="14">
        <v>1115</v>
      </c>
      <c r="I268" s="14">
        <v>100</v>
      </c>
      <c r="J268" s="75">
        <v>1015</v>
      </c>
      <c r="K268" s="75">
        <v>41</v>
      </c>
      <c r="L268" s="14">
        <v>118</v>
      </c>
      <c r="M268" s="14">
        <v>126</v>
      </c>
      <c r="N268" s="14">
        <v>404</v>
      </c>
    </row>
    <row r="269" spans="1:14" s="28" customFormat="1" ht="16.5" customHeight="1" x14ac:dyDescent="0.25">
      <c r="A269" s="86">
        <v>4</v>
      </c>
      <c r="B269" s="15" t="s">
        <v>70</v>
      </c>
      <c r="C269" s="16">
        <v>2015</v>
      </c>
      <c r="D269" s="17">
        <v>207956</v>
      </c>
      <c r="E269" s="17">
        <v>5926</v>
      </c>
      <c r="F269" s="17">
        <v>28175</v>
      </c>
      <c r="G269" s="17">
        <v>37252</v>
      </c>
      <c r="H269" s="17">
        <v>106277</v>
      </c>
      <c r="I269" s="17">
        <v>16740</v>
      </c>
      <c r="J269" s="76">
        <v>89537</v>
      </c>
      <c r="K269" s="76">
        <v>3578</v>
      </c>
      <c r="L269" s="17">
        <v>4204</v>
      </c>
      <c r="M269" s="17">
        <v>6688</v>
      </c>
      <c r="N269" s="17">
        <v>15856</v>
      </c>
    </row>
    <row r="270" spans="1:14" s="28" customFormat="1" ht="16.5" customHeight="1" x14ac:dyDescent="0.25">
      <c r="A270" s="86">
        <v>0</v>
      </c>
      <c r="B270" s="15" t="s">
        <v>71</v>
      </c>
      <c r="C270" s="16">
        <v>2015</v>
      </c>
      <c r="D270" s="17">
        <v>663817</v>
      </c>
      <c r="E270" s="17">
        <v>24323</v>
      </c>
      <c r="F270" s="17">
        <v>111575</v>
      </c>
      <c r="G270" s="17">
        <v>157855</v>
      </c>
      <c r="H270" s="17">
        <v>261166</v>
      </c>
      <c r="I270" s="17">
        <v>57210</v>
      </c>
      <c r="J270" s="76">
        <v>203956</v>
      </c>
      <c r="K270" s="76">
        <v>16198</v>
      </c>
      <c r="L270" s="17">
        <v>14967</v>
      </c>
      <c r="M270" s="17">
        <v>26903</v>
      </c>
      <c r="N270" s="17">
        <v>50830</v>
      </c>
    </row>
    <row r="271" spans="1:14" ht="8.25" customHeight="1" x14ac:dyDescent="0.25">
      <c r="A271" s="86">
        <v>101</v>
      </c>
      <c r="B271" s="12" t="s">
        <v>19</v>
      </c>
      <c r="C271" s="13">
        <v>2014</v>
      </c>
      <c r="D271" s="14">
        <v>23055</v>
      </c>
      <c r="E271" s="14">
        <v>1342</v>
      </c>
      <c r="F271" s="14">
        <v>5046</v>
      </c>
      <c r="G271" s="14">
        <v>7193</v>
      </c>
      <c r="H271" s="14">
        <v>7744</v>
      </c>
      <c r="I271" s="14">
        <v>1682</v>
      </c>
      <c r="J271" s="75">
        <v>6062</v>
      </c>
      <c r="K271" s="75">
        <v>743</v>
      </c>
      <c r="L271" s="14">
        <v>98</v>
      </c>
      <c r="M271" s="14">
        <v>251</v>
      </c>
      <c r="N271" s="14">
        <v>638</v>
      </c>
    </row>
    <row r="272" spans="1:14" ht="8.25" customHeight="1" x14ac:dyDescent="0.25">
      <c r="A272" s="86">
        <v>102</v>
      </c>
      <c r="B272" s="12" t="s">
        <v>20</v>
      </c>
      <c r="C272" s="13">
        <v>2014</v>
      </c>
      <c r="D272" s="14">
        <v>11620</v>
      </c>
      <c r="E272" s="14">
        <v>730</v>
      </c>
      <c r="F272" s="14">
        <v>2014</v>
      </c>
      <c r="G272" s="14">
        <v>5111</v>
      </c>
      <c r="H272" s="14">
        <v>2934</v>
      </c>
      <c r="I272" s="14">
        <v>705</v>
      </c>
      <c r="J272" s="75">
        <v>2229</v>
      </c>
      <c r="K272" s="75">
        <v>214</v>
      </c>
      <c r="L272" s="14">
        <v>182</v>
      </c>
      <c r="M272" s="14">
        <v>193</v>
      </c>
      <c r="N272" s="14">
        <v>242</v>
      </c>
    </row>
    <row r="273" spans="1:14" ht="8.25" customHeight="1" x14ac:dyDescent="0.25">
      <c r="A273" s="86">
        <v>103</v>
      </c>
      <c r="B273" s="12" t="s">
        <v>21</v>
      </c>
      <c r="C273" s="13">
        <v>2014</v>
      </c>
      <c r="D273" s="14">
        <v>15224</v>
      </c>
      <c r="E273" s="14">
        <v>441</v>
      </c>
      <c r="F273" s="14">
        <v>2826</v>
      </c>
      <c r="G273" s="14">
        <v>2352</v>
      </c>
      <c r="H273" s="14">
        <v>8383</v>
      </c>
      <c r="I273" s="14">
        <v>4074</v>
      </c>
      <c r="J273" s="75">
        <v>4309</v>
      </c>
      <c r="K273" s="75">
        <v>388</v>
      </c>
      <c r="L273" s="14">
        <v>222</v>
      </c>
      <c r="M273" s="14">
        <v>243</v>
      </c>
      <c r="N273" s="14">
        <v>369</v>
      </c>
    </row>
    <row r="274" spans="1:14" ht="8.25" customHeight="1" x14ac:dyDescent="0.25">
      <c r="A274" s="86">
        <v>151</v>
      </c>
      <c r="B274" s="12" t="s">
        <v>22</v>
      </c>
      <c r="C274" s="13">
        <v>2014</v>
      </c>
      <c r="D274" s="14">
        <v>8866</v>
      </c>
      <c r="E274" s="14">
        <v>690</v>
      </c>
      <c r="F274" s="14">
        <v>1447</v>
      </c>
      <c r="G274" s="14">
        <v>2308</v>
      </c>
      <c r="H274" s="14">
        <v>3299</v>
      </c>
      <c r="I274" s="14">
        <v>1105</v>
      </c>
      <c r="J274" s="75">
        <v>2194</v>
      </c>
      <c r="K274" s="75">
        <v>202</v>
      </c>
      <c r="L274" s="14">
        <v>282</v>
      </c>
      <c r="M274" s="14">
        <v>182</v>
      </c>
      <c r="N274" s="14">
        <v>456</v>
      </c>
    </row>
    <row r="275" spans="1:14" ht="8.25" customHeight="1" x14ac:dyDescent="0.25">
      <c r="A275" s="86">
        <v>152</v>
      </c>
      <c r="B275" s="12" t="s">
        <v>23</v>
      </c>
      <c r="C275" s="13">
        <v>2014</v>
      </c>
      <c r="D275" s="14">
        <v>18839</v>
      </c>
      <c r="E275" s="14">
        <v>1035</v>
      </c>
      <c r="F275" s="14">
        <v>5882</v>
      </c>
      <c r="G275" s="14">
        <v>4498</v>
      </c>
      <c r="H275" s="14">
        <v>4807</v>
      </c>
      <c r="I275" s="14">
        <v>1473</v>
      </c>
      <c r="J275" s="75">
        <v>3334</v>
      </c>
      <c r="K275" s="75">
        <v>895</v>
      </c>
      <c r="L275" s="14">
        <v>589</v>
      </c>
      <c r="M275" s="14">
        <v>346</v>
      </c>
      <c r="N275" s="14">
        <v>787</v>
      </c>
    </row>
    <row r="276" spans="1:14" ht="8.25" customHeight="1" x14ac:dyDescent="0.25">
      <c r="A276" s="86">
        <v>153</v>
      </c>
      <c r="B276" s="12" t="s">
        <v>24</v>
      </c>
      <c r="C276" s="13">
        <v>2014</v>
      </c>
      <c r="D276" s="14">
        <v>8634</v>
      </c>
      <c r="E276" s="14">
        <v>199</v>
      </c>
      <c r="F276" s="14">
        <v>2546</v>
      </c>
      <c r="G276" s="14">
        <v>2361</v>
      </c>
      <c r="H276" s="14">
        <v>2528</v>
      </c>
      <c r="I276" s="14">
        <v>875</v>
      </c>
      <c r="J276" s="75">
        <v>1653</v>
      </c>
      <c r="K276" s="75">
        <v>196</v>
      </c>
      <c r="L276" s="14">
        <v>218</v>
      </c>
      <c r="M276" s="14">
        <v>185</v>
      </c>
      <c r="N276" s="14">
        <v>401</v>
      </c>
    </row>
    <row r="277" spans="1:14" ht="8.25" customHeight="1" x14ac:dyDescent="0.25">
      <c r="A277" s="86">
        <v>154</v>
      </c>
      <c r="B277" s="12" t="s">
        <v>25</v>
      </c>
      <c r="C277" s="13">
        <v>2014</v>
      </c>
      <c r="D277" s="14">
        <v>4100</v>
      </c>
      <c r="E277" s="14">
        <v>132</v>
      </c>
      <c r="F277" s="14">
        <v>639</v>
      </c>
      <c r="G277" s="14">
        <v>1212</v>
      </c>
      <c r="H277" s="14">
        <v>1518</v>
      </c>
      <c r="I277" s="14">
        <v>407</v>
      </c>
      <c r="J277" s="75">
        <v>1111</v>
      </c>
      <c r="K277" s="75">
        <v>74</v>
      </c>
      <c r="L277" s="14">
        <v>149</v>
      </c>
      <c r="M277" s="14">
        <v>240</v>
      </c>
      <c r="N277" s="14">
        <v>136</v>
      </c>
    </row>
    <row r="278" spans="1:14" ht="8.25" customHeight="1" x14ac:dyDescent="0.25">
      <c r="A278" s="86">
        <v>155</v>
      </c>
      <c r="B278" s="12" t="s">
        <v>26</v>
      </c>
      <c r="C278" s="13">
        <v>2014</v>
      </c>
      <c r="D278" s="14">
        <v>5924</v>
      </c>
      <c r="E278" s="14">
        <v>270</v>
      </c>
      <c r="F278" s="14">
        <v>1318</v>
      </c>
      <c r="G278" s="14">
        <v>1497</v>
      </c>
      <c r="H278" s="14">
        <v>1929</v>
      </c>
      <c r="I278" s="14">
        <v>760</v>
      </c>
      <c r="J278" s="75">
        <v>1169</v>
      </c>
      <c r="K278" s="75">
        <v>175</v>
      </c>
      <c r="L278" s="14">
        <v>280</v>
      </c>
      <c r="M278" s="14">
        <v>205</v>
      </c>
      <c r="N278" s="14">
        <v>250</v>
      </c>
    </row>
    <row r="279" spans="1:14" ht="8.25" customHeight="1" x14ac:dyDescent="0.25">
      <c r="A279" s="86">
        <v>156</v>
      </c>
      <c r="B279" s="12" t="s">
        <v>27</v>
      </c>
      <c r="C279" s="13">
        <v>2014</v>
      </c>
      <c r="D279" s="14">
        <v>3290</v>
      </c>
      <c r="E279" s="14">
        <v>69</v>
      </c>
      <c r="F279" s="14">
        <v>527</v>
      </c>
      <c r="G279" s="14">
        <v>1146</v>
      </c>
      <c r="H279" s="14">
        <v>1035</v>
      </c>
      <c r="I279" s="14">
        <v>316</v>
      </c>
      <c r="J279" s="75">
        <v>719</v>
      </c>
      <c r="K279" s="75">
        <v>46</v>
      </c>
      <c r="L279" s="14">
        <v>162</v>
      </c>
      <c r="M279" s="14">
        <v>176</v>
      </c>
      <c r="N279" s="14">
        <v>129</v>
      </c>
    </row>
    <row r="280" spans="1:14" ht="8.25" customHeight="1" x14ac:dyDescent="0.25">
      <c r="A280" s="86">
        <v>157</v>
      </c>
      <c r="B280" s="12" t="s">
        <v>28</v>
      </c>
      <c r="C280" s="13">
        <v>2014</v>
      </c>
      <c r="D280" s="14">
        <v>7401</v>
      </c>
      <c r="E280" s="14">
        <v>356</v>
      </c>
      <c r="F280" s="14">
        <v>1604</v>
      </c>
      <c r="G280" s="14">
        <v>2802</v>
      </c>
      <c r="H280" s="14">
        <v>2012</v>
      </c>
      <c r="I280" s="14">
        <v>173</v>
      </c>
      <c r="J280" s="75">
        <v>1839</v>
      </c>
      <c r="K280" s="75">
        <v>45</v>
      </c>
      <c r="L280" s="14">
        <v>244</v>
      </c>
      <c r="M280" s="14">
        <v>168</v>
      </c>
      <c r="N280" s="14">
        <v>170</v>
      </c>
    </row>
    <row r="281" spans="1:14" ht="8.25" customHeight="1" x14ac:dyDescent="0.25">
      <c r="A281" s="86">
        <v>158</v>
      </c>
      <c r="B281" s="12" t="s">
        <v>29</v>
      </c>
      <c r="C281" s="13">
        <v>2014</v>
      </c>
      <c r="D281" s="14">
        <v>5432</v>
      </c>
      <c r="E281" s="14">
        <v>424</v>
      </c>
      <c r="F281" s="14">
        <v>1043</v>
      </c>
      <c r="G281" s="14">
        <v>1489</v>
      </c>
      <c r="H281" s="14">
        <v>1714</v>
      </c>
      <c r="I281" s="14">
        <v>468</v>
      </c>
      <c r="J281" s="75">
        <v>1246</v>
      </c>
      <c r="K281" s="75">
        <v>70</v>
      </c>
      <c r="L281" s="14">
        <v>206</v>
      </c>
      <c r="M281" s="14">
        <v>241</v>
      </c>
      <c r="N281" s="14">
        <v>245</v>
      </c>
    </row>
    <row r="282" spans="1:14" s="28" customFormat="1" ht="16.5" customHeight="1" x14ac:dyDescent="0.25">
      <c r="A282" s="86">
        <v>1</v>
      </c>
      <c r="B282" s="15" t="s">
        <v>30</v>
      </c>
      <c r="C282" s="16">
        <v>2014</v>
      </c>
      <c r="D282" s="17">
        <v>112385</v>
      </c>
      <c r="E282" s="17">
        <v>5688</v>
      </c>
      <c r="F282" s="17">
        <v>24892</v>
      </c>
      <c r="G282" s="17">
        <v>31969</v>
      </c>
      <c r="H282" s="17">
        <v>37903</v>
      </c>
      <c r="I282" s="17">
        <v>12038</v>
      </c>
      <c r="J282" s="76">
        <v>25865</v>
      </c>
      <c r="K282" s="76">
        <v>3048</v>
      </c>
      <c r="L282" s="17">
        <v>2632</v>
      </c>
      <c r="M282" s="17">
        <v>2430</v>
      </c>
      <c r="N282" s="17">
        <v>3823</v>
      </c>
    </row>
    <row r="283" spans="1:14" ht="8.25" customHeight="1" x14ac:dyDescent="0.25">
      <c r="A283" s="86">
        <v>241</v>
      </c>
      <c r="B283" s="12" t="s">
        <v>31</v>
      </c>
      <c r="C283" s="13">
        <v>2014</v>
      </c>
      <c r="D283" s="14">
        <v>136533</v>
      </c>
      <c r="E283" s="14">
        <v>9393</v>
      </c>
      <c r="F283" s="14">
        <v>24731</v>
      </c>
      <c r="G283" s="14">
        <v>44990</v>
      </c>
      <c r="H283" s="14">
        <v>44668</v>
      </c>
      <c r="I283" s="14">
        <v>14740</v>
      </c>
      <c r="J283" s="75">
        <v>29928</v>
      </c>
      <c r="K283" s="75">
        <v>5286</v>
      </c>
      <c r="L283" s="14">
        <v>2095</v>
      </c>
      <c r="M283" s="14">
        <v>1827</v>
      </c>
      <c r="N283" s="14">
        <v>3543</v>
      </c>
    </row>
    <row r="284" spans="1:14" ht="8.25" customHeight="1" x14ac:dyDescent="0.25">
      <c r="A284" s="86">
        <v>241001</v>
      </c>
      <c r="B284" s="12" t="s">
        <v>32</v>
      </c>
      <c r="C284" s="13">
        <v>2014</v>
      </c>
      <c r="D284" s="14">
        <v>88541</v>
      </c>
      <c r="E284" s="14">
        <v>5597</v>
      </c>
      <c r="F284" s="14">
        <v>16765</v>
      </c>
      <c r="G284" s="14">
        <v>29842</v>
      </c>
      <c r="H284" s="14">
        <v>28122</v>
      </c>
      <c r="I284" s="14">
        <v>9146</v>
      </c>
      <c r="J284" s="75">
        <v>18976</v>
      </c>
      <c r="K284" s="75">
        <v>3988</v>
      </c>
      <c r="L284" s="14">
        <v>1021</v>
      </c>
      <c r="M284" s="14">
        <v>830</v>
      </c>
      <c r="N284" s="14">
        <v>2376</v>
      </c>
    </row>
    <row r="285" spans="1:14" ht="8.25" customHeight="1" x14ac:dyDescent="0.25">
      <c r="A285" s="86" t="s">
        <v>122</v>
      </c>
      <c r="B285" s="12" t="s">
        <v>33</v>
      </c>
      <c r="C285" s="13">
        <v>2014</v>
      </c>
      <c r="D285" s="14">
        <v>47992</v>
      </c>
      <c r="E285" s="14">
        <v>3796</v>
      </c>
      <c r="F285" s="14">
        <v>7966</v>
      </c>
      <c r="G285" s="14">
        <v>15148</v>
      </c>
      <c r="H285" s="14">
        <v>16546</v>
      </c>
      <c r="I285" s="14">
        <v>5594</v>
      </c>
      <c r="J285" s="75">
        <v>10952</v>
      </c>
      <c r="K285" s="75">
        <v>1298</v>
      </c>
      <c r="L285" s="14">
        <v>1074</v>
      </c>
      <c r="M285" s="14">
        <v>997</v>
      </c>
      <c r="N285" s="14">
        <v>1167</v>
      </c>
    </row>
    <row r="286" spans="1:14" ht="8.25" customHeight="1" x14ac:dyDescent="0.25">
      <c r="A286" s="86">
        <v>251</v>
      </c>
      <c r="B286" s="12" t="s">
        <v>34</v>
      </c>
      <c r="C286" s="13">
        <v>2014</v>
      </c>
      <c r="D286" s="14">
        <v>11631</v>
      </c>
      <c r="E286" s="14">
        <v>613</v>
      </c>
      <c r="F286" s="14">
        <v>1725</v>
      </c>
      <c r="G286" s="14">
        <v>2735</v>
      </c>
      <c r="H286" s="14">
        <v>5101</v>
      </c>
      <c r="I286" s="14">
        <v>787</v>
      </c>
      <c r="J286" s="75">
        <v>4314</v>
      </c>
      <c r="K286" s="75">
        <v>298</v>
      </c>
      <c r="L286" s="14">
        <v>353</v>
      </c>
      <c r="M286" s="14">
        <v>372</v>
      </c>
      <c r="N286" s="14">
        <v>434</v>
      </c>
    </row>
    <row r="287" spans="1:14" ht="8.25" customHeight="1" x14ac:dyDescent="0.25">
      <c r="A287" s="86">
        <v>252</v>
      </c>
      <c r="B287" s="12" t="s">
        <v>35</v>
      </c>
      <c r="C287" s="13">
        <v>2014</v>
      </c>
      <c r="D287" s="14">
        <v>11665</v>
      </c>
      <c r="E287" s="14">
        <v>609</v>
      </c>
      <c r="F287" s="14">
        <v>2022</v>
      </c>
      <c r="G287" s="14">
        <v>4320</v>
      </c>
      <c r="H287" s="14">
        <v>3699</v>
      </c>
      <c r="I287" s="14">
        <v>1350</v>
      </c>
      <c r="J287" s="75">
        <v>2349</v>
      </c>
      <c r="K287" s="75">
        <v>196</v>
      </c>
      <c r="L287" s="14">
        <v>258</v>
      </c>
      <c r="M287" s="14">
        <v>261</v>
      </c>
      <c r="N287" s="14">
        <v>300</v>
      </c>
    </row>
    <row r="288" spans="1:14" ht="8.25" customHeight="1" x14ac:dyDescent="0.25">
      <c r="A288" s="86">
        <v>254</v>
      </c>
      <c r="B288" s="12" t="s">
        <v>36</v>
      </c>
      <c r="C288" s="13">
        <v>2014</v>
      </c>
      <c r="D288" s="14">
        <v>16412</v>
      </c>
      <c r="E288" s="14">
        <v>867</v>
      </c>
      <c r="F288" s="14">
        <v>3145</v>
      </c>
      <c r="G288" s="14">
        <v>4834</v>
      </c>
      <c r="H288" s="14">
        <v>5379</v>
      </c>
      <c r="I288" s="14">
        <v>1649</v>
      </c>
      <c r="J288" s="75">
        <v>3730</v>
      </c>
      <c r="K288" s="75">
        <v>606</v>
      </c>
      <c r="L288" s="14">
        <v>453</v>
      </c>
      <c r="M288" s="14">
        <v>553</v>
      </c>
      <c r="N288" s="14">
        <v>575</v>
      </c>
    </row>
    <row r="289" spans="1:14" ht="8.25" customHeight="1" x14ac:dyDescent="0.25">
      <c r="A289" s="86">
        <v>255</v>
      </c>
      <c r="B289" s="12" t="s">
        <v>37</v>
      </c>
      <c r="C289" s="13">
        <v>2014</v>
      </c>
      <c r="D289" s="14">
        <v>3131</v>
      </c>
      <c r="E289" s="14">
        <v>218</v>
      </c>
      <c r="F289" s="14">
        <v>581</v>
      </c>
      <c r="G289" s="14">
        <v>1490</v>
      </c>
      <c r="H289" s="14">
        <v>526</v>
      </c>
      <c r="I289" s="14">
        <v>225</v>
      </c>
      <c r="J289" s="75">
        <v>301</v>
      </c>
      <c r="K289" s="75">
        <v>76</v>
      </c>
      <c r="L289" s="14">
        <v>42</v>
      </c>
      <c r="M289" s="14">
        <v>128</v>
      </c>
      <c r="N289" s="14">
        <v>70</v>
      </c>
    </row>
    <row r="290" spans="1:14" ht="8.25" customHeight="1" x14ac:dyDescent="0.25">
      <c r="A290" s="86">
        <v>256</v>
      </c>
      <c r="B290" s="12" t="s">
        <v>38</v>
      </c>
      <c r="C290" s="13">
        <v>2014</v>
      </c>
      <c r="D290" s="14">
        <v>6299</v>
      </c>
      <c r="E290" s="14">
        <v>237</v>
      </c>
      <c r="F290" s="14">
        <v>1146</v>
      </c>
      <c r="G290" s="14">
        <v>1819</v>
      </c>
      <c r="H290" s="14">
        <v>2543</v>
      </c>
      <c r="I290" s="14">
        <v>551</v>
      </c>
      <c r="J290" s="75">
        <v>1992</v>
      </c>
      <c r="K290" s="75">
        <v>96</v>
      </c>
      <c r="L290" s="14">
        <v>104</v>
      </c>
      <c r="M290" s="14">
        <v>161</v>
      </c>
      <c r="N290" s="14">
        <v>193</v>
      </c>
    </row>
    <row r="291" spans="1:14" ht="8.25" customHeight="1" x14ac:dyDescent="0.25">
      <c r="A291" s="86">
        <v>257</v>
      </c>
      <c r="B291" s="12" t="s">
        <v>39</v>
      </c>
      <c r="C291" s="13">
        <v>2014</v>
      </c>
      <c r="D291" s="14">
        <v>9526</v>
      </c>
      <c r="E291" s="14">
        <v>386</v>
      </c>
      <c r="F291" s="14">
        <v>1438</v>
      </c>
      <c r="G291" s="14">
        <v>3151</v>
      </c>
      <c r="H291" s="14">
        <v>3484</v>
      </c>
      <c r="I291" s="14">
        <v>1039</v>
      </c>
      <c r="J291" s="75">
        <v>2445</v>
      </c>
      <c r="K291" s="75">
        <v>178</v>
      </c>
      <c r="L291" s="14">
        <v>327</v>
      </c>
      <c r="M291" s="14">
        <v>217</v>
      </c>
      <c r="N291" s="14">
        <v>345</v>
      </c>
    </row>
    <row r="292" spans="1:14" s="28" customFormat="1" ht="16.5" customHeight="1" x14ac:dyDescent="0.25">
      <c r="A292" s="86">
        <v>2</v>
      </c>
      <c r="B292" s="15" t="s">
        <v>40</v>
      </c>
      <c r="C292" s="16">
        <v>2014</v>
      </c>
      <c r="D292" s="17">
        <v>195197</v>
      </c>
      <c r="E292" s="17">
        <v>12323</v>
      </c>
      <c r="F292" s="17">
        <v>34788</v>
      </c>
      <c r="G292" s="17">
        <v>63339</v>
      </c>
      <c r="H292" s="17">
        <v>65400</v>
      </c>
      <c r="I292" s="17">
        <v>20341</v>
      </c>
      <c r="J292" s="76">
        <v>45059</v>
      </c>
      <c r="K292" s="76">
        <v>6736</v>
      </c>
      <c r="L292" s="17">
        <v>3632</v>
      </c>
      <c r="M292" s="17">
        <v>3519</v>
      </c>
      <c r="N292" s="17">
        <v>5460</v>
      </c>
    </row>
    <row r="293" spans="1:14" ht="8.25" customHeight="1" x14ac:dyDescent="0.25">
      <c r="A293" s="86">
        <v>351</v>
      </c>
      <c r="B293" s="12" t="s">
        <v>41</v>
      </c>
      <c r="C293" s="13">
        <v>2014</v>
      </c>
      <c r="D293" s="14">
        <v>9503</v>
      </c>
      <c r="E293" s="14">
        <v>256</v>
      </c>
      <c r="F293" s="14">
        <v>1958</v>
      </c>
      <c r="G293" s="14">
        <v>2366</v>
      </c>
      <c r="H293" s="14">
        <v>3927</v>
      </c>
      <c r="I293" s="14">
        <v>1131</v>
      </c>
      <c r="J293" s="75">
        <v>2796</v>
      </c>
      <c r="K293" s="75">
        <v>160</v>
      </c>
      <c r="L293" s="14">
        <v>226</v>
      </c>
      <c r="M293" s="14">
        <v>267</v>
      </c>
      <c r="N293" s="14">
        <v>343</v>
      </c>
    </row>
    <row r="294" spans="1:14" ht="8.25" customHeight="1" x14ac:dyDescent="0.25">
      <c r="A294" s="86">
        <v>352</v>
      </c>
      <c r="B294" s="12" t="s">
        <v>42</v>
      </c>
      <c r="C294" s="13">
        <v>2014</v>
      </c>
      <c r="D294" s="14">
        <v>9787</v>
      </c>
      <c r="E294" s="14">
        <v>491</v>
      </c>
      <c r="F294" s="14">
        <v>1476</v>
      </c>
      <c r="G294" s="14">
        <v>1906</v>
      </c>
      <c r="H294" s="14">
        <v>4567</v>
      </c>
      <c r="I294" s="14">
        <v>873</v>
      </c>
      <c r="J294" s="75">
        <v>3694</v>
      </c>
      <c r="K294" s="75">
        <v>235</v>
      </c>
      <c r="L294" s="14">
        <v>326</v>
      </c>
      <c r="M294" s="14">
        <v>439</v>
      </c>
      <c r="N294" s="14">
        <v>347</v>
      </c>
    </row>
    <row r="295" spans="1:14" ht="8.25" customHeight="1" x14ac:dyDescent="0.25">
      <c r="A295" s="86">
        <v>353</v>
      </c>
      <c r="B295" s="12" t="s">
        <v>43</v>
      </c>
      <c r="C295" s="13">
        <v>2014</v>
      </c>
      <c r="D295" s="14">
        <v>12035</v>
      </c>
      <c r="E295" s="14">
        <v>869</v>
      </c>
      <c r="F295" s="14">
        <v>2326</v>
      </c>
      <c r="G295" s="14">
        <v>3297</v>
      </c>
      <c r="H295" s="14">
        <v>4016</v>
      </c>
      <c r="I295" s="14">
        <v>1452</v>
      </c>
      <c r="J295" s="75">
        <v>2564</v>
      </c>
      <c r="K295" s="75">
        <v>279</v>
      </c>
      <c r="L295" s="14">
        <v>321</v>
      </c>
      <c r="M295" s="14">
        <v>582</v>
      </c>
      <c r="N295" s="14">
        <v>345</v>
      </c>
    </row>
    <row r="296" spans="1:14" ht="8.25" customHeight="1" x14ac:dyDescent="0.25">
      <c r="A296" s="86">
        <v>354</v>
      </c>
      <c r="B296" s="12" t="s">
        <v>44</v>
      </c>
      <c r="C296" s="13">
        <v>2014</v>
      </c>
      <c r="D296" s="14">
        <v>2244</v>
      </c>
      <c r="E296" s="14">
        <v>81</v>
      </c>
      <c r="F296" s="14">
        <v>302</v>
      </c>
      <c r="G296" s="14">
        <v>319</v>
      </c>
      <c r="H296" s="14">
        <v>1151</v>
      </c>
      <c r="I296" s="14">
        <v>158</v>
      </c>
      <c r="J296" s="75">
        <v>993</v>
      </c>
      <c r="K296" s="75">
        <v>44</v>
      </c>
      <c r="L296" s="14">
        <v>84</v>
      </c>
      <c r="M296" s="14">
        <v>165</v>
      </c>
      <c r="N296" s="14">
        <v>98</v>
      </c>
    </row>
    <row r="297" spans="1:14" ht="8.25" customHeight="1" x14ac:dyDescent="0.25">
      <c r="A297" s="86">
        <v>355</v>
      </c>
      <c r="B297" s="12" t="s">
        <v>45</v>
      </c>
      <c r="C297" s="13">
        <v>2014</v>
      </c>
      <c r="D297" s="14">
        <v>8364</v>
      </c>
      <c r="E297" s="14">
        <v>280</v>
      </c>
      <c r="F297" s="14">
        <v>1901</v>
      </c>
      <c r="G297" s="14">
        <v>1987</v>
      </c>
      <c r="H297" s="14">
        <v>3133</v>
      </c>
      <c r="I297" s="14">
        <v>563</v>
      </c>
      <c r="J297" s="75">
        <v>2570</v>
      </c>
      <c r="K297" s="75">
        <v>154</v>
      </c>
      <c r="L297" s="14">
        <v>297</v>
      </c>
      <c r="M297" s="14">
        <v>429</v>
      </c>
      <c r="N297" s="14">
        <v>183</v>
      </c>
    </row>
    <row r="298" spans="1:14" ht="8.25" customHeight="1" x14ac:dyDescent="0.25">
      <c r="A298" s="86">
        <v>356</v>
      </c>
      <c r="B298" s="12" t="s">
        <v>46</v>
      </c>
      <c r="C298" s="13">
        <v>2014</v>
      </c>
      <c r="D298" s="14">
        <v>5090</v>
      </c>
      <c r="E298" s="14">
        <v>279</v>
      </c>
      <c r="F298" s="14">
        <v>1016</v>
      </c>
      <c r="G298" s="14">
        <v>1309</v>
      </c>
      <c r="H298" s="14">
        <v>1771</v>
      </c>
      <c r="I298" s="14">
        <v>415</v>
      </c>
      <c r="J298" s="75">
        <v>1356</v>
      </c>
      <c r="K298" s="75">
        <v>68</v>
      </c>
      <c r="L298" s="14">
        <v>164</v>
      </c>
      <c r="M298" s="14">
        <v>251</v>
      </c>
      <c r="N298" s="14">
        <v>232</v>
      </c>
    </row>
    <row r="299" spans="1:14" ht="8.25" customHeight="1" x14ac:dyDescent="0.25">
      <c r="A299" s="86">
        <v>357</v>
      </c>
      <c r="B299" s="12" t="s">
        <v>47</v>
      </c>
      <c r="C299" s="13">
        <v>2014</v>
      </c>
      <c r="D299" s="14">
        <v>7962</v>
      </c>
      <c r="E299" s="14">
        <v>315</v>
      </c>
      <c r="F299" s="14">
        <v>1177</v>
      </c>
      <c r="G299" s="14">
        <v>1669</v>
      </c>
      <c r="H299" s="14">
        <v>3764</v>
      </c>
      <c r="I299" s="14">
        <v>950</v>
      </c>
      <c r="J299" s="75">
        <v>2814</v>
      </c>
      <c r="K299" s="75">
        <v>136</v>
      </c>
      <c r="L299" s="14">
        <v>121</v>
      </c>
      <c r="M299" s="14">
        <v>314</v>
      </c>
      <c r="N299" s="14">
        <v>466</v>
      </c>
    </row>
    <row r="300" spans="1:14" ht="8.25" customHeight="1" x14ac:dyDescent="0.25">
      <c r="A300" s="86">
        <v>358</v>
      </c>
      <c r="B300" s="12" t="s">
        <v>48</v>
      </c>
      <c r="C300" s="13">
        <v>2014</v>
      </c>
      <c r="D300" s="14">
        <v>7825</v>
      </c>
      <c r="E300" s="14">
        <v>352</v>
      </c>
      <c r="F300" s="14">
        <v>1578</v>
      </c>
      <c r="G300" s="14">
        <v>1600</v>
      </c>
      <c r="H300" s="14">
        <v>3409</v>
      </c>
      <c r="I300" s="14">
        <v>905</v>
      </c>
      <c r="J300" s="75">
        <v>2504</v>
      </c>
      <c r="K300" s="75">
        <v>157</v>
      </c>
      <c r="L300" s="14">
        <v>192</v>
      </c>
      <c r="M300" s="14">
        <v>240</v>
      </c>
      <c r="N300" s="14">
        <v>297</v>
      </c>
    </row>
    <row r="301" spans="1:14" ht="8.25" customHeight="1" x14ac:dyDescent="0.25">
      <c r="A301" s="86">
        <v>359</v>
      </c>
      <c r="B301" s="12" t="s">
        <v>49</v>
      </c>
      <c r="C301" s="13">
        <v>2014</v>
      </c>
      <c r="D301" s="14">
        <v>11524</v>
      </c>
      <c r="E301" s="14">
        <v>440</v>
      </c>
      <c r="F301" s="14">
        <v>1792</v>
      </c>
      <c r="G301" s="14">
        <v>2394</v>
      </c>
      <c r="H301" s="14">
        <v>5392</v>
      </c>
      <c r="I301" s="14">
        <v>1036</v>
      </c>
      <c r="J301" s="75">
        <v>4356</v>
      </c>
      <c r="K301" s="75">
        <v>315</v>
      </c>
      <c r="L301" s="14">
        <v>422</v>
      </c>
      <c r="M301" s="14">
        <v>408</v>
      </c>
      <c r="N301" s="14">
        <v>361</v>
      </c>
    </row>
    <row r="302" spans="1:14" ht="8.25" customHeight="1" x14ac:dyDescent="0.25">
      <c r="A302" s="86">
        <v>360</v>
      </c>
      <c r="B302" s="12" t="s">
        <v>50</v>
      </c>
      <c r="C302" s="13">
        <v>2014</v>
      </c>
      <c r="D302" s="14">
        <v>3588</v>
      </c>
      <c r="E302" s="14">
        <v>122</v>
      </c>
      <c r="F302" s="14">
        <v>651</v>
      </c>
      <c r="G302" s="14">
        <v>759</v>
      </c>
      <c r="H302" s="14">
        <v>1555</v>
      </c>
      <c r="I302" s="14">
        <v>312</v>
      </c>
      <c r="J302" s="75">
        <v>1243</v>
      </c>
      <c r="K302" s="75">
        <v>119</v>
      </c>
      <c r="L302" s="14">
        <v>129</v>
      </c>
      <c r="M302" s="14">
        <v>125</v>
      </c>
      <c r="N302" s="14">
        <v>128</v>
      </c>
    </row>
    <row r="303" spans="1:14" ht="8.25" customHeight="1" x14ac:dyDescent="0.25">
      <c r="A303" s="86">
        <v>361</v>
      </c>
      <c r="B303" s="12" t="s">
        <v>51</v>
      </c>
      <c r="C303" s="13">
        <v>2014</v>
      </c>
      <c r="D303" s="14">
        <v>7644</v>
      </c>
      <c r="E303" s="14">
        <v>622</v>
      </c>
      <c r="F303" s="14">
        <v>1400</v>
      </c>
      <c r="G303" s="14">
        <v>2567</v>
      </c>
      <c r="H303" s="14">
        <v>2210</v>
      </c>
      <c r="I303" s="14">
        <v>475</v>
      </c>
      <c r="J303" s="75">
        <v>1735</v>
      </c>
      <c r="K303" s="75">
        <v>123</v>
      </c>
      <c r="L303" s="14">
        <v>338</v>
      </c>
      <c r="M303" s="14">
        <v>225</v>
      </c>
      <c r="N303" s="14">
        <v>159</v>
      </c>
    </row>
    <row r="304" spans="1:14" s="28" customFormat="1" ht="16.5" customHeight="1" x14ac:dyDescent="0.25">
      <c r="A304" s="86">
        <v>3</v>
      </c>
      <c r="B304" s="15" t="s">
        <v>52</v>
      </c>
      <c r="C304" s="16">
        <v>2014</v>
      </c>
      <c r="D304" s="17">
        <v>85566</v>
      </c>
      <c r="E304" s="17">
        <v>4107</v>
      </c>
      <c r="F304" s="17">
        <v>15577</v>
      </c>
      <c r="G304" s="17">
        <v>20173</v>
      </c>
      <c r="H304" s="17">
        <v>34895</v>
      </c>
      <c r="I304" s="17">
        <v>8270</v>
      </c>
      <c r="J304" s="76">
        <v>26625</v>
      </c>
      <c r="K304" s="76">
        <v>1790</v>
      </c>
      <c r="L304" s="17">
        <v>2620</v>
      </c>
      <c r="M304" s="17">
        <v>3445</v>
      </c>
      <c r="N304" s="17">
        <v>2959</v>
      </c>
    </row>
    <row r="305" spans="1:14" ht="8.25" customHeight="1" x14ac:dyDescent="0.25">
      <c r="A305" s="86">
        <v>401</v>
      </c>
      <c r="B305" s="12" t="s">
        <v>53</v>
      </c>
      <c r="C305" s="13">
        <v>2014</v>
      </c>
      <c r="D305" s="14">
        <v>8139</v>
      </c>
      <c r="E305" s="14">
        <v>570</v>
      </c>
      <c r="F305" s="14">
        <v>1498</v>
      </c>
      <c r="G305" s="14">
        <v>2741</v>
      </c>
      <c r="H305" s="14">
        <v>2767</v>
      </c>
      <c r="I305" s="14">
        <v>273</v>
      </c>
      <c r="J305" s="75">
        <v>2494</v>
      </c>
      <c r="K305" s="75">
        <v>161</v>
      </c>
      <c r="L305" s="14">
        <v>134</v>
      </c>
      <c r="M305" s="14">
        <v>105</v>
      </c>
      <c r="N305" s="14">
        <v>163</v>
      </c>
    </row>
    <row r="306" spans="1:14" ht="8.25" customHeight="1" x14ac:dyDescent="0.25">
      <c r="A306" s="86">
        <v>402</v>
      </c>
      <c r="B306" s="12" t="s">
        <v>54</v>
      </c>
      <c r="C306" s="13">
        <v>2014</v>
      </c>
      <c r="D306" s="14">
        <v>3641</v>
      </c>
      <c r="E306" s="14">
        <v>95</v>
      </c>
      <c r="F306" s="14">
        <v>671</v>
      </c>
      <c r="G306" s="14">
        <v>597</v>
      </c>
      <c r="H306" s="14">
        <v>1829</v>
      </c>
      <c r="I306" s="14">
        <v>368</v>
      </c>
      <c r="J306" s="75">
        <v>1461</v>
      </c>
      <c r="K306" s="75">
        <v>55</v>
      </c>
      <c r="L306" s="14">
        <v>132</v>
      </c>
      <c r="M306" s="14">
        <v>114</v>
      </c>
      <c r="N306" s="14">
        <v>148</v>
      </c>
    </row>
    <row r="307" spans="1:14" ht="8.25" customHeight="1" x14ac:dyDescent="0.25">
      <c r="A307" s="86">
        <v>403</v>
      </c>
      <c r="B307" s="12" t="s">
        <v>55</v>
      </c>
      <c r="C307" s="13">
        <v>2014</v>
      </c>
      <c r="D307" s="14">
        <v>11672</v>
      </c>
      <c r="E307" s="14">
        <v>442</v>
      </c>
      <c r="F307" s="14">
        <v>2711</v>
      </c>
      <c r="G307" s="14">
        <v>3345</v>
      </c>
      <c r="H307" s="14">
        <v>3764</v>
      </c>
      <c r="I307" s="14">
        <v>720</v>
      </c>
      <c r="J307" s="75">
        <v>3044</v>
      </c>
      <c r="K307" s="75">
        <v>426</v>
      </c>
      <c r="L307" s="14">
        <v>190</v>
      </c>
      <c r="M307" s="14">
        <v>314</v>
      </c>
      <c r="N307" s="14">
        <v>480</v>
      </c>
    </row>
    <row r="308" spans="1:14" ht="8.25" customHeight="1" x14ac:dyDescent="0.25">
      <c r="A308" s="86">
        <v>404</v>
      </c>
      <c r="B308" s="12" t="s">
        <v>56</v>
      </c>
      <c r="C308" s="13">
        <v>2014</v>
      </c>
      <c r="D308" s="14">
        <v>17648</v>
      </c>
      <c r="E308" s="14">
        <v>907</v>
      </c>
      <c r="F308" s="14">
        <v>3157</v>
      </c>
      <c r="G308" s="14">
        <v>5185</v>
      </c>
      <c r="H308" s="14">
        <v>7034</v>
      </c>
      <c r="I308" s="14">
        <v>1785</v>
      </c>
      <c r="J308" s="75">
        <v>5249</v>
      </c>
      <c r="K308" s="75">
        <v>456</v>
      </c>
      <c r="L308" s="14">
        <v>151</v>
      </c>
      <c r="M308" s="14">
        <v>370</v>
      </c>
      <c r="N308" s="14">
        <v>388</v>
      </c>
    </row>
    <row r="309" spans="1:14" ht="8.25" customHeight="1" x14ac:dyDescent="0.25">
      <c r="A309" s="86" t="s">
        <v>123</v>
      </c>
      <c r="B309" s="12" t="s">
        <v>57</v>
      </c>
      <c r="C309" s="13">
        <v>2014</v>
      </c>
      <c r="D309" s="14">
        <v>4698</v>
      </c>
      <c r="E309" s="14">
        <v>161</v>
      </c>
      <c r="F309" s="14">
        <v>970</v>
      </c>
      <c r="G309" s="14">
        <v>1162</v>
      </c>
      <c r="H309" s="14">
        <v>1710</v>
      </c>
      <c r="I309" s="14">
        <v>331</v>
      </c>
      <c r="J309" s="75">
        <v>1379</v>
      </c>
      <c r="K309" s="75">
        <v>150</v>
      </c>
      <c r="L309" s="14">
        <v>200</v>
      </c>
      <c r="M309" s="14">
        <v>169</v>
      </c>
      <c r="N309" s="14">
        <v>176</v>
      </c>
    </row>
    <row r="310" spans="1:14" ht="8.25" customHeight="1" x14ac:dyDescent="0.25">
      <c r="A310" s="86">
        <v>451</v>
      </c>
      <c r="B310" s="12" t="s">
        <v>58</v>
      </c>
      <c r="C310" s="13">
        <v>2014</v>
      </c>
      <c r="D310" s="14">
        <v>4953</v>
      </c>
      <c r="E310" s="14">
        <v>157</v>
      </c>
      <c r="F310" s="14">
        <v>786</v>
      </c>
      <c r="G310" s="14">
        <v>1159</v>
      </c>
      <c r="H310" s="14">
        <v>2268</v>
      </c>
      <c r="I310" s="14">
        <v>335</v>
      </c>
      <c r="J310" s="75">
        <v>1933</v>
      </c>
      <c r="K310" s="75">
        <v>46</v>
      </c>
      <c r="L310" s="14">
        <v>137</v>
      </c>
      <c r="M310" s="14">
        <v>256</v>
      </c>
      <c r="N310" s="14">
        <v>144</v>
      </c>
    </row>
    <row r="311" spans="1:14" ht="8.25" customHeight="1" x14ac:dyDescent="0.25">
      <c r="A311" s="86">
        <v>452</v>
      </c>
      <c r="B311" s="12" t="s">
        <v>59</v>
      </c>
      <c r="C311" s="13">
        <v>2014</v>
      </c>
      <c r="D311" s="14">
        <v>7903</v>
      </c>
      <c r="E311" s="14">
        <v>225</v>
      </c>
      <c r="F311" s="14">
        <v>1522</v>
      </c>
      <c r="G311" s="14">
        <v>1238</v>
      </c>
      <c r="H311" s="14">
        <v>3721</v>
      </c>
      <c r="I311" s="14">
        <v>228</v>
      </c>
      <c r="J311" s="75">
        <v>3493</v>
      </c>
      <c r="K311" s="75">
        <v>85</v>
      </c>
      <c r="L311" s="14">
        <v>337</v>
      </c>
      <c r="M311" s="14">
        <v>464</v>
      </c>
      <c r="N311" s="14">
        <v>311</v>
      </c>
    </row>
    <row r="312" spans="1:14" ht="8.25" customHeight="1" x14ac:dyDescent="0.25">
      <c r="A312" s="86">
        <v>453</v>
      </c>
      <c r="B312" s="12" t="s">
        <v>60</v>
      </c>
      <c r="C312" s="13">
        <v>2014</v>
      </c>
      <c r="D312" s="14">
        <v>12969</v>
      </c>
      <c r="E312" s="14">
        <v>158</v>
      </c>
      <c r="F312" s="14">
        <v>1600</v>
      </c>
      <c r="G312" s="14">
        <v>2315</v>
      </c>
      <c r="H312" s="14">
        <v>8053</v>
      </c>
      <c r="I312" s="14">
        <v>505</v>
      </c>
      <c r="J312" s="75">
        <v>7548</v>
      </c>
      <c r="K312" s="75">
        <v>113</v>
      </c>
      <c r="L312" s="14">
        <v>233</v>
      </c>
      <c r="M312" s="14">
        <v>241</v>
      </c>
      <c r="N312" s="14">
        <v>256</v>
      </c>
    </row>
    <row r="313" spans="1:14" ht="8.25" customHeight="1" x14ac:dyDescent="0.25">
      <c r="A313" s="86">
        <v>454</v>
      </c>
      <c r="B313" s="12" t="s">
        <v>61</v>
      </c>
      <c r="C313" s="13">
        <v>2014</v>
      </c>
      <c r="D313" s="14">
        <v>25259</v>
      </c>
      <c r="E313" s="14">
        <v>781</v>
      </c>
      <c r="F313" s="14">
        <v>2431</v>
      </c>
      <c r="G313" s="14">
        <v>2508</v>
      </c>
      <c r="H313" s="14">
        <v>17361</v>
      </c>
      <c r="I313" s="14">
        <v>1704</v>
      </c>
      <c r="J313" s="75">
        <v>15657</v>
      </c>
      <c r="K313" s="75">
        <v>323</v>
      </c>
      <c r="L313" s="14">
        <v>615</v>
      </c>
      <c r="M313" s="14">
        <v>506</v>
      </c>
      <c r="N313" s="14">
        <v>734</v>
      </c>
    </row>
    <row r="314" spans="1:14" ht="8.25" customHeight="1" x14ac:dyDescent="0.25">
      <c r="A314" s="86">
        <v>455</v>
      </c>
      <c r="B314" s="12" t="s">
        <v>62</v>
      </c>
      <c r="C314" s="13">
        <v>2014</v>
      </c>
      <c r="D314" s="14">
        <v>3078</v>
      </c>
      <c r="E314" s="14">
        <v>261</v>
      </c>
      <c r="F314" s="14">
        <v>520</v>
      </c>
      <c r="G314" s="14">
        <v>631</v>
      </c>
      <c r="H314" s="14">
        <v>1037</v>
      </c>
      <c r="I314" s="14">
        <v>341</v>
      </c>
      <c r="J314" s="75">
        <v>696</v>
      </c>
      <c r="K314" s="75">
        <v>82</v>
      </c>
      <c r="L314" s="14">
        <v>159</v>
      </c>
      <c r="M314" s="14">
        <v>202</v>
      </c>
      <c r="N314" s="14">
        <v>186</v>
      </c>
    </row>
    <row r="315" spans="1:14" ht="8.25" customHeight="1" x14ac:dyDescent="0.25">
      <c r="A315" s="86">
        <v>456</v>
      </c>
      <c r="B315" s="12" t="s">
        <v>63</v>
      </c>
      <c r="C315" s="13">
        <v>2014</v>
      </c>
      <c r="D315" s="14">
        <v>18091</v>
      </c>
      <c r="E315" s="14">
        <v>523</v>
      </c>
      <c r="F315" s="14">
        <v>1109</v>
      </c>
      <c r="G315" s="14">
        <v>1789</v>
      </c>
      <c r="H315" s="14">
        <v>13730</v>
      </c>
      <c r="I315" s="14">
        <v>6087</v>
      </c>
      <c r="J315" s="75">
        <v>7643</v>
      </c>
      <c r="K315" s="75">
        <v>146</v>
      </c>
      <c r="L315" s="14">
        <v>282</v>
      </c>
      <c r="M315" s="14">
        <v>206</v>
      </c>
      <c r="N315" s="14">
        <v>306</v>
      </c>
    </row>
    <row r="316" spans="1:14" ht="8.25" customHeight="1" x14ac:dyDescent="0.25">
      <c r="A316" s="86">
        <v>457</v>
      </c>
      <c r="B316" s="12" t="s">
        <v>64</v>
      </c>
      <c r="C316" s="13">
        <v>2014</v>
      </c>
      <c r="D316" s="14">
        <v>9314</v>
      </c>
      <c r="E316" s="14">
        <v>261</v>
      </c>
      <c r="F316" s="14">
        <v>1095</v>
      </c>
      <c r="G316" s="14">
        <v>1206</v>
      </c>
      <c r="H316" s="14">
        <v>5694</v>
      </c>
      <c r="I316" s="14">
        <v>569</v>
      </c>
      <c r="J316" s="75">
        <v>5125</v>
      </c>
      <c r="K316" s="75">
        <v>121</v>
      </c>
      <c r="L316" s="14">
        <v>148</v>
      </c>
      <c r="M316" s="14">
        <v>408</v>
      </c>
      <c r="N316" s="14">
        <v>381</v>
      </c>
    </row>
    <row r="317" spans="1:14" ht="8.25" customHeight="1" x14ac:dyDescent="0.25">
      <c r="A317" s="86">
        <v>458</v>
      </c>
      <c r="B317" s="12" t="s">
        <v>65</v>
      </c>
      <c r="C317" s="13">
        <v>2014</v>
      </c>
      <c r="D317" s="14">
        <v>7810</v>
      </c>
      <c r="E317" s="14">
        <v>236</v>
      </c>
      <c r="F317" s="14">
        <v>1128</v>
      </c>
      <c r="G317" s="14">
        <v>1513</v>
      </c>
      <c r="H317" s="14">
        <v>4347</v>
      </c>
      <c r="I317" s="14">
        <v>445</v>
      </c>
      <c r="J317" s="75">
        <v>3902</v>
      </c>
      <c r="K317" s="75">
        <v>84</v>
      </c>
      <c r="L317" s="14">
        <v>99</v>
      </c>
      <c r="M317" s="14">
        <v>209</v>
      </c>
      <c r="N317" s="14">
        <v>194</v>
      </c>
    </row>
    <row r="318" spans="1:14" ht="8.25" customHeight="1" x14ac:dyDescent="0.25">
      <c r="A318" s="86">
        <v>459</v>
      </c>
      <c r="B318" s="12" t="s">
        <v>66</v>
      </c>
      <c r="C318" s="13">
        <v>2014</v>
      </c>
      <c r="D318" s="14">
        <v>21929</v>
      </c>
      <c r="E318" s="14">
        <v>1352</v>
      </c>
      <c r="F318" s="14">
        <v>2400</v>
      </c>
      <c r="G318" s="14">
        <v>5129</v>
      </c>
      <c r="H318" s="14">
        <v>11399</v>
      </c>
      <c r="I318" s="14">
        <v>2132</v>
      </c>
      <c r="J318" s="75">
        <v>9267</v>
      </c>
      <c r="K318" s="75">
        <v>545</v>
      </c>
      <c r="L318" s="14">
        <v>324</v>
      </c>
      <c r="M318" s="14">
        <v>114</v>
      </c>
      <c r="N318" s="14">
        <v>666</v>
      </c>
    </row>
    <row r="319" spans="1:14" ht="8.25" customHeight="1" x14ac:dyDescent="0.25">
      <c r="A319" s="86">
        <v>460</v>
      </c>
      <c r="B319" s="12" t="s">
        <v>67</v>
      </c>
      <c r="C319" s="13">
        <v>2014</v>
      </c>
      <c r="D319" s="14">
        <v>13386</v>
      </c>
      <c r="E319" s="14">
        <v>391</v>
      </c>
      <c r="F319" s="14">
        <v>1984</v>
      </c>
      <c r="G319" s="14">
        <v>3366</v>
      </c>
      <c r="H319" s="14">
        <v>6864</v>
      </c>
      <c r="I319" s="14">
        <v>474</v>
      </c>
      <c r="J319" s="75">
        <v>6390</v>
      </c>
      <c r="K319" s="75">
        <v>80</v>
      </c>
      <c r="L319" s="14">
        <v>140</v>
      </c>
      <c r="M319" s="14">
        <v>265</v>
      </c>
      <c r="N319" s="14">
        <v>296</v>
      </c>
    </row>
    <row r="320" spans="1:14" ht="8.25" customHeight="1" x14ac:dyDescent="0.25">
      <c r="A320" s="86">
        <v>461</v>
      </c>
      <c r="B320" s="12" t="s">
        <v>68</v>
      </c>
      <c r="C320" s="13">
        <v>2014</v>
      </c>
      <c r="D320" s="14">
        <v>5280</v>
      </c>
      <c r="E320" s="14">
        <v>377</v>
      </c>
      <c r="F320" s="14">
        <v>691</v>
      </c>
      <c r="G320" s="14">
        <v>1553</v>
      </c>
      <c r="H320" s="14">
        <v>1938</v>
      </c>
      <c r="I320" s="14">
        <v>399</v>
      </c>
      <c r="J320" s="75">
        <v>1539</v>
      </c>
      <c r="K320" s="75">
        <v>241</v>
      </c>
      <c r="L320" s="14">
        <v>141</v>
      </c>
      <c r="M320" s="14">
        <v>140</v>
      </c>
      <c r="N320" s="14">
        <v>199</v>
      </c>
    </row>
    <row r="321" spans="1:14" ht="8.25" customHeight="1" x14ac:dyDescent="0.25">
      <c r="A321" s="86">
        <v>462</v>
      </c>
      <c r="B321" s="12" t="s">
        <v>69</v>
      </c>
      <c r="C321" s="13">
        <v>2014</v>
      </c>
      <c r="D321" s="14">
        <v>1965</v>
      </c>
      <c r="E321" s="14">
        <v>34</v>
      </c>
      <c r="F321" s="14">
        <v>315</v>
      </c>
      <c r="G321" s="14">
        <v>332</v>
      </c>
      <c r="H321" s="14">
        <v>947</v>
      </c>
      <c r="I321" s="14">
        <v>97</v>
      </c>
      <c r="J321" s="75">
        <v>850</v>
      </c>
      <c r="K321" s="75">
        <v>41</v>
      </c>
      <c r="L321" s="14">
        <v>121</v>
      </c>
      <c r="M321" s="14">
        <v>93</v>
      </c>
      <c r="N321" s="14">
        <v>82</v>
      </c>
    </row>
    <row r="322" spans="1:14" s="28" customFormat="1" ht="16.5" customHeight="1" x14ac:dyDescent="0.25">
      <c r="A322" s="86">
        <v>4</v>
      </c>
      <c r="B322" s="15" t="s">
        <v>70</v>
      </c>
      <c r="C322" s="16">
        <v>2014</v>
      </c>
      <c r="D322" s="17">
        <v>177735</v>
      </c>
      <c r="E322" s="17">
        <v>6931</v>
      </c>
      <c r="F322" s="17">
        <v>24588</v>
      </c>
      <c r="G322" s="17">
        <v>35769</v>
      </c>
      <c r="H322" s="17">
        <v>94463</v>
      </c>
      <c r="I322" s="17">
        <v>16793</v>
      </c>
      <c r="J322" s="76">
        <v>77670</v>
      </c>
      <c r="K322" s="76">
        <v>3155</v>
      </c>
      <c r="L322" s="17">
        <v>3543</v>
      </c>
      <c r="M322" s="17">
        <v>4176</v>
      </c>
      <c r="N322" s="17">
        <v>5110</v>
      </c>
    </row>
    <row r="323" spans="1:14" s="28" customFormat="1" ht="16.5" customHeight="1" x14ac:dyDescent="0.25">
      <c r="A323" s="86">
        <v>0</v>
      </c>
      <c r="B323" s="15" t="s">
        <v>71</v>
      </c>
      <c r="C323" s="16">
        <v>2014</v>
      </c>
      <c r="D323" s="17">
        <v>570883</v>
      </c>
      <c r="E323" s="17">
        <v>29049</v>
      </c>
      <c r="F323" s="17">
        <v>99845</v>
      </c>
      <c r="G323" s="17">
        <v>151250</v>
      </c>
      <c r="H323" s="17">
        <v>232661</v>
      </c>
      <c r="I323" s="17">
        <v>57442</v>
      </c>
      <c r="J323" s="76">
        <v>175219</v>
      </c>
      <c r="K323" s="76">
        <v>14729</v>
      </c>
      <c r="L323" s="17">
        <v>12427</v>
      </c>
      <c r="M323" s="17">
        <v>13570</v>
      </c>
      <c r="N323" s="17">
        <v>17352</v>
      </c>
    </row>
    <row r="324" spans="1:14" ht="8.25" customHeight="1" x14ac:dyDescent="0.25">
      <c r="A324" s="86">
        <v>101</v>
      </c>
      <c r="B324" s="12" t="s">
        <v>19</v>
      </c>
      <c r="C324" s="13">
        <v>2013</v>
      </c>
      <c r="D324" s="14">
        <v>22122</v>
      </c>
      <c r="E324" s="14">
        <v>1729</v>
      </c>
      <c r="F324" s="14">
        <v>4772</v>
      </c>
      <c r="G324" s="14">
        <v>6700</v>
      </c>
      <c r="H324" s="14">
        <v>7185</v>
      </c>
      <c r="I324" s="14">
        <v>1708</v>
      </c>
      <c r="J324" s="75">
        <v>5477</v>
      </c>
      <c r="K324" s="75">
        <v>741</v>
      </c>
      <c r="L324" s="14">
        <v>108</v>
      </c>
      <c r="M324" s="14">
        <v>355</v>
      </c>
      <c r="N324" s="14">
        <v>532</v>
      </c>
    </row>
    <row r="325" spans="1:14" ht="8.25" customHeight="1" x14ac:dyDescent="0.25">
      <c r="A325" s="86">
        <v>102</v>
      </c>
      <c r="B325" s="12" t="s">
        <v>20</v>
      </c>
      <c r="C325" s="13">
        <v>2013</v>
      </c>
      <c r="D325" s="14">
        <v>10596</v>
      </c>
      <c r="E325" s="14">
        <v>1094</v>
      </c>
      <c r="F325" s="14">
        <v>1887</v>
      </c>
      <c r="G325" s="14">
        <v>4680</v>
      </c>
      <c r="H325" s="14">
        <v>2315</v>
      </c>
      <c r="I325" s="14">
        <v>711</v>
      </c>
      <c r="J325" s="75">
        <v>1604</v>
      </c>
      <c r="K325" s="75">
        <v>224</v>
      </c>
      <c r="L325" s="14">
        <v>169</v>
      </c>
      <c r="M325" s="14">
        <v>99</v>
      </c>
      <c r="N325" s="14">
        <v>128</v>
      </c>
    </row>
    <row r="326" spans="1:14" ht="8.25" customHeight="1" x14ac:dyDescent="0.25">
      <c r="A326" s="86">
        <v>103</v>
      </c>
      <c r="B326" s="12" t="s">
        <v>21</v>
      </c>
      <c r="C326" s="13">
        <v>2013</v>
      </c>
      <c r="D326" s="14">
        <v>14017</v>
      </c>
      <c r="E326" s="14">
        <v>507</v>
      </c>
      <c r="F326" s="14">
        <v>2570</v>
      </c>
      <c r="G326" s="14">
        <v>2261</v>
      </c>
      <c r="H326" s="14">
        <v>7731</v>
      </c>
      <c r="I326" s="14">
        <v>4172</v>
      </c>
      <c r="J326" s="75">
        <v>3559</v>
      </c>
      <c r="K326" s="75">
        <v>397</v>
      </c>
      <c r="L326" s="14">
        <v>204</v>
      </c>
      <c r="M326" s="14">
        <v>113</v>
      </c>
      <c r="N326" s="14">
        <v>234</v>
      </c>
    </row>
    <row r="327" spans="1:14" ht="8.25" customHeight="1" x14ac:dyDescent="0.25">
      <c r="A327" s="86">
        <v>151</v>
      </c>
      <c r="B327" s="12" t="s">
        <v>22</v>
      </c>
      <c r="C327" s="13">
        <v>2013</v>
      </c>
      <c r="D327" s="14">
        <v>7991</v>
      </c>
      <c r="E327" s="14">
        <v>802</v>
      </c>
      <c r="F327" s="14">
        <v>1390</v>
      </c>
      <c r="G327" s="14">
        <v>2085</v>
      </c>
      <c r="H327" s="14">
        <v>2869</v>
      </c>
      <c r="I327" s="14">
        <v>1084</v>
      </c>
      <c r="J327" s="75">
        <v>1785</v>
      </c>
      <c r="K327" s="75">
        <v>247</v>
      </c>
      <c r="L327" s="14">
        <v>194</v>
      </c>
      <c r="M327" s="14">
        <v>190</v>
      </c>
      <c r="N327" s="14">
        <v>214</v>
      </c>
    </row>
    <row r="328" spans="1:14" ht="8.25" customHeight="1" x14ac:dyDescent="0.25">
      <c r="A328" s="86">
        <v>152</v>
      </c>
      <c r="B328" s="12" t="s">
        <v>23</v>
      </c>
      <c r="C328" s="13">
        <v>2013</v>
      </c>
      <c r="D328" s="14">
        <v>17736</v>
      </c>
      <c r="E328" s="14">
        <v>1260</v>
      </c>
      <c r="F328" s="14">
        <v>5829</v>
      </c>
      <c r="G328" s="14">
        <v>4207</v>
      </c>
      <c r="H328" s="14">
        <v>3908</v>
      </c>
      <c r="I328" s="14">
        <v>1461</v>
      </c>
      <c r="J328" s="75">
        <v>2447</v>
      </c>
      <c r="K328" s="75">
        <v>860</v>
      </c>
      <c r="L328" s="14">
        <v>545</v>
      </c>
      <c r="M328" s="14">
        <v>489</v>
      </c>
      <c r="N328" s="14">
        <v>638</v>
      </c>
    </row>
    <row r="329" spans="1:14" ht="8.25" customHeight="1" x14ac:dyDescent="0.25">
      <c r="A329" s="86">
        <v>153</v>
      </c>
      <c r="B329" s="12" t="s">
        <v>24</v>
      </c>
      <c r="C329" s="13">
        <v>2013</v>
      </c>
      <c r="D329" s="14">
        <v>7947</v>
      </c>
      <c r="E329" s="14">
        <v>311</v>
      </c>
      <c r="F329" s="14">
        <v>2369</v>
      </c>
      <c r="G329" s="14">
        <v>2234</v>
      </c>
      <c r="H329" s="14">
        <v>2330</v>
      </c>
      <c r="I329" s="14">
        <v>887</v>
      </c>
      <c r="J329" s="75">
        <v>1443</v>
      </c>
      <c r="K329" s="75">
        <v>183</v>
      </c>
      <c r="L329" s="14">
        <v>153</v>
      </c>
      <c r="M329" s="14">
        <v>112</v>
      </c>
      <c r="N329" s="14">
        <v>255</v>
      </c>
    </row>
    <row r="330" spans="1:14" ht="8.25" customHeight="1" x14ac:dyDescent="0.25">
      <c r="A330" s="86">
        <v>154</v>
      </c>
      <c r="B330" s="12" t="s">
        <v>25</v>
      </c>
      <c r="C330" s="13">
        <v>2013</v>
      </c>
      <c r="D330" s="14">
        <v>3682</v>
      </c>
      <c r="E330" s="14">
        <v>200</v>
      </c>
      <c r="F330" s="14">
        <v>585</v>
      </c>
      <c r="G330" s="14">
        <v>1096</v>
      </c>
      <c r="H330" s="14">
        <v>1388</v>
      </c>
      <c r="I330" s="14">
        <v>390</v>
      </c>
      <c r="J330" s="75">
        <v>998</v>
      </c>
      <c r="K330" s="75">
        <v>94</v>
      </c>
      <c r="L330" s="14">
        <v>131</v>
      </c>
      <c r="M330" s="14">
        <v>151</v>
      </c>
      <c r="N330" s="14">
        <v>37</v>
      </c>
    </row>
    <row r="331" spans="1:14" ht="8.25" customHeight="1" x14ac:dyDescent="0.25">
      <c r="A331" s="86">
        <v>155</v>
      </c>
      <c r="B331" s="12" t="s">
        <v>26</v>
      </c>
      <c r="C331" s="13">
        <v>2013</v>
      </c>
      <c r="D331" s="14">
        <v>5406</v>
      </c>
      <c r="E331" s="14">
        <v>322</v>
      </c>
      <c r="F331" s="14">
        <v>1270</v>
      </c>
      <c r="G331" s="14">
        <v>1405</v>
      </c>
      <c r="H331" s="14">
        <v>1638</v>
      </c>
      <c r="I331" s="14">
        <v>778</v>
      </c>
      <c r="J331" s="75">
        <v>860</v>
      </c>
      <c r="K331" s="75">
        <v>209</v>
      </c>
      <c r="L331" s="14">
        <v>236</v>
      </c>
      <c r="M331" s="14">
        <v>159</v>
      </c>
      <c r="N331" s="14">
        <v>167</v>
      </c>
    </row>
    <row r="332" spans="1:14" ht="8.25" customHeight="1" x14ac:dyDescent="0.25">
      <c r="A332" s="86">
        <v>156</v>
      </c>
      <c r="B332" s="12" t="s">
        <v>27</v>
      </c>
      <c r="C332" s="13">
        <v>2013</v>
      </c>
      <c r="D332" s="14">
        <v>3068</v>
      </c>
      <c r="E332" s="14">
        <v>95</v>
      </c>
      <c r="F332" s="14">
        <v>520</v>
      </c>
      <c r="G332" s="14">
        <v>1102</v>
      </c>
      <c r="H332" s="14">
        <v>1003</v>
      </c>
      <c r="I332" s="14">
        <v>324</v>
      </c>
      <c r="J332" s="75">
        <v>679</v>
      </c>
      <c r="K332" s="75">
        <v>65</v>
      </c>
      <c r="L332" s="14">
        <v>118</v>
      </c>
      <c r="M332" s="14">
        <v>130</v>
      </c>
      <c r="N332" s="14">
        <v>35</v>
      </c>
    </row>
    <row r="333" spans="1:14" ht="8.25" customHeight="1" x14ac:dyDescent="0.25">
      <c r="A333" s="86">
        <v>157</v>
      </c>
      <c r="B333" s="12" t="s">
        <v>28</v>
      </c>
      <c r="C333" s="13">
        <v>2013</v>
      </c>
      <c r="D333" s="14">
        <v>6874</v>
      </c>
      <c r="E333" s="14">
        <v>529</v>
      </c>
      <c r="F333" s="14">
        <v>1545</v>
      </c>
      <c r="G333" s="14">
        <v>2621</v>
      </c>
      <c r="H333" s="14">
        <v>1659</v>
      </c>
      <c r="I333" s="14">
        <v>166</v>
      </c>
      <c r="J333" s="75">
        <v>1493</v>
      </c>
      <c r="K333" s="75">
        <v>47</v>
      </c>
      <c r="L333" s="14">
        <v>235</v>
      </c>
      <c r="M333" s="14">
        <v>179</v>
      </c>
      <c r="N333" s="14">
        <v>59</v>
      </c>
    </row>
    <row r="334" spans="1:14" ht="8.25" customHeight="1" x14ac:dyDescent="0.25">
      <c r="A334" s="86">
        <v>158</v>
      </c>
      <c r="B334" s="12" t="s">
        <v>29</v>
      </c>
      <c r="C334" s="13">
        <v>2013</v>
      </c>
      <c r="D334" s="14">
        <v>5051</v>
      </c>
      <c r="E334" s="14">
        <v>526</v>
      </c>
      <c r="F334" s="14">
        <v>1043</v>
      </c>
      <c r="G334" s="14">
        <v>1385</v>
      </c>
      <c r="H334" s="14">
        <v>1574</v>
      </c>
      <c r="I334" s="14">
        <v>473</v>
      </c>
      <c r="J334" s="75">
        <v>1101</v>
      </c>
      <c r="K334" s="75">
        <v>85</v>
      </c>
      <c r="L334" s="14">
        <v>179</v>
      </c>
      <c r="M334" s="14">
        <v>146</v>
      </c>
      <c r="N334" s="14">
        <v>113</v>
      </c>
    </row>
    <row r="335" spans="1:14" s="28" customFormat="1" ht="16.5" customHeight="1" x14ac:dyDescent="0.25">
      <c r="A335" s="86">
        <v>1</v>
      </c>
      <c r="B335" s="15" t="s">
        <v>30</v>
      </c>
      <c r="C335" s="16">
        <v>2013</v>
      </c>
      <c r="D335" s="17">
        <v>104490</v>
      </c>
      <c r="E335" s="17">
        <v>7375</v>
      </c>
      <c r="F335" s="17">
        <v>23780</v>
      </c>
      <c r="G335" s="17">
        <v>29776</v>
      </c>
      <c r="H335" s="17">
        <v>33600</v>
      </c>
      <c r="I335" s="17">
        <v>12154</v>
      </c>
      <c r="J335" s="76">
        <v>21446</v>
      </c>
      <c r="K335" s="76">
        <v>3152</v>
      </c>
      <c r="L335" s="17">
        <v>2272</v>
      </c>
      <c r="M335" s="17">
        <v>2123</v>
      </c>
      <c r="N335" s="17">
        <v>2412</v>
      </c>
    </row>
    <row r="336" spans="1:14" ht="8.25" customHeight="1" x14ac:dyDescent="0.25">
      <c r="A336" s="86">
        <v>241</v>
      </c>
      <c r="B336" s="12" t="s">
        <v>31</v>
      </c>
      <c r="C336" s="13">
        <v>2013</v>
      </c>
      <c r="D336" s="14">
        <v>126962</v>
      </c>
      <c r="E336" s="14">
        <v>11857</v>
      </c>
      <c r="F336" s="14">
        <v>23038</v>
      </c>
      <c r="G336" s="14">
        <v>41735</v>
      </c>
      <c r="H336" s="14">
        <v>39635</v>
      </c>
      <c r="I336" s="14">
        <v>14832</v>
      </c>
      <c r="J336" s="75">
        <v>24803</v>
      </c>
      <c r="K336" s="75">
        <v>5245</v>
      </c>
      <c r="L336" s="14">
        <v>1763</v>
      </c>
      <c r="M336" s="14">
        <v>1303</v>
      </c>
      <c r="N336" s="14">
        <v>2386</v>
      </c>
    </row>
    <row r="337" spans="1:14" ht="8.25" customHeight="1" x14ac:dyDescent="0.25">
      <c r="A337" s="86">
        <v>241001</v>
      </c>
      <c r="B337" s="12" t="s">
        <v>32</v>
      </c>
      <c r="C337" s="13">
        <v>2013</v>
      </c>
      <c r="D337" s="14">
        <v>82727</v>
      </c>
      <c r="E337" s="14">
        <v>7371</v>
      </c>
      <c r="F337" s="14">
        <v>15778</v>
      </c>
      <c r="G337" s="14">
        <v>27558</v>
      </c>
      <c r="H337" s="14">
        <v>24995</v>
      </c>
      <c r="I337" s="14">
        <v>9285</v>
      </c>
      <c r="J337" s="75">
        <v>15710</v>
      </c>
      <c r="K337" s="75">
        <v>3886</v>
      </c>
      <c r="L337" s="14">
        <v>951</v>
      </c>
      <c r="M337" s="14">
        <v>514</v>
      </c>
      <c r="N337" s="14">
        <v>1674</v>
      </c>
    </row>
    <row r="338" spans="1:14" ht="8.25" customHeight="1" x14ac:dyDescent="0.25">
      <c r="A338" s="86" t="s">
        <v>122</v>
      </c>
      <c r="B338" s="12" t="s">
        <v>33</v>
      </c>
      <c r="C338" s="13">
        <v>2013</v>
      </c>
      <c r="D338" s="14">
        <v>44235</v>
      </c>
      <c r="E338" s="14">
        <v>4486</v>
      </c>
      <c r="F338" s="14">
        <v>7260</v>
      </c>
      <c r="G338" s="14">
        <v>14177</v>
      </c>
      <c r="H338" s="14">
        <v>14640</v>
      </c>
      <c r="I338" s="14">
        <v>5547</v>
      </c>
      <c r="J338" s="75">
        <v>9093</v>
      </c>
      <c r="K338" s="75">
        <v>1359</v>
      </c>
      <c r="L338" s="14">
        <v>812</v>
      </c>
      <c r="M338" s="14">
        <v>789</v>
      </c>
      <c r="N338" s="14">
        <v>712</v>
      </c>
    </row>
    <row r="339" spans="1:14" ht="8.25" customHeight="1" x14ac:dyDescent="0.25">
      <c r="A339" s="86">
        <v>251</v>
      </c>
      <c r="B339" s="12" t="s">
        <v>34</v>
      </c>
      <c r="C339" s="13">
        <v>2013</v>
      </c>
      <c r="D339" s="14">
        <v>10761</v>
      </c>
      <c r="E339" s="14">
        <v>722</v>
      </c>
      <c r="F339" s="14">
        <v>1691</v>
      </c>
      <c r="G339" s="14">
        <v>2557</v>
      </c>
      <c r="H339" s="14">
        <v>4693</v>
      </c>
      <c r="I339" s="14">
        <v>809</v>
      </c>
      <c r="J339" s="75">
        <v>3884</v>
      </c>
      <c r="K339" s="75">
        <v>315</v>
      </c>
      <c r="L339" s="14">
        <v>310</v>
      </c>
      <c r="M339" s="14">
        <v>246</v>
      </c>
      <c r="N339" s="14">
        <v>227</v>
      </c>
    </row>
    <row r="340" spans="1:14" ht="8.25" customHeight="1" x14ac:dyDescent="0.25">
      <c r="A340" s="86">
        <v>252</v>
      </c>
      <c r="B340" s="12" t="s">
        <v>35</v>
      </c>
      <c r="C340" s="13">
        <v>2013</v>
      </c>
      <c r="D340" s="14">
        <v>10719</v>
      </c>
      <c r="E340" s="14">
        <v>818</v>
      </c>
      <c r="F340" s="14">
        <v>1895</v>
      </c>
      <c r="G340" s="14">
        <v>4071</v>
      </c>
      <c r="H340" s="14">
        <v>3235</v>
      </c>
      <c r="I340" s="14">
        <v>1352</v>
      </c>
      <c r="J340" s="75">
        <v>1883</v>
      </c>
      <c r="K340" s="75">
        <v>205</v>
      </c>
      <c r="L340" s="14">
        <v>205</v>
      </c>
      <c r="M340" s="14">
        <v>156</v>
      </c>
      <c r="N340" s="14">
        <v>134</v>
      </c>
    </row>
    <row r="341" spans="1:14" ht="8.25" customHeight="1" x14ac:dyDescent="0.25">
      <c r="A341" s="86">
        <v>254</v>
      </c>
      <c r="B341" s="12" t="s">
        <v>36</v>
      </c>
      <c r="C341" s="13">
        <v>2013</v>
      </c>
      <c r="D341" s="14">
        <v>15353</v>
      </c>
      <c r="E341" s="14">
        <v>1150</v>
      </c>
      <c r="F341" s="14">
        <v>2968</v>
      </c>
      <c r="G341" s="14">
        <v>4540</v>
      </c>
      <c r="H341" s="14">
        <v>4901</v>
      </c>
      <c r="I341" s="14">
        <v>1684</v>
      </c>
      <c r="J341" s="75">
        <v>3217</v>
      </c>
      <c r="K341" s="75">
        <v>557</v>
      </c>
      <c r="L341" s="14">
        <v>464</v>
      </c>
      <c r="M341" s="14">
        <v>353</v>
      </c>
      <c r="N341" s="14">
        <v>420</v>
      </c>
    </row>
    <row r="342" spans="1:14" ht="8.25" customHeight="1" x14ac:dyDescent="0.25">
      <c r="A342" s="86">
        <v>255</v>
      </c>
      <c r="B342" s="12" t="s">
        <v>37</v>
      </c>
      <c r="C342" s="13">
        <v>2013</v>
      </c>
      <c r="D342" s="14">
        <v>3094</v>
      </c>
      <c r="E342" s="14">
        <v>311</v>
      </c>
      <c r="F342" s="14">
        <v>578</v>
      </c>
      <c r="G342" s="14">
        <v>1391</v>
      </c>
      <c r="H342" s="14">
        <v>553</v>
      </c>
      <c r="I342" s="14">
        <v>235</v>
      </c>
      <c r="J342" s="75">
        <v>318</v>
      </c>
      <c r="K342" s="75">
        <v>78</v>
      </c>
      <c r="L342" s="14">
        <v>42</v>
      </c>
      <c r="M342" s="14">
        <v>86</v>
      </c>
      <c r="N342" s="14">
        <v>55</v>
      </c>
    </row>
    <row r="343" spans="1:14" ht="8.25" customHeight="1" x14ac:dyDescent="0.25">
      <c r="A343" s="86">
        <v>256</v>
      </c>
      <c r="B343" s="12" t="s">
        <v>38</v>
      </c>
      <c r="C343" s="13">
        <v>2013</v>
      </c>
      <c r="D343" s="14">
        <v>5829</v>
      </c>
      <c r="E343" s="14">
        <v>314</v>
      </c>
      <c r="F343" s="14">
        <v>1131</v>
      </c>
      <c r="G343" s="14">
        <v>1726</v>
      </c>
      <c r="H343" s="14">
        <v>2219</v>
      </c>
      <c r="I343" s="14">
        <v>560</v>
      </c>
      <c r="J343" s="75">
        <v>1659</v>
      </c>
      <c r="K343" s="75">
        <v>81</v>
      </c>
      <c r="L343" s="14">
        <v>93</v>
      </c>
      <c r="M343" s="14">
        <v>145</v>
      </c>
      <c r="N343" s="14">
        <v>120</v>
      </c>
    </row>
    <row r="344" spans="1:14" ht="8.25" customHeight="1" x14ac:dyDescent="0.25">
      <c r="A344" s="86">
        <v>257</v>
      </c>
      <c r="B344" s="12" t="s">
        <v>39</v>
      </c>
      <c r="C344" s="13">
        <v>2013</v>
      </c>
      <c r="D344" s="14">
        <v>8854</v>
      </c>
      <c r="E344" s="14">
        <v>564</v>
      </c>
      <c r="F344" s="14">
        <v>1355</v>
      </c>
      <c r="G344" s="14">
        <v>2973</v>
      </c>
      <c r="H344" s="14">
        <v>3139</v>
      </c>
      <c r="I344" s="14">
        <v>1049</v>
      </c>
      <c r="J344" s="75">
        <v>2090</v>
      </c>
      <c r="K344" s="75">
        <v>232</v>
      </c>
      <c r="L344" s="14">
        <v>283</v>
      </c>
      <c r="M344" s="14">
        <v>166</v>
      </c>
      <c r="N344" s="14">
        <v>142</v>
      </c>
    </row>
    <row r="345" spans="1:14" s="28" customFormat="1" ht="16.5" customHeight="1" x14ac:dyDescent="0.25">
      <c r="A345" s="86">
        <v>2</v>
      </c>
      <c r="B345" s="15" t="s">
        <v>40</v>
      </c>
      <c r="C345" s="16">
        <v>2013</v>
      </c>
      <c r="D345" s="17">
        <v>181572</v>
      </c>
      <c r="E345" s="17">
        <v>15736</v>
      </c>
      <c r="F345" s="17">
        <v>32656</v>
      </c>
      <c r="G345" s="17">
        <v>58993</v>
      </c>
      <c r="H345" s="17">
        <v>58375</v>
      </c>
      <c r="I345" s="17">
        <v>20521</v>
      </c>
      <c r="J345" s="76">
        <v>37854</v>
      </c>
      <c r="K345" s="76">
        <v>6713</v>
      </c>
      <c r="L345" s="17">
        <v>3160</v>
      </c>
      <c r="M345" s="17">
        <v>2455</v>
      </c>
      <c r="N345" s="17">
        <v>3484</v>
      </c>
    </row>
    <row r="346" spans="1:14" ht="8.25" customHeight="1" x14ac:dyDescent="0.25">
      <c r="A346" s="86">
        <v>351</v>
      </c>
      <c r="B346" s="12" t="s">
        <v>41</v>
      </c>
      <c r="C346" s="13">
        <v>2013</v>
      </c>
      <c r="D346" s="14">
        <v>8519</v>
      </c>
      <c r="E346" s="14">
        <v>348</v>
      </c>
      <c r="F346" s="14">
        <v>1817</v>
      </c>
      <c r="G346" s="14">
        <v>2245</v>
      </c>
      <c r="H346" s="14">
        <v>3372</v>
      </c>
      <c r="I346" s="14">
        <v>1146</v>
      </c>
      <c r="J346" s="75">
        <v>2226</v>
      </c>
      <c r="K346" s="75">
        <v>194</v>
      </c>
      <c r="L346" s="14">
        <v>199</v>
      </c>
      <c r="M346" s="14">
        <v>175</v>
      </c>
      <c r="N346" s="14">
        <v>169</v>
      </c>
    </row>
    <row r="347" spans="1:14" ht="8.25" customHeight="1" x14ac:dyDescent="0.25">
      <c r="A347" s="86">
        <v>352</v>
      </c>
      <c r="B347" s="12" t="s">
        <v>42</v>
      </c>
      <c r="C347" s="13">
        <v>2013</v>
      </c>
      <c r="D347" s="14">
        <v>8660</v>
      </c>
      <c r="E347" s="14">
        <v>553</v>
      </c>
      <c r="F347" s="14">
        <v>1399</v>
      </c>
      <c r="G347" s="14">
        <v>1846</v>
      </c>
      <c r="H347" s="14">
        <v>3870</v>
      </c>
      <c r="I347" s="14">
        <v>858</v>
      </c>
      <c r="J347" s="75">
        <v>3012</v>
      </c>
      <c r="K347" s="75">
        <v>286</v>
      </c>
      <c r="L347" s="14">
        <v>281</v>
      </c>
      <c r="M347" s="14">
        <v>278</v>
      </c>
      <c r="N347" s="14">
        <v>147</v>
      </c>
    </row>
    <row r="348" spans="1:14" ht="8.25" customHeight="1" x14ac:dyDescent="0.25">
      <c r="A348" s="86">
        <v>353</v>
      </c>
      <c r="B348" s="12" t="s">
        <v>43</v>
      </c>
      <c r="C348" s="13">
        <v>2013</v>
      </c>
      <c r="D348" s="14">
        <v>11651</v>
      </c>
      <c r="E348" s="14">
        <v>1007</v>
      </c>
      <c r="F348" s="14">
        <v>2331</v>
      </c>
      <c r="G348" s="14">
        <v>3119</v>
      </c>
      <c r="H348" s="14">
        <v>3970</v>
      </c>
      <c r="I348" s="14">
        <v>1515</v>
      </c>
      <c r="J348" s="75">
        <v>2455</v>
      </c>
      <c r="K348" s="75">
        <v>284</v>
      </c>
      <c r="L348" s="14">
        <v>308</v>
      </c>
      <c r="M348" s="14">
        <v>395</v>
      </c>
      <c r="N348" s="14">
        <v>237</v>
      </c>
    </row>
    <row r="349" spans="1:14" ht="8.25" customHeight="1" x14ac:dyDescent="0.25">
      <c r="A349" s="86">
        <v>354</v>
      </c>
      <c r="B349" s="12" t="s">
        <v>44</v>
      </c>
      <c r="C349" s="13">
        <v>2013</v>
      </c>
      <c r="D349" s="14">
        <v>1882</v>
      </c>
      <c r="E349" s="14">
        <v>83</v>
      </c>
      <c r="F349" s="14">
        <v>247</v>
      </c>
      <c r="G349" s="14">
        <v>287</v>
      </c>
      <c r="H349" s="14">
        <v>1037</v>
      </c>
      <c r="I349" s="14">
        <v>155</v>
      </c>
      <c r="J349" s="75">
        <v>882</v>
      </c>
      <c r="K349" s="75">
        <v>48</v>
      </c>
      <c r="L349" s="14">
        <v>60</v>
      </c>
      <c r="M349" s="14">
        <v>65</v>
      </c>
      <c r="N349" s="14">
        <v>55</v>
      </c>
    </row>
    <row r="350" spans="1:14" ht="8.25" customHeight="1" x14ac:dyDescent="0.25">
      <c r="A350" s="86">
        <v>355</v>
      </c>
      <c r="B350" s="12" t="s">
        <v>45</v>
      </c>
      <c r="C350" s="13">
        <v>2013</v>
      </c>
      <c r="D350" s="14">
        <v>7514</v>
      </c>
      <c r="E350" s="14">
        <v>316</v>
      </c>
      <c r="F350" s="14">
        <v>1629</v>
      </c>
      <c r="G350" s="14">
        <v>1924</v>
      </c>
      <c r="H350" s="14">
        <v>2842</v>
      </c>
      <c r="I350" s="14">
        <v>548</v>
      </c>
      <c r="J350" s="75">
        <v>2294</v>
      </c>
      <c r="K350" s="75">
        <v>177</v>
      </c>
      <c r="L350" s="14">
        <v>217</v>
      </c>
      <c r="M350" s="14">
        <v>284</v>
      </c>
      <c r="N350" s="14">
        <v>125</v>
      </c>
    </row>
    <row r="351" spans="1:14" ht="8.25" customHeight="1" x14ac:dyDescent="0.25">
      <c r="A351" s="86">
        <v>356</v>
      </c>
      <c r="B351" s="12" t="s">
        <v>46</v>
      </c>
      <c r="C351" s="13">
        <v>2013</v>
      </c>
      <c r="D351" s="14">
        <v>4489</v>
      </c>
      <c r="E351" s="14">
        <v>311</v>
      </c>
      <c r="F351" s="14">
        <v>1048</v>
      </c>
      <c r="G351" s="14">
        <v>1204</v>
      </c>
      <c r="H351" s="14">
        <v>1503</v>
      </c>
      <c r="I351" s="14">
        <v>413</v>
      </c>
      <c r="J351" s="75">
        <v>1090</v>
      </c>
      <c r="K351" s="75">
        <v>77</v>
      </c>
      <c r="L351" s="14">
        <v>151</v>
      </c>
      <c r="M351" s="14">
        <v>112</v>
      </c>
      <c r="N351" s="14">
        <v>83</v>
      </c>
    </row>
    <row r="352" spans="1:14" ht="8.25" customHeight="1" x14ac:dyDescent="0.25">
      <c r="A352" s="86">
        <v>357</v>
      </c>
      <c r="B352" s="12" t="s">
        <v>47</v>
      </c>
      <c r="C352" s="13">
        <v>2013</v>
      </c>
      <c r="D352" s="14">
        <v>7204</v>
      </c>
      <c r="E352" s="14">
        <v>370</v>
      </c>
      <c r="F352" s="14">
        <v>1170</v>
      </c>
      <c r="G352" s="14">
        <v>1602</v>
      </c>
      <c r="H352" s="14">
        <v>3352</v>
      </c>
      <c r="I352" s="14">
        <v>965</v>
      </c>
      <c r="J352" s="75">
        <v>2387</v>
      </c>
      <c r="K352" s="75">
        <v>154</v>
      </c>
      <c r="L352" s="14">
        <v>127</v>
      </c>
      <c r="M352" s="14">
        <v>247</v>
      </c>
      <c r="N352" s="14">
        <v>182</v>
      </c>
    </row>
    <row r="353" spans="1:14" ht="8.25" customHeight="1" x14ac:dyDescent="0.25">
      <c r="A353" s="86">
        <v>358</v>
      </c>
      <c r="B353" s="12" t="s">
        <v>48</v>
      </c>
      <c r="C353" s="13">
        <v>2013</v>
      </c>
      <c r="D353" s="14">
        <v>7260</v>
      </c>
      <c r="E353" s="14">
        <v>404</v>
      </c>
      <c r="F353" s="14">
        <v>1528</v>
      </c>
      <c r="G353" s="14">
        <v>1527</v>
      </c>
      <c r="H353" s="14">
        <v>3061</v>
      </c>
      <c r="I353" s="14">
        <v>923</v>
      </c>
      <c r="J353" s="75">
        <v>2138</v>
      </c>
      <c r="K353" s="75">
        <v>191</v>
      </c>
      <c r="L353" s="14">
        <v>204</v>
      </c>
      <c r="M353" s="14">
        <v>177</v>
      </c>
      <c r="N353" s="14">
        <v>168</v>
      </c>
    </row>
    <row r="354" spans="1:14" ht="8.25" customHeight="1" x14ac:dyDescent="0.25">
      <c r="A354" s="86">
        <v>359</v>
      </c>
      <c r="B354" s="12" t="s">
        <v>49</v>
      </c>
      <c r="C354" s="13">
        <v>2013</v>
      </c>
      <c r="D354" s="14">
        <v>10570</v>
      </c>
      <c r="E354" s="14">
        <v>533</v>
      </c>
      <c r="F354" s="14">
        <v>1850</v>
      </c>
      <c r="G354" s="14">
        <v>2265</v>
      </c>
      <c r="H354" s="14">
        <v>4701</v>
      </c>
      <c r="I354" s="14">
        <v>1051</v>
      </c>
      <c r="J354" s="75">
        <v>3650</v>
      </c>
      <c r="K354" s="75">
        <v>356</v>
      </c>
      <c r="L354" s="14">
        <v>319</v>
      </c>
      <c r="M354" s="14">
        <v>336</v>
      </c>
      <c r="N354" s="14">
        <v>210</v>
      </c>
    </row>
    <row r="355" spans="1:14" ht="8.25" customHeight="1" x14ac:dyDescent="0.25">
      <c r="A355" s="86">
        <v>360</v>
      </c>
      <c r="B355" s="12" t="s">
        <v>50</v>
      </c>
      <c r="C355" s="13">
        <v>2013</v>
      </c>
      <c r="D355" s="14">
        <v>3031</v>
      </c>
      <c r="E355" s="14">
        <v>145</v>
      </c>
      <c r="F355" s="14">
        <v>568</v>
      </c>
      <c r="G355" s="14">
        <v>675</v>
      </c>
      <c r="H355" s="14">
        <v>1268</v>
      </c>
      <c r="I355" s="14">
        <v>308</v>
      </c>
      <c r="J355" s="75">
        <v>960</v>
      </c>
      <c r="K355" s="75">
        <v>99</v>
      </c>
      <c r="L355" s="14">
        <v>70</v>
      </c>
      <c r="M355" s="14">
        <v>148</v>
      </c>
      <c r="N355" s="14">
        <v>58</v>
      </c>
    </row>
    <row r="356" spans="1:14" ht="8.25" customHeight="1" x14ac:dyDescent="0.25">
      <c r="A356" s="86">
        <v>361</v>
      </c>
      <c r="B356" s="12" t="s">
        <v>51</v>
      </c>
      <c r="C356" s="13">
        <v>2013</v>
      </c>
      <c r="D356" s="14">
        <v>7060</v>
      </c>
      <c r="E356" s="14">
        <v>754</v>
      </c>
      <c r="F356" s="14">
        <v>1428</v>
      </c>
      <c r="G356" s="14">
        <v>2420</v>
      </c>
      <c r="H356" s="14">
        <v>1891</v>
      </c>
      <c r="I356" s="14">
        <v>470</v>
      </c>
      <c r="J356" s="75">
        <v>1421</v>
      </c>
      <c r="K356" s="75">
        <v>130</v>
      </c>
      <c r="L356" s="14">
        <v>258</v>
      </c>
      <c r="M356" s="14">
        <v>85</v>
      </c>
      <c r="N356" s="14">
        <v>94</v>
      </c>
    </row>
    <row r="357" spans="1:14" s="28" customFormat="1" ht="16.5" customHeight="1" x14ac:dyDescent="0.25">
      <c r="A357" s="86">
        <v>3</v>
      </c>
      <c r="B357" s="15" t="s">
        <v>52</v>
      </c>
      <c r="C357" s="16">
        <v>2013</v>
      </c>
      <c r="D357" s="17">
        <v>77840</v>
      </c>
      <c r="E357" s="17">
        <v>4824</v>
      </c>
      <c r="F357" s="17">
        <v>15015</v>
      </c>
      <c r="G357" s="17">
        <v>19114</v>
      </c>
      <c r="H357" s="17">
        <v>30867</v>
      </c>
      <c r="I357" s="17">
        <v>8352</v>
      </c>
      <c r="J357" s="76">
        <v>22515</v>
      </c>
      <c r="K357" s="76">
        <v>1996</v>
      </c>
      <c r="L357" s="17">
        <v>2194</v>
      </c>
      <c r="M357" s="17">
        <v>2302</v>
      </c>
      <c r="N357" s="17">
        <v>1528</v>
      </c>
    </row>
    <row r="358" spans="1:14" ht="8.25" customHeight="1" x14ac:dyDescent="0.25">
      <c r="A358" s="86">
        <v>401</v>
      </c>
      <c r="B358" s="12" t="s">
        <v>53</v>
      </c>
      <c r="C358" s="13">
        <v>2013</v>
      </c>
      <c r="D358" s="14">
        <v>7163</v>
      </c>
      <c r="E358" s="14">
        <v>773</v>
      </c>
      <c r="F358" s="14">
        <v>1391</v>
      </c>
      <c r="G358" s="14">
        <v>2534</v>
      </c>
      <c r="H358" s="14">
        <v>1987</v>
      </c>
      <c r="I358" s="14">
        <v>267</v>
      </c>
      <c r="J358" s="75">
        <v>1720</v>
      </c>
      <c r="K358" s="75">
        <v>217</v>
      </c>
      <c r="L358" s="14">
        <v>79</v>
      </c>
      <c r="M358" s="14">
        <v>96</v>
      </c>
      <c r="N358" s="14">
        <v>86</v>
      </c>
    </row>
    <row r="359" spans="1:14" ht="8.25" customHeight="1" x14ac:dyDescent="0.25">
      <c r="A359" s="86">
        <v>402</v>
      </c>
      <c r="B359" s="12" t="s">
        <v>54</v>
      </c>
      <c r="C359" s="13">
        <v>2013</v>
      </c>
      <c r="D359" s="14">
        <v>3219</v>
      </c>
      <c r="E359" s="14">
        <v>126</v>
      </c>
      <c r="F359" s="14">
        <v>631</v>
      </c>
      <c r="G359" s="14">
        <v>565</v>
      </c>
      <c r="H359" s="14">
        <v>1520</v>
      </c>
      <c r="I359" s="14">
        <v>377</v>
      </c>
      <c r="J359" s="75">
        <v>1143</v>
      </c>
      <c r="K359" s="75">
        <v>75</v>
      </c>
      <c r="L359" s="14">
        <v>86</v>
      </c>
      <c r="M359" s="14">
        <v>94</v>
      </c>
      <c r="N359" s="14">
        <v>122</v>
      </c>
    </row>
    <row r="360" spans="1:14" ht="8.25" customHeight="1" x14ac:dyDescent="0.25">
      <c r="A360" s="86">
        <v>403</v>
      </c>
      <c r="B360" s="12" t="s">
        <v>55</v>
      </c>
      <c r="C360" s="13">
        <v>2013</v>
      </c>
      <c r="D360" s="14">
        <v>10836</v>
      </c>
      <c r="E360" s="14">
        <v>584</v>
      </c>
      <c r="F360" s="14">
        <v>2640</v>
      </c>
      <c r="G360" s="14">
        <v>3121</v>
      </c>
      <c r="H360" s="14">
        <v>3388</v>
      </c>
      <c r="I360" s="14">
        <v>719</v>
      </c>
      <c r="J360" s="75">
        <v>2669</v>
      </c>
      <c r="K360" s="75">
        <v>437</v>
      </c>
      <c r="L360" s="14">
        <v>158</v>
      </c>
      <c r="M360" s="14">
        <v>248</v>
      </c>
      <c r="N360" s="14">
        <v>260</v>
      </c>
    </row>
    <row r="361" spans="1:14" ht="8.25" customHeight="1" x14ac:dyDescent="0.25">
      <c r="A361" s="86">
        <v>404</v>
      </c>
      <c r="B361" s="12" t="s">
        <v>56</v>
      </c>
      <c r="C361" s="13">
        <v>2013</v>
      </c>
      <c r="D361" s="14">
        <v>16602</v>
      </c>
      <c r="E361" s="14">
        <v>1175</v>
      </c>
      <c r="F361" s="14">
        <v>3045</v>
      </c>
      <c r="G361" s="14">
        <v>4992</v>
      </c>
      <c r="H361" s="14">
        <v>6438</v>
      </c>
      <c r="I361" s="14">
        <v>1829</v>
      </c>
      <c r="J361" s="75">
        <v>4609</v>
      </c>
      <c r="K361" s="75">
        <v>381</v>
      </c>
      <c r="L361" s="14">
        <v>133</v>
      </c>
      <c r="M361" s="14">
        <v>208</v>
      </c>
      <c r="N361" s="14">
        <v>230</v>
      </c>
    </row>
    <row r="362" spans="1:14" ht="8.25" customHeight="1" x14ac:dyDescent="0.25">
      <c r="A362" s="86" t="s">
        <v>123</v>
      </c>
      <c r="B362" s="12" t="s">
        <v>57</v>
      </c>
      <c r="C362" s="13">
        <v>2013</v>
      </c>
      <c r="D362" s="14">
        <v>4440</v>
      </c>
      <c r="E362" s="14">
        <v>205</v>
      </c>
      <c r="F362" s="14">
        <v>984</v>
      </c>
      <c r="G362" s="14">
        <v>1151</v>
      </c>
      <c r="H362" s="14">
        <v>1573</v>
      </c>
      <c r="I362" s="14">
        <v>343</v>
      </c>
      <c r="J362" s="75">
        <v>1230</v>
      </c>
      <c r="K362" s="75">
        <v>156</v>
      </c>
      <c r="L362" s="14">
        <v>162</v>
      </c>
      <c r="M362" s="14">
        <v>110</v>
      </c>
      <c r="N362" s="14">
        <v>99</v>
      </c>
    </row>
    <row r="363" spans="1:14" ht="8.25" customHeight="1" x14ac:dyDescent="0.25">
      <c r="A363" s="86">
        <v>451</v>
      </c>
      <c r="B363" s="12" t="s">
        <v>58</v>
      </c>
      <c r="C363" s="13">
        <v>2013</v>
      </c>
      <c r="D363" s="14">
        <v>4463</v>
      </c>
      <c r="E363" s="14">
        <v>208</v>
      </c>
      <c r="F363" s="14">
        <v>755</v>
      </c>
      <c r="G363" s="14">
        <v>1105</v>
      </c>
      <c r="H363" s="14">
        <v>2027</v>
      </c>
      <c r="I363" s="14">
        <v>333</v>
      </c>
      <c r="J363" s="75">
        <v>1694</v>
      </c>
      <c r="K363" s="75">
        <v>49</v>
      </c>
      <c r="L363" s="14">
        <v>123</v>
      </c>
      <c r="M363" s="14">
        <v>139</v>
      </c>
      <c r="N363" s="14">
        <v>57</v>
      </c>
    </row>
    <row r="364" spans="1:14" ht="8.25" customHeight="1" x14ac:dyDescent="0.25">
      <c r="A364" s="86">
        <v>452</v>
      </c>
      <c r="B364" s="12" t="s">
        <v>59</v>
      </c>
      <c r="C364" s="13">
        <v>2013</v>
      </c>
      <c r="D364" s="14">
        <v>6589</v>
      </c>
      <c r="E364" s="14">
        <v>245</v>
      </c>
      <c r="F364" s="14">
        <v>1388</v>
      </c>
      <c r="G364" s="14">
        <v>1191</v>
      </c>
      <c r="H364" s="14">
        <v>3043</v>
      </c>
      <c r="I364" s="14">
        <v>214</v>
      </c>
      <c r="J364" s="75">
        <v>2829</v>
      </c>
      <c r="K364" s="75">
        <v>91</v>
      </c>
      <c r="L364" s="14">
        <v>239</v>
      </c>
      <c r="M364" s="14">
        <v>234</v>
      </c>
      <c r="N364" s="14">
        <v>158</v>
      </c>
    </row>
    <row r="365" spans="1:14" ht="8.25" customHeight="1" x14ac:dyDescent="0.25">
      <c r="A365" s="86">
        <v>453</v>
      </c>
      <c r="B365" s="12" t="s">
        <v>60</v>
      </c>
      <c r="C365" s="13">
        <v>2013</v>
      </c>
      <c r="D365" s="14">
        <v>11292</v>
      </c>
      <c r="E365" s="14">
        <v>204</v>
      </c>
      <c r="F365" s="14">
        <v>1584</v>
      </c>
      <c r="G365" s="14">
        <v>2224</v>
      </c>
      <c r="H365" s="14">
        <v>6702</v>
      </c>
      <c r="I365" s="14">
        <v>489</v>
      </c>
      <c r="J365" s="75">
        <v>6213</v>
      </c>
      <c r="K365" s="75">
        <v>123</v>
      </c>
      <c r="L365" s="14">
        <v>171</v>
      </c>
      <c r="M365" s="14">
        <v>127</v>
      </c>
      <c r="N365" s="14">
        <v>157</v>
      </c>
    </row>
    <row r="366" spans="1:14" ht="8.25" customHeight="1" x14ac:dyDescent="0.25">
      <c r="A366" s="86">
        <v>454</v>
      </c>
      <c r="B366" s="12" t="s">
        <v>61</v>
      </c>
      <c r="C366" s="13">
        <v>2013</v>
      </c>
      <c r="D366" s="14">
        <v>22649</v>
      </c>
      <c r="E366" s="14">
        <v>847</v>
      </c>
      <c r="F366" s="14">
        <v>2303</v>
      </c>
      <c r="G366" s="14">
        <v>2276</v>
      </c>
      <c r="H366" s="14">
        <v>15743</v>
      </c>
      <c r="I366" s="14">
        <v>1737</v>
      </c>
      <c r="J366" s="75">
        <v>14006</v>
      </c>
      <c r="K366" s="75">
        <v>357</v>
      </c>
      <c r="L366" s="14">
        <v>486</v>
      </c>
      <c r="M366" s="14">
        <v>272</v>
      </c>
      <c r="N366" s="14">
        <v>365</v>
      </c>
    </row>
    <row r="367" spans="1:14" ht="8.25" customHeight="1" x14ac:dyDescent="0.25">
      <c r="A367" s="86">
        <v>455</v>
      </c>
      <c r="B367" s="12" t="s">
        <v>62</v>
      </c>
      <c r="C367" s="13">
        <v>2013</v>
      </c>
      <c r="D367" s="14">
        <v>2817</v>
      </c>
      <c r="E367" s="14">
        <v>297</v>
      </c>
      <c r="F367" s="14">
        <v>511</v>
      </c>
      <c r="G367" s="14">
        <v>631</v>
      </c>
      <c r="H367" s="14">
        <v>940</v>
      </c>
      <c r="I367" s="14">
        <v>343</v>
      </c>
      <c r="J367" s="75">
        <v>597</v>
      </c>
      <c r="K367" s="75">
        <v>82</v>
      </c>
      <c r="L367" s="14">
        <v>124</v>
      </c>
      <c r="M367" s="14">
        <v>125</v>
      </c>
      <c r="N367" s="14">
        <v>107</v>
      </c>
    </row>
    <row r="368" spans="1:14" ht="8.25" customHeight="1" x14ac:dyDescent="0.25">
      <c r="A368" s="86">
        <v>456</v>
      </c>
      <c r="B368" s="12" t="s">
        <v>63</v>
      </c>
      <c r="C368" s="13">
        <v>2013</v>
      </c>
      <c r="D368" s="14">
        <v>17303</v>
      </c>
      <c r="E368" s="14">
        <v>671</v>
      </c>
      <c r="F368" s="14">
        <v>1049</v>
      </c>
      <c r="G368" s="14">
        <v>1647</v>
      </c>
      <c r="H368" s="14">
        <v>13236</v>
      </c>
      <c r="I368" s="14">
        <v>6002</v>
      </c>
      <c r="J368" s="75">
        <v>7234</v>
      </c>
      <c r="K368" s="75">
        <v>165</v>
      </c>
      <c r="L368" s="14">
        <v>215</v>
      </c>
      <c r="M368" s="14">
        <v>125</v>
      </c>
      <c r="N368" s="14">
        <v>195</v>
      </c>
    </row>
    <row r="369" spans="1:14" ht="8.25" customHeight="1" x14ac:dyDescent="0.25">
      <c r="A369" s="86">
        <v>457</v>
      </c>
      <c r="B369" s="12" t="s">
        <v>64</v>
      </c>
      <c r="C369" s="13">
        <v>2013</v>
      </c>
      <c r="D369" s="14">
        <v>8388</v>
      </c>
      <c r="E369" s="14">
        <v>274</v>
      </c>
      <c r="F369" s="14">
        <v>1046</v>
      </c>
      <c r="G369" s="14">
        <v>1138</v>
      </c>
      <c r="H369" s="14">
        <v>5269</v>
      </c>
      <c r="I369" s="14">
        <v>557</v>
      </c>
      <c r="J369" s="75">
        <v>4712</v>
      </c>
      <c r="K369" s="75">
        <v>133</v>
      </c>
      <c r="L369" s="14">
        <v>152</v>
      </c>
      <c r="M369" s="14">
        <v>203</v>
      </c>
      <c r="N369" s="14">
        <v>173</v>
      </c>
    </row>
    <row r="370" spans="1:14" ht="8.25" customHeight="1" x14ac:dyDescent="0.25">
      <c r="A370" s="86">
        <v>458</v>
      </c>
      <c r="B370" s="12" t="s">
        <v>65</v>
      </c>
      <c r="C370" s="13">
        <v>2013</v>
      </c>
      <c r="D370" s="14">
        <v>7080</v>
      </c>
      <c r="E370" s="14">
        <v>272</v>
      </c>
      <c r="F370" s="14">
        <v>1068</v>
      </c>
      <c r="G370" s="14">
        <v>1449</v>
      </c>
      <c r="H370" s="14">
        <v>3925</v>
      </c>
      <c r="I370" s="14">
        <v>448</v>
      </c>
      <c r="J370" s="75">
        <v>3477</v>
      </c>
      <c r="K370" s="75">
        <v>87</v>
      </c>
      <c r="L370" s="14">
        <v>80</v>
      </c>
      <c r="M370" s="14">
        <v>95</v>
      </c>
      <c r="N370" s="14">
        <v>104</v>
      </c>
    </row>
    <row r="371" spans="1:14" ht="8.25" customHeight="1" x14ac:dyDescent="0.25">
      <c r="A371" s="86">
        <v>459</v>
      </c>
      <c r="B371" s="12" t="s">
        <v>66</v>
      </c>
      <c r="C371" s="13">
        <v>2013</v>
      </c>
      <c r="D371" s="14">
        <v>20549</v>
      </c>
      <c r="E371" s="14">
        <v>1544</v>
      </c>
      <c r="F371" s="14">
        <v>2315</v>
      </c>
      <c r="G371" s="14">
        <v>4931</v>
      </c>
      <c r="H371" s="14">
        <v>10095</v>
      </c>
      <c r="I371" s="14">
        <v>2160</v>
      </c>
      <c r="J371" s="75">
        <v>7935</v>
      </c>
      <c r="K371" s="75">
        <v>615</v>
      </c>
      <c r="L371" s="14">
        <v>355</v>
      </c>
      <c r="M371" s="14">
        <v>202</v>
      </c>
      <c r="N371" s="14">
        <v>492</v>
      </c>
    </row>
    <row r="372" spans="1:14" ht="8.25" customHeight="1" x14ac:dyDescent="0.25">
      <c r="A372" s="86">
        <v>460</v>
      </c>
      <c r="B372" s="12" t="s">
        <v>67</v>
      </c>
      <c r="C372" s="13">
        <v>2013</v>
      </c>
      <c r="D372" s="14">
        <v>11803</v>
      </c>
      <c r="E372" s="14">
        <v>539</v>
      </c>
      <c r="F372" s="14">
        <v>1892</v>
      </c>
      <c r="G372" s="14">
        <v>3120</v>
      </c>
      <c r="H372" s="14">
        <v>5710</v>
      </c>
      <c r="I372" s="14">
        <v>471</v>
      </c>
      <c r="J372" s="75">
        <v>5239</v>
      </c>
      <c r="K372" s="75">
        <v>84</v>
      </c>
      <c r="L372" s="14">
        <v>126</v>
      </c>
      <c r="M372" s="14">
        <v>109</v>
      </c>
      <c r="N372" s="14">
        <v>223</v>
      </c>
    </row>
    <row r="373" spans="1:14" ht="8.25" customHeight="1" x14ac:dyDescent="0.25">
      <c r="A373" s="86">
        <v>461</v>
      </c>
      <c r="B373" s="12" t="s">
        <v>68</v>
      </c>
      <c r="C373" s="13">
        <v>2013</v>
      </c>
      <c r="D373" s="14">
        <v>4943</v>
      </c>
      <c r="E373" s="14">
        <v>504</v>
      </c>
      <c r="F373" s="14">
        <v>672</v>
      </c>
      <c r="G373" s="14">
        <v>1460</v>
      </c>
      <c r="H373" s="14">
        <v>1610</v>
      </c>
      <c r="I373" s="14">
        <v>346</v>
      </c>
      <c r="J373" s="75">
        <v>1264</v>
      </c>
      <c r="K373" s="75">
        <v>286</v>
      </c>
      <c r="L373" s="14">
        <v>108</v>
      </c>
      <c r="M373" s="14">
        <v>84</v>
      </c>
      <c r="N373" s="14">
        <v>219</v>
      </c>
    </row>
    <row r="374" spans="1:14" ht="8.25" customHeight="1" x14ac:dyDescent="0.25">
      <c r="A374" s="86">
        <v>462</v>
      </c>
      <c r="B374" s="12" t="s">
        <v>69</v>
      </c>
      <c r="C374" s="13">
        <v>2013</v>
      </c>
      <c r="D374" s="14">
        <v>1651</v>
      </c>
      <c r="E374" s="14">
        <v>38</v>
      </c>
      <c r="F374" s="14">
        <v>289</v>
      </c>
      <c r="G374" s="14">
        <v>297</v>
      </c>
      <c r="H374" s="14">
        <v>793</v>
      </c>
      <c r="I374" s="14">
        <v>98</v>
      </c>
      <c r="J374" s="75">
        <v>695</v>
      </c>
      <c r="K374" s="75">
        <v>54</v>
      </c>
      <c r="L374" s="14">
        <v>72</v>
      </c>
      <c r="M374" s="14">
        <v>69</v>
      </c>
      <c r="N374" s="14">
        <v>39</v>
      </c>
    </row>
    <row r="375" spans="1:14" s="28" customFormat="1" ht="16.5" customHeight="1" x14ac:dyDescent="0.25">
      <c r="A375" s="86">
        <v>4</v>
      </c>
      <c r="B375" s="15" t="s">
        <v>70</v>
      </c>
      <c r="C375" s="16">
        <v>2013</v>
      </c>
      <c r="D375" s="17">
        <v>161787</v>
      </c>
      <c r="E375" s="17">
        <v>8506</v>
      </c>
      <c r="F375" s="17">
        <v>23563</v>
      </c>
      <c r="G375" s="17">
        <v>33832</v>
      </c>
      <c r="H375" s="17">
        <v>83999</v>
      </c>
      <c r="I375" s="17">
        <v>16733</v>
      </c>
      <c r="J375" s="76">
        <v>67266</v>
      </c>
      <c r="K375" s="76">
        <v>3392</v>
      </c>
      <c r="L375" s="17">
        <v>2869</v>
      </c>
      <c r="M375" s="17">
        <v>2540</v>
      </c>
      <c r="N375" s="17">
        <v>3086</v>
      </c>
    </row>
    <row r="376" spans="1:14" s="28" customFormat="1" ht="16.5" customHeight="1" x14ac:dyDescent="0.25">
      <c r="A376" s="86">
        <v>0</v>
      </c>
      <c r="B376" s="15" t="s">
        <v>71</v>
      </c>
      <c r="C376" s="16">
        <v>2013</v>
      </c>
      <c r="D376" s="17">
        <v>525689</v>
      </c>
      <c r="E376" s="17">
        <v>36441</v>
      </c>
      <c r="F376" s="17">
        <v>95014</v>
      </c>
      <c r="G376" s="17">
        <v>141715</v>
      </c>
      <c r="H376" s="17">
        <v>206841</v>
      </c>
      <c r="I376" s="17">
        <v>57760</v>
      </c>
      <c r="J376" s="76">
        <v>149081</v>
      </c>
      <c r="K376" s="76">
        <v>15253</v>
      </c>
      <c r="L376" s="17">
        <v>10495</v>
      </c>
      <c r="M376" s="17">
        <v>9420</v>
      </c>
      <c r="N376" s="17">
        <v>10510</v>
      </c>
    </row>
    <row r="377" spans="1:14" ht="8.25" customHeight="1" x14ac:dyDescent="0.25">
      <c r="A377" s="86">
        <v>101</v>
      </c>
      <c r="B377" s="12" t="s">
        <v>19</v>
      </c>
      <c r="C377" s="13">
        <v>2012</v>
      </c>
      <c r="D377" s="14">
        <v>20820</v>
      </c>
      <c r="E377" s="14">
        <v>2320</v>
      </c>
      <c r="F377" s="14">
        <v>4620</v>
      </c>
      <c r="G377" s="14">
        <v>6055</v>
      </c>
      <c r="H377" s="14">
        <v>5158</v>
      </c>
      <c r="I377" s="14">
        <v>5158</v>
      </c>
      <c r="J377" s="77" t="s">
        <v>72</v>
      </c>
      <c r="K377" s="75">
        <v>623</v>
      </c>
      <c r="L377" s="14">
        <v>97</v>
      </c>
      <c r="M377" s="14">
        <v>350</v>
      </c>
      <c r="N377" s="14">
        <v>1597</v>
      </c>
    </row>
    <row r="378" spans="1:14" ht="8.25" customHeight="1" x14ac:dyDescent="0.25">
      <c r="A378" s="86">
        <v>102</v>
      </c>
      <c r="B378" s="12" t="s">
        <v>20</v>
      </c>
      <c r="C378" s="13">
        <v>2012</v>
      </c>
      <c r="D378" s="14">
        <v>9918</v>
      </c>
      <c r="E378" s="14">
        <v>1620</v>
      </c>
      <c r="F378" s="14">
        <v>1801</v>
      </c>
      <c r="G378" s="14">
        <v>4158</v>
      </c>
      <c r="H378" s="14">
        <v>1577</v>
      </c>
      <c r="I378" s="14">
        <v>1577</v>
      </c>
      <c r="J378" s="77" t="s">
        <v>72</v>
      </c>
      <c r="K378" s="75">
        <v>196</v>
      </c>
      <c r="L378" s="14">
        <v>167</v>
      </c>
      <c r="M378" s="14">
        <v>75</v>
      </c>
      <c r="N378" s="14">
        <v>324</v>
      </c>
    </row>
    <row r="379" spans="1:14" ht="8.25" customHeight="1" x14ac:dyDescent="0.25">
      <c r="A379" s="86">
        <v>103</v>
      </c>
      <c r="B379" s="12" t="s">
        <v>21</v>
      </c>
      <c r="C379" s="13">
        <v>2012</v>
      </c>
      <c r="D379" s="14">
        <v>12680</v>
      </c>
      <c r="E379" s="14">
        <v>573</v>
      </c>
      <c r="F379" s="14">
        <v>2282</v>
      </c>
      <c r="G379" s="14">
        <v>2065</v>
      </c>
      <c r="H379" s="14">
        <v>6260</v>
      </c>
      <c r="I379" s="14">
        <v>6260</v>
      </c>
      <c r="J379" s="77" t="s">
        <v>72</v>
      </c>
      <c r="K379" s="75">
        <v>398</v>
      </c>
      <c r="L379" s="14">
        <v>227</v>
      </c>
      <c r="M379" s="14">
        <v>44</v>
      </c>
      <c r="N379" s="14">
        <v>831</v>
      </c>
    </row>
    <row r="380" spans="1:14" ht="8.25" customHeight="1" x14ac:dyDescent="0.25">
      <c r="A380" s="86">
        <v>151</v>
      </c>
      <c r="B380" s="12" t="s">
        <v>22</v>
      </c>
      <c r="C380" s="13">
        <v>2012</v>
      </c>
      <c r="D380" s="14">
        <v>7552</v>
      </c>
      <c r="E380" s="14">
        <v>976</v>
      </c>
      <c r="F380" s="14">
        <v>1387</v>
      </c>
      <c r="G380" s="14">
        <v>1874</v>
      </c>
      <c r="H380" s="14">
        <v>2131</v>
      </c>
      <c r="I380" s="14">
        <v>2131</v>
      </c>
      <c r="J380" s="77" t="s">
        <v>72</v>
      </c>
      <c r="K380" s="75">
        <v>258</v>
      </c>
      <c r="L380" s="14">
        <v>85</v>
      </c>
      <c r="M380" s="14">
        <v>69</v>
      </c>
      <c r="N380" s="14">
        <v>772</v>
      </c>
    </row>
    <row r="381" spans="1:14" ht="8.25" customHeight="1" x14ac:dyDescent="0.25">
      <c r="A381" s="86">
        <v>152</v>
      </c>
      <c r="B381" s="12" t="s">
        <v>23</v>
      </c>
      <c r="C381" s="13">
        <v>2012</v>
      </c>
      <c r="D381" s="14">
        <v>16723</v>
      </c>
      <c r="E381" s="14">
        <v>1578</v>
      </c>
      <c r="F381" s="14">
        <v>5366</v>
      </c>
      <c r="G381" s="14">
        <v>3846</v>
      </c>
      <c r="H381" s="14">
        <v>3016</v>
      </c>
      <c r="I381" s="14">
        <v>3016</v>
      </c>
      <c r="J381" s="77" t="s">
        <v>72</v>
      </c>
      <c r="K381" s="75">
        <v>812</v>
      </c>
      <c r="L381" s="14">
        <v>571</v>
      </c>
      <c r="M381" s="14">
        <v>575</v>
      </c>
      <c r="N381" s="14">
        <v>959</v>
      </c>
    </row>
    <row r="382" spans="1:14" ht="8.25" customHeight="1" x14ac:dyDescent="0.25">
      <c r="A382" s="86">
        <v>153</v>
      </c>
      <c r="B382" s="12" t="s">
        <v>24</v>
      </c>
      <c r="C382" s="13">
        <v>2012</v>
      </c>
      <c r="D382" s="14">
        <v>7419</v>
      </c>
      <c r="E382" s="14">
        <v>468</v>
      </c>
      <c r="F382" s="14">
        <v>2245</v>
      </c>
      <c r="G382" s="14">
        <v>2061</v>
      </c>
      <c r="H382" s="14">
        <v>1902</v>
      </c>
      <c r="I382" s="14">
        <v>1902</v>
      </c>
      <c r="J382" s="77" t="s">
        <v>72</v>
      </c>
      <c r="K382" s="75">
        <v>138</v>
      </c>
      <c r="L382" s="14">
        <v>147</v>
      </c>
      <c r="M382" s="14">
        <v>52</v>
      </c>
      <c r="N382" s="14">
        <v>406</v>
      </c>
    </row>
    <row r="383" spans="1:14" ht="8.25" customHeight="1" x14ac:dyDescent="0.25">
      <c r="A383" s="86">
        <v>154</v>
      </c>
      <c r="B383" s="12" t="s">
        <v>25</v>
      </c>
      <c r="C383" s="13">
        <v>2012</v>
      </c>
      <c r="D383" s="14">
        <v>3404</v>
      </c>
      <c r="E383" s="14">
        <v>287</v>
      </c>
      <c r="F383" s="14">
        <v>565</v>
      </c>
      <c r="G383" s="14">
        <v>1019</v>
      </c>
      <c r="H383" s="14">
        <v>1191</v>
      </c>
      <c r="I383" s="14">
        <v>1191</v>
      </c>
      <c r="J383" s="77" t="s">
        <v>72</v>
      </c>
      <c r="K383" s="75">
        <v>76</v>
      </c>
      <c r="L383" s="14">
        <v>109</v>
      </c>
      <c r="M383" s="14">
        <v>34</v>
      </c>
      <c r="N383" s="14">
        <v>123</v>
      </c>
    </row>
    <row r="384" spans="1:14" ht="8.25" customHeight="1" x14ac:dyDescent="0.25">
      <c r="A384" s="86">
        <v>155</v>
      </c>
      <c r="B384" s="12" t="s">
        <v>26</v>
      </c>
      <c r="C384" s="13">
        <v>2012</v>
      </c>
      <c r="D384" s="14">
        <v>5113</v>
      </c>
      <c r="E384" s="14">
        <v>401</v>
      </c>
      <c r="F384" s="14">
        <v>1299</v>
      </c>
      <c r="G384" s="14">
        <v>1342</v>
      </c>
      <c r="H384" s="14">
        <v>1220</v>
      </c>
      <c r="I384" s="14">
        <v>1220</v>
      </c>
      <c r="J384" s="77" t="s">
        <v>72</v>
      </c>
      <c r="K384" s="75">
        <v>211</v>
      </c>
      <c r="L384" s="14">
        <v>142</v>
      </c>
      <c r="M384" s="14">
        <v>89</v>
      </c>
      <c r="N384" s="14">
        <v>409</v>
      </c>
    </row>
    <row r="385" spans="1:14" ht="8.25" customHeight="1" x14ac:dyDescent="0.25">
      <c r="A385" s="86">
        <v>156</v>
      </c>
      <c r="B385" s="12" t="s">
        <v>27</v>
      </c>
      <c r="C385" s="13">
        <v>2012</v>
      </c>
      <c r="D385" s="14">
        <v>2931</v>
      </c>
      <c r="E385" s="14">
        <v>143</v>
      </c>
      <c r="F385" s="14">
        <v>514</v>
      </c>
      <c r="G385" s="14">
        <v>1087</v>
      </c>
      <c r="H385" s="14">
        <v>860</v>
      </c>
      <c r="I385" s="14">
        <v>860</v>
      </c>
      <c r="J385" s="77" t="s">
        <v>72</v>
      </c>
      <c r="K385" s="75">
        <v>88</v>
      </c>
      <c r="L385" s="14">
        <v>87</v>
      </c>
      <c r="M385" s="14">
        <v>60</v>
      </c>
      <c r="N385" s="14">
        <v>92</v>
      </c>
    </row>
    <row r="386" spans="1:14" ht="8.25" customHeight="1" x14ac:dyDescent="0.25">
      <c r="A386" s="86">
        <v>157</v>
      </c>
      <c r="B386" s="12" t="s">
        <v>28</v>
      </c>
      <c r="C386" s="13">
        <v>2012</v>
      </c>
      <c r="D386" s="14">
        <v>6508</v>
      </c>
      <c r="E386" s="14">
        <v>766</v>
      </c>
      <c r="F386" s="14">
        <v>1597</v>
      </c>
      <c r="G386" s="14">
        <v>2318</v>
      </c>
      <c r="H386" s="14">
        <v>1191</v>
      </c>
      <c r="I386" s="14">
        <v>1191</v>
      </c>
      <c r="J386" s="77" t="s">
        <v>72</v>
      </c>
      <c r="K386" s="75">
        <v>49</v>
      </c>
      <c r="L386" s="14">
        <v>192</v>
      </c>
      <c r="M386" s="14">
        <v>99</v>
      </c>
      <c r="N386" s="14">
        <v>296</v>
      </c>
    </row>
    <row r="387" spans="1:14" ht="8.25" customHeight="1" x14ac:dyDescent="0.25">
      <c r="A387" s="86">
        <v>158</v>
      </c>
      <c r="B387" s="12" t="s">
        <v>29</v>
      </c>
      <c r="C387" s="13">
        <v>2012</v>
      </c>
      <c r="D387" s="14">
        <v>4690</v>
      </c>
      <c r="E387" s="14">
        <v>662</v>
      </c>
      <c r="F387" s="14">
        <v>948</v>
      </c>
      <c r="G387" s="14">
        <v>1274</v>
      </c>
      <c r="H387" s="14">
        <v>908</v>
      </c>
      <c r="I387" s="14">
        <v>908</v>
      </c>
      <c r="J387" s="77" t="s">
        <v>72</v>
      </c>
      <c r="K387" s="75">
        <v>99</v>
      </c>
      <c r="L387" s="14">
        <v>172</v>
      </c>
      <c r="M387" s="14">
        <v>69</v>
      </c>
      <c r="N387" s="14">
        <v>558</v>
      </c>
    </row>
    <row r="388" spans="1:14" s="28" customFormat="1" ht="16.5" customHeight="1" x14ac:dyDescent="0.25">
      <c r="A388" s="86">
        <v>1</v>
      </c>
      <c r="B388" s="15" t="s">
        <v>30</v>
      </c>
      <c r="C388" s="16">
        <v>2012</v>
      </c>
      <c r="D388" s="17">
        <v>97758</v>
      </c>
      <c r="E388" s="17">
        <v>9794</v>
      </c>
      <c r="F388" s="17">
        <v>22624</v>
      </c>
      <c r="G388" s="17">
        <v>27099</v>
      </c>
      <c r="H388" s="17">
        <v>25414</v>
      </c>
      <c r="I388" s="17">
        <v>25414</v>
      </c>
      <c r="J388" s="78" t="s">
        <v>72</v>
      </c>
      <c r="K388" s="76">
        <v>2948</v>
      </c>
      <c r="L388" s="17">
        <v>1996</v>
      </c>
      <c r="M388" s="17">
        <v>1516</v>
      </c>
      <c r="N388" s="17">
        <v>6367</v>
      </c>
    </row>
    <row r="389" spans="1:14" ht="8.25" customHeight="1" x14ac:dyDescent="0.25">
      <c r="A389" s="86">
        <v>241</v>
      </c>
      <c r="B389" s="12" t="s">
        <v>31</v>
      </c>
      <c r="C389" s="13">
        <v>2012</v>
      </c>
      <c r="D389" s="14">
        <v>119366</v>
      </c>
      <c r="E389" s="14">
        <v>14823</v>
      </c>
      <c r="F389" s="14">
        <v>22556</v>
      </c>
      <c r="G389" s="14">
        <v>38158</v>
      </c>
      <c r="H389" s="14">
        <v>25373</v>
      </c>
      <c r="I389" s="14">
        <v>25373</v>
      </c>
      <c r="J389" s="77" t="s">
        <v>72</v>
      </c>
      <c r="K389" s="75">
        <v>5142</v>
      </c>
      <c r="L389" s="14">
        <v>1389</v>
      </c>
      <c r="M389" s="14">
        <v>748</v>
      </c>
      <c r="N389" s="14">
        <v>11177</v>
      </c>
    </row>
    <row r="390" spans="1:14" ht="8.25" customHeight="1" x14ac:dyDescent="0.25">
      <c r="A390" s="86">
        <v>241001</v>
      </c>
      <c r="B390" s="12" t="s">
        <v>32</v>
      </c>
      <c r="C390" s="13">
        <v>2012</v>
      </c>
      <c r="D390" s="14">
        <v>78442</v>
      </c>
      <c r="E390" s="14">
        <v>9501</v>
      </c>
      <c r="F390" s="14">
        <v>15111</v>
      </c>
      <c r="G390" s="14">
        <v>25207</v>
      </c>
      <c r="H390" s="14">
        <v>14986</v>
      </c>
      <c r="I390" s="14">
        <v>14986</v>
      </c>
      <c r="J390" s="77" t="s">
        <v>72</v>
      </c>
      <c r="K390" s="75">
        <v>3863</v>
      </c>
      <c r="L390" s="14">
        <v>957</v>
      </c>
      <c r="M390" s="14">
        <v>333</v>
      </c>
      <c r="N390" s="14">
        <v>8484</v>
      </c>
    </row>
    <row r="391" spans="1:14" ht="8.25" customHeight="1" x14ac:dyDescent="0.25">
      <c r="A391" s="86" t="s">
        <v>122</v>
      </c>
      <c r="B391" s="12" t="s">
        <v>33</v>
      </c>
      <c r="C391" s="13">
        <v>2012</v>
      </c>
      <c r="D391" s="14">
        <v>40924</v>
      </c>
      <c r="E391" s="14">
        <v>5322</v>
      </c>
      <c r="F391" s="14">
        <v>7445</v>
      </c>
      <c r="G391" s="14">
        <v>12951</v>
      </c>
      <c r="H391" s="14">
        <v>10387</v>
      </c>
      <c r="I391" s="14">
        <v>10387</v>
      </c>
      <c r="J391" s="77" t="s">
        <v>72</v>
      </c>
      <c r="K391" s="75">
        <v>1279</v>
      </c>
      <c r="L391" s="14">
        <v>432</v>
      </c>
      <c r="M391" s="14">
        <v>415</v>
      </c>
      <c r="N391" s="14">
        <v>2693</v>
      </c>
    </row>
    <row r="392" spans="1:14" ht="8.25" customHeight="1" x14ac:dyDescent="0.25">
      <c r="A392" s="86">
        <v>251</v>
      </c>
      <c r="B392" s="12" t="s">
        <v>34</v>
      </c>
      <c r="C392" s="13">
        <v>2012</v>
      </c>
      <c r="D392" s="14">
        <v>9184</v>
      </c>
      <c r="E392" s="14">
        <v>862</v>
      </c>
      <c r="F392" s="14">
        <v>1675</v>
      </c>
      <c r="G392" s="14">
        <v>2343</v>
      </c>
      <c r="H392" s="14">
        <v>2438</v>
      </c>
      <c r="I392" s="14">
        <v>2438</v>
      </c>
      <c r="J392" s="77" t="s">
        <v>72</v>
      </c>
      <c r="K392" s="75">
        <v>334</v>
      </c>
      <c r="L392" s="14">
        <v>272</v>
      </c>
      <c r="M392" s="14">
        <v>146</v>
      </c>
      <c r="N392" s="14">
        <v>1114</v>
      </c>
    </row>
    <row r="393" spans="1:14" ht="8.25" customHeight="1" x14ac:dyDescent="0.25">
      <c r="A393" s="86">
        <v>252</v>
      </c>
      <c r="B393" s="12" t="s">
        <v>35</v>
      </c>
      <c r="C393" s="13">
        <v>2012</v>
      </c>
      <c r="D393" s="14">
        <v>10342</v>
      </c>
      <c r="E393" s="14">
        <v>1116</v>
      </c>
      <c r="F393" s="14">
        <v>1837</v>
      </c>
      <c r="G393" s="14">
        <v>3789</v>
      </c>
      <c r="H393" s="14">
        <v>2607</v>
      </c>
      <c r="I393" s="14">
        <v>2607</v>
      </c>
      <c r="J393" s="77" t="s">
        <v>72</v>
      </c>
      <c r="K393" s="75">
        <v>260</v>
      </c>
      <c r="L393" s="14">
        <v>206</v>
      </c>
      <c r="M393" s="14">
        <v>89</v>
      </c>
      <c r="N393" s="14">
        <v>438</v>
      </c>
    </row>
    <row r="394" spans="1:14" ht="8.25" customHeight="1" x14ac:dyDescent="0.25">
      <c r="A394" s="86">
        <v>254</v>
      </c>
      <c r="B394" s="12" t="s">
        <v>36</v>
      </c>
      <c r="C394" s="13">
        <v>2012</v>
      </c>
      <c r="D394" s="14">
        <v>14417</v>
      </c>
      <c r="E394" s="14">
        <v>1501</v>
      </c>
      <c r="F394" s="14">
        <v>2847</v>
      </c>
      <c r="G394" s="14">
        <v>4023</v>
      </c>
      <c r="H394" s="14">
        <v>3551</v>
      </c>
      <c r="I394" s="14">
        <v>3551</v>
      </c>
      <c r="J394" s="77" t="s">
        <v>72</v>
      </c>
      <c r="K394" s="75">
        <v>669</v>
      </c>
      <c r="L394" s="14">
        <v>412</v>
      </c>
      <c r="M394" s="14">
        <v>166</v>
      </c>
      <c r="N394" s="14">
        <v>1248</v>
      </c>
    </row>
    <row r="395" spans="1:14" ht="8.25" customHeight="1" x14ac:dyDescent="0.25">
      <c r="A395" s="86">
        <v>255</v>
      </c>
      <c r="B395" s="12" t="s">
        <v>37</v>
      </c>
      <c r="C395" s="13">
        <v>2012</v>
      </c>
      <c r="D395" s="14">
        <v>3072</v>
      </c>
      <c r="E395" s="14">
        <v>448</v>
      </c>
      <c r="F395" s="14">
        <v>584</v>
      </c>
      <c r="G395" s="14">
        <v>1273</v>
      </c>
      <c r="H395" s="14">
        <v>450</v>
      </c>
      <c r="I395" s="14">
        <v>450</v>
      </c>
      <c r="J395" s="77" t="s">
        <v>72</v>
      </c>
      <c r="K395" s="75">
        <v>82</v>
      </c>
      <c r="L395" s="14">
        <v>47</v>
      </c>
      <c r="M395" s="14">
        <v>50</v>
      </c>
      <c r="N395" s="14">
        <v>138</v>
      </c>
    </row>
    <row r="396" spans="1:14" ht="8.25" customHeight="1" x14ac:dyDescent="0.25">
      <c r="A396" s="86">
        <v>256</v>
      </c>
      <c r="B396" s="12" t="s">
        <v>38</v>
      </c>
      <c r="C396" s="13">
        <v>2012</v>
      </c>
      <c r="D396" s="14">
        <v>5374</v>
      </c>
      <c r="E396" s="14">
        <v>444</v>
      </c>
      <c r="F396" s="14">
        <v>1125</v>
      </c>
      <c r="G396" s="14">
        <v>1609</v>
      </c>
      <c r="H396" s="14">
        <v>1501</v>
      </c>
      <c r="I396" s="14">
        <v>1501</v>
      </c>
      <c r="J396" s="77" t="s">
        <v>72</v>
      </c>
      <c r="K396" s="75">
        <v>91</v>
      </c>
      <c r="L396" s="14">
        <v>93</v>
      </c>
      <c r="M396" s="14">
        <v>84</v>
      </c>
      <c r="N396" s="14">
        <v>427</v>
      </c>
    </row>
    <row r="397" spans="1:14" ht="8.25" customHeight="1" x14ac:dyDescent="0.25">
      <c r="A397" s="86">
        <v>257</v>
      </c>
      <c r="B397" s="12" t="s">
        <v>39</v>
      </c>
      <c r="C397" s="13">
        <v>2012</v>
      </c>
      <c r="D397" s="14">
        <v>8491</v>
      </c>
      <c r="E397" s="14">
        <v>819</v>
      </c>
      <c r="F397" s="14">
        <v>1408</v>
      </c>
      <c r="G397" s="14">
        <v>2687</v>
      </c>
      <c r="H397" s="14">
        <v>2689</v>
      </c>
      <c r="I397" s="14">
        <v>2689</v>
      </c>
      <c r="J397" s="77" t="s">
        <v>72</v>
      </c>
      <c r="K397" s="75">
        <v>271</v>
      </c>
      <c r="L397" s="14">
        <v>246</v>
      </c>
      <c r="M397" s="14">
        <v>97</v>
      </c>
      <c r="N397" s="14">
        <v>274</v>
      </c>
    </row>
    <row r="398" spans="1:14" s="28" customFormat="1" ht="16.5" customHeight="1" x14ac:dyDescent="0.25">
      <c r="A398" s="86">
        <v>2</v>
      </c>
      <c r="B398" s="15" t="s">
        <v>40</v>
      </c>
      <c r="C398" s="16">
        <v>2012</v>
      </c>
      <c r="D398" s="17">
        <v>170246</v>
      </c>
      <c r="E398" s="17">
        <v>20013</v>
      </c>
      <c r="F398" s="17">
        <v>32032</v>
      </c>
      <c r="G398" s="17">
        <v>53882</v>
      </c>
      <c r="H398" s="17">
        <v>38609</v>
      </c>
      <c r="I398" s="17">
        <v>38609</v>
      </c>
      <c r="J398" s="79" t="s">
        <v>72</v>
      </c>
      <c r="K398" s="76">
        <v>6849</v>
      </c>
      <c r="L398" s="17">
        <v>2665</v>
      </c>
      <c r="M398" s="17">
        <v>1380</v>
      </c>
      <c r="N398" s="17">
        <v>14816</v>
      </c>
    </row>
    <row r="399" spans="1:14" ht="8.25" customHeight="1" x14ac:dyDescent="0.25">
      <c r="A399" s="86">
        <v>351</v>
      </c>
      <c r="B399" s="12" t="s">
        <v>41</v>
      </c>
      <c r="C399" s="13">
        <v>2012</v>
      </c>
      <c r="D399" s="14">
        <v>7959</v>
      </c>
      <c r="E399" s="14">
        <v>455</v>
      </c>
      <c r="F399" s="14">
        <v>1757</v>
      </c>
      <c r="G399" s="14">
        <v>2137</v>
      </c>
      <c r="H399" s="14">
        <v>2736</v>
      </c>
      <c r="I399" s="14">
        <v>2736</v>
      </c>
      <c r="J399" s="77" t="s">
        <v>72</v>
      </c>
      <c r="K399" s="75">
        <v>163</v>
      </c>
      <c r="L399" s="14">
        <v>202</v>
      </c>
      <c r="M399" s="14">
        <v>111</v>
      </c>
      <c r="N399" s="14">
        <v>398</v>
      </c>
    </row>
    <row r="400" spans="1:14" ht="8.25" customHeight="1" x14ac:dyDescent="0.25">
      <c r="A400" s="86">
        <v>352</v>
      </c>
      <c r="B400" s="12" t="s">
        <v>42</v>
      </c>
      <c r="C400" s="13">
        <v>2012</v>
      </c>
      <c r="D400" s="14">
        <v>8167</v>
      </c>
      <c r="E400" s="14">
        <v>624</v>
      </c>
      <c r="F400" s="14">
        <v>1385</v>
      </c>
      <c r="G400" s="14">
        <v>1788</v>
      </c>
      <c r="H400" s="14">
        <v>3327</v>
      </c>
      <c r="I400" s="14">
        <v>3327</v>
      </c>
      <c r="J400" s="77" t="s">
        <v>72</v>
      </c>
      <c r="K400" s="75">
        <v>309</v>
      </c>
      <c r="L400" s="14">
        <v>280</v>
      </c>
      <c r="M400" s="14">
        <v>116</v>
      </c>
      <c r="N400" s="14">
        <v>338</v>
      </c>
    </row>
    <row r="401" spans="1:14" ht="8.25" customHeight="1" x14ac:dyDescent="0.25">
      <c r="A401" s="86">
        <v>353</v>
      </c>
      <c r="B401" s="12" t="s">
        <v>43</v>
      </c>
      <c r="C401" s="13">
        <v>2012</v>
      </c>
      <c r="D401" s="14">
        <v>11307</v>
      </c>
      <c r="E401" s="14">
        <v>1154</v>
      </c>
      <c r="F401" s="14">
        <v>2312</v>
      </c>
      <c r="G401" s="14">
        <v>2912</v>
      </c>
      <c r="H401" s="14">
        <v>3416</v>
      </c>
      <c r="I401" s="14">
        <v>3416</v>
      </c>
      <c r="J401" s="77" t="s">
        <v>72</v>
      </c>
      <c r="K401" s="75">
        <v>297</v>
      </c>
      <c r="L401" s="14">
        <v>270</v>
      </c>
      <c r="M401" s="14">
        <v>95</v>
      </c>
      <c r="N401" s="14">
        <v>851</v>
      </c>
    </row>
    <row r="402" spans="1:14" ht="8.25" customHeight="1" x14ac:dyDescent="0.25">
      <c r="A402" s="86">
        <v>354</v>
      </c>
      <c r="B402" s="12" t="s">
        <v>44</v>
      </c>
      <c r="C402" s="13">
        <v>2012</v>
      </c>
      <c r="D402" s="14">
        <v>1601</v>
      </c>
      <c r="E402" s="14">
        <v>80</v>
      </c>
      <c r="F402" s="14">
        <v>221</v>
      </c>
      <c r="G402" s="14">
        <v>270</v>
      </c>
      <c r="H402" s="14">
        <v>723</v>
      </c>
      <c r="I402" s="14">
        <v>723</v>
      </c>
      <c r="J402" s="77" t="s">
        <v>72</v>
      </c>
      <c r="K402" s="75">
        <v>68</v>
      </c>
      <c r="L402" s="14">
        <v>20</v>
      </c>
      <c r="M402" s="14">
        <v>47</v>
      </c>
      <c r="N402" s="14">
        <v>172</v>
      </c>
    </row>
    <row r="403" spans="1:14" ht="8.25" customHeight="1" x14ac:dyDescent="0.25">
      <c r="A403" s="86">
        <v>355</v>
      </c>
      <c r="B403" s="12" t="s">
        <v>45</v>
      </c>
      <c r="C403" s="13">
        <v>2012</v>
      </c>
      <c r="D403" s="14">
        <v>6993</v>
      </c>
      <c r="E403" s="14">
        <v>389</v>
      </c>
      <c r="F403" s="14">
        <v>1651</v>
      </c>
      <c r="G403" s="14">
        <v>1812</v>
      </c>
      <c r="H403" s="14">
        <v>2179</v>
      </c>
      <c r="I403" s="14">
        <v>2179</v>
      </c>
      <c r="J403" s="77" t="s">
        <v>72</v>
      </c>
      <c r="K403" s="75">
        <v>156</v>
      </c>
      <c r="L403" s="14">
        <v>195</v>
      </c>
      <c r="M403" s="14">
        <v>122</v>
      </c>
      <c r="N403" s="14">
        <v>489</v>
      </c>
    </row>
    <row r="404" spans="1:14" ht="8.25" customHeight="1" x14ac:dyDescent="0.25">
      <c r="A404" s="86">
        <v>356</v>
      </c>
      <c r="B404" s="12" t="s">
        <v>46</v>
      </c>
      <c r="C404" s="13">
        <v>2012</v>
      </c>
      <c r="D404" s="14">
        <v>4181</v>
      </c>
      <c r="E404" s="14">
        <v>386</v>
      </c>
      <c r="F404" s="14">
        <v>1046</v>
      </c>
      <c r="G404" s="14">
        <v>1093</v>
      </c>
      <c r="H404" s="14">
        <v>1092</v>
      </c>
      <c r="I404" s="14">
        <v>1092</v>
      </c>
      <c r="J404" s="77" t="s">
        <v>72</v>
      </c>
      <c r="K404" s="75">
        <v>78</v>
      </c>
      <c r="L404" s="14">
        <v>108</v>
      </c>
      <c r="M404" s="14">
        <v>71</v>
      </c>
      <c r="N404" s="14">
        <v>307</v>
      </c>
    </row>
    <row r="405" spans="1:14" ht="8.25" customHeight="1" x14ac:dyDescent="0.25">
      <c r="A405" s="86">
        <v>357</v>
      </c>
      <c r="B405" s="12" t="s">
        <v>47</v>
      </c>
      <c r="C405" s="13">
        <v>2012</v>
      </c>
      <c r="D405" s="14">
        <v>6657</v>
      </c>
      <c r="E405" s="14">
        <v>444</v>
      </c>
      <c r="F405" s="14">
        <v>1149</v>
      </c>
      <c r="G405" s="14">
        <v>1491</v>
      </c>
      <c r="H405" s="14">
        <v>1990</v>
      </c>
      <c r="I405" s="14">
        <v>1990</v>
      </c>
      <c r="J405" s="77" t="s">
        <v>72</v>
      </c>
      <c r="K405" s="75">
        <v>168</v>
      </c>
      <c r="L405" s="14">
        <v>146</v>
      </c>
      <c r="M405" s="14">
        <v>94</v>
      </c>
      <c r="N405" s="14">
        <v>1175</v>
      </c>
    </row>
    <row r="406" spans="1:14" ht="8.25" customHeight="1" x14ac:dyDescent="0.25">
      <c r="A406" s="86">
        <v>358</v>
      </c>
      <c r="B406" s="12" t="s">
        <v>48</v>
      </c>
      <c r="C406" s="13">
        <v>2012</v>
      </c>
      <c r="D406" s="14">
        <v>6350</v>
      </c>
      <c r="E406" s="14">
        <v>473</v>
      </c>
      <c r="F406" s="14">
        <v>1508</v>
      </c>
      <c r="G406" s="14">
        <v>1451</v>
      </c>
      <c r="H406" s="14">
        <v>2096</v>
      </c>
      <c r="I406" s="14">
        <v>2096</v>
      </c>
      <c r="J406" s="77" t="s">
        <v>72</v>
      </c>
      <c r="K406" s="75">
        <v>127</v>
      </c>
      <c r="L406" s="14">
        <v>181</v>
      </c>
      <c r="M406" s="14">
        <v>103</v>
      </c>
      <c r="N406" s="14">
        <v>411</v>
      </c>
    </row>
    <row r="407" spans="1:14" ht="8.25" customHeight="1" x14ac:dyDescent="0.25">
      <c r="A407" s="86">
        <v>359</v>
      </c>
      <c r="B407" s="12" t="s">
        <v>49</v>
      </c>
      <c r="C407" s="13">
        <v>2012</v>
      </c>
      <c r="D407" s="14">
        <v>9454</v>
      </c>
      <c r="E407" s="14">
        <v>683</v>
      </c>
      <c r="F407" s="14">
        <v>1744</v>
      </c>
      <c r="G407" s="14">
        <v>2113</v>
      </c>
      <c r="H407" s="14">
        <v>2839</v>
      </c>
      <c r="I407" s="14">
        <v>2839</v>
      </c>
      <c r="J407" s="77" t="s">
        <v>72</v>
      </c>
      <c r="K407" s="75">
        <v>352</v>
      </c>
      <c r="L407" s="14">
        <v>295</v>
      </c>
      <c r="M407" s="14">
        <v>136</v>
      </c>
      <c r="N407" s="14">
        <v>1292</v>
      </c>
    </row>
    <row r="408" spans="1:14" ht="8.25" customHeight="1" x14ac:dyDescent="0.25">
      <c r="A408" s="86">
        <v>360</v>
      </c>
      <c r="B408" s="12" t="s">
        <v>50</v>
      </c>
      <c r="C408" s="13">
        <v>2012</v>
      </c>
      <c r="D408" s="14">
        <v>2634</v>
      </c>
      <c r="E408" s="14">
        <v>177</v>
      </c>
      <c r="F408" s="14">
        <v>565</v>
      </c>
      <c r="G408" s="14">
        <v>621</v>
      </c>
      <c r="H408" s="14">
        <v>965</v>
      </c>
      <c r="I408" s="14">
        <v>965</v>
      </c>
      <c r="J408" s="77" t="s">
        <v>72</v>
      </c>
      <c r="K408" s="75">
        <v>82</v>
      </c>
      <c r="L408" s="14">
        <v>48</v>
      </c>
      <c r="M408" s="14">
        <v>56</v>
      </c>
      <c r="N408" s="14">
        <v>120</v>
      </c>
    </row>
    <row r="409" spans="1:14" ht="8.25" customHeight="1" x14ac:dyDescent="0.25">
      <c r="A409" s="86">
        <v>361</v>
      </c>
      <c r="B409" s="12" t="s">
        <v>51</v>
      </c>
      <c r="C409" s="13">
        <v>2012</v>
      </c>
      <c r="D409" s="14">
        <v>6669</v>
      </c>
      <c r="E409" s="14">
        <v>930</v>
      </c>
      <c r="F409" s="14">
        <v>1450</v>
      </c>
      <c r="G409" s="14">
        <v>2235</v>
      </c>
      <c r="H409" s="14">
        <v>969</v>
      </c>
      <c r="I409" s="14">
        <v>969</v>
      </c>
      <c r="J409" s="77" t="s">
        <v>72</v>
      </c>
      <c r="K409" s="75">
        <v>122</v>
      </c>
      <c r="L409" s="14">
        <v>285</v>
      </c>
      <c r="M409" s="14">
        <v>87</v>
      </c>
      <c r="N409" s="14">
        <v>591</v>
      </c>
    </row>
    <row r="410" spans="1:14" s="28" customFormat="1" ht="16.5" customHeight="1" x14ac:dyDescent="0.25">
      <c r="A410" s="86">
        <v>3</v>
      </c>
      <c r="B410" s="15" t="s">
        <v>52</v>
      </c>
      <c r="C410" s="16">
        <v>2012</v>
      </c>
      <c r="D410" s="17">
        <v>71972</v>
      </c>
      <c r="E410" s="17">
        <v>5795</v>
      </c>
      <c r="F410" s="17">
        <v>14788</v>
      </c>
      <c r="G410" s="17">
        <v>17923</v>
      </c>
      <c r="H410" s="17">
        <v>22332</v>
      </c>
      <c r="I410" s="17">
        <v>22332</v>
      </c>
      <c r="J410" s="79" t="s">
        <v>72</v>
      </c>
      <c r="K410" s="76">
        <v>1922</v>
      </c>
      <c r="L410" s="17">
        <v>2030</v>
      </c>
      <c r="M410" s="17">
        <v>1038</v>
      </c>
      <c r="N410" s="17">
        <v>6144</v>
      </c>
    </row>
    <row r="411" spans="1:14" ht="8.25" customHeight="1" x14ac:dyDescent="0.25">
      <c r="A411" s="86">
        <v>401</v>
      </c>
      <c r="B411" s="12" t="s">
        <v>53</v>
      </c>
      <c r="C411" s="13">
        <v>2012</v>
      </c>
      <c r="D411" s="14">
        <v>6616</v>
      </c>
      <c r="E411" s="14">
        <v>1018</v>
      </c>
      <c r="F411" s="14">
        <v>1375</v>
      </c>
      <c r="G411" s="14">
        <v>2322</v>
      </c>
      <c r="H411" s="14">
        <v>976</v>
      </c>
      <c r="I411" s="14">
        <v>976</v>
      </c>
      <c r="J411" s="77" t="s">
        <v>72</v>
      </c>
      <c r="K411" s="75">
        <v>187</v>
      </c>
      <c r="L411" s="14">
        <v>62</v>
      </c>
      <c r="M411" s="14">
        <v>12</v>
      </c>
      <c r="N411" s="14">
        <v>664</v>
      </c>
    </row>
    <row r="412" spans="1:14" ht="8.25" customHeight="1" x14ac:dyDescent="0.25">
      <c r="A412" s="86">
        <v>402</v>
      </c>
      <c r="B412" s="12" t="s">
        <v>54</v>
      </c>
      <c r="C412" s="13">
        <v>2012</v>
      </c>
      <c r="D412" s="14">
        <v>2784</v>
      </c>
      <c r="E412" s="14">
        <v>149</v>
      </c>
      <c r="F412" s="14">
        <v>579</v>
      </c>
      <c r="G412" s="14">
        <v>568</v>
      </c>
      <c r="H412" s="14">
        <v>735</v>
      </c>
      <c r="I412" s="14">
        <v>735</v>
      </c>
      <c r="J412" s="77" t="s">
        <v>72</v>
      </c>
      <c r="K412" s="75">
        <v>73</v>
      </c>
      <c r="L412" s="14">
        <v>70</v>
      </c>
      <c r="M412" s="14">
        <v>37</v>
      </c>
      <c r="N412" s="14">
        <v>573</v>
      </c>
    </row>
    <row r="413" spans="1:14" ht="8.25" customHeight="1" x14ac:dyDescent="0.25">
      <c r="A413" s="86">
        <v>403</v>
      </c>
      <c r="B413" s="12" t="s">
        <v>55</v>
      </c>
      <c r="C413" s="13">
        <v>2012</v>
      </c>
      <c r="D413" s="14">
        <v>10122</v>
      </c>
      <c r="E413" s="14">
        <v>719</v>
      </c>
      <c r="F413" s="14">
        <v>2589</v>
      </c>
      <c r="G413" s="14">
        <v>2966</v>
      </c>
      <c r="H413" s="14">
        <v>2511</v>
      </c>
      <c r="I413" s="14">
        <v>2511</v>
      </c>
      <c r="J413" s="77" t="s">
        <v>72</v>
      </c>
      <c r="K413" s="75">
        <v>436</v>
      </c>
      <c r="L413" s="14">
        <v>124</v>
      </c>
      <c r="M413" s="14">
        <v>262</v>
      </c>
      <c r="N413" s="14">
        <v>515</v>
      </c>
    </row>
    <row r="414" spans="1:14" ht="8.25" customHeight="1" x14ac:dyDescent="0.25">
      <c r="A414" s="86">
        <v>404</v>
      </c>
      <c r="B414" s="12" t="s">
        <v>56</v>
      </c>
      <c r="C414" s="13">
        <v>2012</v>
      </c>
      <c r="D414" s="14">
        <v>15985</v>
      </c>
      <c r="E414" s="14">
        <v>1402</v>
      </c>
      <c r="F414" s="14">
        <v>3028</v>
      </c>
      <c r="G414" s="14">
        <v>4767</v>
      </c>
      <c r="H414" s="14">
        <v>5430</v>
      </c>
      <c r="I414" s="14">
        <v>5430</v>
      </c>
      <c r="J414" s="77" t="s">
        <v>72</v>
      </c>
      <c r="K414" s="75">
        <v>433</v>
      </c>
      <c r="L414" s="14">
        <v>135</v>
      </c>
      <c r="M414" s="14">
        <v>99</v>
      </c>
      <c r="N414" s="14">
        <v>691</v>
      </c>
    </row>
    <row r="415" spans="1:14" ht="8.25" customHeight="1" x14ac:dyDescent="0.25">
      <c r="A415" s="86" t="s">
        <v>123</v>
      </c>
      <c r="B415" s="12" t="s">
        <v>57</v>
      </c>
      <c r="C415" s="13">
        <v>2012</v>
      </c>
      <c r="D415" s="14">
        <v>4499</v>
      </c>
      <c r="E415" s="14">
        <v>310</v>
      </c>
      <c r="F415" s="14">
        <v>1008</v>
      </c>
      <c r="G415" s="14">
        <v>1049</v>
      </c>
      <c r="H415" s="14">
        <v>918</v>
      </c>
      <c r="I415" s="14">
        <v>918</v>
      </c>
      <c r="J415" s="77" t="s">
        <v>72</v>
      </c>
      <c r="K415" s="75">
        <v>195</v>
      </c>
      <c r="L415" s="14">
        <v>131</v>
      </c>
      <c r="M415" s="14">
        <v>32</v>
      </c>
      <c r="N415" s="14">
        <v>856</v>
      </c>
    </row>
    <row r="416" spans="1:14" ht="8.25" customHeight="1" x14ac:dyDescent="0.25">
      <c r="A416" s="86">
        <v>451</v>
      </c>
      <c r="B416" s="12" t="s">
        <v>58</v>
      </c>
      <c r="C416" s="13">
        <v>2012</v>
      </c>
      <c r="D416" s="14">
        <v>4282</v>
      </c>
      <c r="E416" s="14">
        <v>284</v>
      </c>
      <c r="F416" s="14">
        <v>742</v>
      </c>
      <c r="G416" s="14">
        <v>1041</v>
      </c>
      <c r="H416" s="14">
        <v>1468</v>
      </c>
      <c r="I416" s="14">
        <v>1468</v>
      </c>
      <c r="J416" s="77" t="s">
        <v>72</v>
      </c>
      <c r="K416" s="75">
        <v>48</v>
      </c>
      <c r="L416" s="14">
        <v>120</v>
      </c>
      <c r="M416" s="14">
        <v>52</v>
      </c>
      <c r="N416" s="14">
        <v>527</v>
      </c>
    </row>
    <row r="417" spans="1:14" ht="8.25" customHeight="1" x14ac:dyDescent="0.25">
      <c r="A417" s="86">
        <v>452</v>
      </c>
      <c r="B417" s="12" t="s">
        <v>59</v>
      </c>
      <c r="C417" s="13">
        <v>2012</v>
      </c>
      <c r="D417" s="14">
        <v>5736</v>
      </c>
      <c r="E417" s="14">
        <v>277</v>
      </c>
      <c r="F417" s="14">
        <v>1391</v>
      </c>
      <c r="G417" s="14">
        <v>1143</v>
      </c>
      <c r="H417" s="14">
        <v>2080</v>
      </c>
      <c r="I417" s="14">
        <v>2080</v>
      </c>
      <c r="J417" s="77" t="s">
        <v>72</v>
      </c>
      <c r="K417" s="75">
        <v>102</v>
      </c>
      <c r="L417" s="14">
        <v>221</v>
      </c>
      <c r="M417" s="14">
        <v>51</v>
      </c>
      <c r="N417" s="14">
        <v>471</v>
      </c>
    </row>
    <row r="418" spans="1:14" ht="8.25" customHeight="1" x14ac:dyDescent="0.25">
      <c r="A418" s="86">
        <v>453</v>
      </c>
      <c r="B418" s="12" t="s">
        <v>60</v>
      </c>
      <c r="C418" s="13">
        <v>2012</v>
      </c>
      <c r="D418" s="14">
        <v>10700</v>
      </c>
      <c r="E418" s="14">
        <v>284</v>
      </c>
      <c r="F418" s="14">
        <v>1625</v>
      </c>
      <c r="G418" s="14">
        <v>2146</v>
      </c>
      <c r="H418" s="14">
        <v>3074</v>
      </c>
      <c r="I418" s="14">
        <v>3074</v>
      </c>
      <c r="J418" s="77" t="s">
        <v>72</v>
      </c>
      <c r="K418" s="75">
        <v>133</v>
      </c>
      <c r="L418" s="14">
        <v>150</v>
      </c>
      <c r="M418" s="14">
        <v>74</v>
      </c>
      <c r="N418" s="14">
        <v>3214</v>
      </c>
    </row>
    <row r="419" spans="1:14" ht="8.25" customHeight="1" x14ac:dyDescent="0.25">
      <c r="A419" s="86">
        <v>454</v>
      </c>
      <c r="B419" s="12" t="s">
        <v>61</v>
      </c>
      <c r="C419" s="13">
        <v>2012</v>
      </c>
      <c r="D419" s="14">
        <v>21112</v>
      </c>
      <c r="E419" s="14">
        <v>910</v>
      </c>
      <c r="F419" s="14">
        <v>2235</v>
      </c>
      <c r="G419" s="14">
        <v>2089</v>
      </c>
      <c r="H419" s="14">
        <v>6321</v>
      </c>
      <c r="I419" s="14">
        <v>6321</v>
      </c>
      <c r="J419" s="77" t="s">
        <v>72</v>
      </c>
      <c r="K419" s="75">
        <v>397</v>
      </c>
      <c r="L419" s="14">
        <v>473</v>
      </c>
      <c r="M419" s="14">
        <v>136</v>
      </c>
      <c r="N419" s="14">
        <v>8551</v>
      </c>
    </row>
    <row r="420" spans="1:14" ht="8.25" customHeight="1" x14ac:dyDescent="0.25">
      <c r="A420" s="86">
        <v>455</v>
      </c>
      <c r="B420" s="12" t="s">
        <v>62</v>
      </c>
      <c r="C420" s="13">
        <v>2012</v>
      </c>
      <c r="D420" s="14">
        <v>2687</v>
      </c>
      <c r="E420" s="14">
        <v>338</v>
      </c>
      <c r="F420" s="14">
        <v>542</v>
      </c>
      <c r="G420" s="14">
        <v>612</v>
      </c>
      <c r="H420" s="14">
        <v>716</v>
      </c>
      <c r="I420" s="14">
        <v>716</v>
      </c>
      <c r="J420" s="77" t="s">
        <v>72</v>
      </c>
      <c r="K420" s="75">
        <v>98</v>
      </c>
      <c r="L420" s="14">
        <v>94</v>
      </c>
      <c r="M420" s="14">
        <v>74</v>
      </c>
      <c r="N420" s="14">
        <v>213</v>
      </c>
    </row>
    <row r="421" spans="1:14" ht="8.25" customHeight="1" x14ac:dyDescent="0.25">
      <c r="A421" s="86">
        <v>456</v>
      </c>
      <c r="B421" s="12" t="s">
        <v>63</v>
      </c>
      <c r="C421" s="13">
        <v>2012</v>
      </c>
      <c r="D421" s="14">
        <v>16768</v>
      </c>
      <c r="E421" s="14">
        <v>835</v>
      </c>
      <c r="F421" s="14">
        <v>1043</v>
      </c>
      <c r="G421" s="14">
        <v>1508</v>
      </c>
      <c r="H421" s="14">
        <v>9871</v>
      </c>
      <c r="I421" s="14">
        <v>9871</v>
      </c>
      <c r="J421" s="77" t="s">
        <v>72</v>
      </c>
      <c r="K421" s="75">
        <v>182</v>
      </c>
      <c r="L421" s="14">
        <v>203</v>
      </c>
      <c r="M421" s="14">
        <v>51</v>
      </c>
      <c r="N421" s="14">
        <v>3075</v>
      </c>
    </row>
    <row r="422" spans="1:14" ht="8.25" customHeight="1" x14ac:dyDescent="0.25">
      <c r="A422" s="86">
        <v>457</v>
      </c>
      <c r="B422" s="12" t="s">
        <v>64</v>
      </c>
      <c r="C422" s="13">
        <v>2012</v>
      </c>
      <c r="D422" s="14">
        <v>7867</v>
      </c>
      <c r="E422" s="14">
        <v>296</v>
      </c>
      <c r="F422" s="14">
        <v>1044</v>
      </c>
      <c r="G422" s="14">
        <v>1079</v>
      </c>
      <c r="H422" s="14">
        <v>4400</v>
      </c>
      <c r="I422" s="14">
        <v>4400</v>
      </c>
      <c r="J422" s="77" t="s">
        <v>72</v>
      </c>
      <c r="K422" s="75">
        <v>123</v>
      </c>
      <c r="L422" s="14">
        <v>139</v>
      </c>
      <c r="M422" s="14">
        <v>114</v>
      </c>
      <c r="N422" s="14">
        <v>672</v>
      </c>
    </row>
    <row r="423" spans="1:14" ht="8.25" customHeight="1" x14ac:dyDescent="0.25">
      <c r="A423" s="86">
        <v>458</v>
      </c>
      <c r="B423" s="12" t="s">
        <v>65</v>
      </c>
      <c r="C423" s="13">
        <v>2012</v>
      </c>
      <c r="D423" s="14">
        <v>6328</v>
      </c>
      <c r="E423" s="14">
        <v>327</v>
      </c>
      <c r="F423" s="14">
        <v>1125</v>
      </c>
      <c r="G423" s="14">
        <v>1426</v>
      </c>
      <c r="H423" s="14">
        <v>2158</v>
      </c>
      <c r="I423" s="14">
        <v>2158</v>
      </c>
      <c r="J423" s="77" t="s">
        <v>72</v>
      </c>
      <c r="K423" s="75">
        <v>94</v>
      </c>
      <c r="L423" s="14">
        <v>67</v>
      </c>
      <c r="M423" s="14">
        <v>41</v>
      </c>
      <c r="N423" s="14">
        <v>1090</v>
      </c>
    </row>
    <row r="424" spans="1:14" ht="8.25" customHeight="1" x14ac:dyDescent="0.25">
      <c r="A424" s="86">
        <v>459</v>
      </c>
      <c r="B424" s="12" t="s">
        <v>66</v>
      </c>
      <c r="C424" s="13">
        <v>2012</v>
      </c>
      <c r="D424" s="14">
        <v>19312</v>
      </c>
      <c r="E424" s="14">
        <v>1728</v>
      </c>
      <c r="F424" s="14">
        <v>2389</v>
      </c>
      <c r="G424" s="14">
        <v>4774</v>
      </c>
      <c r="H424" s="14">
        <v>4862</v>
      </c>
      <c r="I424" s="14">
        <v>4862</v>
      </c>
      <c r="J424" s="77" t="s">
        <v>72</v>
      </c>
      <c r="K424" s="75">
        <v>574</v>
      </c>
      <c r="L424" s="14">
        <v>437</v>
      </c>
      <c r="M424" s="14">
        <v>184</v>
      </c>
      <c r="N424" s="14">
        <v>4364</v>
      </c>
    </row>
    <row r="425" spans="1:14" ht="8.25" customHeight="1" x14ac:dyDescent="0.25">
      <c r="A425" s="86">
        <v>460</v>
      </c>
      <c r="B425" s="12" t="s">
        <v>67</v>
      </c>
      <c r="C425" s="13">
        <v>2012</v>
      </c>
      <c r="D425" s="14">
        <v>11183</v>
      </c>
      <c r="E425" s="14">
        <v>730</v>
      </c>
      <c r="F425" s="14">
        <v>1897</v>
      </c>
      <c r="G425" s="14">
        <v>2911</v>
      </c>
      <c r="H425" s="14">
        <v>4070</v>
      </c>
      <c r="I425" s="14">
        <v>4070</v>
      </c>
      <c r="J425" s="77" t="s">
        <v>72</v>
      </c>
      <c r="K425" s="75">
        <v>94</v>
      </c>
      <c r="L425" s="14">
        <v>161</v>
      </c>
      <c r="M425" s="14">
        <v>60</v>
      </c>
      <c r="N425" s="14">
        <v>1260</v>
      </c>
    </row>
    <row r="426" spans="1:14" ht="8.25" customHeight="1" x14ac:dyDescent="0.25">
      <c r="A426" s="86">
        <v>461</v>
      </c>
      <c r="B426" s="12" t="s">
        <v>68</v>
      </c>
      <c r="C426" s="13">
        <v>2012</v>
      </c>
      <c r="D426" s="14">
        <v>4669</v>
      </c>
      <c r="E426" s="14">
        <v>611</v>
      </c>
      <c r="F426" s="14">
        <v>778</v>
      </c>
      <c r="G426" s="14">
        <v>1390</v>
      </c>
      <c r="H426" s="14">
        <v>916</v>
      </c>
      <c r="I426" s="14">
        <v>916</v>
      </c>
      <c r="J426" s="77" t="s">
        <v>72</v>
      </c>
      <c r="K426" s="75">
        <v>232</v>
      </c>
      <c r="L426" s="14">
        <v>52</v>
      </c>
      <c r="M426" s="14">
        <v>47</v>
      </c>
      <c r="N426" s="14">
        <v>643</v>
      </c>
    </row>
    <row r="427" spans="1:14" ht="8.25" customHeight="1" x14ac:dyDescent="0.25">
      <c r="A427" s="86">
        <v>462</v>
      </c>
      <c r="B427" s="12" t="s">
        <v>69</v>
      </c>
      <c r="C427" s="13">
        <v>2012</v>
      </c>
      <c r="D427" s="14">
        <v>1446</v>
      </c>
      <c r="E427" s="14">
        <v>47</v>
      </c>
      <c r="F427" s="14">
        <v>294</v>
      </c>
      <c r="G427" s="14">
        <v>291</v>
      </c>
      <c r="H427" s="14">
        <v>510</v>
      </c>
      <c r="I427" s="14">
        <v>510</v>
      </c>
      <c r="J427" s="77" t="s">
        <v>72</v>
      </c>
      <c r="K427" s="75">
        <v>22</v>
      </c>
      <c r="L427" s="14">
        <v>61</v>
      </c>
      <c r="M427" s="14">
        <v>42</v>
      </c>
      <c r="N427" s="14">
        <v>179</v>
      </c>
    </row>
    <row r="428" spans="1:14" s="28" customFormat="1" ht="16.5" customHeight="1" x14ac:dyDescent="0.25">
      <c r="A428" s="86">
        <v>4</v>
      </c>
      <c r="B428" s="15" t="s">
        <v>70</v>
      </c>
      <c r="C428" s="16">
        <v>2012</v>
      </c>
      <c r="D428" s="17">
        <v>152096</v>
      </c>
      <c r="E428" s="17">
        <v>10265</v>
      </c>
      <c r="F428" s="17">
        <v>23684</v>
      </c>
      <c r="G428" s="17">
        <v>32082</v>
      </c>
      <c r="H428" s="17">
        <v>51016</v>
      </c>
      <c r="I428" s="17">
        <v>51016</v>
      </c>
      <c r="J428" s="79" t="s">
        <v>72</v>
      </c>
      <c r="K428" s="76">
        <v>3423</v>
      </c>
      <c r="L428" s="17">
        <v>2700</v>
      </c>
      <c r="M428" s="17">
        <v>1368</v>
      </c>
      <c r="N428" s="17">
        <v>27558</v>
      </c>
    </row>
    <row r="429" spans="1:14" s="28" customFormat="1" ht="16.5" customHeight="1" x14ac:dyDescent="0.25">
      <c r="A429" s="86">
        <v>0</v>
      </c>
      <c r="B429" s="15" t="s">
        <v>71</v>
      </c>
      <c r="C429" s="16">
        <v>2012</v>
      </c>
      <c r="D429" s="17">
        <v>492072</v>
      </c>
      <c r="E429" s="17">
        <v>45867</v>
      </c>
      <c r="F429" s="17">
        <v>93128</v>
      </c>
      <c r="G429" s="17">
        <v>130986</v>
      </c>
      <c r="H429" s="17">
        <v>137371</v>
      </c>
      <c r="I429" s="17">
        <v>137371</v>
      </c>
      <c r="J429" s="79" t="s">
        <v>72</v>
      </c>
      <c r="K429" s="76">
        <v>15142</v>
      </c>
      <c r="L429" s="17">
        <v>9391</v>
      </c>
      <c r="M429" s="17">
        <v>5302</v>
      </c>
      <c r="N429" s="17">
        <v>54885</v>
      </c>
    </row>
    <row r="430" spans="1:14" ht="8.25" customHeight="1" x14ac:dyDescent="0.25">
      <c r="A430" s="86">
        <v>101</v>
      </c>
      <c r="B430" s="12" t="s">
        <v>19</v>
      </c>
      <c r="C430" s="13">
        <v>2011</v>
      </c>
      <c r="D430" s="14">
        <v>20214</v>
      </c>
      <c r="E430" s="14">
        <v>3366</v>
      </c>
      <c r="F430" s="14">
        <v>4385</v>
      </c>
      <c r="G430" s="14">
        <v>5084</v>
      </c>
      <c r="H430" s="14">
        <v>4568</v>
      </c>
      <c r="I430" s="14">
        <v>4568</v>
      </c>
      <c r="J430" s="77" t="s">
        <v>72</v>
      </c>
      <c r="K430" s="75">
        <v>771</v>
      </c>
      <c r="L430" s="14">
        <v>139</v>
      </c>
      <c r="M430" s="14">
        <v>508</v>
      </c>
      <c r="N430" s="14">
        <v>1393</v>
      </c>
    </row>
    <row r="431" spans="1:14" ht="8.25" customHeight="1" x14ac:dyDescent="0.25">
      <c r="A431" s="86">
        <v>102</v>
      </c>
      <c r="B431" s="12" t="s">
        <v>20</v>
      </c>
      <c r="C431" s="13">
        <v>2011</v>
      </c>
      <c r="D431" s="14">
        <v>9804</v>
      </c>
      <c r="E431" s="14">
        <v>2535</v>
      </c>
      <c r="F431" s="14">
        <v>1695</v>
      </c>
      <c r="G431" s="14">
        <v>3340</v>
      </c>
      <c r="H431" s="14">
        <v>1427</v>
      </c>
      <c r="I431" s="14">
        <v>1427</v>
      </c>
      <c r="J431" s="77" t="s">
        <v>72</v>
      </c>
      <c r="K431" s="75">
        <v>275</v>
      </c>
      <c r="L431" s="14">
        <v>185</v>
      </c>
      <c r="M431" s="14">
        <v>41</v>
      </c>
      <c r="N431" s="14">
        <v>306</v>
      </c>
    </row>
    <row r="432" spans="1:14" ht="8.25" customHeight="1" x14ac:dyDescent="0.25">
      <c r="A432" s="86">
        <v>103</v>
      </c>
      <c r="B432" s="12" t="s">
        <v>21</v>
      </c>
      <c r="C432" s="13">
        <v>2011</v>
      </c>
      <c r="D432" s="14">
        <v>12080</v>
      </c>
      <c r="E432" s="14">
        <v>705</v>
      </c>
      <c r="F432" s="14">
        <v>2040</v>
      </c>
      <c r="G432" s="14">
        <v>1802</v>
      </c>
      <c r="H432" s="14">
        <v>5969</v>
      </c>
      <c r="I432" s="14">
        <v>5969</v>
      </c>
      <c r="J432" s="77" t="s">
        <v>72</v>
      </c>
      <c r="K432" s="75">
        <v>453</v>
      </c>
      <c r="L432" s="14">
        <v>308</v>
      </c>
      <c r="M432" s="14">
        <v>22</v>
      </c>
      <c r="N432" s="14">
        <v>781</v>
      </c>
    </row>
    <row r="433" spans="1:14" ht="8.25" customHeight="1" x14ac:dyDescent="0.25">
      <c r="A433" s="86">
        <v>151</v>
      </c>
      <c r="B433" s="12" t="s">
        <v>22</v>
      </c>
      <c r="C433" s="13">
        <v>2011</v>
      </c>
      <c r="D433" s="14">
        <v>7135</v>
      </c>
      <c r="E433" s="14">
        <v>1314</v>
      </c>
      <c r="F433" s="14">
        <v>1318</v>
      </c>
      <c r="G433" s="14">
        <v>1466</v>
      </c>
      <c r="H433" s="14">
        <v>1970</v>
      </c>
      <c r="I433" s="14">
        <v>1970</v>
      </c>
      <c r="J433" s="77" t="s">
        <v>72</v>
      </c>
      <c r="K433" s="75">
        <v>381</v>
      </c>
      <c r="L433" s="14">
        <v>174</v>
      </c>
      <c r="M433" s="14">
        <v>31</v>
      </c>
      <c r="N433" s="14">
        <v>481</v>
      </c>
    </row>
    <row r="434" spans="1:14" ht="8.25" customHeight="1" x14ac:dyDescent="0.25">
      <c r="A434" s="86">
        <v>152</v>
      </c>
      <c r="B434" s="12" t="s">
        <v>23</v>
      </c>
      <c r="C434" s="13">
        <v>2011</v>
      </c>
      <c r="D434" s="14">
        <v>16006</v>
      </c>
      <c r="E434" s="14">
        <v>2075</v>
      </c>
      <c r="F434" s="14">
        <v>5072</v>
      </c>
      <c r="G434" s="14">
        <v>3394</v>
      </c>
      <c r="H434" s="14">
        <v>2882</v>
      </c>
      <c r="I434" s="14">
        <v>2882</v>
      </c>
      <c r="J434" s="77" t="s">
        <v>72</v>
      </c>
      <c r="K434" s="75">
        <v>826</v>
      </c>
      <c r="L434" s="14">
        <v>685</v>
      </c>
      <c r="M434" s="14">
        <v>297</v>
      </c>
      <c r="N434" s="14">
        <v>775</v>
      </c>
    </row>
    <row r="435" spans="1:14" ht="8.25" customHeight="1" x14ac:dyDescent="0.25">
      <c r="A435" s="86">
        <v>153</v>
      </c>
      <c r="B435" s="12" t="s">
        <v>24</v>
      </c>
      <c r="C435" s="13">
        <v>2011</v>
      </c>
      <c r="D435" s="14">
        <v>7059</v>
      </c>
      <c r="E435" s="14">
        <v>740</v>
      </c>
      <c r="F435" s="14">
        <v>2153</v>
      </c>
      <c r="G435" s="14">
        <v>1790</v>
      </c>
      <c r="H435" s="14">
        <v>1807</v>
      </c>
      <c r="I435" s="14">
        <v>1807</v>
      </c>
      <c r="J435" s="77" t="s">
        <v>72</v>
      </c>
      <c r="K435" s="75">
        <v>116</v>
      </c>
      <c r="L435" s="14">
        <v>195</v>
      </c>
      <c r="M435" s="14">
        <v>19</v>
      </c>
      <c r="N435" s="14">
        <v>239</v>
      </c>
    </row>
    <row r="436" spans="1:14" ht="8.25" customHeight="1" x14ac:dyDescent="0.25">
      <c r="A436" s="86">
        <v>154</v>
      </c>
      <c r="B436" s="12" t="s">
        <v>25</v>
      </c>
      <c r="C436" s="13">
        <v>2011</v>
      </c>
      <c r="D436" s="14">
        <v>3394</v>
      </c>
      <c r="E436" s="14">
        <v>455</v>
      </c>
      <c r="F436" s="14">
        <v>548</v>
      </c>
      <c r="G436" s="14">
        <v>851</v>
      </c>
      <c r="H436" s="14">
        <v>1138</v>
      </c>
      <c r="I436" s="14">
        <v>1138</v>
      </c>
      <c r="J436" s="77" t="s">
        <v>72</v>
      </c>
      <c r="K436" s="75">
        <v>87</v>
      </c>
      <c r="L436" s="14">
        <v>151</v>
      </c>
      <c r="M436" s="14">
        <v>16</v>
      </c>
      <c r="N436" s="14">
        <v>148</v>
      </c>
    </row>
    <row r="437" spans="1:14" ht="8.25" customHeight="1" x14ac:dyDescent="0.25">
      <c r="A437" s="86">
        <v>155</v>
      </c>
      <c r="B437" s="12" t="s">
        <v>26</v>
      </c>
      <c r="C437" s="13">
        <v>2011</v>
      </c>
      <c r="D437" s="14">
        <v>5094</v>
      </c>
      <c r="E437" s="14">
        <v>536</v>
      </c>
      <c r="F437" s="14">
        <v>1220</v>
      </c>
      <c r="G437" s="14">
        <v>1209</v>
      </c>
      <c r="H437" s="14">
        <v>1210</v>
      </c>
      <c r="I437" s="14">
        <v>1210</v>
      </c>
      <c r="J437" s="77" t="s">
        <v>72</v>
      </c>
      <c r="K437" s="75">
        <v>282</v>
      </c>
      <c r="L437" s="14">
        <v>254</v>
      </c>
      <c r="M437" s="14">
        <v>86</v>
      </c>
      <c r="N437" s="14">
        <v>297</v>
      </c>
    </row>
    <row r="438" spans="1:14" ht="8.25" customHeight="1" x14ac:dyDescent="0.25">
      <c r="A438" s="86">
        <v>156</v>
      </c>
      <c r="B438" s="12" t="s">
        <v>27</v>
      </c>
      <c r="C438" s="13">
        <v>2011</v>
      </c>
      <c r="D438" s="14">
        <v>2904</v>
      </c>
      <c r="E438" s="14">
        <v>282</v>
      </c>
      <c r="F438" s="14">
        <v>538</v>
      </c>
      <c r="G438" s="14">
        <v>987</v>
      </c>
      <c r="H438" s="14">
        <v>822</v>
      </c>
      <c r="I438" s="14">
        <v>822</v>
      </c>
      <c r="J438" s="77" t="s">
        <v>72</v>
      </c>
      <c r="K438" s="75">
        <v>93</v>
      </c>
      <c r="L438" s="14">
        <v>74</v>
      </c>
      <c r="M438" s="14">
        <v>45</v>
      </c>
      <c r="N438" s="14">
        <v>63</v>
      </c>
    </row>
    <row r="439" spans="1:14" ht="8.25" customHeight="1" x14ac:dyDescent="0.25">
      <c r="A439" s="86">
        <v>157</v>
      </c>
      <c r="B439" s="12" t="s">
        <v>28</v>
      </c>
      <c r="C439" s="13">
        <v>2011</v>
      </c>
      <c r="D439" s="14">
        <v>6369</v>
      </c>
      <c r="E439" s="14">
        <v>1171</v>
      </c>
      <c r="F439" s="14">
        <v>1664</v>
      </c>
      <c r="G439" s="14">
        <v>1895</v>
      </c>
      <c r="H439" s="14">
        <v>1003</v>
      </c>
      <c r="I439" s="14">
        <v>1003</v>
      </c>
      <c r="J439" s="77" t="s">
        <v>72</v>
      </c>
      <c r="K439" s="75">
        <v>52</v>
      </c>
      <c r="L439" s="14">
        <v>234</v>
      </c>
      <c r="M439" s="14">
        <v>53</v>
      </c>
      <c r="N439" s="14">
        <v>297</v>
      </c>
    </row>
    <row r="440" spans="1:14" ht="8.25" customHeight="1" x14ac:dyDescent="0.25">
      <c r="A440" s="86">
        <v>158</v>
      </c>
      <c r="B440" s="12" t="s">
        <v>29</v>
      </c>
      <c r="C440" s="13">
        <v>2011</v>
      </c>
      <c r="D440" s="14">
        <v>4509</v>
      </c>
      <c r="E440" s="14">
        <v>853</v>
      </c>
      <c r="F440" s="14">
        <v>878</v>
      </c>
      <c r="G440" s="14">
        <v>1079</v>
      </c>
      <c r="H440" s="14">
        <v>845</v>
      </c>
      <c r="I440" s="14">
        <v>845</v>
      </c>
      <c r="J440" s="77" t="s">
        <v>72</v>
      </c>
      <c r="K440" s="75">
        <v>109</v>
      </c>
      <c r="L440" s="14">
        <v>227</v>
      </c>
      <c r="M440" s="14">
        <v>26</v>
      </c>
      <c r="N440" s="14">
        <v>492</v>
      </c>
    </row>
    <row r="441" spans="1:14" s="28" customFormat="1" ht="16.5" customHeight="1" x14ac:dyDescent="0.25">
      <c r="A441" s="86">
        <v>1</v>
      </c>
      <c r="B441" s="15" t="s">
        <v>30</v>
      </c>
      <c r="C441" s="16">
        <v>2011</v>
      </c>
      <c r="D441" s="17">
        <v>94568</v>
      </c>
      <c r="E441" s="17">
        <v>14032</v>
      </c>
      <c r="F441" s="17">
        <v>21511</v>
      </c>
      <c r="G441" s="17">
        <v>22897</v>
      </c>
      <c r="H441" s="17">
        <v>23641</v>
      </c>
      <c r="I441" s="17">
        <v>23641</v>
      </c>
      <c r="J441" s="79" t="s">
        <v>72</v>
      </c>
      <c r="K441" s="76">
        <v>3445</v>
      </c>
      <c r="L441" s="17">
        <v>2626</v>
      </c>
      <c r="M441" s="17">
        <v>1144</v>
      </c>
      <c r="N441" s="17">
        <v>5272</v>
      </c>
    </row>
    <row r="442" spans="1:14" ht="8.25" customHeight="1" x14ac:dyDescent="0.25">
      <c r="A442" s="86">
        <v>241</v>
      </c>
      <c r="B442" s="12" t="s">
        <v>31</v>
      </c>
      <c r="C442" s="13">
        <v>2011</v>
      </c>
      <c r="D442" s="14">
        <v>115062</v>
      </c>
      <c r="E442" s="14">
        <v>19539</v>
      </c>
      <c r="F442" s="14">
        <v>22459</v>
      </c>
      <c r="G442" s="14">
        <v>33299</v>
      </c>
      <c r="H442" s="14">
        <v>23504</v>
      </c>
      <c r="I442" s="14">
        <v>23504</v>
      </c>
      <c r="J442" s="77" t="s">
        <v>72</v>
      </c>
      <c r="K442" s="75">
        <v>5056</v>
      </c>
      <c r="L442" s="14">
        <v>1663</v>
      </c>
      <c r="M442" s="14">
        <v>460</v>
      </c>
      <c r="N442" s="14">
        <v>9082</v>
      </c>
    </row>
    <row r="443" spans="1:14" ht="8.25" customHeight="1" x14ac:dyDescent="0.25">
      <c r="A443" s="86">
        <v>241001</v>
      </c>
      <c r="B443" s="12" t="s">
        <v>73</v>
      </c>
      <c r="C443" s="13">
        <v>2011</v>
      </c>
      <c r="D443" s="14">
        <v>75793</v>
      </c>
      <c r="E443" s="14">
        <v>12627</v>
      </c>
      <c r="F443" s="14">
        <v>15221</v>
      </c>
      <c r="G443" s="14">
        <v>22100</v>
      </c>
      <c r="H443" s="14">
        <v>13982</v>
      </c>
      <c r="I443" s="14">
        <v>13982</v>
      </c>
      <c r="J443" s="77" t="s">
        <v>72</v>
      </c>
      <c r="K443" s="75">
        <v>3601</v>
      </c>
      <c r="L443" s="14">
        <v>887</v>
      </c>
      <c r="M443" s="14">
        <v>220</v>
      </c>
      <c r="N443" s="14">
        <v>7155</v>
      </c>
    </row>
    <row r="444" spans="1:14" ht="8.25" customHeight="1" x14ac:dyDescent="0.25">
      <c r="A444" s="86" t="s">
        <v>122</v>
      </c>
      <c r="B444" s="12" t="s">
        <v>33</v>
      </c>
      <c r="C444" s="13">
        <v>2011</v>
      </c>
      <c r="D444" s="14">
        <v>39269</v>
      </c>
      <c r="E444" s="14">
        <v>6912</v>
      </c>
      <c r="F444" s="14">
        <v>7238</v>
      </c>
      <c r="G444" s="14">
        <v>11199</v>
      </c>
      <c r="H444" s="14">
        <v>9522</v>
      </c>
      <c r="I444" s="14">
        <v>9522</v>
      </c>
      <c r="J444" s="77" t="s">
        <v>72</v>
      </c>
      <c r="K444" s="75">
        <v>1455</v>
      </c>
      <c r="L444" s="14">
        <v>776</v>
      </c>
      <c r="M444" s="14">
        <v>240</v>
      </c>
      <c r="N444" s="14">
        <v>1927</v>
      </c>
    </row>
    <row r="445" spans="1:14" ht="8.25" customHeight="1" x14ac:dyDescent="0.25">
      <c r="A445" s="86">
        <v>251</v>
      </c>
      <c r="B445" s="12" t="s">
        <v>34</v>
      </c>
      <c r="C445" s="13">
        <v>2011</v>
      </c>
      <c r="D445" s="14">
        <v>8386</v>
      </c>
      <c r="E445" s="14">
        <v>1114</v>
      </c>
      <c r="F445" s="14">
        <v>1610</v>
      </c>
      <c r="G445" s="14">
        <v>2106</v>
      </c>
      <c r="H445" s="14">
        <v>2213</v>
      </c>
      <c r="I445" s="14">
        <v>2213</v>
      </c>
      <c r="J445" s="77" t="s">
        <v>72</v>
      </c>
      <c r="K445" s="75">
        <v>444</v>
      </c>
      <c r="L445" s="14">
        <v>300</v>
      </c>
      <c r="M445" s="14">
        <v>73</v>
      </c>
      <c r="N445" s="14">
        <v>526</v>
      </c>
    </row>
    <row r="446" spans="1:14" ht="8.25" customHeight="1" x14ac:dyDescent="0.25">
      <c r="A446" s="86">
        <v>252</v>
      </c>
      <c r="B446" s="12" t="s">
        <v>35</v>
      </c>
      <c r="C446" s="13">
        <v>2011</v>
      </c>
      <c r="D446" s="14">
        <v>10319</v>
      </c>
      <c r="E446" s="14">
        <v>1709</v>
      </c>
      <c r="F446" s="14">
        <v>1697</v>
      </c>
      <c r="G446" s="14">
        <v>3280</v>
      </c>
      <c r="H446" s="14">
        <v>2517</v>
      </c>
      <c r="I446" s="14">
        <v>2517</v>
      </c>
      <c r="J446" s="77" t="s">
        <v>72</v>
      </c>
      <c r="K446" s="75">
        <v>356</v>
      </c>
      <c r="L446" s="14">
        <v>240</v>
      </c>
      <c r="M446" s="14">
        <v>55</v>
      </c>
      <c r="N446" s="14">
        <v>465</v>
      </c>
    </row>
    <row r="447" spans="1:14" ht="8.25" customHeight="1" x14ac:dyDescent="0.25">
      <c r="A447" s="86">
        <v>254</v>
      </c>
      <c r="B447" s="12" t="s">
        <v>36</v>
      </c>
      <c r="C447" s="13">
        <v>2011</v>
      </c>
      <c r="D447" s="14">
        <v>13859</v>
      </c>
      <c r="E447" s="14">
        <v>2054</v>
      </c>
      <c r="F447" s="14">
        <v>2760</v>
      </c>
      <c r="G447" s="14">
        <v>3418</v>
      </c>
      <c r="H447" s="14">
        <v>3390</v>
      </c>
      <c r="I447" s="14">
        <v>3390</v>
      </c>
      <c r="J447" s="77" t="s">
        <v>72</v>
      </c>
      <c r="K447" s="75">
        <v>755</v>
      </c>
      <c r="L447" s="14">
        <v>639</v>
      </c>
      <c r="M447" s="14">
        <v>100</v>
      </c>
      <c r="N447" s="14">
        <v>743</v>
      </c>
    </row>
    <row r="448" spans="1:14" ht="8.25" customHeight="1" x14ac:dyDescent="0.25">
      <c r="A448" s="86">
        <v>255</v>
      </c>
      <c r="B448" s="12" t="s">
        <v>37</v>
      </c>
      <c r="C448" s="13">
        <v>2011</v>
      </c>
      <c r="D448" s="14">
        <v>3100</v>
      </c>
      <c r="E448" s="14">
        <v>659</v>
      </c>
      <c r="F448" s="14">
        <v>538</v>
      </c>
      <c r="G448" s="14">
        <v>1109</v>
      </c>
      <c r="H448" s="14">
        <v>423</v>
      </c>
      <c r="I448" s="14">
        <v>423</v>
      </c>
      <c r="J448" s="77" t="s">
        <v>72</v>
      </c>
      <c r="K448" s="75">
        <v>98</v>
      </c>
      <c r="L448" s="14">
        <v>80</v>
      </c>
      <c r="M448" s="14">
        <v>54</v>
      </c>
      <c r="N448" s="14">
        <v>139</v>
      </c>
    </row>
    <row r="449" spans="1:14" ht="8.25" customHeight="1" x14ac:dyDescent="0.25">
      <c r="A449" s="86">
        <v>256</v>
      </c>
      <c r="B449" s="12" t="s">
        <v>38</v>
      </c>
      <c r="C449" s="13">
        <v>2011</v>
      </c>
      <c r="D449" s="14">
        <v>5252</v>
      </c>
      <c r="E449" s="14">
        <v>612</v>
      </c>
      <c r="F449" s="14">
        <v>1083</v>
      </c>
      <c r="G449" s="14">
        <v>1467</v>
      </c>
      <c r="H449" s="14">
        <v>1411</v>
      </c>
      <c r="I449" s="14">
        <v>1411</v>
      </c>
      <c r="J449" s="77" t="s">
        <v>72</v>
      </c>
      <c r="K449" s="75">
        <v>131</v>
      </c>
      <c r="L449" s="14">
        <v>179</v>
      </c>
      <c r="M449" s="14">
        <v>60</v>
      </c>
      <c r="N449" s="14">
        <v>309</v>
      </c>
    </row>
    <row r="450" spans="1:14" ht="8.25" customHeight="1" x14ac:dyDescent="0.25">
      <c r="A450" s="86">
        <v>257</v>
      </c>
      <c r="B450" s="12" t="s">
        <v>39</v>
      </c>
      <c r="C450" s="13">
        <v>2011</v>
      </c>
      <c r="D450" s="14">
        <v>8341</v>
      </c>
      <c r="E450" s="14">
        <v>1283</v>
      </c>
      <c r="F450" s="14">
        <v>1436</v>
      </c>
      <c r="G450" s="14">
        <v>2285</v>
      </c>
      <c r="H450" s="14">
        <v>2458</v>
      </c>
      <c r="I450" s="14">
        <v>2458</v>
      </c>
      <c r="J450" s="77" t="s">
        <v>72</v>
      </c>
      <c r="K450" s="75">
        <v>322</v>
      </c>
      <c r="L450" s="14">
        <v>271</v>
      </c>
      <c r="M450" s="14">
        <v>50</v>
      </c>
      <c r="N450" s="14">
        <v>236</v>
      </c>
    </row>
    <row r="451" spans="1:14" s="28" customFormat="1" ht="16.5" customHeight="1" x14ac:dyDescent="0.25">
      <c r="A451" s="86">
        <v>2</v>
      </c>
      <c r="B451" s="15" t="s">
        <v>40</v>
      </c>
      <c r="C451" s="16">
        <v>2011</v>
      </c>
      <c r="D451" s="17">
        <v>164319</v>
      </c>
      <c r="E451" s="17">
        <v>26970</v>
      </c>
      <c r="F451" s="17">
        <v>31583</v>
      </c>
      <c r="G451" s="17">
        <v>46964</v>
      </c>
      <c r="H451" s="17">
        <v>35916</v>
      </c>
      <c r="I451" s="17">
        <v>35916</v>
      </c>
      <c r="J451" s="79" t="s">
        <v>72</v>
      </c>
      <c r="K451" s="76">
        <v>7162</v>
      </c>
      <c r="L451" s="17">
        <v>3372</v>
      </c>
      <c r="M451" s="17">
        <v>852</v>
      </c>
      <c r="N451" s="17">
        <v>11500</v>
      </c>
    </row>
    <row r="452" spans="1:14" ht="8.25" customHeight="1" x14ac:dyDescent="0.25">
      <c r="A452" s="86">
        <v>351</v>
      </c>
      <c r="B452" s="12" t="s">
        <v>41</v>
      </c>
      <c r="C452" s="13">
        <v>2011</v>
      </c>
      <c r="D452" s="14">
        <v>7689</v>
      </c>
      <c r="E452" s="14">
        <v>659</v>
      </c>
      <c r="F452" s="14">
        <v>1735</v>
      </c>
      <c r="G452" s="14">
        <v>1919</v>
      </c>
      <c r="H452" s="14">
        <v>2604</v>
      </c>
      <c r="I452" s="14">
        <v>2604</v>
      </c>
      <c r="J452" s="77" t="s">
        <v>72</v>
      </c>
      <c r="K452" s="75">
        <v>173</v>
      </c>
      <c r="L452" s="14">
        <v>233</v>
      </c>
      <c r="M452" s="14">
        <v>77</v>
      </c>
      <c r="N452" s="14">
        <v>289</v>
      </c>
    </row>
    <row r="453" spans="1:14" ht="8.25" customHeight="1" x14ac:dyDescent="0.25">
      <c r="A453" s="86">
        <v>352</v>
      </c>
      <c r="B453" s="12" t="s">
        <v>42</v>
      </c>
      <c r="C453" s="13">
        <v>2011</v>
      </c>
      <c r="D453" s="14">
        <v>8134</v>
      </c>
      <c r="E453" s="14">
        <v>735</v>
      </c>
      <c r="F453" s="14">
        <v>1275</v>
      </c>
      <c r="G453" s="14">
        <v>1707</v>
      </c>
      <c r="H453" s="14">
        <v>3250</v>
      </c>
      <c r="I453" s="14">
        <v>3250</v>
      </c>
      <c r="J453" s="77" t="s">
        <v>72</v>
      </c>
      <c r="K453" s="75">
        <v>516</v>
      </c>
      <c r="L453" s="14">
        <v>298</v>
      </c>
      <c r="M453" s="14">
        <v>87</v>
      </c>
      <c r="N453" s="14">
        <v>266</v>
      </c>
    </row>
    <row r="454" spans="1:14" ht="8.25" customHeight="1" x14ac:dyDescent="0.25">
      <c r="A454" s="86">
        <v>353</v>
      </c>
      <c r="B454" s="12" t="s">
        <v>43</v>
      </c>
      <c r="C454" s="13">
        <v>2011</v>
      </c>
      <c r="D454" s="14">
        <v>11025</v>
      </c>
      <c r="E454" s="14">
        <v>1420</v>
      </c>
      <c r="F454" s="14">
        <v>2290</v>
      </c>
      <c r="G454" s="14">
        <v>2545</v>
      </c>
      <c r="H454" s="14">
        <v>3269</v>
      </c>
      <c r="I454" s="14">
        <v>3269</v>
      </c>
      <c r="J454" s="77" t="s">
        <v>72</v>
      </c>
      <c r="K454" s="75">
        <v>342</v>
      </c>
      <c r="L454" s="14">
        <v>283</v>
      </c>
      <c r="M454" s="14">
        <v>69</v>
      </c>
      <c r="N454" s="14">
        <v>807</v>
      </c>
    </row>
    <row r="455" spans="1:14" ht="8.25" customHeight="1" x14ac:dyDescent="0.25">
      <c r="A455" s="86">
        <v>354</v>
      </c>
      <c r="B455" s="12" t="s">
        <v>44</v>
      </c>
      <c r="C455" s="13">
        <v>2011</v>
      </c>
      <c r="D455" s="14">
        <v>1456</v>
      </c>
      <c r="E455" s="14">
        <v>89</v>
      </c>
      <c r="F455" s="14">
        <v>215</v>
      </c>
      <c r="G455" s="14">
        <v>261</v>
      </c>
      <c r="H455" s="14">
        <v>632</v>
      </c>
      <c r="I455" s="14">
        <v>632</v>
      </c>
      <c r="J455" s="77" t="s">
        <v>72</v>
      </c>
      <c r="K455" s="75">
        <v>61</v>
      </c>
      <c r="L455" s="14">
        <v>85</v>
      </c>
      <c r="M455" s="14">
        <v>12</v>
      </c>
      <c r="N455" s="14">
        <v>101</v>
      </c>
    </row>
    <row r="456" spans="1:14" ht="8.25" customHeight="1" x14ac:dyDescent="0.25">
      <c r="A456" s="86">
        <v>355</v>
      </c>
      <c r="B456" s="12" t="s">
        <v>45</v>
      </c>
      <c r="C456" s="13">
        <v>2011</v>
      </c>
      <c r="D456" s="14">
        <v>6645</v>
      </c>
      <c r="E456" s="14">
        <v>540</v>
      </c>
      <c r="F456" s="14">
        <v>1565</v>
      </c>
      <c r="G456" s="14">
        <v>1690</v>
      </c>
      <c r="H456" s="14">
        <v>2037</v>
      </c>
      <c r="I456" s="14">
        <v>2037</v>
      </c>
      <c r="J456" s="77" t="s">
        <v>72</v>
      </c>
      <c r="K456" s="75">
        <v>180</v>
      </c>
      <c r="L456" s="14">
        <v>201</v>
      </c>
      <c r="M456" s="14">
        <v>56</v>
      </c>
      <c r="N456" s="14">
        <v>376</v>
      </c>
    </row>
    <row r="457" spans="1:14" ht="8.25" customHeight="1" x14ac:dyDescent="0.25">
      <c r="A457" s="86">
        <v>356</v>
      </c>
      <c r="B457" s="12" t="s">
        <v>46</v>
      </c>
      <c r="C457" s="13">
        <v>2011</v>
      </c>
      <c r="D457" s="14">
        <v>3961</v>
      </c>
      <c r="E457" s="14">
        <v>497</v>
      </c>
      <c r="F457" s="14">
        <v>1058</v>
      </c>
      <c r="G457" s="14">
        <v>983</v>
      </c>
      <c r="H457" s="14">
        <v>953</v>
      </c>
      <c r="I457" s="14">
        <v>953</v>
      </c>
      <c r="J457" s="77" t="s">
        <v>72</v>
      </c>
      <c r="K457" s="75">
        <v>75</v>
      </c>
      <c r="L457" s="14">
        <v>127</v>
      </c>
      <c r="M457" s="14">
        <v>41</v>
      </c>
      <c r="N457" s="14">
        <v>227</v>
      </c>
    </row>
    <row r="458" spans="1:14" ht="8.25" customHeight="1" x14ac:dyDescent="0.25">
      <c r="A458" s="86">
        <v>357</v>
      </c>
      <c r="B458" s="12" t="s">
        <v>47</v>
      </c>
      <c r="C458" s="13">
        <v>2011</v>
      </c>
      <c r="D458" s="14">
        <v>6347</v>
      </c>
      <c r="E458" s="14">
        <v>568</v>
      </c>
      <c r="F458" s="14">
        <v>1137</v>
      </c>
      <c r="G458" s="14">
        <v>1353</v>
      </c>
      <c r="H458" s="14">
        <v>1928</v>
      </c>
      <c r="I458" s="14">
        <v>1928</v>
      </c>
      <c r="J458" s="77" t="s">
        <v>72</v>
      </c>
      <c r="K458" s="75">
        <v>218</v>
      </c>
      <c r="L458" s="14">
        <v>152</v>
      </c>
      <c r="M458" s="14">
        <v>56</v>
      </c>
      <c r="N458" s="14">
        <v>935</v>
      </c>
    </row>
    <row r="459" spans="1:14" ht="8.25" customHeight="1" x14ac:dyDescent="0.25">
      <c r="A459" s="86">
        <v>358</v>
      </c>
      <c r="B459" s="12" t="s">
        <v>48</v>
      </c>
      <c r="C459" s="13">
        <v>2011</v>
      </c>
      <c r="D459" s="14">
        <v>5996</v>
      </c>
      <c r="E459" s="14">
        <v>591</v>
      </c>
      <c r="F459" s="14">
        <v>1369</v>
      </c>
      <c r="G459" s="14">
        <v>1368</v>
      </c>
      <c r="H459" s="14">
        <v>2006</v>
      </c>
      <c r="I459" s="14">
        <v>2006</v>
      </c>
      <c r="J459" s="77" t="s">
        <v>72</v>
      </c>
      <c r="K459" s="75">
        <v>209</v>
      </c>
      <c r="L459" s="14">
        <v>193</v>
      </c>
      <c r="M459" s="14">
        <v>53</v>
      </c>
      <c r="N459" s="14">
        <v>207</v>
      </c>
    </row>
    <row r="460" spans="1:14" ht="8.25" customHeight="1" x14ac:dyDescent="0.25">
      <c r="A460" s="86">
        <v>359</v>
      </c>
      <c r="B460" s="12" t="s">
        <v>49</v>
      </c>
      <c r="C460" s="13">
        <v>2011</v>
      </c>
      <c r="D460" s="14">
        <v>8854</v>
      </c>
      <c r="E460" s="14">
        <v>957</v>
      </c>
      <c r="F460" s="14">
        <v>1723</v>
      </c>
      <c r="G460" s="14">
        <v>1894</v>
      </c>
      <c r="H460" s="14">
        <v>2543</v>
      </c>
      <c r="I460" s="14">
        <v>2543</v>
      </c>
      <c r="J460" s="77" t="s">
        <v>72</v>
      </c>
      <c r="K460" s="75">
        <v>358</v>
      </c>
      <c r="L460" s="14">
        <v>349</v>
      </c>
      <c r="M460" s="14">
        <v>89</v>
      </c>
      <c r="N460" s="14">
        <v>941</v>
      </c>
    </row>
    <row r="461" spans="1:14" ht="8.25" customHeight="1" x14ac:dyDescent="0.25">
      <c r="A461" s="86">
        <v>360</v>
      </c>
      <c r="B461" s="12" t="s">
        <v>50</v>
      </c>
      <c r="C461" s="13">
        <v>2011</v>
      </c>
      <c r="D461" s="14">
        <v>2563</v>
      </c>
      <c r="E461" s="14">
        <v>229</v>
      </c>
      <c r="F461" s="14">
        <v>553</v>
      </c>
      <c r="G461" s="14">
        <v>586</v>
      </c>
      <c r="H461" s="14">
        <v>888</v>
      </c>
      <c r="I461" s="14">
        <v>888</v>
      </c>
      <c r="J461" s="77" t="s">
        <v>72</v>
      </c>
      <c r="K461" s="75">
        <v>98</v>
      </c>
      <c r="L461" s="14">
        <v>86</v>
      </c>
      <c r="M461" s="14">
        <v>32</v>
      </c>
      <c r="N461" s="14">
        <v>91</v>
      </c>
    </row>
    <row r="462" spans="1:14" ht="8.25" customHeight="1" x14ac:dyDescent="0.25">
      <c r="A462" s="86">
        <v>361</v>
      </c>
      <c r="B462" s="12" t="s">
        <v>51</v>
      </c>
      <c r="C462" s="13">
        <v>2011</v>
      </c>
      <c r="D462" s="14">
        <v>6554</v>
      </c>
      <c r="E462" s="14">
        <v>1246</v>
      </c>
      <c r="F462" s="14">
        <v>1542</v>
      </c>
      <c r="G462" s="14">
        <v>1963</v>
      </c>
      <c r="H462" s="14">
        <v>893</v>
      </c>
      <c r="I462" s="14">
        <v>893</v>
      </c>
      <c r="J462" s="77" t="s">
        <v>72</v>
      </c>
      <c r="K462" s="75">
        <v>131</v>
      </c>
      <c r="L462" s="14">
        <v>279</v>
      </c>
      <c r="M462" s="14">
        <v>45</v>
      </c>
      <c r="N462" s="14">
        <v>455</v>
      </c>
    </row>
    <row r="463" spans="1:14" s="28" customFormat="1" ht="16.5" customHeight="1" x14ac:dyDescent="0.25">
      <c r="A463" s="86">
        <v>3</v>
      </c>
      <c r="B463" s="15" t="s">
        <v>52</v>
      </c>
      <c r="C463" s="16">
        <v>2011</v>
      </c>
      <c r="D463" s="17">
        <v>69224</v>
      </c>
      <c r="E463" s="17">
        <v>7531</v>
      </c>
      <c r="F463" s="17">
        <v>14462</v>
      </c>
      <c r="G463" s="17">
        <v>16269</v>
      </c>
      <c r="H463" s="17">
        <v>21003</v>
      </c>
      <c r="I463" s="17">
        <v>21003</v>
      </c>
      <c r="J463" s="79" t="s">
        <v>72</v>
      </c>
      <c r="K463" s="76">
        <v>2361</v>
      </c>
      <c r="L463" s="17">
        <v>2286</v>
      </c>
      <c r="M463" s="17">
        <v>617</v>
      </c>
      <c r="N463" s="17">
        <v>4695</v>
      </c>
    </row>
    <row r="464" spans="1:14" ht="8.25" customHeight="1" x14ac:dyDescent="0.25">
      <c r="A464" s="86">
        <v>401</v>
      </c>
      <c r="B464" s="12" t="s">
        <v>53</v>
      </c>
      <c r="C464" s="13">
        <v>2011</v>
      </c>
      <c r="D464" s="14">
        <v>6243</v>
      </c>
      <c r="E464" s="14">
        <v>1485</v>
      </c>
      <c r="F464" s="14">
        <v>1315</v>
      </c>
      <c r="G464" s="14">
        <v>1930</v>
      </c>
      <c r="H464" s="14">
        <v>802</v>
      </c>
      <c r="I464" s="14">
        <v>802</v>
      </c>
      <c r="J464" s="77" t="s">
        <v>72</v>
      </c>
      <c r="K464" s="75">
        <v>182</v>
      </c>
      <c r="L464" s="14">
        <v>44</v>
      </c>
      <c r="M464" s="14">
        <v>21</v>
      </c>
      <c r="N464" s="14">
        <v>464</v>
      </c>
    </row>
    <row r="465" spans="1:14" ht="8.25" customHeight="1" x14ac:dyDescent="0.25">
      <c r="A465" s="86">
        <v>402</v>
      </c>
      <c r="B465" s="12" t="s">
        <v>54</v>
      </c>
      <c r="C465" s="13">
        <v>2011</v>
      </c>
      <c r="D465" s="14">
        <v>2487</v>
      </c>
      <c r="E465" s="14">
        <v>192</v>
      </c>
      <c r="F465" s="14">
        <v>554</v>
      </c>
      <c r="G465" s="14">
        <v>499</v>
      </c>
      <c r="H465" s="14">
        <v>630</v>
      </c>
      <c r="I465" s="14">
        <v>630</v>
      </c>
      <c r="J465" s="77" t="s">
        <v>72</v>
      </c>
      <c r="K465" s="75">
        <v>81</v>
      </c>
      <c r="L465" s="14">
        <v>76</v>
      </c>
      <c r="M465" s="14">
        <v>30</v>
      </c>
      <c r="N465" s="14">
        <v>425</v>
      </c>
    </row>
    <row r="466" spans="1:14" ht="8.25" customHeight="1" x14ac:dyDescent="0.25">
      <c r="A466" s="86">
        <v>403</v>
      </c>
      <c r="B466" s="12" t="s">
        <v>55</v>
      </c>
      <c r="C466" s="13">
        <v>2011</v>
      </c>
      <c r="D466" s="14">
        <v>9410</v>
      </c>
      <c r="E466" s="14">
        <v>988</v>
      </c>
      <c r="F466" s="14">
        <v>2525</v>
      </c>
      <c r="G466" s="14">
        <v>2530</v>
      </c>
      <c r="H466" s="14">
        <v>2199</v>
      </c>
      <c r="I466" s="14">
        <v>2199</v>
      </c>
      <c r="J466" s="77" t="s">
        <v>72</v>
      </c>
      <c r="K466" s="75">
        <v>511</v>
      </c>
      <c r="L466" s="14">
        <v>84</v>
      </c>
      <c r="M466" s="14">
        <v>132</v>
      </c>
      <c r="N466" s="14">
        <v>441</v>
      </c>
    </row>
    <row r="467" spans="1:14" ht="8.25" customHeight="1" x14ac:dyDescent="0.25">
      <c r="A467" s="86">
        <v>404</v>
      </c>
      <c r="B467" s="12" t="s">
        <v>56</v>
      </c>
      <c r="C467" s="13">
        <v>2011</v>
      </c>
      <c r="D467" s="14">
        <v>15209</v>
      </c>
      <c r="E467" s="14">
        <v>1864</v>
      </c>
      <c r="F467" s="14">
        <v>2873</v>
      </c>
      <c r="G467" s="14">
        <v>4327</v>
      </c>
      <c r="H467" s="14">
        <v>4757</v>
      </c>
      <c r="I467" s="14">
        <v>4757</v>
      </c>
      <c r="J467" s="77" t="s">
        <v>72</v>
      </c>
      <c r="K467" s="75">
        <v>549</v>
      </c>
      <c r="L467" s="14">
        <v>139</v>
      </c>
      <c r="M467" s="14">
        <v>52</v>
      </c>
      <c r="N467" s="14">
        <v>648</v>
      </c>
    </row>
    <row r="468" spans="1:14" ht="8.25" customHeight="1" x14ac:dyDescent="0.25">
      <c r="A468" s="86" t="s">
        <v>123</v>
      </c>
      <c r="B468" s="12" t="s">
        <v>57</v>
      </c>
      <c r="C468" s="13">
        <v>2011</v>
      </c>
      <c r="D468" s="14">
        <v>4277</v>
      </c>
      <c r="E468" s="14">
        <v>412</v>
      </c>
      <c r="F468" s="14">
        <v>1021</v>
      </c>
      <c r="G468" s="14">
        <v>945</v>
      </c>
      <c r="H468" s="14">
        <v>890</v>
      </c>
      <c r="I468" s="14">
        <v>890</v>
      </c>
      <c r="J468" s="77" t="s">
        <v>72</v>
      </c>
      <c r="K468" s="75">
        <v>177</v>
      </c>
      <c r="L468" s="14">
        <v>137</v>
      </c>
      <c r="M468" s="14">
        <v>30</v>
      </c>
      <c r="N468" s="14">
        <v>665</v>
      </c>
    </row>
    <row r="469" spans="1:14" ht="8.25" customHeight="1" x14ac:dyDescent="0.25">
      <c r="A469" s="86">
        <v>451</v>
      </c>
      <c r="B469" s="12" t="s">
        <v>58</v>
      </c>
      <c r="C469" s="13">
        <v>2011</v>
      </c>
      <c r="D469" s="14">
        <v>3749</v>
      </c>
      <c r="E469" s="14">
        <v>372</v>
      </c>
      <c r="F469" s="14">
        <v>644</v>
      </c>
      <c r="G469" s="14">
        <v>983</v>
      </c>
      <c r="H469" s="14">
        <v>1195</v>
      </c>
      <c r="I469" s="14">
        <v>1195</v>
      </c>
      <c r="J469" s="77" t="s">
        <v>72</v>
      </c>
      <c r="K469" s="75">
        <v>61</v>
      </c>
      <c r="L469" s="14">
        <v>183</v>
      </c>
      <c r="M469" s="14">
        <v>50</v>
      </c>
      <c r="N469" s="14">
        <v>261</v>
      </c>
    </row>
    <row r="470" spans="1:14" ht="8.25" customHeight="1" x14ac:dyDescent="0.25">
      <c r="A470" s="86">
        <v>452</v>
      </c>
      <c r="B470" s="12" t="s">
        <v>59</v>
      </c>
      <c r="C470" s="13">
        <v>2011</v>
      </c>
      <c r="D470" s="14">
        <v>5469</v>
      </c>
      <c r="E470" s="14">
        <v>326</v>
      </c>
      <c r="F470" s="14">
        <v>1427</v>
      </c>
      <c r="G470" s="14">
        <v>1044</v>
      </c>
      <c r="H470" s="14">
        <v>1916</v>
      </c>
      <c r="I470" s="14">
        <v>1916</v>
      </c>
      <c r="J470" s="77" t="s">
        <v>72</v>
      </c>
      <c r="K470" s="75">
        <v>110</v>
      </c>
      <c r="L470" s="14">
        <v>262</v>
      </c>
      <c r="M470" s="14">
        <v>43</v>
      </c>
      <c r="N470" s="14">
        <v>341</v>
      </c>
    </row>
    <row r="471" spans="1:14" ht="8.25" customHeight="1" x14ac:dyDescent="0.25">
      <c r="A471" s="86">
        <v>453</v>
      </c>
      <c r="B471" s="12" t="s">
        <v>60</v>
      </c>
      <c r="C471" s="13">
        <v>2011</v>
      </c>
      <c r="D471" s="14">
        <v>9052</v>
      </c>
      <c r="E471" s="14">
        <v>375</v>
      </c>
      <c r="F471" s="14">
        <v>1634</v>
      </c>
      <c r="G471" s="14">
        <v>1969</v>
      </c>
      <c r="H471" s="14">
        <v>2768</v>
      </c>
      <c r="I471" s="14">
        <v>2768</v>
      </c>
      <c r="J471" s="77" t="s">
        <v>72</v>
      </c>
      <c r="K471" s="75">
        <v>174</v>
      </c>
      <c r="L471" s="14">
        <v>210</v>
      </c>
      <c r="M471" s="14">
        <v>45</v>
      </c>
      <c r="N471" s="14">
        <v>1877</v>
      </c>
    </row>
    <row r="472" spans="1:14" ht="8.25" customHeight="1" x14ac:dyDescent="0.25">
      <c r="A472" s="86">
        <v>454</v>
      </c>
      <c r="B472" s="12" t="s">
        <v>61</v>
      </c>
      <c r="C472" s="13">
        <v>2011</v>
      </c>
      <c r="D472" s="14">
        <v>19224</v>
      </c>
      <c r="E472" s="14">
        <v>1080</v>
      </c>
      <c r="F472" s="14">
        <v>2182</v>
      </c>
      <c r="G472" s="14">
        <v>1809</v>
      </c>
      <c r="H472" s="14">
        <v>6084</v>
      </c>
      <c r="I472" s="14">
        <v>6084</v>
      </c>
      <c r="J472" s="77" t="s">
        <v>72</v>
      </c>
      <c r="K472" s="75">
        <v>469</v>
      </c>
      <c r="L472" s="14">
        <v>532</v>
      </c>
      <c r="M472" s="14">
        <v>84</v>
      </c>
      <c r="N472" s="14">
        <v>6984</v>
      </c>
    </row>
    <row r="473" spans="1:14" ht="8.25" customHeight="1" x14ac:dyDescent="0.25">
      <c r="A473" s="86">
        <v>455</v>
      </c>
      <c r="B473" s="12" t="s">
        <v>62</v>
      </c>
      <c r="C473" s="13">
        <v>2011</v>
      </c>
      <c r="D473" s="14">
        <v>2735</v>
      </c>
      <c r="E473" s="14">
        <v>377</v>
      </c>
      <c r="F473" s="14">
        <v>567</v>
      </c>
      <c r="G473" s="14">
        <v>564</v>
      </c>
      <c r="H473" s="14">
        <v>767</v>
      </c>
      <c r="I473" s="14">
        <v>767</v>
      </c>
      <c r="J473" s="77" t="s">
        <v>72</v>
      </c>
      <c r="K473" s="75">
        <v>82</v>
      </c>
      <c r="L473" s="14">
        <v>139</v>
      </c>
      <c r="M473" s="14">
        <v>56</v>
      </c>
      <c r="N473" s="14">
        <v>183</v>
      </c>
    </row>
    <row r="474" spans="1:14" ht="8.25" customHeight="1" x14ac:dyDescent="0.25">
      <c r="A474" s="86">
        <v>456</v>
      </c>
      <c r="B474" s="12" t="s">
        <v>63</v>
      </c>
      <c r="C474" s="13">
        <v>2011</v>
      </c>
      <c r="D474" s="14">
        <v>16218</v>
      </c>
      <c r="E474" s="14">
        <v>1106</v>
      </c>
      <c r="F474" s="14">
        <v>1057</v>
      </c>
      <c r="G474" s="14">
        <v>1298</v>
      </c>
      <c r="H474" s="14">
        <v>9558</v>
      </c>
      <c r="I474" s="14">
        <v>9558</v>
      </c>
      <c r="J474" s="77" t="s">
        <v>72</v>
      </c>
      <c r="K474" s="75">
        <v>199</v>
      </c>
      <c r="L474" s="14">
        <v>242</v>
      </c>
      <c r="M474" s="14">
        <v>25</v>
      </c>
      <c r="N474" s="14">
        <v>2733</v>
      </c>
    </row>
    <row r="475" spans="1:14" ht="8.25" customHeight="1" x14ac:dyDescent="0.25">
      <c r="A475" s="86">
        <v>457</v>
      </c>
      <c r="B475" s="12" t="s">
        <v>64</v>
      </c>
      <c r="C475" s="13">
        <v>2011</v>
      </c>
      <c r="D475" s="14">
        <v>7472</v>
      </c>
      <c r="E475" s="14">
        <v>373</v>
      </c>
      <c r="F475" s="14">
        <v>1026</v>
      </c>
      <c r="G475" s="14">
        <v>1000</v>
      </c>
      <c r="H475" s="14">
        <v>4231</v>
      </c>
      <c r="I475" s="14">
        <v>4231</v>
      </c>
      <c r="J475" s="77" t="s">
        <v>72</v>
      </c>
      <c r="K475" s="75">
        <v>156</v>
      </c>
      <c r="L475" s="14">
        <v>142</v>
      </c>
      <c r="M475" s="14">
        <v>86</v>
      </c>
      <c r="N475" s="14">
        <v>458</v>
      </c>
    </row>
    <row r="476" spans="1:14" ht="8.25" customHeight="1" x14ac:dyDescent="0.25">
      <c r="A476" s="86">
        <v>458</v>
      </c>
      <c r="B476" s="12" t="s">
        <v>65</v>
      </c>
      <c r="C476" s="13">
        <v>2011</v>
      </c>
      <c r="D476" s="14">
        <v>5793</v>
      </c>
      <c r="E476" s="14">
        <v>385</v>
      </c>
      <c r="F476" s="14">
        <v>1249</v>
      </c>
      <c r="G476" s="14">
        <v>1336</v>
      </c>
      <c r="H476" s="14">
        <v>1871</v>
      </c>
      <c r="I476" s="14">
        <v>1871</v>
      </c>
      <c r="J476" s="77" t="s">
        <v>72</v>
      </c>
      <c r="K476" s="75">
        <v>96</v>
      </c>
      <c r="L476" s="14">
        <v>108</v>
      </c>
      <c r="M476" s="14">
        <v>25</v>
      </c>
      <c r="N476" s="14">
        <v>723</v>
      </c>
    </row>
    <row r="477" spans="1:14" ht="8.25" customHeight="1" x14ac:dyDescent="0.25">
      <c r="A477" s="86">
        <v>459</v>
      </c>
      <c r="B477" s="12" t="s">
        <v>66</v>
      </c>
      <c r="C477" s="13">
        <v>2011</v>
      </c>
      <c r="D477" s="14">
        <v>18422</v>
      </c>
      <c r="E477" s="14">
        <v>2314</v>
      </c>
      <c r="F477" s="14">
        <v>2260</v>
      </c>
      <c r="G477" s="14">
        <v>4223</v>
      </c>
      <c r="H477" s="14">
        <v>4458</v>
      </c>
      <c r="I477" s="14">
        <v>4458</v>
      </c>
      <c r="J477" s="77" t="s">
        <v>72</v>
      </c>
      <c r="K477" s="75">
        <v>757</v>
      </c>
      <c r="L477" s="14">
        <v>657</v>
      </c>
      <c r="M477" s="14">
        <v>303</v>
      </c>
      <c r="N477" s="14">
        <v>3450</v>
      </c>
    </row>
    <row r="478" spans="1:14" ht="8.25" customHeight="1" x14ac:dyDescent="0.25">
      <c r="A478" s="86">
        <v>460</v>
      </c>
      <c r="B478" s="12" t="s">
        <v>67</v>
      </c>
      <c r="C478" s="13">
        <v>2011</v>
      </c>
      <c r="D478" s="14">
        <v>10724</v>
      </c>
      <c r="E478" s="14">
        <v>1146</v>
      </c>
      <c r="F478" s="14">
        <v>1938</v>
      </c>
      <c r="G478" s="14">
        <v>2513</v>
      </c>
      <c r="H478" s="14">
        <v>3507</v>
      </c>
      <c r="I478" s="14">
        <v>3507</v>
      </c>
      <c r="J478" s="77" t="s">
        <v>72</v>
      </c>
      <c r="K478" s="75">
        <v>122</v>
      </c>
      <c r="L478" s="14">
        <v>179</v>
      </c>
      <c r="M478" s="14">
        <v>49</v>
      </c>
      <c r="N478" s="14">
        <v>1270</v>
      </c>
    </row>
    <row r="479" spans="1:14" ht="8.25" customHeight="1" x14ac:dyDescent="0.25">
      <c r="A479" s="86">
        <v>461</v>
      </c>
      <c r="B479" s="12" t="s">
        <v>68</v>
      </c>
      <c r="C479" s="13">
        <v>2011</v>
      </c>
      <c r="D479" s="14">
        <v>4679</v>
      </c>
      <c r="E479" s="14">
        <v>808</v>
      </c>
      <c r="F479" s="14">
        <v>737</v>
      </c>
      <c r="G479" s="14">
        <v>1253</v>
      </c>
      <c r="H479" s="14">
        <v>825</v>
      </c>
      <c r="I479" s="14">
        <v>825</v>
      </c>
      <c r="J479" s="77" t="s">
        <v>72</v>
      </c>
      <c r="K479" s="75">
        <v>332</v>
      </c>
      <c r="L479" s="14">
        <v>89</v>
      </c>
      <c r="M479" s="14">
        <v>34</v>
      </c>
      <c r="N479" s="14">
        <v>601</v>
      </c>
    </row>
    <row r="480" spans="1:14" ht="8.25" customHeight="1" x14ac:dyDescent="0.25">
      <c r="A480" s="86">
        <v>462</v>
      </c>
      <c r="B480" s="12" t="s">
        <v>69</v>
      </c>
      <c r="C480" s="13">
        <v>2011</v>
      </c>
      <c r="D480" s="14">
        <v>1409</v>
      </c>
      <c r="E480" s="14">
        <v>60</v>
      </c>
      <c r="F480" s="14">
        <v>284</v>
      </c>
      <c r="G480" s="14">
        <v>292</v>
      </c>
      <c r="H480" s="14">
        <v>495</v>
      </c>
      <c r="I480" s="14">
        <v>495</v>
      </c>
      <c r="J480" s="77" t="s">
        <v>72</v>
      </c>
      <c r="K480" s="75">
        <v>20</v>
      </c>
      <c r="L480" s="14">
        <v>69</v>
      </c>
      <c r="M480" s="14">
        <v>18</v>
      </c>
      <c r="N480" s="14">
        <v>171</v>
      </c>
    </row>
    <row r="481" spans="1:14" s="28" customFormat="1" ht="16.5" customHeight="1" x14ac:dyDescent="0.25">
      <c r="A481" s="86">
        <v>4</v>
      </c>
      <c r="B481" s="15" t="s">
        <v>70</v>
      </c>
      <c r="C481" s="16">
        <v>2011</v>
      </c>
      <c r="D481" s="17">
        <v>142572</v>
      </c>
      <c r="E481" s="17">
        <v>13663</v>
      </c>
      <c r="F481" s="17">
        <v>23293</v>
      </c>
      <c r="G481" s="17">
        <v>28515</v>
      </c>
      <c r="H481" s="17">
        <v>46953</v>
      </c>
      <c r="I481" s="17">
        <v>46953</v>
      </c>
      <c r="J481" s="79" t="s">
        <v>72</v>
      </c>
      <c r="K481" s="76">
        <v>4078</v>
      </c>
      <c r="L481" s="17">
        <v>3292</v>
      </c>
      <c r="M481" s="17">
        <v>1083</v>
      </c>
      <c r="N481" s="17">
        <v>21695</v>
      </c>
    </row>
    <row r="482" spans="1:14" s="28" customFormat="1" ht="16.5" customHeight="1" x14ac:dyDescent="0.25">
      <c r="A482" s="86">
        <v>0</v>
      </c>
      <c r="B482" s="19" t="s">
        <v>71</v>
      </c>
      <c r="C482" s="16">
        <v>2011</v>
      </c>
      <c r="D482" s="17">
        <v>470683</v>
      </c>
      <c r="E482" s="17">
        <v>62196</v>
      </c>
      <c r="F482" s="17">
        <v>90849</v>
      </c>
      <c r="G482" s="17">
        <v>114645</v>
      </c>
      <c r="H482" s="17">
        <v>127513</v>
      </c>
      <c r="I482" s="17">
        <v>127513</v>
      </c>
      <c r="J482" s="79" t="s">
        <v>72</v>
      </c>
      <c r="K482" s="76">
        <v>17046</v>
      </c>
      <c r="L482" s="17">
        <v>11576</v>
      </c>
      <c r="M482" s="17">
        <v>3696</v>
      </c>
      <c r="N482" s="17">
        <v>43162</v>
      </c>
    </row>
    <row r="483" spans="1:14" x14ac:dyDescent="0.25">
      <c r="B483" s="20"/>
      <c r="C483" s="13"/>
      <c r="D483" s="14"/>
      <c r="E483" s="14"/>
      <c r="F483" s="14"/>
      <c r="G483" s="14"/>
      <c r="H483" s="14"/>
      <c r="I483" s="14"/>
      <c r="J483" s="80"/>
      <c r="K483" s="75"/>
      <c r="L483" s="14"/>
      <c r="M483" s="14"/>
      <c r="N483" s="14"/>
    </row>
    <row r="484" spans="1:14" ht="8.25" customHeight="1" x14ac:dyDescent="0.25">
      <c r="B484" s="97" t="s">
        <v>74</v>
      </c>
      <c r="C484" s="97"/>
      <c r="D484" s="97"/>
      <c r="E484" s="97"/>
      <c r="F484" s="97"/>
      <c r="G484" s="97"/>
      <c r="H484" s="97"/>
      <c r="I484" s="97"/>
      <c r="J484" s="97"/>
      <c r="K484" s="97"/>
      <c r="L484" s="97"/>
      <c r="M484" s="97"/>
      <c r="N484" s="97"/>
    </row>
    <row r="485" spans="1:14" ht="8.25" customHeight="1" x14ac:dyDescent="0.25">
      <c r="B485" s="97"/>
      <c r="C485" s="97"/>
      <c r="D485" s="97"/>
      <c r="E485" s="97"/>
      <c r="F485" s="97"/>
      <c r="G485" s="97"/>
      <c r="H485" s="97"/>
      <c r="I485" s="97"/>
      <c r="J485" s="97"/>
      <c r="K485" s="97"/>
      <c r="L485" s="97"/>
      <c r="M485" s="97"/>
      <c r="N485" s="97"/>
    </row>
    <row r="486" spans="1:14" ht="8.25" customHeight="1" x14ac:dyDescent="0.25">
      <c r="B486" s="45"/>
      <c r="C486" s="45"/>
      <c r="D486" s="45"/>
      <c r="E486" s="45"/>
      <c r="F486" s="45"/>
      <c r="G486" s="45"/>
      <c r="H486" s="45"/>
      <c r="I486" s="45"/>
      <c r="J486" s="45"/>
      <c r="K486" s="45"/>
      <c r="L486" s="45"/>
      <c r="M486" s="45"/>
      <c r="N486" s="45"/>
    </row>
    <row r="487" spans="1:14" ht="8.25" customHeight="1" x14ac:dyDescent="0.25">
      <c r="B487" s="21" t="s">
        <v>75</v>
      </c>
      <c r="C487" s="22"/>
      <c r="D487" s="22"/>
      <c r="E487" s="22"/>
      <c r="F487" s="22"/>
      <c r="G487" s="22"/>
      <c r="H487" s="22"/>
      <c r="I487" s="22"/>
      <c r="J487" s="81"/>
      <c r="K487" s="81"/>
      <c r="L487" s="22"/>
      <c r="M487" s="14"/>
      <c r="N487" s="14"/>
    </row>
    <row r="488" spans="1:14" x14ac:dyDescent="0.25">
      <c r="B488" s="12"/>
      <c r="C488" s="13"/>
      <c r="D488" s="14"/>
      <c r="E488" s="14"/>
      <c r="F488" s="14"/>
      <c r="G488" s="14"/>
      <c r="H488" s="14"/>
      <c r="I488" s="14"/>
      <c r="J488" s="80"/>
      <c r="K488" s="75"/>
      <c r="L488" s="14"/>
      <c r="M488" s="14"/>
      <c r="N488" s="14"/>
    </row>
  </sheetData>
  <autoFilter ref="B9:N9" xr:uid="{00000000-0009-0000-0000-000000000000}"/>
  <mergeCells count="15">
    <mergeCell ref="A5:A8"/>
    <mergeCell ref="B484:N485"/>
    <mergeCell ref="M6:M7"/>
    <mergeCell ref="N6:N7"/>
    <mergeCell ref="D8:N8"/>
    <mergeCell ref="B5:B8"/>
    <mergeCell ref="C5:C8"/>
    <mergeCell ref="D5:D7"/>
    <mergeCell ref="E5:N5"/>
    <mergeCell ref="E6:E7"/>
    <mergeCell ref="F6:F7"/>
    <mergeCell ref="G6:G7"/>
    <mergeCell ref="H6:J6"/>
    <mergeCell ref="K6:K7"/>
    <mergeCell ref="L6:L7"/>
  </mergeCells>
  <pageMargins left="0.7" right="0.7" top="0.78740157499999996" bottom="0.78740157499999996" header="0.3" footer="0.3"/>
  <pageSetup paperSize="9" orientation="portrait" r:id="rId1"/>
  <ignoredErrors>
    <ignoredError sqref="A99" numberStoredAsText="1"/>
  </ignoredErrors>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N56"/>
  <sheetViews>
    <sheetView workbookViewId="0"/>
  </sheetViews>
  <sheetFormatPr baseColWidth="10" defaultRowHeight="15" x14ac:dyDescent="0.25"/>
  <sheetData>
    <row r="1" spans="1:14" x14ac:dyDescent="0.25">
      <c r="A1" s="57" t="s">
        <v>95</v>
      </c>
      <c r="B1" s="56"/>
      <c r="C1" s="56"/>
      <c r="D1" s="60" t="s">
        <v>96</v>
      </c>
      <c r="E1" s="56"/>
      <c r="F1" s="56"/>
      <c r="G1" s="56"/>
      <c r="H1" s="56"/>
      <c r="I1" s="56"/>
      <c r="J1" s="56"/>
      <c r="K1" s="56"/>
      <c r="L1" s="56"/>
      <c r="M1" s="56"/>
      <c r="N1" s="56"/>
    </row>
    <row r="2" spans="1:14" x14ac:dyDescent="0.25">
      <c r="A2" s="124"/>
      <c r="B2" s="125" t="s">
        <v>97</v>
      </c>
      <c r="C2" s="128" t="s">
        <v>76</v>
      </c>
      <c r="D2" s="128" t="s">
        <v>77</v>
      </c>
      <c r="E2" s="128" t="s">
        <v>5</v>
      </c>
      <c r="F2" s="128"/>
      <c r="G2" s="128"/>
      <c r="H2" s="128"/>
      <c r="I2" s="128"/>
      <c r="J2" s="128"/>
      <c r="K2" s="128"/>
      <c r="L2" s="128"/>
      <c r="M2" s="128"/>
      <c r="N2" s="58"/>
    </row>
    <row r="3" spans="1:14" ht="108" x14ac:dyDescent="0.25">
      <c r="A3" s="124"/>
      <c r="B3" s="126"/>
      <c r="C3" s="128"/>
      <c r="D3" s="128"/>
      <c r="E3" s="58" t="s">
        <v>78</v>
      </c>
      <c r="F3" s="58" t="s">
        <v>100</v>
      </c>
      <c r="G3" s="58" t="s">
        <v>80</v>
      </c>
      <c r="H3" s="58" t="s">
        <v>116</v>
      </c>
      <c r="I3" s="58" t="s">
        <v>14</v>
      </c>
      <c r="J3" s="58" t="s">
        <v>102</v>
      </c>
      <c r="K3" s="58" t="s">
        <v>10</v>
      </c>
      <c r="L3" s="58" t="s">
        <v>11</v>
      </c>
      <c r="M3" s="58" t="s">
        <v>12</v>
      </c>
      <c r="N3" s="58" t="s">
        <v>13</v>
      </c>
    </row>
    <row r="4" spans="1:14" ht="48" x14ac:dyDescent="0.25">
      <c r="A4" s="124"/>
      <c r="B4" s="127"/>
      <c r="C4" s="59" t="s">
        <v>117</v>
      </c>
      <c r="D4" s="59"/>
      <c r="E4" s="59" t="s">
        <v>104</v>
      </c>
      <c r="F4" s="59" t="s">
        <v>105</v>
      </c>
      <c r="G4" s="59" t="s">
        <v>106</v>
      </c>
      <c r="H4" s="59" t="s">
        <v>107</v>
      </c>
      <c r="I4" s="59" t="s">
        <v>108</v>
      </c>
      <c r="J4" s="59" t="s">
        <v>109</v>
      </c>
      <c r="K4" s="59" t="s">
        <v>110</v>
      </c>
      <c r="L4" s="59" t="s">
        <v>111</v>
      </c>
      <c r="M4" s="59" t="s">
        <v>112</v>
      </c>
      <c r="N4" s="59" t="s">
        <v>113</v>
      </c>
    </row>
    <row r="5" spans="1:14" x14ac:dyDescent="0.25">
      <c r="A5" s="56">
        <v>2017</v>
      </c>
      <c r="B5" s="56">
        <v>101</v>
      </c>
      <c r="C5" s="56" t="s">
        <v>114</v>
      </c>
      <c r="D5" s="56">
        <v>28420</v>
      </c>
      <c r="E5" s="56">
        <v>945</v>
      </c>
      <c r="F5" s="56">
        <v>7035</v>
      </c>
      <c r="G5" s="56">
        <v>7720</v>
      </c>
      <c r="H5" s="56">
        <v>8730</v>
      </c>
      <c r="I5" s="56">
        <v>1565</v>
      </c>
      <c r="J5" s="56">
        <v>7165</v>
      </c>
      <c r="K5" s="56">
        <v>635</v>
      </c>
      <c r="L5" s="56">
        <v>355</v>
      </c>
      <c r="M5" s="56">
        <v>925</v>
      </c>
      <c r="N5" s="56">
        <v>1890</v>
      </c>
    </row>
    <row r="6" spans="1:14" x14ac:dyDescent="0.25">
      <c r="A6" s="56">
        <v>2017</v>
      </c>
      <c r="B6" s="56">
        <v>102</v>
      </c>
      <c r="C6" s="56" t="s">
        <v>114</v>
      </c>
      <c r="D6" s="56">
        <v>18835</v>
      </c>
      <c r="E6" s="56">
        <v>470</v>
      </c>
      <c r="F6" s="56">
        <v>6035</v>
      </c>
      <c r="G6" s="56">
        <v>5455</v>
      </c>
      <c r="H6" s="56">
        <v>5245</v>
      </c>
      <c r="I6" s="56">
        <v>715</v>
      </c>
      <c r="J6" s="56">
        <v>4530</v>
      </c>
      <c r="K6" s="56">
        <v>325</v>
      </c>
      <c r="L6" s="56">
        <v>205</v>
      </c>
      <c r="M6" s="56">
        <v>500</v>
      </c>
      <c r="N6" s="56">
        <v>600</v>
      </c>
    </row>
    <row r="7" spans="1:14" x14ac:dyDescent="0.25">
      <c r="A7" s="56">
        <v>2017</v>
      </c>
      <c r="B7" s="56">
        <v>103</v>
      </c>
      <c r="C7" s="56" t="s">
        <v>114</v>
      </c>
      <c r="D7" s="56">
        <v>18420</v>
      </c>
      <c r="E7" s="56">
        <v>380</v>
      </c>
      <c r="F7" s="56">
        <v>4570</v>
      </c>
      <c r="G7" s="56">
        <v>2630</v>
      </c>
      <c r="H7" s="56">
        <v>9265</v>
      </c>
      <c r="I7" s="56">
        <v>3890</v>
      </c>
      <c r="J7" s="56">
        <v>5375</v>
      </c>
      <c r="K7" s="56">
        <v>415</v>
      </c>
      <c r="L7" s="56">
        <v>225</v>
      </c>
      <c r="M7" s="56">
        <v>445</v>
      </c>
      <c r="N7" s="56">
        <v>485</v>
      </c>
    </row>
    <row r="8" spans="1:14" x14ac:dyDescent="0.25">
      <c r="A8" s="56">
        <v>2017</v>
      </c>
      <c r="B8" s="56">
        <v>151</v>
      </c>
      <c r="C8" s="56" t="s">
        <v>114</v>
      </c>
      <c r="D8" s="56">
        <v>11140</v>
      </c>
      <c r="E8" s="56">
        <v>550</v>
      </c>
      <c r="F8" s="56">
        <v>2415</v>
      </c>
      <c r="G8" s="56">
        <v>2475</v>
      </c>
      <c r="H8" s="56">
        <v>3610</v>
      </c>
      <c r="I8" s="56">
        <v>1080</v>
      </c>
      <c r="J8" s="56">
        <v>2530</v>
      </c>
      <c r="K8" s="56">
        <v>435</v>
      </c>
      <c r="L8" s="56">
        <v>250</v>
      </c>
      <c r="M8" s="56">
        <v>885</v>
      </c>
      <c r="N8" s="56">
        <v>435</v>
      </c>
    </row>
    <row r="9" spans="1:14" x14ac:dyDescent="0.25">
      <c r="A9" s="56">
        <v>2017</v>
      </c>
      <c r="B9" s="56">
        <v>153</v>
      </c>
      <c r="C9" s="56" t="s">
        <v>114</v>
      </c>
      <c r="D9" s="56">
        <v>12780</v>
      </c>
      <c r="E9" s="56">
        <v>135</v>
      </c>
      <c r="F9" s="56">
        <v>4725</v>
      </c>
      <c r="G9" s="56">
        <v>2495</v>
      </c>
      <c r="H9" s="56">
        <v>3360</v>
      </c>
      <c r="I9" s="56">
        <v>845</v>
      </c>
      <c r="J9" s="56">
        <v>2510</v>
      </c>
      <c r="K9" s="56">
        <v>355</v>
      </c>
      <c r="L9" s="56">
        <v>330</v>
      </c>
      <c r="M9" s="56">
        <v>500</v>
      </c>
      <c r="N9" s="56">
        <v>865</v>
      </c>
    </row>
    <row r="10" spans="1:14" x14ac:dyDescent="0.25">
      <c r="A10" s="56">
        <v>2017</v>
      </c>
      <c r="B10" s="56">
        <v>154</v>
      </c>
      <c r="C10" s="56" t="s">
        <v>114</v>
      </c>
      <c r="D10" s="56">
        <v>6415</v>
      </c>
      <c r="E10" s="56">
        <v>95</v>
      </c>
      <c r="F10" s="56">
        <v>1360</v>
      </c>
      <c r="G10" s="56">
        <v>1355</v>
      </c>
      <c r="H10" s="56">
        <v>2540</v>
      </c>
      <c r="I10" s="56">
        <v>395</v>
      </c>
      <c r="J10" s="56">
        <v>2145</v>
      </c>
      <c r="K10" s="56">
        <v>75</v>
      </c>
      <c r="L10" s="56">
        <v>310</v>
      </c>
      <c r="M10" s="56">
        <v>425</v>
      </c>
      <c r="N10" s="56">
        <v>240</v>
      </c>
    </row>
    <row r="11" spans="1:14" x14ac:dyDescent="0.25">
      <c r="A11" s="56">
        <v>2017</v>
      </c>
      <c r="B11" s="56">
        <v>155</v>
      </c>
      <c r="C11" s="56" t="s">
        <v>114</v>
      </c>
      <c r="D11" s="56">
        <v>8440</v>
      </c>
      <c r="E11" s="56">
        <v>210</v>
      </c>
      <c r="F11" s="56">
        <v>2200</v>
      </c>
      <c r="G11" s="56">
        <v>1615</v>
      </c>
      <c r="H11" s="56">
        <v>2675</v>
      </c>
      <c r="I11" s="56">
        <v>735</v>
      </c>
      <c r="J11" s="56">
        <v>1940</v>
      </c>
      <c r="K11" s="56">
        <v>485</v>
      </c>
      <c r="L11" s="56">
        <v>295</v>
      </c>
      <c r="M11" s="56">
        <v>480</v>
      </c>
      <c r="N11" s="56">
        <v>480</v>
      </c>
    </row>
    <row r="12" spans="1:14" x14ac:dyDescent="0.25">
      <c r="A12" s="56">
        <v>2017</v>
      </c>
      <c r="B12" s="56">
        <v>157</v>
      </c>
      <c r="C12" s="56" t="s">
        <v>114</v>
      </c>
      <c r="D12" s="56">
        <v>10415</v>
      </c>
      <c r="E12" s="56">
        <v>160</v>
      </c>
      <c r="F12" s="56">
        <v>3275</v>
      </c>
      <c r="G12" s="56">
        <v>2895</v>
      </c>
      <c r="H12" s="56">
        <v>3220</v>
      </c>
      <c r="I12" s="56">
        <v>210</v>
      </c>
      <c r="J12" s="56">
        <v>3015</v>
      </c>
      <c r="K12" s="56">
        <v>35</v>
      </c>
      <c r="L12" s="56">
        <v>245</v>
      </c>
      <c r="M12" s="56">
        <v>400</v>
      </c>
      <c r="N12" s="56">
        <v>170</v>
      </c>
    </row>
    <row r="13" spans="1:14" x14ac:dyDescent="0.25">
      <c r="A13" s="56">
        <v>2017</v>
      </c>
      <c r="B13" s="56">
        <v>158</v>
      </c>
      <c r="C13" s="56" t="s">
        <v>114</v>
      </c>
      <c r="D13" s="56">
        <v>7345</v>
      </c>
      <c r="E13" s="56">
        <v>315</v>
      </c>
      <c r="F13" s="56">
        <v>2185</v>
      </c>
      <c r="G13" s="56">
        <v>1500</v>
      </c>
      <c r="H13" s="56">
        <v>2060</v>
      </c>
      <c r="I13" s="56">
        <v>455</v>
      </c>
      <c r="J13" s="56">
        <v>1605</v>
      </c>
      <c r="K13" s="56">
        <v>125</v>
      </c>
      <c r="L13" s="56">
        <v>305</v>
      </c>
      <c r="M13" s="56">
        <v>485</v>
      </c>
      <c r="N13" s="56">
        <v>355</v>
      </c>
    </row>
    <row r="14" spans="1:14" x14ac:dyDescent="0.25">
      <c r="A14" s="56">
        <v>2017</v>
      </c>
      <c r="B14" s="56">
        <v>159</v>
      </c>
      <c r="C14" s="56" t="s">
        <v>114</v>
      </c>
      <c r="D14" s="56">
        <v>28955</v>
      </c>
      <c r="E14" s="56">
        <v>840</v>
      </c>
      <c r="F14" s="56">
        <v>8840</v>
      </c>
      <c r="G14" s="56">
        <v>5965</v>
      </c>
      <c r="H14" s="56">
        <v>6805</v>
      </c>
      <c r="I14" s="56">
        <v>1690</v>
      </c>
      <c r="J14" s="56">
        <v>5115</v>
      </c>
      <c r="K14" s="56">
        <v>1600</v>
      </c>
      <c r="L14" s="56">
        <v>950</v>
      </c>
      <c r="M14" s="56">
        <v>1635</v>
      </c>
      <c r="N14" s="56">
        <v>2215</v>
      </c>
    </row>
    <row r="15" spans="1:14" x14ac:dyDescent="0.25">
      <c r="A15" s="56">
        <v>2017</v>
      </c>
      <c r="B15" s="56">
        <v>1</v>
      </c>
      <c r="C15" s="56" t="s">
        <v>114</v>
      </c>
      <c r="D15" s="56">
        <v>151170</v>
      </c>
      <c r="E15" s="56">
        <v>4105</v>
      </c>
      <c r="F15" s="56">
        <v>42645</v>
      </c>
      <c r="G15" s="56">
        <v>34110</v>
      </c>
      <c r="H15" s="56">
        <v>47510</v>
      </c>
      <c r="I15" s="56">
        <v>11580</v>
      </c>
      <c r="J15" s="56">
        <v>35935</v>
      </c>
      <c r="K15" s="56">
        <v>4485</v>
      </c>
      <c r="L15" s="56">
        <v>3475</v>
      </c>
      <c r="M15" s="56">
        <v>6680</v>
      </c>
      <c r="N15" s="56">
        <v>7730</v>
      </c>
    </row>
    <row r="16" spans="1:14" x14ac:dyDescent="0.25">
      <c r="A16" s="56">
        <v>2017</v>
      </c>
      <c r="B16" s="56">
        <v>241001</v>
      </c>
      <c r="C16" s="56" t="s">
        <v>114</v>
      </c>
      <c r="D16" s="56">
        <v>107965</v>
      </c>
      <c r="E16" s="56">
        <v>3555</v>
      </c>
      <c r="F16" s="56">
        <v>24525</v>
      </c>
      <c r="G16" s="56">
        <v>31500</v>
      </c>
      <c r="H16" s="56">
        <v>36670</v>
      </c>
      <c r="I16" s="56">
        <v>8930</v>
      </c>
      <c r="J16" s="56">
        <v>27740</v>
      </c>
      <c r="K16" s="56">
        <v>4800</v>
      </c>
      <c r="L16" s="56">
        <v>1115</v>
      </c>
      <c r="M16" s="56">
        <v>1665</v>
      </c>
      <c r="N16" s="56">
        <v>3950</v>
      </c>
    </row>
    <row r="17" spans="1:14" x14ac:dyDescent="0.25">
      <c r="A17" s="56">
        <v>2017</v>
      </c>
      <c r="B17" s="56">
        <v>241999</v>
      </c>
      <c r="C17" s="56" t="s">
        <v>114</v>
      </c>
      <c r="D17" s="56">
        <v>67205</v>
      </c>
      <c r="E17" s="56">
        <v>3075</v>
      </c>
      <c r="F17" s="56">
        <v>17510</v>
      </c>
      <c r="G17" s="56">
        <v>16560</v>
      </c>
      <c r="H17" s="56">
        <v>22625</v>
      </c>
      <c r="I17" s="56">
        <v>5555</v>
      </c>
      <c r="J17" s="56">
        <v>17070</v>
      </c>
      <c r="K17" s="56">
        <v>1730</v>
      </c>
      <c r="L17" s="56">
        <v>1500</v>
      </c>
      <c r="M17" s="56">
        <v>2300</v>
      </c>
      <c r="N17" s="56">
        <v>1860</v>
      </c>
    </row>
    <row r="18" spans="1:14" x14ac:dyDescent="0.25">
      <c r="A18" s="56">
        <v>2017</v>
      </c>
      <c r="B18" s="56">
        <v>241</v>
      </c>
      <c r="C18" s="56" t="s">
        <v>114</v>
      </c>
      <c r="D18" s="56">
        <v>175170</v>
      </c>
      <c r="E18" s="56">
        <v>6630</v>
      </c>
      <c r="F18" s="56">
        <v>42035</v>
      </c>
      <c r="G18" s="56">
        <v>48060</v>
      </c>
      <c r="H18" s="56">
        <v>59300</v>
      </c>
      <c r="I18" s="56">
        <v>14485</v>
      </c>
      <c r="J18" s="56">
        <v>44815</v>
      </c>
      <c r="K18" s="56">
        <v>6530</v>
      </c>
      <c r="L18" s="56">
        <v>2615</v>
      </c>
      <c r="M18" s="56">
        <v>3960</v>
      </c>
      <c r="N18" s="56">
        <v>5815</v>
      </c>
    </row>
    <row r="19" spans="1:14" x14ac:dyDescent="0.25">
      <c r="A19" s="56">
        <v>2017</v>
      </c>
      <c r="B19" s="56">
        <v>251</v>
      </c>
      <c r="C19" s="56" t="s">
        <v>114</v>
      </c>
      <c r="D19" s="56">
        <v>16065</v>
      </c>
      <c r="E19" s="56">
        <v>470</v>
      </c>
      <c r="F19" s="56">
        <v>3770</v>
      </c>
      <c r="G19" s="56">
        <v>2980</v>
      </c>
      <c r="H19" s="56">
        <v>6185</v>
      </c>
      <c r="I19" s="56">
        <v>760</v>
      </c>
      <c r="J19" s="56">
        <v>5425</v>
      </c>
      <c r="K19" s="56">
        <v>480</v>
      </c>
      <c r="L19" s="56">
        <v>565</v>
      </c>
      <c r="M19" s="56">
        <v>1060</v>
      </c>
      <c r="N19" s="56">
        <v>520</v>
      </c>
    </row>
    <row r="20" spans="1:14" x14ac:dyDescent="0.25">
      <c r="A20" s="56">
        <v>2017</v>
      </c>
      <c r="B20" s="56">
        <v>252</v>
      </c>
      <c r="C20" s="56" t="s">
        <v>114</v>
      </c>
      <c r="D20" s="56">
        <v>15795</v>
      </c>
      <c r="E20" s="56">
        <v>335</v>
      </c>
      <c r="F20" s="56">
        <v>4105</v>
      </c>
      <c r="G20" s="56">
        <v>4660</v>
      </c>
      <c r="H20" s="56">
        <v>4895</v>
      </c>
      <c r="I20" s="56">
        <v>1270</v>
      </c>
      <c r="J20" s="56">
        <v>3625</v>
      </c>
      <c r="K20" s="56">
        <v>260</v>
      </c>
      <c r="L20" s="56">
        <v>375</v>
      </c>
      <c r="M20" s="56">
        <v>620</v>
      </c>
      <c r="N20" s="56">
        <v>530</v>
      </c>
    </row>
    <row r="21" spans="1:14" x14ac:dyDescent="0.25">
      <c r="A21" s="56">
        <v>2017</v>
      </c>
      <c r="B21" s="56">
        <v>254</v>
      </c>
      <c r="C21" s="56" t="s">
        <v>114</v>
      </c>
      <c r="D21" s="56">
        <v>22775</v>
      </c>
      <c r="E21" s="56">
        <v>615</v>
      </c>
      <c r="F21" s="56">
        <v>5995</v>
      </c>
      <c r="G21" s="56">
        <v>5345</v>
      </c>
      <c r="H21" s="56">
        <v>7245</v>
      </c>
      <c r="I21" s="56">
        <v>1640</v>
      </c>
      <c r="J21" s="56">
        <v>5605</v>
      </c>
      <c r="K21" s="56">
        <v>805</v>
      </c>
      <c r="L21" s="56">
        <v>545</v>
      </c>
      <c r="M21" s="56">
        <v>1140</v>
      </c>
      <c r="N21" s="56">
        <v>1040</v>
      </c>
    </row>
    <row r="22" spans="1:14" x14ac:dyDescent="0.25">
      <c r="A22" s="56">
        <v>2017</v>
      </c>
      <c r="B22" s="56">
        <v>255</v>
      </c>
      <c r="C22" s="56" t="s">
        <v>114</v>
      </c>
      <c r="D22" s="56">
        <v>4350</v>
      </c>
      <c r="E22" s="56">
        <v>135</v>
      </c>
      <c r="F22" s="56">
        <v>1400</v>
      </c>
      <c r="G22" s="56">
        <v>1545</v>
      </c>
      <c r="H22" s="56">
        <v>545</v>
      </c>
      <c r="I22" s="56">
        <v>220</v>
      </c>
      <c r="J22" s="56">
        <v>325</v>
      </c>
      <c r="K22" s="56">
        <v>55</v>
      </c>
      <c r="L22" s="56">
        <v>85</v>
      </c>
      <c r="M22" s="56">
        <v>380</v>
      </c>
      <c r="N22" s="56">
        <v>195</v>
      </c>
    </row>
    <row r="23" spans="1:14" x14ac:dyDescent="0.25">
      <c r="A23" s="56">
        <v>2017</v>
      </c>
      <c r="B23" s="56">
        <v>256</v>
      </c>
      <c r="C23" s="56" t="s">
        <v>114</v>
      </c>
      <c r="D23" s="56">
        <v>10010</v>
      </c>
      <c r="E23" s="56">
        <v>170</v>
      </c>
      <c r="F23" s="56">
        <v>2910</v>
      </c>
      <c r="G23" s="56">
        <v>1925</v>
      </c>
      <c r="H23" s="56">
        <v>3890</v>
      </c>
      <c r="I23" s="56">
        <v>505</v>
      </c>
      <c r="J23" s="56">
        <v>3380</v>
      </c>
      <c r="K23" s="56">
        <v>125</v>
      </c>
      <c r="L23" s="56">
        <v>225</v>
      </c>
      <c r="M23" s="56">
        <v>520</v>
      </c>
      <c r="N23" s="56">
        <v>230</v>
      </c>
    </row>
    <row r="24" spans="1:14" x14ac:dyDescent="0.25">
      <c r="A24" s="56">
        <v>2017</v>
      </c>
      <c r="B24" s="56">
        <v>257</v>
      </c>
      <c r="C24" s="56" t="s">
        <v>114</v>
      </c>
      <c r="D24" s="56">
        <v>13545</v>
      </c>
      <c r="E24" s="56">
        <v>265</v>
      </c>
      <c r="F24" s="56">
        <v>3370</v>
      </c>
      <c r="G24" s="56">
        <v>3275</v>
      </c>
      <c r="H24" s="56">
        <v>4515</v>
      </c>
      <c r="I24" s="56">
        <v>1005</v>
      </c>
      <c r="J24" s="56">
        <v>3510</v>
      </c>
      <c r="K24" s="56">
        <v>215</v>
      </c>
      <c r="L24" s="56">
        <v>475</v>
      </c>
      <c r="M24" s="56">
        <v>890</v>
      </c>
      <c r="N24" s="56">
        <v>400</v>
      </c>
    </row>
    <row r="25" spans="1:14" x14ac:dyDescent="0.25">
      <c r="A25" s="56">
        <v>2017</v>
      </c>
      <c r="B25" s="56">
        <v>2</v>
      </c>
      <c r="C25" s="56" t="s">
        <v>114</v>
      </c>
      <c r="D25" s="56">
        <v>257705</v>
      </c>
      <c r="E25" s="56">
        <v>8620</v>
      </c>
      <c r="F25" s="56">
        <v>63580</v>
      </c>
      <c r="G25" s="56">
        <v>67790</v>
      </c>
      <c r="H25" s="56">
        <v>86570</v>
      </c>
      <c r="I25" s="56">
        <v>19885</v>
      </c>
      <c r="J25" s="56">
        <v>66685</v>
      </c>
      <c r="K25" s="56">
        <v>8475</v>
      </c>
      <c r="L25" s="56">
        <v>4885</v>
      </c>
      <c r="M25" s="56">
        <v>8570</v>
      </c>
      <c r="N25" s="56">
        <v>8730</v>
      </c>
    </row>
    <row r="26" spans="1:14" x14ac:dyDescent="0.25">
      <c r="A26" s="56">
        <v>2017</v>
      </c>
      <c r="B26" s="56">
        <v>351</v>
      </c>
      <c r="C26" s="56" t="s">
        <v>114</v>
      </c>
      <c r="D26" s="56">
        <v>13430</v>
      </c>
      <c r="E26" s="56">
        <v>170</v>
      </c>
      <c r="F26" s="56">
        <v>4360</v>
      </c>
      <c r="G26" s="56">
        <v>2545</v>
      </c>
      <c r="H26" s="56">
        <v>4795</v>
      </c>
      <c r="I26" s="56">
        <v>1055</v>
      </c>
      <c r="J26" s="56">
        <v>3745</v>
      </c>
      <c r="K26" s="56">
        <v>195</v>
      </c>
      <c r="L26" s="56">
        <v>320</v>
      </c>
      <c r="M26" s="56">
        <v>645</v>
      </c>
      <c r="N26" s="56">
        <v>370</v>
      </c>
    </row>
    <row r="27" spans="1:14" x14ac:dyDescent="0.25">
      <c r="A27" s="56">
        <v>2017</v>
      </c>
      <c r="B27" s="56">
        <v>352</v>
      </c>
      <c r="C27" s="56" t="s">
        <v>114</v>
      </c>
      <c r="D27" s="56">
        <v>13215</v>
      </c>
      <c r="E27" s="56">
        <v>425</v>
      </c>
      <c r="F27" s="56">
        <v>3680</v>
      </c>
      <c r="G27" s="56">
        <v>1995</v>
      </c>
      <c r="H27" s="56">
        <v>5435</v>
      </c>
      <c r="I27" s="56">
        <v>875</v>
      </c>
      <c r="J27" s="56">
        <v>4560</v>
      </c>
      <c r="K27" s="56">
        <v>290</v>
      </c>
      <c r="L27" s="56">
        <v>360</v>
      </c>
      <c r="M27" s="56">
        <v>640</v>
      </c>
      <c r="N27" s="56">
        <v>360</v>
      </c>
    </row>
    <row r="28" spans="1:14" x14ac:dyDescent="0.25">
      <c r="A28" s="56">
        <v>2017</v>
      </c>
      <c r="B28" s="56">
        <v>353</v>
      </c>
      <c r="C28" s="56" t="s">
        <v>114</v>
      </c>
      <c r="D28" s="56">
        <v>17475</v>
      </c>
      <c r="E28" s="56">
        <v>745</v>
      </c>
      <c r="F28" s="56">
        <v>3650</v>
      </c>
      <c r="G28" s="56">
        <v>3635</v>
      </c>
      <c r="H28" s="56">
        <v>5895</v>
      </c>
      <c r="I28" s="56">
        <v>1435</v>
      </c>
      <c r="J28" s="56">
        <v>4465</v>
      </c>
      <c r="K28" s="56">
        <v>955</v>
      </c>
      <c r="L28" s="56">
        <v>655</v>
      </c>
      <c r="M28" s="56">
        <v>1105</v>
      </c>
      <c r="N28" s="56">
        <v>770</v>
      </c>
    </row>
    <row r="29" spans="1:14" x14ac:dyDescent="0.25">
      <c r="A29" s="56">
        <v>2017</v>
      </c>
      <c r="B29" s="56">
        <v>354</v>
      </c>
      <c r="C29" s="56" t="s">
        <v>114</v>
      </c>
      <c r="D29" s="56">
        <v>2585</v>
      </c>
      <c r="E29" s="56">
        <v>65</v>
      </c>
      <c r="F29" s="56">
        <v>575</v>
      </c>
      <c r="G29" s="56">
        <v>330</v>
      </c>
      <c r="H29" s="56">
        <v>1215</v>
      </c>
      <c r="I29" s="56">
        <v>145</v>
      </c>
      <c r="J29" s="56">
        <v>1070</v>
      </c>
      <c r="K29" s="56">
        <v>75</v>
      </c>
      <c r="L29" s="56">
        <v>90</v>
      </c>
      <c r="M29" s="56">
        <v>155</v>
      </c>
      <c r="N29" s="56">
        <v>85</v>
      </c>
    </row>
    <row r="30" spans="1:14" x14ac:dyDescent="0.25">
      <c r="A30" s="56">
        <v>2017</v>
      </c>
      <c r="B30" s="56">
        <v>355</v>
      </c>
      <c r="C30" s="56" t="s">
        <v>114</v>
      </c>
      <c r="D30" s="56">
        <v>12105</v>
      </c>
      <c r="E30" s="56">
        <v>205</v>
      </c>
      <c r="F30" s="56">
        <v>4590</v>
      </c>
      <c r="G30" s="56">
        <v>2025</v>
      </c>
      <c r="H30" s="56">
        <v>3660</v>
      </c>
      <c r="I30" s="56">
        <v>535</v>
      </c>
      <c r="J30" s="56">
        <v>3125</v>
      </c>
      <c r="K30" s="56">
        <v>195</v>
      </c>
      <c r="L30" s="56">
        <v>360</v>
      </c>
      <c r="M30" s="56">
        <v>680</v>
      </c>
      <c r="N30" s="56">
        <v>370</v>
      </c>
    </row>
    <row r="31" spans="1:14" x14ac:dyDescent="0.25">
      <c r="A31" s="56">
        <v>2017</v>
      </c>
      <c r="B31" s="56">
        <v>356</v>
      </c>
      <c r="C31" s="56" t="s">
        <v>114</v>
      </c>
      <c r="D31" s="56">
        <v>6360</v>
      </c>
      <c r="E31" s="56">
        <v>230</v>
      </c>
      <c r="F31" s="56">
        <v>1955</v>
      </c>
      <c r="G31" s="56">
        <v>1390</v>
      </c>
      <c r="H31" s="56">
        <v>1990</v>
      </c>
      <c r="I31" s="56">
        <v>405</v>
      </c>
      <c r="J31" s="56">
        <v>1585</v>
      </c>
      <c r="K31" s="56">
        <v>70</v>
      </c>
      <c r="L31" s="56">
        <v>240</v>
      </c>
      <c r="M31" s="56">
        <v>330</v>
      </c>
      <c r="N31" s="56">
        <v>155</v>
      </c>
    </row>
    <row r="32" spans="1:14" x14ac:dyDescent="0.25">
      <c r="A32" s="56">
        <v>2017</v>
      </c>
      <c r="B32" s="56">
        <v>357</v>
      </c>
      <c r="C32" s="56" t="s">
        <v>114</v>
      </c>
      <c r="D32" s="56">
        <v>10845</v>
      </c>
      <c r="E32" s="56">
        <v>255</v>
      </c>
      <c r="F32" s="56">
        <v>2625</v>
      </c>
      <c r="G32" s="56">
        <v>1770</v>
      </c>
      <c r="H32" s="56">
        <v>4595</v>
      </c>
      <c r="I32" s="56">
        <v>875</v>
      </c>
      <c r="J32" s="56">
        <v>3720</v>
      </c>
      <c r="K32" s="56">
        <v>225</v>
      </c>
      <c r="L32" s="56">
        <v>360</v>
      </c>
      <c r="M32" s="56">
        <v>585</v>
      </c>
      <c r="N32" s="56">
        <v>395</v>
      </c>
    </row>
    <row r="33" spans="1:14" x14ac:dyDescent="0.25">
      <c r="A33" s="56">
        <v>2017</v>
      </c>
      <c r="B33" s="56">
        <v>358</v>
      </c>
      <c r="C33" s="56" t="s">
        <v>114</v>
      </c>
      <c r="D33" s="56">
        <v>10920</v>
      </c>
      <c r="E33" s="56">
        <v>290</v>
      </c>
      <c r="F33" s="56">
        <v>2450</v>
      </c>
      <c r="G33" s="56">
        <v>1790</v>
      </c>
      <c r="H33" s="56">
        <v>4690</v>
      </c>
      <c r="I33" s="56">
        <v>905</v>
      </c>
      <c r="J33" s="56">
        <v>3790</v>
      </c>
      <c r="K33" s="56">
        <v>230</v>
      </c>
      <c r="L33" s="56">
        <v>280</v>
      </c>
      <c r="M33" s="56">
        <v>345</v>
      </c>
      <c r="N33" s="56">
        <v>710</v>
      </c>
    </row>
    <row r="34" spans="1:14" x14ac:dyDescent="0.25">
      <c r="A34" s="56">
        <v>2017</v>
      </c>
      <c r="B34" s="56">
        <v>359</v>
      </c>
      <c r="C34" s="56" t="s">
        <v>114</v>
      </c>
      <c r="D34" s="56">
        <v>17280</v>
      </c>
      <c r="E34" s="56">
        <v>375</v>
      </c>
      <c r="F34" s="56">
        <v>4385</v>
      </c>
      <c r="G34" s="56">
        <v>2610</v>
      </c>
      <c r="H34" s="56">
        <v>7615</v>
      </c>
      <c r="I34" s="56">
        <v>1040</v>
      </c>
      <c r="J34" s="56">
        <v>6575</v>
      </c>
      <c r="K34" s="56">
        <v>270</v>
      </c>
      <c r="L34" s="56">
        <v>620</v>
      </c>
      <c r="M34" s="56">
        <v>930</v>
      </c>
      <c r="N34" s="56">
        <v>450</v>
      </c>
    </row>
    <row r="35" spans="1:14" x14ac:dyDescent="0.25">
      <c r="A35" s="56">
        <v>2017</v>
      </c>
      <c r="B35" s="56">
        <v>360</v>
      </c>
      <c r="C35" s="56" t="s">
        <v>114</v>
      </c>
      <c r="D35" s="56">
        <v>5335</v>
      </c>
      <c r="E35" s="56">
        <v>90</v>
      </c>
      <c r="F35" s="56">
        <v>1575</v>
      </c>
      <c r="G35" s="56">
        <v>905</v>
      </c>
      <c r="H35" s="56">
        <v>2085</v>
      </c>
      <c r="I35" s="56">
        <v>310</v>
      </c>
      <c r="J35" s="56">
        <v>1775</v>
      </c>
      <c r="K35" s="56">
        <v>160</v>
      </c>
      <c r="L35" s="56">
        <v>150</v>
      </c>
      <c r="M35" s="56">
        <v>235</v>
      </c>
      <c r="N35" s="56">
        <v>130</v>
      </c>
    </row>
    <row r="36" spans="1:14" x14ac:dyDescent="0.25">
      <c r="A36" s="56">
        <v>2017</v>
      </c>
      <c r="B36" s="56">
        <v>361</v>
      </c>
      <c r="C36" s="56" t="s">
        <v>114</v>
      </c>
      <c r="D36" s="56">
        <v>10510</v>
      </c>
      <c r="E36" s="56">
        <v>495</v>
      </c>
      <c r="F36" s="56">
        <v>3000</v>
      </c>
      <c r="G36" s="56">
        <v>2670</v>
      </c>
      <c r="H36" s="56">
        <v>2970</v>
      </c>
      <c r="I36" s="56">
        <v>515</v>
      </c>
      <c r="J36" s="56">
        <v>2455</v>
      </c>
      <c r="K36" s="56">
        <v>145</v>
      </c>
      <c r="L36" s="56">
        <v>245</v>
      </c>
      <c r="M36" s="56">
        <v>700</v>
      </c>
      <c r="N36" s="56">
        <v>265</v>
      </c>
    </row>
    <row r="37" spans="1:14" x14ac:dyDescent="0.25">
      <c r="A37" s="56">
        <v>2017</v>
      </c>
      <c r="B37" s="56">
        <v>3</v>
      </c>
      <c r="C37" s="56" t="s">
        <v>114</v>
      </c>
      <c r="D37" s="56">
        <v>120060</v>
      </c>
      <c r="E37" s="56">
        <v>3340</v>
      </c>
      <c r="F37" s="56">
        <v>32845</v>
      </c>
      <c r="G37" s="56">
        <v>21665</v>
      </c>
      <c r="H37" s="56">
        <v>44945</v>
      </c>
      <c r="I37" s="56">
        <v>8085</v>
      </c>
      <c r="J37" s="56">
        <v>36860</v>
      </c>
      <c r="K37" s="56">
        <v>2810</v>
      </c>
      <c r="L37" s="56">
        <v>3680</v>
      </c>
      <c r="M37" s="56">
        <v>6350</v>
      </c>
      <c r="N37" s="56">
        <v>4055</v>
      </c>
    </row>
    <row r="38" spans="1:14" x14ac:dyDescent="0.25">
      <c r="A38" s="56">
        <v>2017</v>
      </c>
      <c r="B38" s="56">
        <v>401</v>
      </c>
      <c r="C38" s="56" t="s">
        <v>114</v>
      </c>
      <c r="D38" s="56">
        <v>12410</v>
      </c>
      <c r="E38" s="56">
        <v>365</v>
      </c>
      <c r="F38" s="56">
        <v>3700</v>
      </c>
      <c r="G38" s="56">
        <v>3025</v>
      </c>
      <c r="H38" s="56">
        <v>4455</v>
      </c>
      <c r="I38" s="56">
        <v>320</v>
      </c>
      <c r="J38" s="56">
        <v>4135</v>
      </c>
      <c r="K38" s="56">
        <v>220</v>
      </c>
      <c r="L38" s="56">
        <v>130</v>
      </c>
      <c r="M38" s="56">
        <v>350</v>
      </c>
      <c r="N38" s="56">
        <v>160</v>
      </c>
    </row>
    <row r="39" spans="1:14" x14ac:dyDescent="0.25">
      <c r="A39" s="56">
        <v>2017</v>
      </c>
      <c r="B39" s="56">
        <v>402</v>
      </c>
      <c r="C39" s="56" t="s">
        <v>114</v>
      </c>
      <c r="D39" s="56">
        <v>5420</v>
      </c>
      <c r="E39" s="56">
        <v>75</v>
      </c>
      <c r="F39" s="56">
        <v>1590</v>
      </c>
      <c r="G39" s="56">
        <v>610</v>
      </c>
      <c r="H39" s="56">
        <v>2445</v>
      </c>
      <c r="I39" s="56">
        <v>330</v>
      </c>
      <c r="J39" s="56">
        <v>2115</v>
      </c>
      <c r="K39" s="56">
        <v>95</v>
      </c>
      <c r="L39" s="56">
        <v>115</v>
      </c>
      <c r="M39" s="56">
        <v>220</v>
      </c>
      <c r="N39" s="56">
        <v>260</v>
      </c>
    </row>
    <row r="40" spans="1:14" x14ac:dyDescent="0.25">
      <c r="A40" s="56">
        <v>2017</v>
      </c>
      <c r="B40" s="56">
        <v>403</v>
      </c>
      <c r="C40" s="56" t="s">
        <v>114</v>
      </c>
      <c r="D40" s="56">
        <v>16595</v>
      </c>
      <c r="E40" s="56">
        <v>305</v>
      </c>
      <c r="F40" s="56">
        <v>5460</v>
      </c>
      <c r="G40" s="56">
        <v>3500</v>
      </c>
      <c r="H40" s="56">
        <v>4575</v>
      </c>
      <c r="I40" s="56">
        <v>705</v>
      </c>
      <c r="J40" s="56">
        <v>3870</v>
      </c>
      <c r="K40" s="56">
        <v>805</v>
      </c>
      <c r="L40" s="56">
        <v>260</v>
      </c>
      <c r="M40" s="56">
        <v>665</v>
      </c>
      <c r="N40" s="56">
        <v>865</v>
      </c>
    </row>
    <row r="41" spans="1:14" x14ac:dyDescent="0.25">
      <c r="A41" s="56">
        <v>2017</v>
      </c>
      <c r="B41" s="56">
        <v>404</v>
      </c>
      <c r="C41" s="56" t="s">
        <v>114</v>
      </c>
      <c r="D41" s="56">
        <v>23915</v>
      </c>
      <c r="E41" s="56">
        <v>610</v>
      </c>
      <c r="F41" s="56">
        <v>5690</v>
      </c>
      <c r="G41" s="56">
        <v>5325</v>
      </c>
      <c r="H41" s="56">
        <v>8905</v>
      </c>
      <c r="I41" s="56">
        <v>1670</v>
      </c>
      <c r="J41" s="56">
        <v>7235</v>
      </c>
      <c r="K41" s="56">
        <v>755</v>
      </c>
      <c r="L41" s="56">
        <v>495</v>
      </c>
      <c r="M41" s="56">
        <v>970</v>
      </c>
      <c r="N41" s="56">
        <v>985</v>
      </c>
    </row>
    <row r="42" spans="1:14" x14ac:dyDescent="0.25">
      <c r="A42" s="56">
        <v>2017</v>
      </c>
      <c r="B42" s="56">
        <v>405</v>
      </c>
      <c r="C42" s="56" t="s">
        <v>114</v>
      </c>
      <c r="D42" s="56">
        <v>7820</v>
      </c>
      <c r="E42" s="56">
        <v>110</v>
      </c>
      <c r="F42" s="56">
        <v>3385</v>
      </c>
      <c r="G42" s="56">
        <v>1190</v>
      </c>
      <c r="H42" s="56">
        <v>2200</v>
      </c>
      <c r="I42" s="56">
        <v>345</v>
      </c>
      <c r="J42" s="56">
        <v>1855</v>
      </c>
      <c r="K42" s="56">
        <v>280</v>
      </c>
      <c r="L42" s="56">
        <v>210</v>
      </c>
      <c r="M42" s="56">
        <v>215</v>
      </c>
      <c r="N42" s="56">
        <v>205</v>
      </c>
    </row>
    <row r="43" spans="1:14" x14ac:dyDescent="0.25">
      <c r="A43" s="56">
        <v>2017</v>
      </c>
      <c r="B43" s="56">
        <v>451</v>
      </c>
      <c r="C43" s="56" t="s">
        <v>114</v>
      </c>
      <c r="D43" s="56">
        <v>7600</v>
      </c>
      <c r="E43" s="56">
        <v>100</v>
      </c>
      <c r="F43" s="56">
        <v>2030</v>
      </c>
      <c r="G43" s="56">
        <v>1245</v>
      </c>
      <c r="H43" s="56">
        <v>3180</v>
      </c>
      <c r="I43" s="56">
        <v>345</v>
      </c>
      <c r="J43" s="56">
        <v>2835</v>
      </c>
      <c r="K43" s="56">
        <v>170</v>
      </c>
      <c r="L43" s="56">
        <v>135</v>
      </c>
      <c r="M43" s="56">
        <v>570</v>
      </c>
      <c r="N43" s="56">
        <v>155</v>
      </c>
    </row>
    <row r="44" spans="1:14" x14ac:dyDescent="0.25">
      <c r="A44" s="56">
        <v>2017</v>
      </c>
      <c r="B44" s="56">
        <v>452</v>
      </c>
      <c r="C44" s="56" t="s">
        <v>114</v>
      </c>
      <c r="D44" s="56">
        <v>11200</v>
      </c>
      <c r="E44" s="56">
        <v>165</v>
      </c>
      <c r="F44" s="56">
        <v>3025</v>
      </c>
      <c r="G44" s="56">
        <v>1270</v>
      </c>
      <c r="H44" s="56">
        <v>4750</v>
      </c>
      <c r="I44" s="56">
        <v>225</v>
      </c>
      <c r="J44" s="56">
        <v>4525</v>
      </c>
      <c r="K44" s="56">
        <v>355</v>
      </c>
      <c r="L44" s="56">
        <v>405</v>
      </c>
      <c r="M44" s="56">
        <v>665</v>
      </c>
      <c r="N44" s="56">
        <v>505</v>
      </c>
    </row>
    <row r="45" spans="1:14" x14ac:dyDescent="0.25">
      <c r="A45" s="56">
        <v>2017</v>
      </c>
      <c r="B45" s="56">
        <v>453</v>
      </c>
      <c r="C45" s="56" t="s">
        <v>114</v>
      </c>
      <c r="D45" s="56">
        <v>17050</v>
      </c>
      <c r="E45" s="56">
        <v>115</v>
      </c>
      <c r="F45" s="56">
        <v>3440</v>
      </c>
      <c r="G45" s="56">
        <v>2435</v>
      </c>
      <c r="H45" s="56">
        <v>9695</v>
      </c>
      <c r="I45" s="56">
        <v>520</v>
      </c>
      <c r="J45" s="56">
        <v>9175</v>
      </c>
      <c r="K45" s="56">
        <v>205</v>
      </c>
      <c r="L45" s="56">
        <v>135</v>
      </c>
      <c r="M45" s="56">
        <v>630</v>
      </c>
      <c r="N45" s="56">
        <v>345</v>
      </c>
    </row>
    <row r="46" spans="1:14" x14ac:dyDescent="0.25">
      <c r="A46" s="56">
        <v>2017</v>
      </c>
      <c r="B46" s="56">
        <v>454</v>
      </c>
      <c r="C46" s="56" t="s">
        <v>114</v>
      </c>
      <c r="D46" s="56">
        <v>36430</v>
      </c>
      <c r="E46" s="56">
        <v>650</v>
      </c>
      <c r="F46" s="56">
        <v>6045</v>
      </c>
      <c r="G46" s="56">
        <v>2855</v>
      </c>
      <c r="H46" s="56">
        <v>23580</v>
      </c>
      <c r="I46" s="56">
        <v>1720</v>
      </c>
      <c r="J46" s="56">
        <v>21860</v>
      </c>
      <c r="K46" s="56">
        <v>395</v>
      </c>
      <c r="L46" s="56">
        <v>645</v>
      </c>
      <c r="M46" s="56">
        <v>1265</v>
      </c>
      <c r="N46" s="56">
        <v>835</v>
      </c>
    </row>
    <row r="47" spans="1:14" x14ac:dyDescent="0.25">
      <c r="A47" s="56">
        <v>2017</v>
      </c>
      <c r="B47" s="56">
        <v>455</v>
      </c>
      <c r="C47" s="56" t="s">
        <v>114</v>
      </c>
      <c r="D47" s="56">
        <v>4770</v>
      </c>
      <c r="E47" s="56">
        <v>235</v>
      </c>
      <c r="F47" s="56">
        <v>1420</v>
      </c>
      <c r="G47" s="56">
        <v>670</v>
      </c>
      <c r="H47" s="56">
        <v>1265</v>
      </c>
      <c r="I47" s="56">
        <v>330</v>
      </c>
      <c r="J47" s="56">
        <v>935</v>
      </c>
      <c r="K47" s="56">
        <v>170</v>
      </c>
      <c r="L47" s="56">
        <v>285</v>
      </c>
      <c r="M47" s="56">
        <v>305</v>
      </c>
      <c r="N47" s="56">
        <v>420</v>
      </c>
    </row>
    <row r="48" spans="1:14" x14ac:dyDescent="0.25">
      <c r="A48" s="56">
        <v>2017</v>
      </c>
      <c r="B48" s="56">
        <v>456</v>
      </c>
      <c r="C48" s="56" t="s">
        <v>114</v>
      </c>
      <c r="D48" s="56">
        <v>21140</v>
      </c>
      <c r="E48" s="56">
        <v>380</v>
      </c>
      <c r="F48" s="56">
        <v>2395</v>
      </c>
      <c r="G48" s="56">
        <v>1935</v>
      </c>
      <c r="H48" s="56">
        <v>15295</v>
      </c>
      <c r="I48" s="56">
        <v>6310</v>
      </c>
      <c r="J48" s="56">
        <v>8980</v>
      </c>
      <c r="K48" s="56">
        <v>140</v>
      </c>
      <c r="L48" s="56">
        <v>315</v>
      </c>
      <c r="M48" s="56">
        <v>375</v>
      </c>
      <c r="N48" s="56">
        <v>300</v>
      </c>
    </row>
    <row r="49" spans="1:14" x14ac:dyDescent="0.25">
      <c r="A49" s="56">
        <v>2017</v>
      </c>
      <c r="B49" s="56">
        <v>457</v>
      </c>
      <c r="C49" s="56" t="s">
        <v>114</v>
      </c>
      <c r="D49" s="56">
        <v>12705</v>
      </c>
      <c r="E49" s="56">
        <v>230</v>
      </c>
      <c r="F49" s="56">
        <v>2785</v>
      </c>
      <c r="G49" s="56">
        <v>1270</v>
      </c>
      <c r="H49" s="56">
        <v>6790</v>
      </c>
      <c r="I49" s="56">
        <v>585</v>
      </c>
      <c r="J49" s="56">
        <v>6205</v>
      </c>
      <c r="K49" s="56">
        <v>175</v>
      </c>
      <c r="L49" s="56">
        <v>200</v>
      </c>
      <c r="M49" s="56">
        <v>740</v>
      </c>
      <c r="N49" s="56">
        <v>475</v>
      </c>
    </row>
    <row r="50" spans="1:14" x14ac:dyDescent="0.25">
      <c r="A50" s="56">
        <v>2017</v>
      </c>
      <c r="B50" s="56">
        <v>458</v>
      </c>
      <c r="C50" s="56" t="s">
        <v>114</v>
      </c>
      <c r="D50" s="56">
        <v>11375</v>
      </c>
      <c r="E50" s="56">
        <v>195</v>
      </c>
      <c r="F50" s="56">
        <v>2760</v>
      </c>
      <c r="G50" s="56">
        <v>1515</v>
      </c>
      <c r="H50" s="56">
        <v>6085</v>
      </c>
      <c r="I50" s="56">
        <v>440</v>
      </c>
      <c r="J50" s="56">
        <v>5640</v>
      </c>
      <c r="K50" s="56">
        <v>75</v>
      </c>
      <c r="L50" s="56">
        <v>155</v>
      </c>
      <c r="M50" s="56">
        <v>360</v>
      </c>
      <c r="N50" s="56">
        <v>215</v>
      </c>
    </row>
    <row r="51" spans="1:14" x14ac:dyDescent="0.25">
      <c r="A51" s="56">
        <v>2017</v>
      </c>
      <c r="B51" s="56">
        <v>459</v>
      </c>
      <c r="C51" s="56" t="s">
        <v>114</v>
      </c>
      <c r="D51" s="56">
        <v>30930</v>
      </c>
      <c r="E51" s="56">
        <v>1125</v>
      </c>
      <c r="F51" s="56">
        <v>4290</v>
      </c>
      <c r="G51" s="56">
        <v>5580</v>
      </c>
      <c r="H51" s="56">
        <v>16345</v>
      </c>
      <c r="I51" s="56">
        <v>2140</v>
      </c>
      <c r="J51" s="56">
        <v>14205</v>
      </c>
      <c r="K51" s="56">
        <v>585</v>
      </c>
      <c r="L51" s="56">
        <v>665</v>
      </c>
      <c r="M51" s="56">
        <v>1130</v>
      </c>
      <c r="N51" s="56">
        <v>975</v>
      </c>
    </row>
    <row r="52" spans="1:14" x14ac:dyDescent="0.25">
      <c r="A52" s="56">
        <v>2017</v>
      </c>
      <c r="B52" s="56">
        <v>460</v>
      </c>
      <c r="C52" s="56" t="s">
        <v>114</v>
      </c>
      <c r="D52" s="56">
        <v>18640</v>
      </c>
      <c r="E52" s="56">
        <v>245</v>
      </c>
      <c r="F52" s="56">
        <v>4400</v>
      </c>
      <c r="G52" s="56">
        <v>3575</v>
      </c>
      <c r="H52" s="56">
        <v>9460</v>
      </c>
      <c r="I52" s="56">
        <v>460</v>
      </c>
      <c r="J52" s="56">
        <v>9000</v>
      </c>
      <c r="K52" s="56">
        <v>110</v>
      </c>
      <c r="L52" s="56">
        <v>135</v>
      </c>
      <c r="M52" s="56">
        <v>365</v>
      </c>
      <c r="N52" s="56">
        <v>345</v>
      </c>
    </row>
    <row r="53" spans="1:14" x14ac:dyDescent="0.25">
      <c r="A53" s="56">
        <v>2017</v>
      </c>
      <c r="B53" s="56">
        <v>461</v>
      </c>
      <c r="C53" s="56" t="s">
        <v>114</v>
      </c>
      <c r="D53" s="56">
        <v>7325</v>
      </c>
      <c r="E53" s="56">
        <v>305</v>
      </c>
      <c r="F53" s="56">
        <v>1210</v>
      </c>
      <c r="G53" s="56">
        <v>1510</v>
      </c>
      <c r="H53" s="56">
        <v>2730</v>
      </c>
      <c r="I53" s="56">
        <v>410</v>
      </c>
      <c r="J53" s="56">
        <v>2320</v>
      </c>
      <c r="K53" s="56">
        <v>600</v>
      </c>
      <c r="L53" s="56">
        <v>220</v>
      </c>
      <c r="M53" s="56">
        <v>395</v>
      </c>
      <c r="N53" s="56">
        <v>335</v>
      </c>
    </row>
    <row r="54" spans="1:14" x14ac:dyDescent="0.25">
      <c r="A54" s="56">
        <v>2017</v>
      </c>
      <c r="B54" s="56">
        <v>462</v>
      </c>
      <c r="C54" s="56" t="s">
        <v>114</v>
      </c>
      <c r="D54" s="56">
        <v>2595</v>
      </c>
      <c r="E54" s="56">
        <v>25</v>
      </c>
      <c r="F54" s="56">
        <v>720</v>
      </c>
      <c r="G54" s="56">
        <v>340</v>
      </c>
      <c r="H54" s="56">
        <v>1100</v>
      </c>
      <c r="I54" s="56">
        <v>105</v>
      </c>
      <c r="J54" s="56">
        <v>995</v>
      </c>
      <c r="K54" s="56">
        <v>50</v>
      </c>
      <c r="L54" s="56">
        <v>115</v>
      </c>
      <c r="M54" s="56">
        <v>160</v>
      </c>
      <c r="N54" s="56">
        <v>85</v>
      </c>
    </row>
    <row r="55" spans="1:14" x14ac:dyDescent="0.25">
      <c r="A55" s="56">
        <v>2017</v>
      </c>
      <c r="B55" s="56">
        <v>4</v>
      </c>
      <c r="C55" s="56" t="s">
        <v>114</v>
      </c>
      <c r="D55" s="56">
        <v>247925</v>
      </c>
      <c r="E55" s="56">
        <v>5235</v>
      </c>
      <c r="F55" s="56">
        <v>54350</v>
      </c>
      <c r="G55" s="56">
        <v>37850</v>
      </c>
      <c r="H55" s="56">
        <v>122850</v>
      </c>
      <c r="I55" s="56">
        <v>16965</v>
      </c>
      <c r="J55" s="56">
        <v>105885</v>
      </c>
      <c r="K55" s="56">
        <v>5185</v>
      </c>
      <c r="L55" s="56">
        <v>4625</v>
      </c>
      <c r="M55" s="56">
        <v>9385</v>
      </c>
      <c r="N55" s="56">
        <v>7465</v>
      </c>
    </row>
    <row r="56" spans="1:14" x14ac:dyDescent="0.25">
      <c r="A56" s="56">
        <v>2017</v>
      </c>
      <c r="B56" s="56" t="s">
        <v>115</v>
      </c>
      <c r="C56" s="56" t="s">
        <v>114</v>
      </c>
      <c r="D56" s="56">
        <v>776860</v>
      </c>
      <c r="E56" s="56">
        <v>21300</v>
      </c>
      <c r="F56" s="56">
        <v>193425</v>
      </c>
      <c r="G56" s="56">
        <v>161415</v>
      </c>
      <c r="H56" s="56">
        <v>301875</v>
      </c>
      <c r="I56" s="56">
        <v>56510</v>
      </c>
      <c r="J56" s="56">
        <v>245360</v>
      </c>
      <c r="K56" s="56">
        <v>20955</v>
      </c>
      <c r="L56" s="56">
        <v>16665</v>
      </c>
      <c r="M56" s="56">
        <v>30990</v>
      </c>
      <c r="N56" s="56">
        <v>27980</v>
      </c>
    </row>
  </sheetData>
  <mergeCells count="5">
    <mergeCell ref="A2:A4"/>
    <mergeCell ref="B2:B4"/>
    <mergeCell ref="C2:C3"/>
    <mergeCell ref="D2:D3"/>
    <mergeCell ref="E2:M2"/>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N56"/>
  <sheetViews>
    <sheetView workbookViewId="0"/>
  </sheetViews>
  <sheetFormatPr baseColWidth="10" defaultRowHeight="15" x14ac:dyDescent="0.25"/>
  <sheetData>
    <row r="1" spans="1:14" x14ac:dyDescent="0.25">
      <c r="A1" s="62" t="s">
        <v>95</v>
      </c>
      <c r="B1" s="61"/>
      <c r="C1" s="61"/>
      <c r="D1" s="65" t="s">
        <v>96</v>
      </c>
      <c r="E1" s="61"/>
      <c r="F1" s="61"/>
      <c r="G1" s="61"/>
      <c r="H1" s="61"/>
      <c r="I1" s="61"/>
      <c r="J1" s="61"/>
      <c r="K1" s="61"/>
      <c r="L1" s="61"/>
      <c r="M1" s="61"/>
      <c r="N1" s="61"/>
    </row>
    <row r="2" spans="1:14" x14ac:dyDescent="0.25">
      <c r="A2" s="124"/>
      <c r="B2" s="125" t="s">
        <v>97</v>
      </c>
      <c r="C2" s="128" t="s">
        <v>76</v>
      </c>
      <c r="D2" s="128" t="s">
        <v>77</v>
      </c>
      <c r="E2" s="128" t="s">
        <v>5</v>
      </c>
      <c r="F2" s="128"/>
      <c r="G2" s="128"/>
      <c r="H2" s="128"/>
      <c r="I2" s="128"/>
      <c r="J2" s="128"/>
      <c r="K2" s="128"/>
      <c r="L2" s="128"/>
      <c r="M2" s="128"/>
      <c r="N2" s="63"/>
    </row>
    <row r="3" spans="1:14" ht="108" x14ac:dyDescent="0.25">
      <c r="A3" s="124"/>
      <c r="B3" s="126"/>
      <c r="C3" s="128"/>
      <c r="D3" s="128"/>
      <c r="E3" s="63" t="s">
        <v>78</v>
      </c>
      <c r="F3" s="63" t="s">
        <v>100</v>
      </c>
      <c r="G3" s="63" t="s">
        <v>80</v>
      </c>
      <c r="H3" s="63" t="s">
        <v>116</v>
      </c>
      <c r="I3" s="63" t="s">
        <v>14</v>
      </c>
      <c r="J3" s="63" t="s">
        <v>102</v>
      </c>
      <c r="K3" s="63" t="s">
        <v>10</v>
      </c>
      <c r="L3" s="63" t="s">
        <v>11</v>
      </c>
      <c r="M3" s="63" t="s">
        <v>12</v>
      </c>
      <c r="N3" s="63" t="s">
        <v>13</v>
      </c>
    </row>
    <row r="4" spans="1:14" ht="72" x14ac:dyDescent="0.25">
      <c r="A4" s="124"/>
      <c r="B4" s="127"/>
      <c r="C4" s="64" t="s">
        <v>118</v>
      </c>
      <c r="D4" s="64"/>
      <c r="E4" s="64" t="s">
        <v>104</v>
      </c>
      <c r="F4" s="64" t="s">
        <v>105</v>
      </c>
      <c r="G4" s="64" t="s">
        <v>106</v>
      </c>
      <c r="H4" s="64" t="s">
        <v>107</v>
      </c>
      <c r="I4" s="64" t="s">
        <v>108</v>
      </c>
      <c r="J4" s="64" t="s">
        <v>109</v>
      </c>
      <c r="K4" s="64" t="s">
        <v>110</v>
      </c>
      <c r="L4" s="64" t="s">
        <v>119</v>
      </c>
      <c r="M4" s="64" t="s">
        <v>120</v>
      </c>
      <c r="N4" s="64" t="s">
        <v>113</v>
      </c>
    </row>
    <row r="5" spans="1:14" x14ac:dyDescent="0.25">
      <c r="A5" s="61">
        <v>2016</v>
      </c>
      <c r="B5" s="66">
        <v>101</v>
      </c>
      <c r="C5" s="61" t="s">
        <v>114</v>
      </c>
      <c r="D5" s="61">
        <v>28200</v>
      </c>
      <c r="E5" s="61">
        <v>990</v>
      </c>
      <c r="F5" s="61">
        <v>6250</v>
      </c>
      <c r="G5" s="61">
        <v>7720</v>
      </c>
      <c r="H5" s="61">
        <v>8640</v>
      </c>
      <c r="I5" s="61">
        <v>1610</v>
      </c>
      <c r="J5" s="61">
        <v>7030</v>
      </c>
      <c r="K5" s="61">
        <v>630</v>
      </c>
      <c r="L5" s="61">
        <v>235</v>
      </c>
      <c r="M5" s="61">
        <v>1480</v>
      </c>
      <c r="N5" s="61">
        <v>2260</v>
      </c>
    </row>
    <row r="6" spans="1:14" x14ac:dyDescent="0.25">
      <c r="A6" s="61">
        <v>2016</v>
      </c>
      <c r="B6" s="66">
        <v>102</v>
      </c>
      <c r="C6" s="61" t="s">
        <v>114</v>
      </c>
      <c r="D6" s="61">
        <v>16885</v>
      </c>
      <c r="E6" s="61">
        <v>500</v>
      </c>
      <c r="F6" s="61">
        <v>4235</v>
      </c>
      <c r="G6" s="61">
        <v>5440</v>
      </c>
      <c r="H6" s="61">
        <v>4505</v>
      </c>
      <c r="I6" s="61">
        <v>725</v>
      </c>
      <c r="J6" s="61">
        <v>3780</v>
      </c>
      <c r="K6" s="61">
        <v>290</v>
      </c>
      <c r="L6" s="61">
        <v>195</v>
      </c>
      <c r="M6" s="61">
        <v>1000</v>
      </c>
      <c r="N6" s="61">
        <v>725</v>
      </c>
    </row>
    <row r="7" spans="1:14" x14ac:dyDescent="0.25">
      <c r="A7" s="61">
        <v>2016</v>
      </c>
      <c r="B7" s="66">
        <v>103</v>
      </c>
      <c r="C7" s="61" t="s">
        <v>114</v>
      </c>
      <c r="D7" s="61">
        <v>17770</v>
      </c>
      <c r="E7" s="61">
        <v>385</v>
      </c>
      <c r="F7" s="61">
        <v>3685</v>
      </c>
      <c r="G7" s="61">
        <v>2565</v>
      </c>
      <c r="H7" s="61">
        <v>9060</v>
      </c>
      <c r="I7" s="61">
        <v>3965</v>
      </c>
      <c r="J7" s="61">
        <v>5095</v>
      </c>
      <c r="K7" s="61">
        <v>395</v>
      </c>
      <c r="L7" s="61">
        <v>235</v>
      </c>
      <c r="M7" s="61">
        <v>925</v>
      </c>
      <c r="N7" s="61">
        <v>525</v>
      </c>
    </row>
    <row r="8" spans="1:14" x14ac:dyDescent="0.25">
      <c r="A8" s="61">
        <v>2016</v>
      </c>
      <c r="B8" s="66">
        <v>151</v>
      </c>
      <c r="C8" s="61" t="s">
        <v>114</v>
      </c>
      <c r="D8" s="61">
        <v>10840</v>
      </c>
      <c r="E8" s="61">
        <v>575</v>
      </c>
      <c r="F8" s="61">
        <v>1850</v>
      </c>
      <c r="G8" s="61">
        <v>2440</v>
      </c>
      <c r="H8" s="61">
        <v>3610</v>
      </c>
      <c r="I8" s="61">
        <v>1090</v>
      </c>
      <c r="J8" s="61">
        <v>2525</v>
      </c>
      <c r="K8" s="61">
        <v>395</v>
      </c>
      <c r="L8" s="61">
        <v>230</v>
      </c>
      <c r="M8" s="61">
        <v>1175</v>
      </c>
      <c r="N8" s="61">
        <v>565</v>
      </c>
    </row>
    <row r="9" spans="1:14" x14ac:dyDescent="0.25">
      <c r="A9" s="61">
        <v>2016</v>
      </c>
      <c r="B9" s="66">
        <v>153</v>
      </c>
      <c r="C9" s="61" t="s">
        <v>114</v>
      </c>
      <c r="D9" s="61">
        <v>11745</v>
      </c>
      <c r="E9" s="61">
        <v>145</v>
      </c>
      <c r="F9" s="61">
        <v>3800</v>
      </c>
      <c r="G9" s="61">
        <v>2470</v>
      </c>
      <c r="H9" s="61">
        <v>3010</v>
      </c>
      <c r="I9" s="61">
        <v>865</v>
      </c>
      <c r="J9" s="61">
        <v>2150</v>
      </c>
      <c r="K9" s="61">
        <v>290</v>
      </c>
      <c r="L9" s="61">
        <v>265</v>
      </c>
      <c r="M9" s="61">
        <v>930</v>
      </c>
      <c r="N9" s="61">
        <v>830</v>
      </c>
    </row>
    <row r="10" spans="1:14" x14ac:dyDescent="0.25">
      <c r="A10" s="61">
        <v>2016</v>
      </c>
      <c r="B10" s="66">
        <v>154</v>
      </c>
      <c r="C10" s="61" t="s">
        <v>114</v>
      </c>
      <c r="D10" s="61">
        <v>6230</v>
      </c>
      <c r="E10" s="61">
        <v>105</v>
      </c>
      <c r="F10" s="61">
        <v>950</v>
      </c>
      <c r="G10" s="61">
        <v>1325</v>
      </c>
      <c r="H10" s="61">
        <v>2265</v>
      </c>
      <c r="I10" s="61">
        <v>395</v>
      </c>
      <c r="J10" s="61">
        <v>1870</v>
      </c>
      <c r="K10" s="61">
        <v>95</v>
      </c>
      <c r="L10" s="61">
        <v>275</v>
      </c>
      <c r="M10" s="61">
        <v>920</v>
      </c>
      <c r="N10" s="61">
        <v>295</v>
      </c>
    </row>
    <row r="11" spans="1:14" x14ac:dyDescent="0.25">
      <c r="A11" s="61">
        <v>2016</v>
      </c>
      <c r="B11" s="66">
        <v>155</v>
      </c>
      <c r="C11" s="61" t="s">
        <v>114</v>
      </c>
      <c r="D11" s="61">
        <v>8245</v>
      </c>
      <c r="E11" s="61">
        <v>230</v>
      </c>
      <c r="F11" s="61">
        <v>1785</v>
      </c>
      <c r="G11" s="61">
        <v>1600</v>
      </c>
      <c r="H11" s="61">
        <v>2595</v>
      </c>
      <c r="I11" s="61">
        <v>765</v>
      </c>
      <c r="J11" s="61">
        <v>1830</v>
      </c>
      <c r="K11" s="61">
        <v>235</v>
      </c>
      <c r="L11" s="61">
        <v>290</v>
      </c>
      <c r="M11" s="61">
        <v>810</v>
      </c>
      <c r="N11" s="61">
        <v>700</v>
      </c>
    </row>
    <row r="12" spans="1:14" x14ac:dyDescent="0.25">
      <c r="A12" s="61">
        <v>2016</v>
      </c>
      <c r="B12" s="66">
        <v>157</v>
      </c>
      <c r="C12" s="61" t="s">
        <v>114</v>
      </c>
      <c r="D12" s="61">
        <v>9910</v>
      </c>
      <c r="E12" s="61">
        <v>225</v>
      </c>
      <c r="F12" s="61">
        <v>2460</v>
      </c>
      <c r="G12" s="61">
        <v>2930</v>
      </c>
      <c r="H12" s="61">
        <v>2845</v>
      </c>
      <c r="I12" s="61">
        <v>200</v>
      </c>
      <c r="J12" s="61">
        <v>2640</v>
      </c>
      <c r="K12" s="61">
        <v>40</v>
      </c>
      <c r="L12" s="61">
        <v>280</v>
      </c>
      <c r="M12" s="61">
        <v>895</v>
      </c>
      <c r="N12" s="61">
        <v>235</v>
      </c>
    </row>
    <row r="13" spans="1:14" x14ac:dyDescent="0.25">
      <c r="A13" s="61">
        <v>2016</v>
      </c>
      <c r="B13" s="66">
        <v>158</v>
      </c>
      <c r="C13" s="61" t="s">
        <v>114</v>
      </c>
      <c r="D13" s="61">
        <v>7290</v>
      </c>
      <c r="E13" s="61">
        <v>335</v>
      </c>
      <c r="F13" s="61">
        <v>1630</v>
      </c>
      <c r="G13" s="61">
        <v>1545</v>
      </c>
      <c r="H13" s="61">
        <v>1935</v>
      </c>
      <c r="I13" s="61">
        <v>455</v>
      </c>
      <c r="J13" s="61">
        <v>1475</v>
      </c>
      <c r="K13" s="61">
        <v>105</v>
      </c>
      <c r="L13" s="61">
        <v>260</v>
      </c>
      <c r="M13" s="61">
        <v>1060</v>
      </c>
      <c r="N13" s="61">
        <v>420</v>
      </c>
    </row>
    <row r="14" spans="1:14" x14ac:dyDescent="0.25">
      <c r="A14" s="61">
        <v>2016</v>
      </c>
      <c r="B14" s="66">
        <v>159</v>
      </c>
      <c r="C14" s="61" t="s">
        <v>114</v>
      </c>
      <c r="D14" s="61">
        <v>28035</v>
      </c>
      <c r="E14" s="61">
        <v>885</v>
      </c>
      <c r="F14" s="61">
        <v>7625</v>
      </c>
      <c r="G14" s="61">
        <v>5955</v>
      </c>
      <c r="H14" s="61">
        <v>6715</v>
      </c>
      <c r="I14" s="61">
        <v>1745</v>
      </c>
      <c r="J14" s="61">
        <v>4970</v>
      </c>
      <c r="K14" s="61">
        <v>1325</v>
      </c>
      <c r="L14" s="61">
        <v>910</v>
      </c>
      <c r="M14" s="61">
        <v>2345</v>
      </c>
      <c r="N14" s="61">
        <v>2275</v>
      </c>
    </row>
    <row r="15" spans="1:14" x14ac:dyDescent="0.25">
      <c r="A15" s="61">
        <v>2016</v>
      </c>
      <c r="B15" s="66">
        <v>1</v>
      </c>
      <c r="C15" s="61" t="s">
        <v>114</v>
      </c>
      <c r="D15" s="61">
        <v>145155</v>
      </c>
      <c r="E15" s="61">
        <v>4380</v>
      </c>
      <c r="F15" s="61">
        <v>34265</v>
      </c>
      <c r="G15" s="61">
        <v>33990</v>
      </c>
      <c r="H15" s="61">
        <v>45175</v>
      </c>
      <c r="I15" s="61">
        <v>11810</v>
      </c>
      <c r="J15" s="61">
        <v>33365</v>
      </c>
      <c r="K15" s="61">
        <v>3800</v>
      </c>
      <c r="L15" s="61">
        <v>3180</v>
      </c>
      <c r="M15" s="61">
        <v>11535</v>
      </c>
      <c r="N15" s="61">
        <v>8830</v>
      </c>
    </row>
    <row r="16" spans="1:14" x14ac:dyDescent="0.25">
      <c r="A16" s="61">
        <v>2016</v>
      </c>
      <c r="B16" s="66">
        <v>241001</v>
      </c>
      <c r="C16" s="61" t="s">
        <v>114</v>
      </c>
      <c r="D16" s="61">
        <v>104465</v>
      </c>
      <c r="E16" s="61">
        <v>3820</v>
      </c>
      <c r="F16" s="61">
        <v>21550</v>
      </c>
      <c r="G16" s="61">
        <v>31430</v>
      </c>
      <c r="H16" s="61">
        <v>35770</v>
      </c>
      <c r="I16" s="61">
        <v>8980</v>
      </c>
      <c r="J16" s="61">
        <v>26785</v>
      </c>
      <c r="K16" s="61">
        <v>4510</v>
      </c>
      <c r="L16" s="61">
        <v>1155</v>
      </c>
      <c r="M16" s="61">
        <v>2570</v>
      </c>
      <c r="N16" s="61">
        <v>3655</v>
      </c>
    </row>
    <row r="17" spans="1:14" x14ac:dyDescent="0.25">
      <c r="A17" s="61">
        <v>2016</v>
      </c>
      <c r="B17" s="66">
        <v>241999</v>
      </c>
      <c r="C17" s="61" t="s">
        <v>114</v>
      </c>
      <c r="D17" s="61">
        <v>64270</v>
      </c>
      <c r="E17" s="61">
        <v>3200</v>
      </c>
      <c r="F17" s="61">
        <v>13840</v>
      </c>
      <c r="G17" s="61">
        <v>16390</v>
      </c>
      <c r="H17" s="61">
        <v>21295</v>
      </c>
      <c r="I17" s="61">
        <v>5610</v>
      </c>
      <c r="J17" s="61">
        <v>15685</v>
      </c>
      <c r="K17" s="61">
        <v>1665</v>
      </c>
      <c r="L17" s="61">
        <v>1440</v>
      </c>
      <c r="M17" s="61">
        <v>4070</v>
      </c>
      <c r="N17" s="61">
        <v>2375</v>
      </c>
    </row>
    <row r="18" spans="1:14" x14ac:dyDescent="0.25">
      <c r="A18" s="61">
        <v>2016</v>
      </c>
      <c r="B18" s="66">
        <v>241</v>
      </c>
      <c r="C18" s="61" t="s">
        <v>114</v>
      </c>
      <c r="D18" s="61">
        <v>168735</v>
      </c>
      <c r="E18" s="61">
        <v>7025</v>
      </c>
      <c r="F18" s="61">
        <v>35390</v>
      </c>
      <c r="G18" s="61">
        <v>47820</v>
      </c>
      <c r="H18" s="61">
        <v>57060</v>
      </c>
      <c r="I18" s="61">
        <v>14590</v>
      </c>
      <c r="J18" s="61">
        <v>42470</v>
      </c>
      <c r="K18" s="61">
        <v>6175</v>
      </c>
      <c r="L18" s="61">
        <v>2600</v>
      </c>
      <c r="M18" s="61">
        <v>6635</v>
      </c>
      <c r="N18" s="61">
        <v>6030</v>
      </c>
    </row>
    <row r="19" spans="1:14" x14ac:dyDescent="0.25">
      <c r="A19" s="61">
        <v>2016</v>
      </c>
      <c r="B19" s="66">
        <v>251</v>
      </c>
      <c r="C19" s="61" t="s">
        <v>114</v>
      </c>
      <c r="D19" s="61">
        <v>15540</v>
      </c>
      <c r="E19" s="61">
        <v>500</v>
      </c>
      <c r="F19" s="61">
        <v>3010</v>
      </c>
      <c r="G19" s="61">
        <v>2950</v>
      </c>
      <c r="H19" s="61">
        <v>6080</v>
      </c>
      <c r="I19" s="61">
        <v>790</v>
      </c>
      <c r="J19" s="61">
        <v>5290</v>
      </c>
      <c r="K19" s="61">
        <v>355</v>
      </c>
      <c r="L19" s="61">
        <v>460</v>
      </c>
      <c r="M19" s="61">
        <v>1500</v>
      </c>
      <c r="N19" s="61">
        <v>685</v>
      </c>
    </row>
    <row r="20" spans="1:14" x14ac:dyDescent="0.25">
      <c r="A20" s="61">
        <v>2016</v>
      </c>
      <c r="B20" s="66">
        <v>252</v>
      </c>
      <c r="C20" s="61" t="s">
        <v>114</v>
      </c>
      <c r="D20" s="61">
        <v>15065</v>
      </c>
      <c r="E20" s="61">
        <v>365</v>
      </c>
      <c r="F20" s="61">
        <v>3025</v>
      </c>
      <c r="G20" s="61">
        <v>4635</v>
      </c>
      <c r="H20" s="61">
        <v>4640</v>
      </c>
      <c r="I20" s="61">
        <v>1310</v>
      </c>
      <c r="J20" s="61">
        <v>3330</v>
      </c>
      <c r="K20" s="61">
        <v>215</v>
      </c>
      <c r="L20" s="61">
        <v>305</v>
      </c>
      <c r="M20" s="61">
        <v>1300</v>
      </c>
      <c r="N20" s="61">
        <v>580</v>
      </c>
    </row>
    <row r="21" spans="1:14" x14ac:dyDescent="0.25">
      <c r="A21" s="61">
        <v>2016</v>
      </c>
      <c r="B21" s="66">
        <v>254</v>
      </c>
      <c r="C21" s="61" t="s">
        <v>114</v>
      </c>
      <c r="D21" s="61">
        <v>21915</v>
      </c>
      <c r="E21" s="61">
        <v>665</v>
      </c>
      <c r="F21" s="61">
        <v>4705</v>
      </c>
      <c r="G21" s="61">
        <v>5315</v>
      </c>
      <c r="H21" s="61">
        <v>6775</v>
      </c>
      <c r="I21" s="61">
        <v>1675</v>
      </c>
      <c r="J21" s="61">
        <v>5100</v>
      </c>
      <c r="K21" s="61">
        <v>745</v>
      </c>
      <c r="L21" s="61">
        <v>520</v>
      </c>
      <c r="M21" s="61">
        <v>1955</v>
      </c>
      <c r="N21" s="61">
        <v>1235</v>
      </c>
    </row>
    <row r="22" spans="1:14" x14ac:dyDescent="0.25">
      <c r="A22" s="61">
        <v>2016</v>
      </c>
      <c r="B22" s="66">
        <v>255</v>
      </c>
      <c r="C22" s="61" t="s">
        <v>114</v>
      </c>
      <c r="D22" s="61">
        <v>4300</v>
      </c>
      <c r="E22" s="61">
        <v>145</v>
      </c>
      <c r="F22" s="61">
        <v>1000</v>
      </c>
      <c r="G22" s="61">
        <v>1575</v>
      </c>
      <c r="H22" s="61">
        <v>530</v>
      </c>
      <c r="I22" s="61">
        <v>220</v>
      </c>
      <c r="J22" s="61">
        <v>310</v>
      </c>
      <c r="K22" s="61">
        <v>70</v>
      </c>
      <c r="L22" s="61">
        <v>50</v>
      </c>
      <c r="M22" s="61">
        <v>710</v>
      </c>
      <c r="N22" s="61">
        <v>220</v>
      </c>
    </row>
    <row r="23" spans="1:14" x14ac:dyDescent="0.25">
      <c r="A23" s="61">
        <v>2016</v>
      </c>
      <c r="B23" s="66">
        <v>256</v>
      </c>
      <c r="C23" s="61" t="s">
        <v>114</v>
      </c>
      <c r="D23" s="61">
        <v>9380</v>
      </c>
      <c r="E23" s="61">
        <v>180</v>
      </c>
      <c r="F23" s="61">
        <v>1725</v>
      </c>
      <c r="G23" s="61">
        <v>1920</v>
      </c>
      <c r="H23" s="61">
        <v>3360</v>
      </c>
      <c r="I23" s="61">
        <v>530</v>
      </c>
      <c r="J23" s="61">
        <v>2830</v>
      </c>
      <c r="K23" s="61">
        <v>95</v>
      </c>
      <c r="L23" s="61">
        <v>125</v>
      </c>
      <c r="M23" s="61">
        <v>1465</v>
      </c>
      <c r="N23" s="61">
        <v>515</v>
      </c>
    </row>
    <row r="24" spans="1:14" x14ac:dyDescent="0.25">
      <c r="A24" s="61">
        <v>2016</v>
      </c>
      <c r="B24" s="66">
        <v>257</v>
      </c>
      <c r="C24" s="61" t="s">
        <v>114</v>
      </c>
      <c r="D24" s="61">
        <v>12600</v>
      </c>
      <c r="E24" s="61">
        <v>285</v>
      </c>
      <c r="F24" s="61">
        <v>2085</v>
      </c>
      <c r="G24" s="61">
        <v>3295</v>
      </c>
      <c r="H24" s="61">
        <v>4325</v>
      </c>
      <c r="I24" s="61">
        <v>1030</v>
      </c>
      <c r="J24" s="61">
        <v>3295</v>
      </c>
      <c r="K24" s="61">
        <v>185</v>
      </c>
      <c r="L24" s="61">
        <v>365</v>
      </c>
      <c r="M24" s="61">
        <v>1495</v>
      </c>
      <c r="N24" s="61">
        <v>565</v>
      </c>
    </row>
    <row r="25" spans="1:14" x14ac:dyDescent="0.25">
      <c r="A25" s="61">
        <v>2016</v>
      </c>
      <c r="B25" s="66">
        <v>2</v>
      </c>
      <c r="C25" s="61" t="s">
        <v>114</v>
      </c>
      <c r="D25" s="61">
        <v>247535</v>
      </c>
      <c r="E25" s="61">
        <v>9160</v>
      </c>
      <c r="F25" s="61">
        <v>50945</v>
      </c>
      <c r="G25" s="61">
        <v>67515</v>
      </c>
      <c r="H25" s="61">
        <v>82770</v>
      </c>
      <c r="I25" s="61">
        <v>20150</v>
      </c>
      <c r="J25" s="61">
        <v>62620</v>
      </c>
      <c r="K25" s="61">
        <v>7835</v>
      </c>
      <c r="L25" s="61">
        <v>4425</v>
      </c>
      <c r="M25" s="61">
        <v>15060</v>
      </c>
      <c r="N25" s="61">
        <v>9825</v>
      </c>
    </row>
    <row r="26" spans="1:14" x14ac:dyDescent="0.25">
      <c r="A26" s="61">
        <v>2016</v>
      </c>
      <c r="B26" s="66">
        <v>351</v>
      </c>
      <c r="C26" s="61" t="s">
        <v>114</v>
      </c>
      <c r="D26" s="61">
        <v>12675</v>
      </c>
      <c r="E26" s="61">
        <v>180</v>
      </c>
      <c r="F26" s="61">
        <v>3015</v>
      </c>
      <c r="G26" s="61">
        <v>2535</v>
      </c>
      <c r="H26" s="61">
        <v>4540</v>
      </c>
      <c r="I26" s="61">
        <v>1080</v>
      </c>
      <c r="J26" s="61">
        <v>3465</v>
      </c>
      <c r="K26" s="61">
        <v>170</v>
      </c>
      <c r="L26" s="61">
        <v>295</v>
      </c>
      <c r="M26" s="61">
        <v>1195</v>
      </c>
      <c r="N26" s="61">
        <v>740</v>
      </c>
    </row>
    <row r="27" spans="1:14" x14ac:dyDescent="0.25">
      <c r="A27" s="61">
        <v>2016</v>
      </c>
      <c r="B27" s="66">
        <v>352</v>
      </c>
      <c r="C27" s="61" t="s">
        <v>114</v>
      </c>
      <c r="D27" s="61">
        <v>13215</v>
      </c>
      <c r="E27" s="61">
        <v>450</v>
      </c>
      <c r="F27" s="61">
        <v>3145</v>
      </c>
      <c r="G27" s="61">
        <v>2010</v>
      </c>
      <c r="H27" s="61">
        <v>5230</v>
      </c>
      <c r="I27" s="61">
        <v>870</v>
      </c>
      <c r="J27" s="61">
        <v>4360</v>
      </c>
      <c r="K27" s="61">
        <v>215</v>
      </c>
      <c r="L27" s="61">
        <v>335</v>
      </c>
      <c r="M27" s="61">
        <v>1090</v>
      </c>
      <c r="N27" s="61">
        <v>740</v>
      </c>
    </row>
    <row r="28" spans="1:14" x14ac:dyDescent="0.25">
      <c r="A28" s="61">
        <v>2016</v>
      </c>
      <c r="B28" s="66">
        <v>353</v>
      </c>
      <c r="C28" s="61" t="s">
        <v>114</v>
      </c>
      <c r="D28" s="61">
        <v>16015</v>
      </c>
      <c r="E28" s="61">
        <v>770</v>
      </c>
      <c r="F28" s="61">
        <v>3200</v>
      </c>
      <c r="G28" s="61">
        <v>3520</v>
      </c>
      <c r="H28" s="61">
        <v>4840</v>
      </c>
      <c r="I28" s="61">
        <v>1445</v>
      </c>
      <c r="J28" s="61">
        <v>3400</v>
      </c>
      <c r="K28" s="61">
        <v>550</v>
      </c>
      <c r="L28" s="61">
        <v>450</v>
      </c>
      <c r="M28" s="61">
        <v>1765</v>
      </c>
      <c r="N28" s="61">
        <v>925</v>
      </c>
    </row>
    <row r="29" spans="1:14" x14ac:dyDescent="0.25">
      <c r="A29" s="61">
        <v>2016</v>
      </c>
      <c r="B29" s="66">
        <v>354</v>
      </c>
      <c r="C29" s="61" t="s">
        <v>114</v>
      </c>
      <c r="D29" s="61">
        <v>2825</v>
      </c>
      <c r="E29" s="61">
        <v>70</v>
      </c>
      <c r="F29" s="61">
        <v>465</v>
      </c>
      <c r="G29" s="61">
        <v>325</v>
      </c>
      <c r="H29" s="61">
        <v>1400</v>
      </c>
      <c r="I29" s="61">
        <v>145</v>
      </c>
      <c r="J29" s="61">
        <v>1255</v>
      </c>
      <c r="K29" s="61">
        <v>60</v>
      </c>
      <c r="L29" s="61">
        <v>120</v>
      </c>
      <c r="M29" s="61">
        <v>260</v>
      </c>
      <c r="N29" s="61">
        <v>130</v>
      </c>
    </row>
    <row r="30" spans="1:14" x14ac:dyDescent="0.25">
      <c r="A30" s="61">
        <v>2016</v>
      </c>
      <c r="B30" s="66">
        <v>355</v>
      </c>
      <c r="C30" s="61" t="s">
        <v>114</v>
      </c>
      <c r="D30" s="61">
        <v>11800</v>
      </c>
      <c r="E30" s="61">
        <v>220</v>
      </c>
      <c r="F30" s="61">
        <v>3650</v>
      </c>
      <c r="G30" s="61">
        <v>2060</v>
      </c>
      <c r="H30" s="61">
        <v>3735</v>
      </c>
      <c r="I30" s="61">
        <v>555</v>
      </c>
      <c r="J30" s="61">
        <v>3180</v>
      </c>
      <c r="K30" s="61">
        <v>125</v>
      </c>
      <c r="L30" s="61">
        <v>370</v>
      </c>
      <c r="M30" s="61">
        <v>1200</v>
      </c>
      <c r="N30" s="61">
        <v>445</v>
      </c>
    </row>
    <row r="31" spans="1:14" x14ac:dyDescent="0.25">
      <c r="A31" s="61">
        <v>2016</v>
      </c>
      <c r="B31" s="66">
        <v>356</v>
      </c>
      <c r="C31" s="61" t="s">
        <v>114</v>
      </c>
      <c r="D31" s="61">
        <v>6210</v>
      </c>
      <c r="E31" s="61">
        <v>240</v>
      </c>
      <c r="F31" s="61">
        <v>1445</v>
      </c>
      <c r="G31" s="61">
        <v>1360</v>
      </c>
      <c r="H31" s="61">
        <v>1910</v>
      </c>
      <c r="I31" s="61">
        <v>410</v>
      </c>
      <c r="J31" s="61">
        <v>1495</v>
      </c>
      <c r="K31" s="61">
        <v>95</v>
      </c>
      <c r="L31" s="61">
        <v>275</v>
      </c>
      <c r="M31" s="61">
        <v>640</v>
      </c>
      <c r="N31" s="61">
        <v>250</v>
      </c>
    </row>
    <row r="32" spans="1:14" x14ac:dyDescent="0.25">
      <c r="A32" s="61">
        <v>2016</v>
      </c>
      <c r="B32" s="66">
        <v>357</v>
      </c>
      <c r="C32" s="61" t="s">
        <v>114</v>
      </c>
      <c r="D32" s="61">
        <v>10720</v>
      </c>
      <c r="E32" s="61">
        <v>270</v>
      </c>
      <c r="F32" s="61">
        <v>1910</v>
      </c>
      <c r="G32" s="61">
        <v>1705</v>
      </c>
      <c r="H32" s="61">
        <v>4385</v>
      </c>
      <c r="I32" s="61">
        <v>900</v>
      </c>
      <c r="J32" s="61">
        <v>3485</v>
      </c>
      <c r="K32" s="61">
        <v>365</v>
      </c>
      <c r="L32" s="61">
        <v>355</v>
      </c>
      <c r="M32" s="61">
        <v>955</v>
      </c>
      <c r="N32" s="61">
        <v>775</v>
      </c>
    </row>
    <row r="33" spans="1:14" x14ac:dyDescent="0.25">
      <c r="A33" s="61">
        <v>2016</v>
      </c>
      <c r="B33" s="66">
        <v>358</v>
      </c>
      <c r="C33" s="61" t="s">
        <v>114</v>
      </c>
      <c r="D33" s="61">
        <v>11140</v>
      </c>
      <c r="E33" s="61">
        <v>305</v>
      </c>
      <c r="F33" s="61">
        <v>2050</v>
      </c>
      <c r="G33" s="61">
        <v>1740</v>
      </c>
      <c r="H33" s="61">
        <v>4515</v>
      </c>
      <c r="I33" s="61">
        <v>900</v>
      </c>
      <c r="J33" s="61">
        <v>3615</v>
      </c>
      <c r="K33" s="61">
        <v>130</v>
      </c>
      <c r="L33" s="61">
        <v>275</v>
      </c>
      <c r="M33" s="61">
        <v>835</v>
      </c>
      <c r="N33" s="61">
        <v>1295</v>
      </c>
    </row>
    <row r="34" spans="1:14" x14ac:dyDescent="0.25">
      <c r="A34" s="61">
        <v>2016</v>
      </c>
      <c r="B34" s="66">
        <v>359</v>
      </c>
      <c r="C34" s="61" t="s">
        <v>114</v>
      </c>
      <c r="D34" s="61">
        <v>16345</v>
      </c>
      <c r="E34" s="61">
        <v>385</v>
      </c>
      <c r="F34" s="61">
        <v>2665</v>
      </c>
      <c r="G34" s="61">
        <v>2540</v>
      </c>
      <c r="H34" s="61">
        <v>6815</v>
      </c>
      <c r="I34" s="61">
        <v>1025</v>
      </c>
      <c r="J34" s="61">
        <v>5790</v>
      </c>
      <c r="K34" s="61">
        <v>315</v>
      </c>
      <c r="L34" s="61">
        <v>680</v>
      </c>
      <c r="M34" s="61">
        <v>1760</v>
      </c>
      <c r="N34" s="61">
        <v>1195</v>
      </c>
    </row>
    <row r="35" spans="1:14" x14ac:dyDescent="0.25">
      <c r="A35" s="61">
        <v>2016</v>
      </c>
      <c r="B35" s="66">
        <v>360</v>
      </c>
      <c r="C35" s="61" t="s">
        <v>114</v>
      </c>
      <c r="D35" s="61">
        <v>5020</v>
      </c>
      <c r="E35" s="61">
        <v>90</v>
      </c>
      <c r="F35" s="61">
        <v>1175</v>
      </c>
      <c r="G35" s="61">
        <v>875</v>
      </c>
      <c r="H35" s="61">
        <v>1920</v>
      </c>
      <c r="I35" s="61">
        <v>310</v>
      </c>
      <c r="J35" s="61">
        <v>1610</v>
      </c>
      <c r="K35" s="61">
        <v>145</v>
      </c>
      <c r="L35" s="61">
        <v>165</v>
      </c>
      <c r="M35" s="61">
        <v>475</v>
      </c>
      <c r="N35" s="61">
        <v>175</v>
      </c>
    </row>
    <row r="36" spans="1:14" x14ac:dyDescent="0.25">
      <c r="A36" s="61">
        <v>2016</v>
      </c>
      <c r="B36" s="66">
        <v>361</v>
      </c>
      <c r="C36" s="61" t="s">
        <v>114</v>
      </c>
      <c r="D36" s="61">
        <v>10055</v>
      </c>
      <c r="E36" s="61">
        <v>515</v>
      </c>
      <c r="F36" s="61">
        <v>2360</v>
      </c>
      <c r="G36" s="61">
        <v>2660</v>
      </c>
      <c r="H36" s="61">
        <v>2700</v>
      </c>
      <c r="I36" s="61">
        <v>520</v>
      </c>
      <c r="J36" s="61">
        <v>2180</v>
      </c>
      <c r="K36" s="61">
        <v>140</v>
      </c>
      <c r="L36" s="61">
        <v>220</v>
      </c>
      <c r="M36" s="61">
        <v>985</v>
      </c>
      <c r="N36" s="61">
        <v>465</v>
      </c>
    </row>
    <row r="37" spans="1:14" x14ac:dyDescent="0.25">
      <c r="A37" s="61">
        <v>2016</v>
      </c>
      <c r="B37" s="66">
        <v>3</v>
      </c>
      <c r="C37" s="61" t="s">
        <v>114</v>
      </c>
      <c r="D37" s="61">
        <v>116020</v>
      </c>
      <c r="E37" s="61">
        <v>3490</v>
      </c>
      <c r="F37" s="61">
        <v>25080</v>
      </c>
      <c r="G37" s="61">
        <v>21330</v>
      </c>
      <c r="H37" s="61">
        <v>41995</v>
      </c>
      <c r="I37" s="61">
        <v>8155</v>
      </c>
      <c r="J37" s="61">
        <v>33835</v>
      </c>
      <c r="K37" s="61">
        <v>2310</v>
      </c>
      <c r="L37" s="61">
        <v>3535</v>
      </c>
      <c r="M37" s="61">
        <v>11155</v>
      </c>
      <c r="N37" s="61">
        <v>7125</v>
      </c>
    </row>
    <row r="38" spans="1:14" x14ac:dyDescent="0.25">
      <c r="A38" s="61">
        <v>2016</v>
      </c>
      <c r="B38" s="66">
        <v>401</v>
      </c>
      <c r="C38" s="61" t="s">
        <v>114</v>
      </c>
      <c r="D38" s="61">
        <v>11225</v>
      </c>
      <c r="E38" s="61">
        <v>405</v>
      </c>
      <c r="F38" s="61">
        <v>2710</v>
      </c>
      <c r="G38" s="61">
        <v>2985</v>
      </c>
      <c r="H38" s="61">
        <v>3940</v>
      </c>
      <c r="I38" s="61">
        <v>285</v>
      </c>
      <c r="J38" s="61">
        <v>3655</v>
      </c>
      <c r="K38" s="61">
        <v>220</v>
      </c>
      <c r="L38" s="61">
        <v>140</v>
      </c>
      <c r="M38" s="61">
        <v>580</v>
      </c>
      <c r="N38" s="61">
        <v>245</v>
      </c>
    </row>
    <row r="39" spans="1:14" x14ac:dyDescent="0.25">
      <c r="A39" s="61">
        <v>2016</v>
      </c>
      <c r="B39" s="66">
        <v>402</v>
      </c>
      <c r="C39" s="61" t="s">
        <v>114</v>
      </c>
      <c r="D39" s="61">
        <v>4955</v>
      </c>
      <c r="E39" s="61">
        <v>75</v>
      </c>
      <c r="F39" s="61">
        <v>1205</v>
      </c>
      <c r="G39" s="61">
        <v>600</v>
      </c>
      <c r="H39" s="61">
        <v>2240</v>
      </c>
      <c r="I39" s="61">
        <v>335</v>
      </c>
      <c r="J39" s="61">
        <v>1905</v>
      </c>
      <c r="K39" s="61">
        <v>45</v>
      </c>
      <c r="L39" s="61">
        <v>140</v>
      </c>
      <c r="M39" s="61">
        <v>355</v>
      </c>
      <c r="N39" s="61">
        <v>290</v>
      </c>
    </row>
    <row r="40" spans="1:14" x14ac:dyDescent="0.25">
      <c r="A40" s="61">
        <v>2016</v>
      </c>
      <c r="B40" s="66">
        <v>403</v>
      </c>
      <c r="C40" s="61" t="s">
        <v>97</v>
      </c>
      <c r="D40" s="61">
        <v>15440</v>
      </c>
      <c r="E40" s="61">
        <v>330</v>
      </c>
      <c r="F40" s="61">
        <v>4495</v>
      </c>
      <c r="G40" s="61">
        <v>3540</v>
      </c>
      <c r="H40" s="61">
        <v>4450</v>
      </c>
      <c r="I40" s="61">
        <v>705</v>
      </c>
      <c r="J40" s="61">
        <v>3745</v>
      </c>
      <c r="K40" s="61">
        <v>440</v>
      </c>
      <c r="L40" s="61">
        <v>260</v>
      </c>
      <c r="M40" s="61">
        <v>900</v>
      </c>
      <c r="N40" s="61">
        <v>1020</v>
      </c>
    </row>
    <row r="41" spans="1:14" x14ac:dyDescent="0.25">
      <c r="A41" s="61">
        <v>2016</v>
      </c>
      <c r="B41" s="66">
        <v>404</v>
      </c>
      <c r="C41" s="61" t="s">
        <v>114</v>
      </c>
      <c r="D41" s="61">
        <v>22855</v>
      </c>
      <c r="E41" s="61">
        <v>645</v>
      </c>
      <c r="F41" s="61">
        <v>4585</v>
      </c>
      <c r="G41" s="61">
        <v>5330</v>
      </c>
      <c r="H41" s="61">
        <v>8845</v>
      </c>
      <c r="I41" s="61">
        <v>1685</v>
      </c>
      <c r="J41" s="61">
        <v>7160</v>
      </c>
      <c r="K41" s="61">
        <v>655</v>
      </c>
      <c r="L41" s="61">
        <v>350</v>
      </c>
      <c r="M41" s="61">
        <v>1065</v>
      </c>
      <c r="N41" s="61">
        <v>1380</v>
      </c>
    </row>
    <row r="42" spans="1:14" x14ac:dyDescent="0.25">
      <c r="A42" s="61">
        <v>2016</v>
      </c>
      <c r="B42" s="66">
        <v>405</v>
      </c>
      <c r="C42" s="61" t="s">
        <v>114</v>
      </c>
      <c r="D42" s="61">
        <v>6925</v>
      </c>
      <c r="E42" s="61">
        <v>120</v>
      </c>
      <c r="F42" s="61">
        <v>2175</v>
      </c>
      <c r="G42" s="61">
        <v>1205</v>
      </c>
      <c r="H42" s="61">
        <v>2125</v>
      </c>
      <c r="I42" s="61">
        <v>350</v>
      </c>
      <c r="J42" s="61">
        <v>1775</v>
      </c>
      <c r="K42" s="61">
        <v>175</v>
      </c>
      <c r="L42" s="61">
        <v>210</v>
      </c>
      <c r="M42" s="61">
        <v>435</v>
      </c>
      <c r="N42" s="61">
        <v>490</v>
      </c>
    </row>
    <row r="43" spans="1:14" x14ac:dyDescent="0.25">
      <c r="A43" s="61">
        <v>2016</v>
      </c>
      <c r="B43" s="66">
        <v>451</v>
      </c>
      <c r="C43" s="61" t="s">
        <v>114</v>
      </c>
      <c r="D43" s="61">
        <v>7130</v>
      </c>
      <c r="E43" s="61">
        <v>110</v>
      </c>
      <c r="F43" s="61">
        <v>1515</v>
      </c>
      <c r="G43" s="61">
        <v>1250</v>
      </c>
      <c r="H43" s="61">
        <v>2800</v>
      </c>
      <c r="I43" s="61">
        <v>345</v>
      </c>
      <c r="J43" s="61">
        <v>2450</v>
      </c>
      <c r="K43" s="61">
        <v>120</v>
      </c>
      <c r="L43" s="61">
        <v>130</v>
      </c>
      <c r="M43" s="61">
        <v>940</v>
      </c>
      <c r="N43" s="61">
        <v>265</v>
      </c>
    </row>
    <row r="44" spans="1:14" x14ac:dyDescent="0.25">
      <c r="A44" s="61">
        <v>2016</v>
      </c>
      <c r="B44" s="66">
        <v>452</v>
      </c>
      <c r="C44" s="61" t="s">
        <v>114</v>
      </c>
      <c r="D44" s="61">
        <v>11055</v>
      </c>
      <c r="E44" s="61">
        <v>205</v>
      </c>
      <c r="F44" s="61">
        <v>2610</v>
      </c>
      <c r="G44" s="61">
        <v>1280</v>
      </c>
      <c r="H44" s="61">
        <v>4440</v>
      </c>
      <c r="I44" s="61">
        <v>240</v>
      </c>
      <c r="J44" s="61">
        <v>4200</v>
      </c>
      <c r="K44" s="61">
        <v>175</v>
      </c>
      <c r="L44" s="61">
        <v>400</v>
      </c>
      <c r="M44" s="61">
        <v>1170</v>
      </c>
      <c r="N44" s="61">
        <v>780</v>
      </c>
    </row>
    <row r="45" spans="1:14" x14ac:dyDescent="0.25">
      <c r="A45" s="61">
        <v>2016</v>
      </c>
      <c r="B45" s="66">
        <v>453</v>
      </c>
      <c r="C45" s="61" t="s">
        <v>114</v>
      </c>
      <c r="D45" s="61">
        <v>17345</v>
      </c>
      <c r="E45" s="61">
        <v>110</v>
      </c>
      <c r="F45" s="61">
        <v>3095</v>
      </c>
      <c r="G45" s="61">
        <v>2465</v>
      </c>
      <c r="H45" s="61">
        <v>10055</v>
      </c>
      <c r="I45" s="61">
        <v>520</v>
      </c>
      <c r="J45" s="61">
        <v>9535</v>
      </c>
      <c r="K45" s="61">
        <v>135</v>
      </c>
      <c r="L45" s="61">
        <v>145</v>
      </c>
      <c r="M45" s="61">
        <v>825</v>
      </c>
      <c r="N45" s="61">
        <v>515</v>
      </c>
    </row>
    <row r="46" spans="1:14" x14ac:dyDescent="0.25">
      <c r="A46" s="61">
        <v>2016</v>
      </c>
      <c r="B46" s="66">
        <v>454</v>
      </c>
      <c r="C46" s="61" t="s">
        <v>114</v>
      </c>
      <c r="D46" s="61">
        <v>34110</v>
      </c>
      <c r="E46" s="61">
        <v>685</v>
      </c>
      <c r="F46" s="61">
        <v>4760</v>
      </c>
      <c r="G46" s="61">
        <v>2795</v>
      </c>
      <c r="H46" s="61">
        <v>21525</v>
      </c>
      <c r="I46" s="61">
        <v>1720</v>
      </c>
      <c r="J46" s="61">
        <v>19805</v>
      </c>
      <c r="K46" s="61">
        <v>365</v>
      </c>
      <c r="L46" s="61">
        <v>635</v>
      </c>
      <c r="M46" s="61">
        <v>1835</v>
      </c>
      <c r="N46" s="61">
        <v>1515</v>
      </c>
    </row>
    <row r="47" spans="1:14" x14ac:dyDescent="0.25">
      <c r="A47" s="61">
        <v>2016</v>
      </c>
      <c r="B47" s="66">
        <v>455</v>
      </c>
      <c r="C47" s="61" t="s">
        <v>114</v>
      </c>
      <c r="D47" s="61">
        <v>4745</v>
      </c>
      <c r="E47" s="61">
        <v>240</v>
      </c>
      <c r="F47" s="61">
        <v>755</v>
      </c>
      <c r="G47" s="61">
        <v>645</v>
      </c>
      <c r="H47" s="61">
        <v>1150</v>
      </c>
      <c r="I47" s="61">
        <v>325</v>
      </c>
      <c r="J47" s="61">
        <v>825</v>
      </c>
      <c r="K47" s="61">
        <v>160</v>
      </c>
      <c r="L47" s="61">
        <v>245</v>
      </c>
      <c r="M47" s="61">
        <v>625</v>
      </c>
      <c r="N47" s="61">
        <v>930</v>
      </c>
    </row>
    <row r="48" spans="1:14" x14ac:dyDescent="0.25">
      <c r="A48" s="61">
        <v>2016</v>
      </c>
      <c r="B48" s="66">
        <v>456</v>
      </c>
      <c r="C48" s="61" t="s">
        <v>114</v>
      </c>
      <c r="D48" s="61">
        <v>21015</v>
      </c>
      <c r="E48" s="61">
        <v>410</v>
      </c>
      <c r="F48" s="61">
        <v>2055</v>
      </c>
      <c r="G48" s="61">
        <v>1930</v>
      </c>
      <c r="H48" s="61">
        <v>15080</v>
      </c>
      <c r="I48" s="61">
        <v>6230</v>
      </c>
      <c r="J48" s="61">
        <v>8850</v>
      </c>
      <c r="K48" s="61">
        <v>140</v>
      </c>
      <c r="L48" s="61">
        <v>360</v>
      </c>
      <c r="M48" s="61">
        <v>670</v>
      </c>
      <c r="N48" s="61">
        <v>370</v>
      </c>
    </row>
    <row r="49" spans="1:14" x14ac:dyDescent="0.25">
      <c r="A49" s="61">
        <v>2016</v>
      </c>
      <c r="B49" s="66">
        <v>457</v>
      </c>
      <c r="C49" s="61" t="s">
        <v>114</v>
      </c>
      <c r="D49" s="61">
        <v>12320</v>
      </c>
      <c r="E49" s="61">
        <v>235</v>
      </c>
      <c r="F49" s="61">
        <v>2005</v>
      </c>
      <c r="G49" s="61">
        <v>1260</v>
      </c>
      <c r="H49" s="61">
        <v>6495</v>
      </c>
      <c r="I49" s="61">
        <v>580</v>
      </c>
      <c r="J49" s="61">
        <v>5915</v>
      </c>
      <c r="K49" s="61">
        <v>120</v>
      </c>
      <c r="L49" s="61">
        <v>205</v>
      </c>
      <c r="M49" s="61">
        <v>1265</v>
      </c>
      <c r="N49" s="61">
        <v>735</v>
      </c>
    </row>
    <row r="50" spans="1:14" x14ac:dyDescent="0.25">
      <c r="A50" s="61">
        <v>2016</v>
      </c>
      <c r="B50" s="66">
        <v>458</v>
      </c>
      <c r="C50" s="61" t="s">
        <v>114</v>
      </c>
      <c r="D50" s="61">
        <v>10860</v>
      </c>
      <c r="E50" s="61">
        <v>210</v>
      </c>
      <c r="F50" s="61">
        <v>2480</v>
      </c>
      <c r="G50" s="61">
        <v>1570</v>
      </c>
      <c r="H50" s="61">
        <v>5415</v>
      </c>
      <c r="I50" s="61">
        <v>450</v>
      </c>
      <c r="J50" s="61">
        <v>4965</v>
      </c>
      <c r="K50" s="61">
        <v>65</v>
      </c>
      <c r="L50" s="61">
        <v>140</v>
      </c>
      <c r="M50" s="61">
        <v>690</v>
      </c>
      <c r="N50" s="61">
        <v>290</v>
      </c>
    </row>
    <row r="51" spans="1:14" x14ac:dyDescent="0.25">
      <c r="A51" s="61">
        <v>2016</v>
      </c>
      <c r="B51" s="66">
        <v>459</v>
      </c>
      <c r="C51" s="61" t="s">
        <v>114</v>
      </c>
      <c r="D51" s="61">
        <v>29000</v>
      </c>
      <c r="E51" s="61">
        <v>1165</v>
      </c>
      <c r="F51" s="61">
        <v>3600</v>
      </c>
      <c r="G51" s="61">
        <v>5535</v>
      </c>
      <c r="H51" s="61">
        <v>14760</v>
      </c>
      <c r="I51" s="61">
        <v>2160</v>
      </c>
      <c r="J51" s="61">
        <v>12605</v>
      </c>
      <c r="K51" s="61">
        <v>540</v>
      </c>
      <c r="L51" s="61">
        <v>495</v>
      </c>
      <c r="M51" s="61">
        <v>1325</v>
      </c>
      <c r="N51" s="61">
        <v>1585</v>
      </c>
    </row>
    <row r="52" spans="1:14" x14ac:dyDescent="0.25">
      <c r="A52" s="61">
        <v>2016</v>
      </c>
      <c r="B52" s="66">
        <v>460</v>
      </c>
      <c r="C52" s="61" t="s">
        <v>114</v>
      </c>
      <c r="D52" s="61">
        <v>17665</v>
      </c>
      <c r="E52" s="61">
        <v>265</v>
      </c>
      <c r="F52" s="61">
        <v>3780</v>
      </c>
      <c r="G52" s="61">
        <v>3595</v>
      </c>
      <c r="H52" s="61">
        <v>8640</v>
      </c>
      <c r="I52" s="61">
        <v>465</v>
      </c>
      <c r="J52" s="61">
        <v>8175</v>
      </c>
      <c r="K52" s="61">
        <v>115</v>
      </c>
      <c r="L52" s="61">
        <v>150</v>
      </c>
      <c r="M52" s="61">
        <v>555</v>
      </c>
      <c r="N52" s="61">
        <v>570</v>
      </c>
    </row>
    <row r="53" spans="1:14" x14ac:dyDescent="0.25">
      <c r="A53" s="61">
        <v>2016</v>
      </c>
      <c r="B53" s="66">
        <v>461</v>
      </c>
      <c r="C53" s="61" t="s">
        <v>114</v>
      </c>
      <c r="D53" s="61">
        <v>7260</v>
      </c>
      <c r="E53" s="61">
        <v>315</v>
      </c>
      <c r="F53" s="61">
        <v>1035</v>
      </c>
      <c r="G53" s="61">
        <v>1530</v>
      </c>
      <c r="H53" s="61">
        <v>2575</v>
      </c>
      <c r="I53" s="61">
        <v>405</v>
      </c>
      <c r="J53" s="61">
        <v>2175</v>
      </c>
      <c r="K53" s="61">
        <v>460</v>
      </c>
      <c r="L53" s="61">
        <v>200</v>
      </c>
      <c r="M53" s="61">
        <v>660</v>
      </c>
      <c r="N53" s="61">
        <v>490</v>
      </c>
    </row>
    <row r="54" spans="1:14" x14ac:dyDescent="0.25">
      <c r="A54" s="61">
        <v>2016</v>
      </c>
      <c r="B54" s="66">
        <v>462</v>
      </c>
      <c r="C54" s="61" t="s">
        <v>114</v>
      </c>
      <c r="D54" s="61">
        <v>2560</v>
      </c>
      <c r="E54" s="61">
        <v>25</v>
      </c>
      <c r="F54" s="61">
        <v>605</v>
      </c>
      <c r="G54" s="61">
        <v>325</v>
      </c>
      <c r="H54" s="61">
        <v>1045</v>
      </c>
      <c r="I54" s="61">
        <v>110</v>
      </c>
      <c r="J54" s="61">
        <v>940</v>
      </c>
      <c r="K54" s="61">
        <v>55</v>
      </c>
      <c r="L54" s="61">
        <v>130</v>
      </c>
      <c r="M54" s="61">
        <v>245</v>
      </c>
      <c r="N54" s="61">
        <v>125</v>
      </c>
    </row>
    <row r="55" spans="1:14" x14ac:dyDescent="0.25">
      <c r="A55" s="61">
        <v>2016</v>
      </c>
      <c r="B55" s="66">
        <v>4</v>
      </c>
      <c r="C55" s="61" t="s">
        <v>114</v>
      </c>
      <c r="D55" s="61">
        <v>236470</v>
      </c>
      <c r="E55" s="61">
        <v>5535</v>
      </c>
      <c r="F55" s="61">
        <v>43465</v>
      </c>
      <c r="G55" s="61">
        <v>37830</v>
      </c>
      <c r="H55" s="61">
        <v>115590</v>
      </c>
      <c r="I55" s="61">
        <v>16910</v>
      </c>
      <c r="J55" s="61">
        <v>98680</v>
      </c>
      <c r="K55" s="61">
        <v>3985</v>
      </c>
      <c r="L55" s="61">
        <v>4330</v>
      </c>
      <c r="M55" s="61">
        <v>14140</v>
      </c>
      <c r="N55" s="61">
        <v>11600</v>
      </c>
    </row>
    <row r="56" spans="1:14" x14ac:dyDescent="0.25">
      <c r="A56" s="61">
        <v>2016</v>
      </c>
      <c r="B56" s="66" t="s">
        <v>115</v>
      </c>
      <c r="C56" s="61" t="s">
        <v>114</v>
      </c>
      <c r="D56" s="61">
        <v>745185</v>
      </c>
      <c r="E56" s="61">
        <v>22565</v>
      </c>
      <c r="F56" s="61">
        <v>153750</v>
      </c>
      <c r="G56" s="61">
        <v>160660</v>
      </c>
      <c r="H56" s="61">
        <v>285530</v>
      </c>
      <c r="I56" s="61">
        <v>57025</v>
      </c>
      <c r="J56" s="61">
        <v>228505</v>
      </c>
      <c r="K56" s="61">
        <v>17930</v>
      </c>
      <c r="L56" s="61">
        <v>15475</v>
      </c>
      <c r="M56" s="61">
        <v>51890</v>
      </c>
      <c r="N56" s="61">
        <v>37385</v>
      </c>
    </row>
  </sheetData>
  <mergeCells count="5">
    <mergeCell ref="A2:A4"/>
    <mergeCell ref="D2:D3"/>
    <mergeCell ref="B2:B4"/>
    <mergeCell ref="C2:C3"/>
    <mergeCell ref="E2:M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B1:Y64"/>
  <sheetViews>
    <sheetView workbookViewId="0"/>
  </sheetViews>
  <sheetFormatPr baseColWidth="10" defaultRowHeight="15" x14ac:dyDescent="0.25"/>
  <sheetData>
    <row r="1" spans="2:14" ht="30" customHeight="1" x14ac:dyDescent="0.25">
      <c r="B1" s="1" t="s">
        <v>0</v>
      </c>
      <c r="D1" s="2"/>
      <c r="E1" s="2"/>
      <c r="F1" s="2"/>
      <c r="G1" s="2"/>
      <c r="H1" s="2"/>
      <c r="I1" s="2"/>
      <c r="J1" s="3"/>
    </row>
    <row r="2" spans="2:14" ht="30" customHeight="1" x14ac:dyDescent="0.25">
      <c r="B2" s="111" t="s">
        <v>93</v>
      </c>
      <c r="C2" s="111"/>
      <c r="D2" s="111"/>
      <c r="E2" s="111"/>
      <c r="F2" s="111"/>
      <c r="G2" s="111"/>
      <c r="H2" s="111"/>
      <c r="I2" s="111"/>
      <c r="K2" s="5"/>
      <c r="L2" s="5"/>
    </row>
    <row r="3" spans="2:14" ht="8.25" customHeight="1" x14ac:dyDescent="0.25">
      <c r="C3" s="6"/>
      <c r="D3" s="6"/>
      <c r="E3" s="6"/>
      <c r="F3" s="6"/>
      <c r="G3" s="6"/>
      <c r="H3" s="6"/>
      <c r="I3" s="6"/>
      <c r="J3" s="6"/>
    </row>
    <row r="4" spans="2:14" ht="8.25" customHeight="1" x14ac:dyDescent="0.25">
      <c r="B4" s="94" t="s">
        <v>121</v>
      </c>
      <c r="C4" s="102" t="s">
        <v>2</v>
      </c>
      <c r="D4" s="105" t="s">
        <v>4</v>
      </c>
      <c r="E4" s="100" t="s">
        <v>5</v>
      </c>
      <c r="F4" s="101"/>
      <c r="G4" s="101"/>
      <c r="H4" s="101"/>
      <c r="I4" s="101"/>
      <c r="J4" s="101"/>
      <c r="K4" s="101"/>
      <c r="L4" s="101"/>
      <c r="M4" s="101"/>
      <c r="N4" s="101"/>
    </row>
    <row r="5" spans="2:14" ht="8.25" customHeight="1" x14ac:dyDescent="0.25">
      <c r="B5" s="95"/>
      <c r="C5" s="103"/>
      <c r="D5" s="105"/>
      <c r="E5" s="98" t="s">
        <v>6</v>
      </c>
      <c r="F5" s="98" t="s">
        <v>7</v>
      </c>
      <c r="G5" s="98" t="s">
        <v>8</v>
      </c>
      <c r="H5" s="106" t="s">
        <v>9</v>
      </c>
      <c r="I5" s="107"/>
      <c r="J5" s="108"/>
      <c r="K5" s="98" t="s">
        <v>10</v>
      </c>
      <c r="L5" s="98" t="s">
        <v>11</v>
      </c>
      <c r="M5" s="98" t="s">
        <v>12</v>
      </c>
      <c r="N5" s="98" t="s">
        <v>13</v>
      </c>
    </row>
    <row r="6" spans="2:14" ht="8.25" customHeight="1" x14ac:dyDescent="0.25">
      <c r="B6" s="95"/>
      <c r="C6" s="103"/>
      <c r="D6" s="105"/>
      <c r="E6" s="99"/>
      <c r="F6" s="99"/>
      <c r="G6" s="99"/>
      <c r="H6" s="7"/>
      <c r="I6" s="8" t="s">
        <v>14</v>
      </c>
      <c r="J6" s="8" t="s">
        <v>15</v>
      </c>
      <c r="K6" s="99"/>
      <c r="L6" s="99"/>
      <c r="M6" s="99"/>
      <c r="N6" s="99"/>
    </row>
    <row r="7" spans="2:14" ht="8.25" customHeight="1" x14ac:dyDescent="0.25">
      <c r="B7" s="96"/>
      <c r="C7" s="104"/>
      <c r="D7" s="100" t="s">
        <v>16</v>
      </c>
      <c r="E7" s="101"/>
      <c r="F7" s="101"/>
      <c r="G7" s="101"/>
      <c r="H7" s="101"/>
      <c r="I7" s="101"/>
      <c r="J7" s="101"/>
      <c r="K7" s="101"/>
      <c r="L7" s="101"/>
      <c r="M7" s="101"/>
      <c r="N7" s="101"/>
    </row>
    <row r="8" spans="2:14" ht="8.25" customHeight="1" x14ac:dyDescent="0.25">
      <c r="B8" s="83">
        <v>1</v>
      </c>
      <c r="C8" s="37" t="s">
        <v>18</v>
      </c>
      <c r="D8" s="37" t="s">
        <v>81</v>
      </c>
      <c r="E8" s="37" t="s">
        <v>82</v>
      </c>
      <c r="F8" s="37" t="s">
        <v>83</v>
      </c>
      <c r="G8" s="37" t="s">
        <v>84</v>
      </c>
      <c r="H8" s="38" t="s">
        <v>85</v>
      </c>
      <c r="I8" s="37" t="s">
        <v>86</v>
      </c>
      <c r="J8" s="37" t="s">
        <v>87</v>
      </c>
      <c r="K8" s="37" t="s">
        <v>88</v>
      </c>
      <c r="L8" s="37" t="s">
        <v>89</v>
      </c>
      <c r="M8" s="37" t="s">
        <v>90</v>
      </c>
      <c r="N8" s="37" t="s">
        <v>94</v>
      </c>
    </row>
    <row r="9" spans="2:14" ht="8.25" customHeight="1" x14ac:dyDescent="0.25">
      <c r="B9" s="85">
        <v>101</v>
      </c>
      <c r="C9" s="12" t="s">
        <v>19</v>
      </c>
      <c r="D9" s="14">
        <v>29730</v>
      </c>
      <c r="E9" s="14">
        <v>920</v>
      </c>
      <c r="F9" s="14">
        <v>7765</v>
      </c>
      <c r="G9" s="14">
        <v>7825</v>
      </c>
      <c r="H9" s="14">
        <v>8975</v>
      </c>
      <c r="I9" s="14">
        <v>1545</v>
      </c>
      <c r="J9" s="14">
        <v>7430</v>
      </c>
      <c r="K9" s="14">
        <v>910</v>
      </c>
      <c r="L9" s="14">
        <v>430</v>
      </c>
      <c r="M9" s="14">
        <v>1015</v>
      </c>
      <c r="N9" s="14">
        <v>1800</v>
      </c>
    </row>
    <row r="10" spans="2:14" ht="8.25" customHeight="1" x14ac:dyDescent="0.25">
      <c r="B10" s="85">
        <v>102</v>
      </c>
      <c r="C10" s="12" t="s">
        <v>20</v>
      </c>
      <c r="D10" s="14">
        <v>19850</v>
      </c>
      <c r="E10" s="14">
        <v>410</v>
      </c>
      <c r="F10" s="14">
        <v>6855</v>
      </c>
      <c r="G10" s="14">
        <v>5410</v>
      </c>
      <c r="H10" s="14">
        <v>5880</v>
      </c>
      <c r="I10" s="14">
        <v>705</v>
      </c>
      <c r="J10" s="14">
        <v>5175</v>
      </c>
      <c r="K10" s="14">
        <v>335</v>
      </c>
      <c r="L10" s="14">
        <v>185</v>
      </c>
      <c r="M10" s="14">
        <v>335</v>
      </c>
      <c r="N10" s="14">
        <v>425</v>
      </c>
    </row>
    <row r="11" spans="2:14" ht="8.25" customHeight="1" x14ac:dyDescent="0.25">
      <c r="B11" s="85">
        <v>103</v>
      </c>
      <c r="C11" s="12" t="s">
        <v>21</v>
      </c>
      <c r="D11" s="14">
        <v>19325</v>
      </c>
      <c r="E11" s="14">
        <v>350</v>
      </c>
      <c r="F11" s="14">
        <v>5195</v>
      </c>
      <c r="G11" s="14">
        <v>2660</v>
      </c>
      <c r="H11" s="14">
        <v>9380</v>
      </c>
      <c r="I11" s="14">
        <v>3810</v>
      </c>
      <c r="J11" s="14">
        <v>5570</v>
      </c>
      <c r="K11" s="14">
        <v>420</v>
      </c>
      <c r="L11" s="14">
        <v>300</v>
      </c>
      <c r="M11" s="14">
        <v>505</v>
      </c>
      <c r="N11" s="14">
        <v>480</v>
      </c>
    </row>
    <row r="12" spans="2:14" ht="8.25" customHeight="1" x14ac:dyDescent="0.25">
      <c r="B12" s="85">
        <v>151</v>
      </c>
      <c r="C12" s="12" t="s">
        <v>22</v>
      </c>
      <c r="D12" s="14">
        <v>11810</v>
      </c>
      <c r="E12" s="14">
        <v>530</v>
      </c>
      <c r="F12" s="14">
        <v>2825</v>
      </c>
      <c r="G12" s="14">
        <v>2520</v>
      </c>
      <c r="H12" s="14">
        <v>3820</v>
      </c>
      <c r="I12" s="14">
        <v>1085</v>
      </c>
      <c r="J12" s="14">
        <v>2735</v>
      </c>
      <c r="K12" s="14">
        <v>365</v>
      </c>
      <c r="L12" s="14">
        <v>345</v>
      </c>
      <c r="M12" s="14">
        <v>890</v>
      </c>
      <c r="N12" s="14">
        <v>510</v>
      </c>
    </row>
    <row r="13" spans="2:14" ht="8.25" customHeight="1" x14ac:dyDescent="0.25">
      <c r="B13" s="18">
        <v>159</v>
      </c>
      <c r="C13" s="12" t="s">
        <v>23</v>
      </c>
      <c r="D13" s="14">
        <v>30170</v>
      </c>
      <c r="E13" s="14">
        <v>790</v>
      </c>
      <c r="F13" s="14">
        <v>9955</v>
      </c>
      <c r="G13" s="14">
        <v>5995</v>
      </c>
      <c r="H13" s="14">
        <v>7465</v>
      </c>
      <c r="I13" s="14">
        <v>1665</v>
      </c>
      <c r="J13" s="14">
        <v>5795</v>
      </c>
      <c r="K13" s="14">
        <v>1515</v>
      </c>
      <c r="L13" s="14">
        <v>1040</v>
      </c>
      <c r="M13" s="14">
        <v>1305</v>
      </c>
      <c r="N13" s="14">
        <v>2025</v>
      </c>
    </row>
    <row r="14" spans="2:14" ht="8.25" customHeight="1" x14ac:dyDescent="0.25">
      <c r="B14" s="85">
        <v>153</v>
      </c>
      <c r="C14" s="12" t="s">
        <v>24</v>
      </c>
      <c r="D14" s="14">
        <v>13455</v>
      </c>
      <c r="E14" s="14">
        <v>135</v>
      </c>
      <c r="F14" s="14">
        <v>5500</v>
      </c>
      <c r="G14" s="14">
        <v>2505</v>
      </c>
      <c r="H14" s="14">
        <v>3485</v>
      </c>
      <c r="I14" s="14">
        <v>835</v>
      </c>
      <c r="J14" s="14">
        <v>2650</v>
      </c>
      <c r="K14" s="14">
        <v>305</v>
      </c>
      <c r="L14" s="14">
        <v>345</v>
      </c>
      <c r="M14" s="14">
        <v>360</v>
      </c>
      <c r="N14" s="14">
        <v>810</v>
      </c>
    </row>
    <row r="15" spans="2:14" ht="8.25" customHeight="1" x14ac:dyDescent="0.25">
      <c r="B15" s="85">
        <v>154</v>
      </c>
      <c r="C15" s="12" t="s">
        <v>25</v>
      </c>
      <c r="D15" s="14">
        <v>6485</v>
      </c>
      <c r="E15" s="14">
        <v>95</v>
      </c>
      <c r="F15" s="14">
        <v>1645</v>
      </c>
      <c r="G15" s="14">
        <v>1365</v>
      </c>
      <c r="H15" s="14">
        <v>2615</v>
      </c>
      <c r="I15" s="14">
        <v>405</v>
      </c>
      <c r="J15" s="14">
        <v>2210</v>
      </c>
      <c r="K15" s="14">
        <v>90</v>
      </c>
      <c r="L15" s="14">
        <v>275</v>
      </c>
      <c r="M15" s="14">
        <v>280</v>
      </c>
      <c r="N15" s="14">
        <v>115</v>
      </c>
    </row>
    <row r="16" spans="2:14" ht="8.25" customHeight="1" x14ac:dyDescent="0.25">
      <c r="B16" s="86">
        <v>155</v>
      </c>
      <c r="C16" s="12" t="s">
        <v>26</v>
      </c>
      <c r="D16" s="14">
        <v>8805</v>
      </c>
      <c r="E16" s="14">
        <v>205</v>
      </c>
      <c r="F16" s="14">
        <v>2700</v>
      </c>
      <c r="G16" s="14">
        <v>1630</v>
      </c>
      <c r="H16" s="14">
        <v>2815</v>
      </c>
      <c r="I16" s="14">
        <v>725</v>
      </c>
      <c r="J16" s="14">
        <v>2090</v>
      </c>
      <c r="K16" s="14">
        <v>330</v>
      </c>
      <c r="L16" s="14">
        <v>330</v>
      </c>
      <c r="M16" s="14">
        <v>390</v>
      </c>
      <c r="N16" s="14">
        <v>405</v>
      </c>
    </row>
    <row r="17" spans="2:14" ht="8.25" customHeight="1" x14ac:dyDescent="0.25">
      <c r="B17" s="86">
        <v>157</v>
      </c>
      <c r="C17" s="12" t="s">
        <v>28</v>
      </c>
      <c r="D17" s="14">
        <v>11035</v>
      </c>
      <c r="E17" s="14">
        <v>165</v>
      </c>
      <c r="F17" s="14">
        <v>3525</v>
      </c>
      <c r="G17" s="14">
        <v>2885</v>
      </c>
      <c r="H17" s="14">
        <v>3535</v>
      </c>
      <c r="I17" s="14">
        <v>240</v>
      </c>
      <c r="J17" s="14">
        <v>3295</v>
      </c>
      <c r="K17" s="14">
        <v>110</v>
      </c>
      <c r="L17" s="14">
        <v>230</v>
      </c>
      <c r="M17" s="14">
        <v>445</v>
      </c>
      <c r="N17" s="14">
        <v>120</v>
      </c>
    </row>
    <row r="18" spans="2:14" ht="8.25" customHeight="1" x14ac:dyDescent="0.25">
      <c r="B18" s="86">
        <v>158</v>
      </c>
      <c r="C18" s="12" t="s">
        <v>29</v>
      </c>
      <c r="D18" s="14">
        <v>7515</v>
      </c>
      <c r="E18" s="14">
        <v>310</v>
      </c>
      <c r="F18" s="14">
        <v>2325</v>
      </c>
      <c r="G18" s="14">
        <v>1540</v>
      </c>
      <c r="H18" s="14">
        <v>2135</v>
      </c>
      <c r="I18" s="14">
        <v>445</v>
      </c>
      <c r="J18" s="14">
        <v>1690</v>
      </c>
      <c r="K18" s="14">
        <v>120</v>
      </c>
      <c r="L18" s="14">
        <v>320</v>
      </c>
      <c r="M18" s="14">
        <v>430</v>
      </c>
      <c r="N18" s="14">
        <v>330</v>
      </c>
    </row>
    <row r="19" spans="2:14" s="49" customFormat="1" ht="16.5" customHeight="1" x14ac:dyDescent="0.15">
      <c r="B19" s="86">
        <v>1</v>
      </c>
      <c r="C19" s="15" t="s">
        <v>30</v>
      </c>
      <c r="D19" s="46">
        <v>158180</v>
      </c>
      <c r="E19" s="46">
        <v>3915</v>
      </c>
      <c r="F19" s="46">
        <v>48285</v>
      </c>
      <c r="G19" s="46">
        <v>34340</v>
      </c>
      <c r="H19" s="46">
        <v>50110</v>
      </c>
      <c r="I19" s="46">
        <v>11465</v>
      </c>
      <c r="J19" s="46">
        <v>38645</v>
      </c>
      <c r="K19" s="46">
        <v>4505</v>
      </c>
      <c r="L19" s="46">
        <v>3800</v>
      </c>
      <c r="M19" s="46">
        <v>5950</v>
      </c>
      <c r="N19" s="46">
        <v>7015</v>
      </c>
    </row>
    <row r="20" spans="2:14" ht="8.25" customHeight="1" x14ac:dyDescent="0.25">
      <c r="B20" s="84">
        <v>241</v>
      </c>
      <c r="C20" s="12" t="s">
        <v>31</v>
      </c>
      <c r="D20" s="14">
        <v>181570</v>
      </c>
      <c r="E20" s="14">
        <v>6255</v>
      </c>
      <c r="F20" s="14">
        <v>46555</v>
      </c>
      <c r="G20" s="14">
        <v>48380</v>
      </c>
      <c r="H20" s="14">
        <v>60130</v>
      </c>
      <c r="I20" s="14">
        <v>14370</v>
      </c>
      <c r="J20" s="14">
        <v>45760</v>
      </c>
      <c r="K20" s="14">
        <v>6920</v>
      </c>
      <c r="L20" s="14">
        <v>2810</v>
      </c>
      <c r="M20" s="14">
        <v>3975</v>
      </c>
      <c r="N20" s="14">
        <v>5905</v>
      </c>
    </row>
    <row r="21" spans="2:14" ht="8.25" customHeight="1" x14ac:dyDescent="0.25">
      <c r="B21" s="84">
        <v>241001</v>
      </c>
      <c r="C21" s="12" t="s">
        <v>32</v>
      </c>
      <c r="D21" s="14">
        <v>111255</v>
      </c>
      <c r="E21" s="14">
        <v>3280</v>
      </c>
      <c r="F21" s="14">
        <v>27350</v>
      </c>
      <c r="G21" s="14">
        <v>31655</v>
      </c>
      <c r="H21" s="14">
        <v>36475</v>
      </c>
      <c r="I21" s="14">
        <v>8850</v>
      </c>
      <c r="J21" s="14">
        <v>27625</v>
      </c>
      <c r="K21" s="14">
        <v>4850</v>
      </c>
      <c r="L21" s="14">
        <v>1295</v>
      </c>
      <c r="M21" s="14">
        <v>1850</v>
      </c>
      <c r="N21" s="14">
        <v>3945</v>
      </c>
    </row>
    <row r="22" spans="2:14" ht="8.25" customHeight="1" x14ac:dyDescent="0.25">
      <c r="B22" s="84" t="s">
        <v>122</v>
      </c>
      <c r="C22" s="12" t="s">
        <v>33</v>
      </c>
      <c r="D22" s="14">
        <v>70315</v>
      </c>
      <c r="E22" s="14">
        <v>2975</v>
      </c>
      <c r="F22" s="14">
        <v>19210</v>
      </c>
      <c r="G22" s="14">
        <v>16725</v>
      </c>
      <c r="H22" s="14">
        <v>23655</v>
      </c>
      <c r="I22" s="14">
        <v>5520</v>
      </c>
      <c r="J22" s="14">
        <v>18135</v>
      </c>
      <c r="K22" s="14">
        <v>2075</v>
      </c>
      <c r="L22" s="14">
        <v>1515</v>
      </c>
      <c r="M22" s="14">
        <v>2130</v>
      </c>
      <c r="N22" s="14">
        <v>1960</v>
      </c>
    </row>
    <row r="23" spans="2:14" ht="8.25" customHeight="1" x14ac:dyDescent="0.25">
      <c r="B23" s="85">
        <v>251</v>
      </c>
      <c r="C23" s="12" t="s">
        <v>34</v>
      </c>
      <c r="D23" s="14">
        <v>17565</v>
      </c>
      <c r="E23" s="14">
        <v>450</v>
      </c>
      <c r="F23" s="14">
        <v>4485</v>
      </c>
      <c r="G23" s="14">
        <v>3015</v>
      </c>
      <c r="H23" s="14">
        <v>7120</v>
      </c>
      <c r="I23" s="14">
        <v>760</v>
      </c>
      <c r="J23" s="14">
        <v>6360</v>
      </c>
      <c r="K23" s="14">
        <v>355</v>
      </c>
      <c r="L23" s="14">
        <v>585</v>
      </c>
      <c r="M23" s="14">
        <v>1050</v>
      </c>
      <c r="N23" s="14">
        <v>490</v>
      </c>
    </row>
    <row r="24" spans="2:14" ht="8.25" customHeight="1" x14ac:dyDescent="0.25">
      <c r="B24" s="85">
        <v>252</v>
      </c>
      <c r="C24" s="12" t="s">
        <v>35</v>
      </c>
      <c r="D24" s="14">
        <v>16535</v>
      </c>
      <c r="E24" s="14">
        <v>295</v>
      </c>
      <c r="F24" s="14">
        <v>4815</v>
      </c>
      <c r="G24" s="14">
        <v>4630</v>
      </c>
      <c r="H24" s="14">
        <v>5170</v>
      </c>
      <c r="I24" s="14">
        <v>1220</v>
      </c>
      <c r="J24" s="14">
        <v>3950</v>
      </c>
      <c r="K24" s="14">
        <v>245</v>
      </c>
      <c r="L24" s="14">
        <v>425</v>
      </c>
      <c r="M24" s="14">
        <v>540</v>
      </c>
      <c r="N24" s="14">
        <v>400</v>
      </c>
    </row>
    <row r="25" spans="2:14" ht="8.25" customHeight="1" x14ac:dyDescent="0.25">
      <c r="B25" s="85">
        <v>254</v>
      </c>
      <c r="C25" s="12" t="s">
        <v>36</v>
      </c>
      <c r="D25" s="14">
        <v>24090</v>
      </c>
      <c r="E25" s="14">
        <v>595</v>
      </c>
      <c r="F25" s="14">
        <v>6725</v>
      </c>
      <c r="G25" s="14">
        <v>5395</v>
      </c>
      <c r="H25" s="14">
        <v>7580</v>
      </c>
      <c r="I25" s="14">
        <v>1635</v>
      </c>
      <c r="J25" s="14">
        <v>5945</v>
      </c>
      <c r="K25" s="14">
        <v>1070</v>
      </c>
      <c r="L25" s="14">
        <v>635</v>
      </c>
      <c r="M25" s="14">
        <v>1090</v>
      </c>
      <c r="N25" s="14">
        <v>990</v>
      </c>
    </row>
    <row r="26" spans="2:14" ht="8.25" customHeight="1" x14ac:dyDescent="0.25">
      <c r="B26" s="86">
        <v>255</v>
      </c>
      <c r="C26" s="12" t="s">
        <v>37</v>
      </c>
      <c r="D26" s="14">
        <v>4330</v>
      </c>
      <c r="E26" s="14">
        <v>125</v>
      </c>
      <c r="F26" s="14">
        <v>1500</v>
      </c>
      <c r="G26" s="14">
        <v>1515</v>
      </c>
      <c r="H26" s="14">
        <v>580</v>
      </c>
      <c r="I26" s="14">
        <v>215</v>
      </c>
      <c r="J26" s="14">
        <v>365</v>
      </c>
      <c r="K26" s="14">
        <v>55</v>
      </c>
      <c r="L26" s="14">
        <v>90</v>
      </c>
      <c r="M26" s="14">
        <v>320</v>
      </c>
      <c r="N26" s="14">
        <v>140</v>
      </c>
    </row>
    <row r="27" spans="2:14" ht="8.25" customHeight="1" x14ac:dyDescent="0.25">
      <c r="B27" s="86">
        <v>256</v>
      </c>
      <c r="C27" s="12" t="s">
        <v>38</v>
      </c>
      <c r="D27" s="14">
        <v>10430</v>
      </c>
      <c r="E27" s="14">
        <v>160</v>
      </c>
      <c r="F27" s="14">
        <v>3085</v>
      </c>
      <c r="G27" s="14">
        <v>1890</v>
      </c>
      <c r="H27" s="14">
        <v>4195</v>
      </c>
      <c r="I27" s="14">
        <v>500</v>
      </c>
      <c r="J27" s="14">
        <v>3695</v>
      </c>
      <c r="K27" s="14">
        <v>185</v>
      </c>
      <c r="L27" s="14">
        <v>275</v>
      </c>
      <c r="M27" s="14">
        <v>445</v>
      </c>
      <c r="N27" s="14">
        <v>170</v>
      </c>
    </row>
    <row r="28" spans="2:14" ht="8.25" customHeight="1" x14ac:dyDescent="0.25">
      <c r="B28" s="86">
        <v>257</v>
      </c>
      <c r="C28" s="12" t="s">
        <v>39</v>
      </c>
      <c r="D28" s="14">
        <v>13985</v>
      </c>
      <c r="E28" s="14">
        <v>265</v>
      </c>
      <c r="F28" s="14">
        <v>3815</v>
      </c>
      <c r="G28" s="14">
        <v>3230</v>
      </c>
      <c r="H28" s="14">
        <v>4735</v>
      </c>
      <c r="I28" s="14">
        <v>985</v>
      </c>
      <c r="J28" s="14">
        <v>3750</v>
      </c>
      <c r="K28" s="14">
        <v>235</v>
      </c>
      <c r="L28" s="14">
        <v>520</v>
      </c>
      <c r="M28" s="14">
        <v>810</v>
      </c>
      <c r="N28" s="14">
        <v>365</v>
      </c>
    </row>
    <row r="29" spans="2:14" s="49" customFormat="1" ht="16.5" customHeight="1" x14ac:dyDescent="0.15">
      <c r="B29" s="86">
        <v>2</v>
      </c>
      <c r="C29" s="15" t="s">
        <v>40</v>
      </c>
      <c r="D29" s="46">
        <v>268505</v>
      </c>
      <c r="E29" s="46">
        <v>8145</v>
      </c>
      <c r="F29" s="46">
        <v>70980</v>
      </c>
      <c r="G29" s="46">
        <v>68055</v>
      </c>
      <c r="H29" s="46">
        <v>89510</v>
      </c>
      <c r="I29" s="46">
        <v>19690</v>
      </c>
      <c r="J29" s="46">
        <v>69825</v>
      </c>
      <c r="K29" s="46">
        <v>9070</v>
      </c>
      <c r="L29" s="46">
        <v>5335</v>
      </c>
      <c r="M29" s="46">
        <v>8230</v>
      </c>
      <c r="N29" s="46">
        <v>8465</v>
      </c>
    </row>
    <row r="30" spans="2:14" ht="8.25" customHeight="1" x14ac:dyDescent="0.25">
      <c r="B30" s="86">
        <v>351</v>
      </c>
      <c r="C30" s="12" t="s">
        <v>41</v>
      </c>
      <c r="D30" s="14">
        <v>14130</v>
      </c>
      <c r="E30" s="14">
        <v>165</v>
      </c>
      <c r="F30" s="14">
        <v>4780</v>
      </c>
      <c r="G30" s="14">
        <v>2525</v>
      </c>
      <c r="H30" s="14">
        <v>5200</v>
      </c>
      <c r="I30" s="14">
        <v>1040</v>
      </c>
      <c r="J30" s="14">
        <v>4160</v>
      </c>
      <c r="K30" s="14">
        <v>285</v>
      </c>
      <c r="L30" s="14">
        <v>340</v>
      </c>
      <c r="M30" s="14">
        <v>510</v>
      </c>
      <c r="N30" s="14">
        <v>310</v>
      </c>
    </row>
    <row r="31" spans="2:14" ht="8.25" customHeight="1" x14ac:dyDescent="0.25">
      <c r="B31" s="86">
        <v>352</v>
      </c>
      <c r="C31" s="12" t="s">
        <v>42</v>
      </c>
      <c r="D31" s="14">
        <v>13335</v>
      </c>
      <c r="E31" s="14">
        <v>415</v>
      </c>
      <c r="F31" s="14">
        <v>3640</v>
      </c>
      <c r="G31" s="14">
        <v>1990</v>
      </c>
      <c r="H31" s="14">
        <v>5685</v>
      </c>
      <c r="I31" s="14">
        <v>870</v>
      </c>
      <c r="J31" s="14">
        <v>4815</v>
      </c>
      <c r="K31" s="14">
        <v>375</v>
      </c>
      <c r="L31" s="14">
        <v>360</v>
      </c>
      <c r="M31" s="14">
        <v>600</v>
      </c>
      <c r="N31" s="14">
        <v>265</v>
      </c>
    </row>
    <row r="32" spans="2:14" ht="8.25" customHeight="1" x14ac:dyDescent="0.25">
      <c r="B32" s="86">
        <v>353</v>
      </c>
      <c r="C32" s="12" t="s">
        <v>43</v>
      </c>
      <c r="D32" s="14">
        <v>18930</v>
      </c>
      <c r="E32" s="14">
        <v>725</v>
      </c>
      <c r="F32" s="14">
        <v>3750</v>
      </c>
      <c r="G32" s="14">
        <v>3800</v>
      </c>
      <c r="H32" s="14">
        <v>6860</v>
      </c>
      <c r="I32" s="14">
        <v>1465</v>
      </c>
      <c r="J32" s="14">
        <v>5400</v>
      </c>
      <c r="K32" s="14">
        <v>1295</v>
      </c>
      <c r="L32" s="14">
        <v>790</v>
      </c>
      <c r="M32" s="14">
        <v>935</v>
      </c>
      <c r="N32" s="14">
        <v>760</v>
      </c>
    </row>
    <row r="33" spans="2:14" ht="8.25" customHeight="1" x14ac:dyDescent="0.25">
      <c r="B33" s="86">
        <v>354</v>
      </c>
      <c r="C33" s="12" t="s">
        <v>44</v>
      </c>
      <c r="D33" s="14">
        <v>2665</v>
      </c>
      <c r="E33" s="14">
        <v>65</v>
      </c>
      <c r="F33" s="14">
        <v>665</v>
      </c>
      <c r="G33" s="14">
        <v>325</v>
      </c>
      <c r="H33" s="14">
        <v>1250</v>
      </c>
      <c r="I33" s="14">
        <v>140</v>
      </c>
      <c r="J33" s="14">
        <v>1105</v>
      </c>
      <c r="K33" s="14">
        <v>50</v>
      </c>
      <c r="L33" s="14">
        <v>85</v>
      </c>
      <c r="M33" s="14">
        <v>115</v>
      </c>
      <c r="N33" s="14">
        <v>110</v>
      </c>
    </row>
    <row r="34" spans="2:14" ht="8.25" customHeight="1" x14ac:dyDescent="0.25">
      <c r="B34" s="86">
        <v>355</v>
      </c>
      <c r="C34" s="12" t="s">
        <v>45</v>
      </c>
      <c r="D34" s="14">
        <v>12760</v>
      </c>
      <c r="E34" s="14">
        <v>195</v>
      </c>
      <c r="F34" s="14">
        <v>5090</v>
      </c>
      <c r="G34" s="14">
        <v>2040</v>
      </c>
      <c r="H34" s="14">
        <v>3975</v>
      </c>
      <c r="I34" s="14">
        <v>535</v>
      </c>
      <c r="J34" s="14">
        <v>3440</v>
      </c>
      <c r="K34" s="14">
        <v>230</v>
      </c>
      <c r="L34" s="14">
        <v>370</v>
      </c>
      <c r="M34" s="14">
        <v>535</v>
      </c>
      <c r="N34" s="14">
        <v>315</v>
      </c>
    </row>
    <row r="35" spans="2:14" ht="8.25" customHeight="1" x14ac:dyDescent="0.25">
      <c r="B35" s="86">
        <v>356</v>
      </c>
      <c r="C35" s="12" t="s">
        <v>46</v>
      </c>
      <c r="D35" s="14">
        <v>6560</v>
      </c>
      <c r="E35" s="14">
        <v>215</v>
      </c>
      <c r="F35" s="14">
        <v>2115</v>
      </c>
      <c r="G35" s="14">
        <v>1415</v>
      </c>
      <c r="H35" s="14">
        <v>2075</v>
      </c>
      <c r="I35" s="14">
        <v>405</v>
      </c>
      <c r="J35" s="14">
        <v>1670</v>
      </c>
      <c r="K35" s="14">
        <v>90</v>
      </c>
      <c r="L35" s="14">
        <v>225</v>
      </c>
      <c r="M35" s="14">
        <v>275</v>
      </c>
      <c r="N35" s="14">
        <v>140</v>
      </c>
    </row>
    <row r="36" spans="2:14" ht="8.25" customHeight="1" x14ac:dyDescent="0.25">
      <c r="B36" s="86">
        <v>357</v>
      </c>
      <c r="C36" s="12" t="s">
        <v>47</v>
      </c>
      <c r="D36" s="14">
        <v>11145</v>
      </c>
      <c r="E36" s="14">
        <v>250</v>
      </c>
      <c r="F36" s="14">
        <v>2765</v>
      </c>
      <c r="G36" s="14">
        <v>1780</v>
      </c>
      <c r="H36" s="14">
        <v>4860</v>
      </c>
      <c r="I36" s="14">
        <v>880</v>
      </c>
      <c r="J36" s="14">
        <v>3980</v>
      </c>
      <c r="K36" s="14">
        <v>225</v>
      </c>
      <c r="L36" s="14">
        <v>300</v>
      </c>
      <c r="M36" s="14">
        <v>600</v>
      </c>
      <c r="N36" s="14">
        <v>360</v>
      </c>
    </row>
    <row r="37" spans="2:14" ht="8.25" customHeight="1" x14ac:dyDescent="0.25">
      <c r="B37" s="86">
        <v>358</v>
      </c>
      <c r="C37" s="12" t="s">
        <v>48</v>
      </c>
      <c r="D37" s="14">
        <v>11545</v>
      </c>
      <c r="E37" s="14">
        <v>275</v>
      </c>
      <c r="F37" s="14">
        <v>2765</v>
      </c>
      <c r="G37" s="14">
        <v>1815</v>
      </c>
      <c r="H37" s="14">
        <v>5200</v>
      </c>
      <c r="I37" s="14">
        <v>880</v>
      </c>
      <c r="J37" s="14">
        <v>4320</v>
      </c>
      <c r="K37" s="14">
        <v>245</v>
      </c>
      <c r="L37" s="14">
        <v>260</v>
      </c>
      <c r="M37" s="14">
        <v>335</v>
      </c>
      <c r="N37" s="14">
        <v>650</v>
      </c>
    </row>
    <row r="38" spans="2:14" ht="8.25" customHeight="1" x14ac:dyDescent="0.25">
      <c r="B38" s="86">
        <v>359</v>
      </c>
      <c r="C38" s="12" t="s">
        <v>49</v>
      </c>
      <c r="D38" s="14">
        <v>18555</v>
      </c>
      <c r="E38" s="14">
        <v>360</v>
      </c>
      <c r="F38" s="14">
        <v>4930</v>
      </c>
      <c r="G38" s="14">
        <v>2625</v>
      </c>
      <c r="H38" s="14">
        <v>8490</v>
      </c>
      <c r="I38" s="14">
        <v>1080</v>
      </c>
      <c r="J38" s="14">
        <v>7410</v>
      </c>
      <c r="K38" s="14">
        <v>330</v>
      </c>
      <c r="L38" s="14">
        <v>550</v>
      </c>
      <c r="M38" s="14">
        <v>895</v>
      </c>
      <c r="N38" s="14">
        <v>370</v>
      </c>
    </row>
    <row r="39" spans="2:14" ht="8.25" customHeight="1" x14ac:dyDescent="0.25">
      <c r="B39" s="86">
        <v>360</v>
      </c>
      <c r="C39" s="12" t="s">
        <v>50</v>
      </c>
      <c r="D39" s="14">
        <v>5605</v>
      </c>
      <c r="E39" s="14">
        <v>85</v>
      </c>
      <c r="F39" s="14">
        <v>1725</v>
      </c>
      <c r="G39" s="14">
        <v>945</v>
      </c>
      <c r="H39" s="14">
        <v>2215</v>
      </c>
      <c r="I39" s="14">
        <v>310</v>
      </c>
      <c r="J39" s="14">
        <v>1905</v>
      </c>
      <c r="K39" s="14">
        <v>170</v>
      </c>
      <c r="L39" s="14">
        <v>140</v>
      </c>
      <c r="M39" s="14">
        <v>200</v>
      </c>
      <c r="N39" s="14">
        <v>115</v>
      </c>
    </row>
    <row r="40" spans="2:14" ht="8.25" customHeight="1" x14ac:dyDescent="0.25">
      <c r="B40" s="86">
        <v>361</v>
      </c>
      <c r="C40" s="12" t="s">
        <v>51</v>
      </c>
      <c r="D40" s="14">
        <v>10975</v>
      </c>
      <c r="E40" s="14">
        <v>470</v>
      </c>
      <c r="F40" s="14">
        <v>3325</v>
      </c>
      <c r="G40" s="14">
        <v>2650</v>
      </c>
      <c r="H40" s="14">
        <v>3255</v>
      </c>
      <c r="I40" s="14">
        <v>505</v>
      </c>
      <c r="J40" s="14">
        <v>2750</v>
      </c>
      <c r="K40" s="14">
        <v>140</v>
      </c>
      <c r="L40" s="14">
        <v>220</v>
      </c>
      <c r="M40" s="14">
        <v>615</v>
      </c>
      <c r="N40" s="14">
        <v>300</v>
      </c>
    </row>
    <row r="41" spans="2:14" s="49" customFormat="1" ht="16.5" customHeight="1" x14ac:dyDescent="0.15">
      <c r="B41" s="86">
        <v>3</v>
      </c>
      <c r="C41" s="15" t="s">
        <v>52</v>
      </c>
      <c r="D41" s="46">
        <v>126195</v>
      </c>
      <c r="E41" s="46">
        <v>3215</v>
      </c>
      <c r="F41" s="46">
        <v>35550</v>
      </c>
      <c r="G41" s="46">
        <v>21915</v>
      </c>
      <c r="H41" s="46">
        <v>49060</v>
      </c>
      <c r="I41" s="46">
        <v>8110</v>
      </c>
      <c r="J41" s="46">
        <v>40950</v>
      </c>
      <c r="K41" s="46">
        <v>3435</v>
      </c>
      <c r="L41" s="46">
        <v>3640</v>
      </c>
      <c r="M41" s="46">
        <v>5615</v>
      </c>
      <c r="N41" s="46">
        <v>3695</v>
      </c>
    </row>
    <row r="42" spans="2:14" ht="8.25" customHeight="1" x14ac:dyDescent="0.25">
      <c r="B42" s="86">
        <v>401</v>
      </c>
      <c r="C42" s="12" t="s">
        <v>53</v>
      </c>
      <c r="D42" s="14">
        <v>12970</v>
      </c>
      <c r="E42" s="14">
        <v>340</v>
      </c>
      <c r="F42" s="14">
        <v>3890</v>
      </c>
      <c r="G42" s="14">
        <v>3035</v>
      </c>
      <c r="H42" s="14">
        <v>4815</v>
      </c>
      <c r="I42" s="14">
        <v>350</v>
      </c>
      <c r="J42" s="14">
        <v>4470</v>
      </c>
      <c r="K42" s="14">
        <v>290</v>
      </c>
      <c r="L42" s="14">
        <v>135</v>
      </c>
      <c r="M42" s="14">
        <v>305</v>
      </c>
      <c r="N42" s="14">
        <v>150</v>
      </c>
    </row>
    <row r="43" spans="2:14" ht="8.25" customHeight="1" x14ac:dyDescent="0.25">
      <c r="B43" s="86">
        <v>402</v>
      </c>
      <c r="C43" s="12" t="s">
        <v>54</v>
      </c>
      <c r="D43" s="14">
        <v>5530</v>
      </c>
      <c r="E43" s="14">
        <v>65</v>
      </c>
      <c r="F43" s="14">
        <v>1810</v>
      </c>
      <c r="G43" s="14">
        <v>615</v>
      </c>
      <c r="H43" s="14">
        <v>2395</v>
      </c>
      <c r="I43" s="14">
        <v>315</v>
      </c>
      <c r="J43" s="14">
        <v>2080</v>
      </c>
      <c r="K43" s="14">
        <v>110</v>
      </c>
      <c r="L43" s="14">
        <v>110</v>
      </c>
      <c r="M43" s="14">
        <v>185</v>
      </c>
      <c r="N43" s="14">
        <v>235</v>
      </c>
    </row>
    <row r="44" spans="2:14" ht="8.25" customHeight="1" x14ac:dyDescent="0.25">
      <c r="B44" s="86">
        <v>403</v>
      </c>
      <c r="C44" s="12" t="s">
        <v>55</v>
      </c>
      <c r="D44" s="14">
        <v>17365</v>
      </c>
      <c r="E44" s="14">
        <v>275</v>
      </c>
      <c r="F44" s="14">
        <v>6560</v>
      </c>
      <c r="G44" s="14">
        <v>3435</v>
      </c>
      <c r="H44" s="14">
        <v>4895</v>
      </c>
      <c r="I44" s="14">
        <v>720</v>
      </c>
      <c r="J44" s="14">
        <v>4175</v>
      </c>
      <c r="K44" s="14">
        <v>645</v>
      </c>
      <c r="L44" s="14">
        <v>230</v>
      </c>
      <c r="M44" s="14">
        <v>515</v>
      </c>
      <c r="N44" s="14">
        <v>770</v>
      </c>
    </row>
    <row r="45" spans="2:14" ht="8.25" customHeight="1" x14ac:dyDescent="0.25">
      <c r="B45" s="86">
        <v>404</v>
      </c>
      <c r="C45" s="12" t="s">
        <v>56</v>
      </c>
      <c r="D45" s="14">
        <v>24470</v>
      </c>
      <c r="E45" s="14">
        <v>550</v>
      </c>
      <c r="F45" s="14">
        <v>6455</v>
      </c>
      <c r="G45" s="14">
        <v>5270</v>
      </c>
      <c r="H45" s="14">
        <v>9095</v>
      </c>
      <c r="I45" s="14">
        <v>1645</v>
      </c>
      <c r="J45" s="14">
        <v>7450</v>
      </c>
      <c r="K45" s="14">
        <v>800</v>
      </c>
      <c r="L45" s="14">
        <v>615</v>
      </c>
      <c r="M45" s="14">
        <v>640</v>
      </c>
      <c r="N45" s="14">
        <v>1035</v>
      </c>
    </row>
    <row r="46" spans="2:14" ht="8.25" customHeight="1" x14ac:dyDescent="0.25">
      <c r="B46" s="86" t="s">
        <v>123</v>
      </c>
      <c r="C46" s="12" t="s">
        <v>57</v>
      </c>
      <c r="D46" s="14">
        <v>8410</v>
      </c>
      <c r="E46" s="14">
        <v>110</v>
      </c>
      <c r="F46" s="14">
        <v>3945</v>
      </c>
      <c r="G46" s="14">
        <v>1145</v>
      </c>
      <c r="H46" s="14">
        <v>2435</v>
      </c>
      <c r="I46" s="14">
        <v>350</v>
      </c>
      <c r="J46" s="14">
        <v>2090</v>
      </c>
      <c r="K46" s="14">
        <v>230</v>
      </c>
      <c r="L46" s="14">
        <v>165</v>
      </c>
      <c r="M46" s="14">
        <v>170</v>
      </c>
      <c r="N46" s="14">
        <v>195</v>
      </c>
    </row>
    <row r="47" spans="2:14" ht="8.25" customHeight="1" x14ac:dyDescent="0.25">
      <c r="B47" s="86">
        <v>451</v>
      </c>
      <c r="C47" s="12" t="s">
        <v>58</v>
      </c>
      <c r="D47" s="14">
        <v>8075</v>
      </c>
      <c r="E47" s="14">
        <v>95</v>
      </c>
      <c r="F47" s="14">
        <v>2290</v>
      </c>
      <c r="G47" s="14">
        <v>1280</v>
      </c>
      <c r="H47" s="14">
        <v>3400</v>
      </c>
      <c r="I47" s="14">
        <v>355</v>
      </c>
      <c r="J47" s="14">
        <v>3045</v>
      </c>
      <c r="K47" s="14">
        <v>145</v>
      </c>
      <c r="L47" s="14">
        <v>175</v>
      </c>
      <c r="M47" s="14">
        <v>545</v>
      </c>
      <c r="N47" s="14">
        <v>145</v>
      </c>
    </row>
    <row r="48" spans="2:14" ht="8.25" customHeight="1" x14ac:dyDescent="0.25">
      <c r="B48" s="86">
        <v>452</v>
      </c>
      <c r="C48" s="12" t="s">
        <v>59</v>
      </c>
      <c r="D48" s="14">
        <v>11515</v>
      </c>
      <c r="E48" s="14">
        <v>160</v>
      </c>
      <c r="F48" s="14">
        <v>3200</v>
      </c>
      <c r="G48" s="14">
        <v>1280</v>
      </c>
      <c r="H48" s="14">
        <v>4995</v>
      </c>
      <c r="I48" s="14">
        <v>255</v>
      </c>
      <c r="J48" s="14">
        <v>4740</v>
      </c>
      <c r="K48" s="14">
        <v>505</v>
      </c>
      <c r="L48" s="14">
        <v>410</v>
      </c>
      <c r="M48" s="14">
        <v>555</v>
      </c>
      <c r="N48" s="14">
        <v>415</v>
      </c>
    </row>
    <row r="49" spans="2:25" ht="8.25" customHeight="1" x14ac:dyDescent="0.25">
      <c r="B49" s="86">
        <v>453</v>
      </c>
      <c r="C49" s="12" t="s">
        <v>60</v>
      </c>
      <c r="D49" s="14">
        <v>18915</v>
      </c>
      <c r="E49" s="14">
        <v>105</v>
      </c>
      <c r="F49" s="14">
        <v>3575</v>
      </c>
      <c r="G49" s="14">
        <v>2430</v>
      </c>
      <c r="H49" s="14">
        <v>11540</v>
      </c>
      <c r="I49" s="14">
        <v>550</v>
      </c>
      <c r="J49" s="14">
        <v>10990</v>
      </c>
      <c r="K49" s="14">
        <v>210</v>
      </c>
      <c r="L49" s="14">
        <v>215</v>
      </c>
      <c r="M49" s="14">
        <v>475</v>
      </c>
      <c r="N49" s="14">
        <v>360</v>
      </c>
    </row>
    <row r="50" spans="2:25" ht="8.25" customHeight="1" x14ac:dyDescent="0.25">
      <c r="B50" s="86">
        <v>454</v>
      </c>
      <c r="C50" s="12" t="s">
        <v>61</v>
      </c>
      <c r="D50" s="14">
        <v>38825</v>
      </c>
      <c r="E50" s="14">
        <v>640</v>
      </c>
      <c r="F50" s="14">
        <v>6530</v>
      </c>
      <c r="G50" s="14">
        <v>2920</v>
      </c>
      <c r="H50" s="14">
        <v>25930</v>
      </c>
      <c r="I50" s="14">
        <v>1780</v>
      </c>
      <c r="J50" s="14">
        <v>24145</v>
      </c>
      <c r="K50" s="14">
        <v>375</v>
      </c>
      <c r="L50" s="14">
        <v>690</v>
      </c>
      <c r="M50" s="14">
        <v>910</v>
      </c>
      <c r="N50" s="14">
        <v>830</v>
      </c>
    </row>
    <row r="51" spans="2:25" ht="8.25" customHeight="1" x14ac:dyDescent="0.25">
      <c r="B51" s="86">
        <v>455</v>
      </c>
      <c r="C51" s="12" t="s">
        <v>62</v>
      </c>
      <c r="D51" s="14">
        <v>4830</v>
      </c>
      <c r="E51" s="14">
        <v>225</v>
      </c>
      <c r="F51" s="14">
        <v>1525</v>
      </c>
      <c r="G51" s="14">
        <v>670</v>
      </c>
      <c r="H51" s="14">
        <v>1380</v>
      </c>
      <c r="I51" s="14">
        <v>335</v>
      </c>
      <c r="J51" s="14">
        <v>1045</v>
      </c>
      <c r="K51" s="14">
        <v>185</v>
      </c>
      <c r="L51" s="14">
        <v>285</v>
      </c>
      <c r="M51" s="14">
        <v>270</v>
      </c>
      <c r="N51" s="14">
        <v>280</v>
      </c>
    </row>
    <row r="52" spans="2:25" ht="8.25" customHeight="1" x14ac:dyDescent="0.25">
      <c r="B52" s="86">
        <v>456</v>
      </c>
      <c r="C52" s="12" t="s">
        <v>63</v>
      </c>
      <c r="D52" s="14">
        <v>21550</v>
      </c>
      <c r="E52" s="14">
        <v>375</v>
      </c>
      <c r="F52" s="14">
        <v>2620</v>
      </c>
      <c r="G52" s="14">
        <v>1945</v>
      </c>
      <c r="H52" s="14">
        <v>15410</v>
      </c>
      <c r="I52" s="14">
        <v>6330</v>
      </c>
      <c r="J52" s="14">
        <v>9080</v>
      </c>
      <c r="K52" s="14">
        <v>125</v>
      </c>
      <c r="L52" s="14">
        <v>320</v>
      </c>
      <c r="M52" s="14">
        <v>405</v>
      </c>
      <c r="N52" s="14">
        <v>335</v>
      </c>
    </row>
    <row r="53" spans="2:25" ht="8.25" customHeight="1" x14ac:dyDescent="0.25">
      <c r="B53" s="86">
        <v>457</v>
      </c>
      <c r="C53" s="12" t="s">
        <v>64</v>
      </c>
      <c r="D53" s="14">
        <v>13610</v>
      </c>
      <c r="E53" s="14">
        <v>225</v>
      </c>
      <c r="F53" s="14">
        <v>3020</v>
      </c>
      <c r="G53" s="14">
        <v>1290</v>
      </c>
      <c r="H53" s="14">
        <v>7230</v>
      </c>
      <c r="I53" s="14">
        <v>585</v>
      </c>
      <c r="J53" s="14">
        <v>6645</v>
      </c>
      <c r="K53" s="14">
        <v>245</v>
      </c>
      <c r="L53" s="14">
        <v>335</v>
      </c>
      <c r="M53" s="14">
        <v>755</v>
      </c>
      <c r="N53" s="14">
        <v>495</v>
      </c>
    </row>
    <row r="54" spans="2:25" ht="8.25" customHeight="1" x14ac:dyDescent="0.25">
      <c r="B54" s="86">
        <v>458</v>
      </c>
      <c r="C54" s="12" t="s">
        <v>65</v>
      </c>
      <c r="D54" s="14">
        <v>11595</v>
      </c>
      <c r="E54" s="14">
        <v>180</v>
      </c>
      <c r="F54" s="14">
        <v>2805</v>
      </c>
      <c r="G54" s="14">
        <v>1470</v>
      </c>
      <c r="H54" s="14">
        <v>6335</v>
      </c>
      <c r="I54" s="14">
        <v>455</v>
      </c>
      <c r="J54" s="14">
        <v>5880</v>
      </c>
      <c r="K54" s="14">
        <v>75</v>
      </c>
      <c r="L54" s="14">
        <v>140</v>
      </c>
      <c r="M54" s="14">
        <v>320</v>
      </c>
      <c r="N54" s="14">
        <v>245</v>
      </c>
    </row>
    <row r="55" spans="2:25" ht="8.25" customHeight="1" x14ac:dyDescent="0.25">
      <c r="B55" s="86">
        <v>459</v>
      </c>
      <c r="C55" s="12" t="s">
        <v>66</v>
      </c>
      <c r="D55" s="14">
        <v>32625</v>
      </c>
      <c r="E55" s="14">
        <v>1100</v>
      </c>
      <c r="F55" s="14">
        <v>4495</v>
      </c>
      <c r="G55" s="14">
        <v>5605</v>
      </c>
      <c r="H55" s="14">
        <v>17900</v>
      </c>
      <c r="I55" s="14">
        <v>2170</v>
      </c>
      <c r="J55" s="14">
        <v>15730</v>
      </c>
      <c r="K55" s="14">
        <v>645</v>
      </c>
      <c r="L55" s="14">
        <v>585</v>
      </c>
      <c r="M55" s="14">
        <v>1125</v>
      </c>
      <c r="N55" s="14">
        <v>1160</v>
      </c>
    </row>
    <row r="56" spans="2:25" ht="8.25" customHeight="1" x14ac:dyDescent="0.25">
      <c r="B56" s="86">
        <v>460</v>
      </c>
      <c r="C56" s="12" t="s">
        <v>67</v>
      </c>
      <c r="D56" s="14">
        <v>19790</v>
      </c>
      <c r="E56" s="14">
        <v>245</v>
      </c>
      <c r="F56" s="14">
        <v>4810</v>
      </c>
      <c r="G56" s="14">
        <v>3575</v>
      </c>
      <c r="H56" s="14">
        <v>10215</v>
      </c>
      <c r="I56" s="14">
        <v>470</v>
      </c>
      <c r="J56" s="14">
        <v>9745</v>
      </c>
      <c r="K56" s="14">
        <v>110</v>
      </c>
      <c r="L56" s="14">
        <v>150</v>
      </c>
      <c r="M56" s="14">
        <v>285</v>
      </c>
      <c r="N56" s="14">
        <v>380</v>
      </c>
    </row>
    <row r="57" spans="2:25" ht="8.25" customHeight="1" x14ac:dyDescent="0.25">
      <c r="B57" s="86">
        <v>461</v>
      </c>
      <c r="C57" s="12" t="s">
        <v>68</v>
      </c>
      <c r="D57" s="14">
        <v>7455</v>
      </c>
      <c r="E57" s="14">
        <v>290</v>
      </c>
      <c r="F57" s="14">
        <v>1180</v>
      </c>
      <c r="G57" s="14">
        <v>1520</v>
      </c>
      <c r="H57" s="14">
        <v>2785</v>
      </c>
      <c r="I57" s="14">
        <v>395</v>
      </c>
      <c r="J57" s="14">
        <v>2390</v>
      </c>
      <c r="K57" s="14">
        <v>705</v>
      </c>
      <c r="L57" s="14">
        <v>265</v>
      </c>
      <c r="M57" s="14">
        <v>395</v>
      </c>
      <c r="N57" s="14">
        <v>315</v>
      </c>
    </row>
    <row r="58" spans="2:25" ht="8.25" customHeight="1" x14ac:dyDescent="0.25">
      <c r="B58" s="86">
        <v>462</v>
      </c>
      <c r="C58" s="12" t="s">
        <v>69</v>
      </c>
      <c r="D58" s="14">
        <v>2675</v>
      </c>
      <c r="E58" s="14">
        <v>25</v>
      </c>
      <c r="F58" s="14">
        <v>735</v>
      </c>
      <c r="G58" s="14">
        <v>335</v>
      </c>
      <c r="H58" s="14">
        <v>1130</v>
      </c>
      <c r="I58" s="14">
        <v>105</v>
      </c>
      <c r="J58" s="14">
        <v>1025</v>
      </c>
      <c r="K58" s="14">
        <v>70</v>
      </c>
      <c r="L58" s="14">
        <v>100</v>
      </c>
      <c r="M58" s="14">
        <v>175</v>
      </c>
      <c r="N58" s="14">
        <v>100</v>
      </c>
    </row>
    <row r="59" spans="2:25" s="49" customFormat="1" ht="16.5" customHeight="1" x14ac:dyDescent="0.15">
      <c r="B59" s="86">
        <v>4</v>
      </c>
      <c r="C59" s="48" t="s">
        <v>70</v>
      </c>
      <c r="D59" s="46">
        <v>260205</v>
      </c>
      <c r="E59" s="46">
        <v>5005</v>
      </c>
      <c r="F59" s="46">
        <v>59445</v>
      </c>
      <c r="G59" s="46">
        <v>37815</v>
      </c>
      <c r="H59" s="46">
        <v>131880</v>
      </c>
      <c r="I59" s="46">
        <v>17160</v>
      </c>
      <c r="J59" s="46">
        <v>114720</v>
      </c>
      <c r="K59" s="46">
        <v>5480</v>
      </c>
      <c r="L59" s="46">
        <v>4925</v>
      </c>
      <c r="M59" s="46">
        <v>8025</v>
      </c>
      <c r="N59" s="46">
        <v>7440</v>
      </c>
      <c r="O59" s="26"/>
      <c r="P59" s="26"/>
      <c r="Q59" s="26"/>
      <c r="R59" s="26"/>
      <c r="S59" s="26"/>
      <c r="T59" s="26"/>
      <c r="U59" s="26"/>
      <c r="V59" s="26"/>
      <c r="W59" s="26"/>
      <c r="X59" s="26"/>
      <c r="Y59" s="26"/>
    </row>
    <row r="60" spans="2:25" s="49" customFormat="1" ht="16.5" customHeight="1" x14ac:dyDescent="0.15">
      <c r="B60" s="86">
        <v>0</v>
      </c>
      <c r="C60" s="48" t="s">
        <v>71</v>
      </c>
      <c r="D60" s="46">
        <v>813080</v>
      </c>
      <c r="E60" s="46">
        <v>20280</v>
      </c>
      <c r="F60" s="46">
        <v>214265</v>
      </c>
      <c r="G60" s="46">
        <v>162125</v>
      </c>
      <c r="H60" s="46">
        <v>320565</v>
      </c>
      <c r="I60" s="46">
        <v>56420</v>
      </c>
      <c r="J60" s="46">
        <v>264145</v>
      </c>
      <c r="K60" s="46">
        <v>22490</v>
      </c>
      <c r="L60" s="46">
        <v>17700</v>
      </c>
      <c r="M60" s="46">
        <v>27825</v>
      </c>
      <c r="N60" s="46">
        <v>26610</v>
      </c>
      <c r="O60" s="26"/>
      <c r="P60" s="26"/>
      <c r="Q60" s="26"/>
      <c r="R60" s="26"/>
      <c r="S60" s="26"/>
      <c r="T60" s="26"/>
      <c r="U60" s="26"/>
      <c r="V60" s="26"/>
      <c r="W60" s="26"/>
      <c r="X60" s="26"/>
      <c r="Y60" s="26"/>
    </row>
    <row r="61" spans="2:25" x14ac:dyDescent="0.25">
      <c r="C61" s="39"/>
      <c r="D61" s="21"/>
      <c r="E61" s="21"/>
      <c r="F61" s="21"/>
      <c r="G61" s="21"/>
      <c r="H61" s="21"/>
      <c r="I61" s="21"/>
      <c r="J61" s="21"/>
      <c r="K61" s="21"/>
      <c r="L61" s="21"/>
    </row>
    <row r="62" spans="2:25" x14ac:dyDescent="0.25">
      <c r="C62" s="97" t="s">
        <v>91</v>
      </c>
      <c r="D62" s="97"/>
      <c r="E62" s="97"/>
      <c r="F62" s="97"/>
      <c r="G62" s="97"/>
      <c r="H62" s="97"/>
      <c r="I62" s="97"/>
      <c r="J62" s="97"/>
      <c r="K62" s="97"/>
      <c r="L62" s="97"/>
    </row>
    <row r="63" spans="2:25" x14ac:dyDescent="0.25">
      <c r="J63" s="43"/>
    </row>
    <row r="64" spans="2:25" x14ac:dyDescent="0.25">
      <c r="C64" s="44" t="s">
        <v>75</v>
      </c>
      <c r="D64" s="21"/>
      <c r="E64" s="21"/>
      <c r="F64" s="21"/>
      <c r="G64" s="21"/>
      <c r="H64" s="21"/>
      <c r="I64" s="21"/>
      <c r="J64" s="21"/>
      <c r="K64" s="21"/>
      <c r="L64" s="21"/>
    </row>
  </sheetData>
  <mergeCells count="15">
    <mergeCell ref="B4:B7"/>
    <mergeCell ref="B2:I2"/>
    <mergeCell ref="C62:L62"/>
    <mergeCell ref="D4:D6"/>
    <mergeCell ref="E4:N4"/>
    <mergeCell ref="G5:G6"/>
    <mergeCell ref="H5:J5"/>
    <mergeCell ref="M5:M6"/>
    <mergeCell ref="C4:C7"/>
    <mergeCell ref="E5:E6"/>
    <mergeCell ref="F5:F6"/>
    <mergeCell ref="N5:N6"/>
    <mergeCell ref="D7:N7"/>
    <mergeCell ref="K5:K6"/>
    <mergeCell ref="L5:L6"/>
  </mergeCells>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N60"/>
  <sheetViews>
    <sheetView workbookViewId="0"/>
  </sheetViews>
  <sheetFormatPr baseColWidth="10" defaultRowHeight="15" x14ac:dyDescent="0.25"/>
  <cols>
    <col min="2" max="2" width="28.85546875" customWidth="1"/>
  </cols>
  <sheetData>
    <row r="1" spans="1:14" ht="30" customHeight="1" x14ac:dyDescent="0.25">
      <c r="A1" s="1" t="s">
        <v>0</v>
      </c>
      <c r="C1" s="2"/>
      <c r="D1" s="2"/>
      <c r="E1" s="2"/>
      <c r="F1" s="2"/>
      <c r="G1" s="2"/>
      <c r="H1" s="2"/>
      <c r="I1" s="3"/>
    </row>
    <row r="2" spans="1:14" ht="30" customHeight="1" x14ac:dyDescent="0.25">
      <c r="A2" s="111" t="s">
        <v>93</v>
      </c>
      <c r="B2" s="111"/>
      <c r="C2" s="111"/>
      <c r="D2" s="111"/>
      <c r="E2" s="111"/>
      <c r="F2" s="111"/>
      <c r="G2" s="111"/>
      <c r="H2" s="111"/>
      <c r="J2" s="5"/>
      <c r="K2" s="5"/>
    </row>
    <row r="4" spans="1:14" ht="8.25" customHeight="1" x14ac:dyDescent="0.25">
      <c r="A4" s="94" t="s">
        <v>121</v>
      </c>
      <c r="B4" s="102" t="s">
        <v>2</v>
      </c>
      <c r="C4" s="105" t="s">
        <v>4</v>
      </c>
      <c r="D4" s="100" t="s">
        <v>5</v>
      </c>
      <c r="E4" s="101"/>
      <c r="F4" s="101"/>
      <c r="G4" s="101"/>
      <c r="H4" s="101"/>
      <c r="I4" s="101"/>
      <c r="J4" s="101"/>
      <c r="K4" s="101"/>
      <c r="L4" s="101"/>
      <c r="M4" s="101"/>
      <c r="N4" s="112" t="s">
        <v>125</v>
      </c>
    </row>
    <row r="5" spans="1:14" ht="8.25" customHeight="1" x14ac:dyDescent="0.25">
      <c r="A5" s="95"/>
      <c r="B5" s="103"/>
      <c r="C5" s="105"/>
      <c r="D5" s="98" t="s">
        <v>6</v>
      </c>
      <c r="E5" s="98" t="s">
        <v>7</v>
      </c>
      <c r="F5" s="98" t="s">
        <v>8</v>
      </c>
      <c r="G5" s="106" t="s">
        <v>9</v>
      </c>
      <c r="H5" s="107"/>
      <c r="I5" s="108"/>
      <c r="J5" s="98" t="s">
        <v>10</v>
      </c>
      <c r="K5" s="98" t="s">
        <v>11</v>
      </c>
      <c r="L5" s="98" t="s">
        <v>12</v>
      </c>
      <c r="M5" s="98" t="s">
        <v>13</v>
      </c>
      <c r="N5" s="112"/>
    </row>
    <row r="6" spans="1:14" ht="8.25" customHeight="1" x14ac:dyDescent="0.25">
      <c r="A6" s="95"/>
      <c r="B6" s="103"/>
      <c r="C6" s="105"/>
      <c r="D6" s="99"/>
      <c r="E6" s="99"/>
      <c r="F6" s="99"/>
      <c r="G6" s="7"/>
      <c r="H6" s="8" t="s">
        <v>14</v>
      </c>
      <c r="I6" s="8" t="s">
        <v>15</v>
      </c>
      <c r="J6" s="99"/>
      <c r="K6" s="99"/>
      <c r="L6" s="99"/>
      <c r="M6" s="99"/>
      <c r="N6" s="112"/>
    </row>
    <row r="7" spans="1:14" ht="8.25" customHeight="1" x14ac:dyDescent="0.25">
      <c r="A7" s="96"/>
      <c r="B7" s="104"/>
      <c r="C7" s="100" t="s">
        <v>16</v>
      </c>
      <c r="D7" s="101"/>
      <c r="E7" s="101"/>
      <c r="F7" s="101"/>
      <c r="G7" s="101"/>
      <c r="H7" s="101"/>
      <c r="I7" s="101"/>
      <c r="J7" s="101"/>
      <c r="K7" s="101"/>
      <c r="L7" s="101"/>
      <c r="M7" s="101"/>
      <c r="N7" s="112"/>
    </row>
    <row r="8" spans="1:14" ht="8.25" customHeight="1" x14ac:dyDescent="0.25">
      <c r="A8" s="83">
        <v>1</v>
      </c>
      <c r="B8" s="37" t="s">
        <v>18</v>
      </c>
      <c r="C8" s="37" t="s">
        <v>81</v>
      </c>
      <c r="D8" s="37" t="s">
        <v>82</v>
      </c>
      <c r="E8" s="37" t="s">
        <v>83</v>
      </c>
      <c r="F8" s="37" t="s">
        <v>84</v>
      </c>
      <c r="G8" s="38" t="s">
        <v>85</v>
      </c>
      <c r="H8" s="37" t="s">
        <v>86</v>
      </c>
      <c r="I8" s="37" t="s">
        <v>87</v>
      </c>
      <c r="J8" s="37" t="s">
        <v>88</v>
      </c>
      <c r="K8" s="37" t="s">
        <v>89</v>
      </c>
      <c r="L8" s="37" t="s">
        <v>90</v>
      </c>
      <c r="M8" s="37" t="s">
        <v>94</v>
      </c>
    </row>
    <row r="9" spans="1:14" x14ac:dyDescent="0.25">
      <c r="A9">
        <f>'2018_A9_Regionalinformation'!B9</f>
        <v>101</v>
      </c>
      <c r="B9" t="str">
        <f>'2018_A9_Regionalinformation'!C9</f>
        <v>Braunschweig, Stadt</v>
      </c>
      <c r="C9">
        <f>'2018_A9_Regionalinformation'!D9</f>
        <v>29730</v>
      </c>
      <c r="D9">
        <f>'2018_A9_Regionalinformation'!E9</f>
        <v>920</v>
      </c>
      <c r="E9">
        <f>'2018_A9_Regionalinformation'!F9</f>
        <v>7765</v>
      </c>
      <c r="F9">
        <f>'2018_A9_Regionalinformation'!G9</f>
        <v>7825</v>
      </c>
      <c r="G9">
        <f>'2018_A9_Regionalinformation'!H9</f>
        <v>8975</v>
      </c>
      <c r="H9">
        <f>'2018_A9_Regionalinformation'!I9</f>
        <v>1545</v>
      </c>
      <c r="I9">
        <f>'2018_A9_Regionalinformation'!J9</f>
        <v>7430</v>
      </c>
      <c r="J9">
        <f>'2018_A9_Regionalinformation'!K9</f>
        <v>910</v>
      </c>
      <c r="K9">
        <f>'2018_A9_Regionalinformation'!L9</f>
        <v>430</v>
      </c>
      <c r="L9">
        <f>'2018_A9_Regionalinformation'!M9</f>
        <v>1015</v>
      </c>
      <c r="M9">
        <f>'2018_A9_Regionalinformation'!N9</f>
        <v>1800</v>
      </c>
      <c r="N9" s="87">
        <f>(F9+G9)/C9*100</f>
        <v>56.508577194752775</v>
      </c>
    </row>
    <row r="10" spans="1:14" x14ac:dyDescent="0.25">
      <c r="A10">
        <f>'2018_A9_Regionalinformation'!B10</f>
        <v>102</v>
      </c>
      <c r="B10" t="str">
        <f>'2018_A9_Regionalinformation'!C10</f>
        <v>Salzgitter, Stadt</v>
      </c>
      <c r="C10">
        <f>'2018_A9_Regionalinformation'!D10</f>
        <v>19850</v>
      </c>
      <c r="D10">
        <f>'2018_A9_Regionalinformation'!E10</f>
        <v>410</v>
      </c>
      <c r="E10">
        <f>'2018_A9_Regionalinformation'!F10</f>
        <v>6855</v>
      </c>
      <c r="F10">
        <f>'2018_A9_Regionalinformation'!G10</f>
        <v>5410</v>
      </c>
      <c r="G10">
        <f>'2018_A9_Regionalinformation'!H10</f>
        <v>5880</v>
      </c>
      <c r="H10">
        <f>'2018_A9_Regionalinformation'!I10</f>
        <v>705</v>
      </c>
      <c r="I10">
        <f>'2018_A9_Regionalinformation'!J10</f>
        <v>5175</v>
      </c>
      <c r="J10">
        <f>'2018_A9_Regionalinformation'!K10</f>
        <v>335</v>
      </c>
      <c r="K10">
        <f>'2018_A9_Regionalinformation'!L10</f>
        <v>185</v>
      </c>
      <c r="L10">
        <f>'2018_A9_Regionalinformation'!M10</f>
        <v>335</v>
      </c>
      <c r="M10">
        <f>'2018_A9_Regionalinformation'!N10</f>
        <v>425</v>
      </c>
      <c r="N10" s="87">
        <f t="shared" ref="N10:N60" si="0">(F10+G10)/C10*100</f>
        <v>56.876574307304786</v>
      </c>
    </row>
    <row r="11" spans="1:14" x14ac:dyDescent="0.25">
      <c r="A11">
        <f>'2018_A9_Regionalinformation'!B11</f>
        <v>103</v>
      </c>
      <c r="B11" t="str">
        <f>'2018_A9_Regionalinformation'!C11</f>
        <v>Wolfsburg, Stadt</v>
      </c>
      <c r="C11">
        <f>'2018_A9_Regionalinformation'!D11</f>
        <v>19325</v>
      </c>
      <c r="D11">
        <f>'2018_A9_Regionalinformation'!E11</f>
        <v>350</v>
      </c>
      <c r="E11">
        <f>'2018_A9_Regionalinformation'!F11</f>
        <v>5195</v>
      </c>
      <c r="F11">
        <f>'2018_A9_Regionalinformation'!G11</f>
        <v>2660</v>
      </c>
      <c r="G11">
        <f>'2018_A9_Regionalinformation'!H11</f>
        <v>9380</v>
      </c>
      <c r="H11">
        <f>'2018_A9_Regionalinformation'!I11</f>
        <v>3810</v>
      </c>
      <c r="I11">
        <f>'2018_A9_Regionalinformation'!J11</f>
        <v>5570</v>
      </c>
      <c r="J11">
        <f>'2018_A9_Regionalinformation'!K11</f>
        <v>420</v>
      </c>
      <c r="K11">
        <f>'2018_A9_Regionalinformation'!L11</f>
        <v>300</v>
      </c>
      <c r="L11">
        <f>'2018_A9_Regionalinformation'!M11</f>
        <v>505</v>
      </c>
      <c r="M11">
        <f>'2018_A9_Regionalinformation'!N11</f>
        <v>480</v>
      </c>
      <c r="N11" s="87">
        <f t="shared" si="0"/>
        <v>62.30271668822769</v>
      </c>
    </row>
    <row r="12" spans="1:14" x14ac:dyDescent="0.25">
      <c r="A12">
        <f>'2018_A9_Regionalinformation'!B12</f>
        <v>151</v>
      </c>
      <c r="B12" t="str">
        <f>'2018_A9_Regionalinformation'!C12</f>
        <v>Gifhorn</v>
      </c>
      <c r="C12">
        <f>'2018_A9_Regionalinformation'!D12</f>
        <v>11810</v>
      </c>
      <c r="D12">
        <f>'2018_A9_Regionalinformation'!E12</f>
        <v>530</v>
      </c>
      <c r="E12">
        <f>'2018_A9_Regionalinformation'!F12</f>
        <v>2825</v>
      </c>
      <c r="F12">
        <f>'2018_A9_Regionalinformation'!G12</f>
        <v>2520</v>
      </c>
      <c r="G12">
        <f>'2018_A9_Regionalinformation'!H12</f>
        <v>3820</v>
      </c>
      <c r="H12">
        <f>'2018_A9_Regionalinformation'!I12</f>
        <v>1085</v>
      </c>
      <c r="I12">
        <f>'2018_A9_Regionalinformation'!J12</f>
        <v>2735</v>
      </c>
      <c r="J12">
        <f>'2018_A9_Regionalinformation'!K12</f>
        <v>365</v>
      </c>
      <c r="K12">
        <f>'2018_A9_Regionalinformation'!L12</f>
        <v>345</v>
      </c>
      <c r="L12">
        <f>'2018_A9_Regionalinformation'!M12</f>
        <v>890</v>
      </c>
      <c r="M12">
        <f>'2018_A9_Regionalinformation'!N12</f>
        <v>510</v>
      </c>
      <c r="N12" s="87">
        <f t="shared" si="0"/>
        <v>53.683319220999145</v>
      </c>
    </row>
    <row r="13" spans="1:14" x14ac:dyDescent="0.25">
      <c r="A13">
        <f>'2018_A9_Regionalinformation'!B13</f>
        <v>159</v>
      </c>
      <c r="B13" t="str">
        <f>'2018_A9_Regionalinformation'!C13</f>
        <v>Göttingen</v>
      </c>
      <c r="C13">
        <f>'2018_A9_Regionalinformation'!D13</f>
        <v>30170</v>
      </c>
      <c r="D13">
        <f>'2018_A9_Regionalinformation'!E13</f>
        <v>790</v>
      </c>
      <c r="E13">
        <f>'2018_A9_Regionalinformation'!F13</f>
        <v>9955</v>
      </c>
      <c r="F13">
        <f>'2018_A9_Regionalinformation'!G13</f>
        <v>5995</v>
      </c>
      <c r="G13">
        <f>'2018_A9_Regionalinformation'!H13</f>
        <v>7465</v>
      </c>
      <c r="H13">
        <f>'2018_A9_Regionalinformation'!I13</f>
        <v>1665</v>
      </c>
      <c r="I13">
        <f>'2018_A9_Regionalinformation'!J13</f>
        <v>5795</v>
      </c>
      <c r="J13">
        <f>'2018_A9_Regionalinformation'!K13</f>
        <v>1515</v>
      </c>
      <c r="K13">
        <f>'2018_A9_Regionalinformation'!L13</f>
        <v>1040</v>
      </c>
      <c r="L13">
        <f>'2018_A9_Regionalinformation'!M13</f>
        <v>1305</v>
      </c>
      <c r="M13">
        <f>'2018_A9_Regionalinformation'!N13</f>
        <v>2025</v>
      </c>
      <c r="N13" s="87">
        <f t="shared" si="0"/>
        <v>44.613854822671527</v>
      </c>
    </row>
    <row r="14" spans="1:14" x14ac:dyDescent="0.25">
      <c r="A14">
        <f>'2018_A9_Regionalinformation'!B14</f>
        <v>153</v>
      </c>
      <c r="B14" t="str">
        <f>'2018_A9_Regionalinformation'!C14</f>
        <v>Goslar</v>
      </c>
      <c r="C14">
        <f>'2018_A9_Regionalinformation'!D14</f>
        <v>13455</v>
      </c>
      <c r="D14">
        <f>'2018_A9_Regionalinformation'!E14</f>
        <v>135</v>
      </c>
      <c r="E14">
        <f>'2018_A9_Regionalinformation'!F14</f>
        <v>5500</v>
      </c>
      <c r="F14">
        <f>'2018_A9_Regionalinformation'!G14</f>
        <v>2505</v>
      </c>
      <c r="G14">
        <f>'2018_A9_Regionalinformation'!H14</f>
        <v>3485</v>
      </c>
      <c r="H14">
        <f>'2018_A9_Regionalinformation'!I14</f>
        <v>835</v>
      </c>
      <c r="I14">
        <f>'2018_A9_Regionalinformation'!J14</f>
        <v>2650</v>
      </c>
      <c r="J14">
        <f>'2018_A9_Regionalinformation'!K14</f>
        <v>305</v>
      </c>
      <c r="K14">
        <f>'2018_A9_Regionalinformation'!L14</f>
        <v>345</v>
      </c>
      <c r="L14">
        <f>'2018_A9_Regionalinformation'!M14</f>
        <v>360</v>
      </c>
      <c r="M14">
        <f>'2018_A9_Regionalinformation'!N14</f>
        <v>810</v>
      </c>
      <c r="N14" s="87">
        <f t="shared" si="0"/>
        <v>44.518766257896694</v>
      </c>
    </row>
    <row r="15" spans="1:14" x14ac:dyDescent="0.25">
      <c r="A15">
        <f>'2018_A9_Regionalinformation'!B15</f>
        <v>154</v>
      </c>
      <c r="B15" t="str">
        <f>'2018_A9_Regionalinformation'!C15</f>
        <v>Helmstedt</v>
      </c>
      <c r="C15">
        <f>'2018_A9_Regionalinformation'!D15</f>
        <v>6485</v>
      </c>
      <c r="D15">
        <f>'2018_A9_Regionalinformation'!E15</f>
        <v>95</v>
      </c>
      <c r="E15">
        <f>'2018_A9_Regionalinformation'!F15</f>
        <v>1645</v>
      </c>
      <c r="F15">
        <f>'2018_A9_Regionalinformation'!G15</f>
        <v>1365</v>
      </c>
      <c r="G15">
        <f>'2018_A9_Regionalinformation'!H15</f>
        <v>2615</v>
      </c>
      <c r="H15">
        <f>'2018_A9_Regionalinformation'!I15</f>
        <v>405</v>
      </c>
      <c r="I15">
        <f>'2018_A9_Regionalinformation'!J15</f>
        <v>2210</v>
      </c>
      <c r="J15">
        <f>'2018_A9_Regionalinformation'!K15</f>
        <v>90</v>
      </c>
      <c r="K15">
        <f>'2018_A9_Regionalinformation'!L15</f>
        <v>275</v>
      </c>
      <c r="L15">
        <f>'2018_A9_Regionalinformation'!M15</f>
        <v>280</v>
      </c>
      <c r="M15">
        <f>'2018_A9_Regionalinformation'!N15</f>
        <v>115</v>
      </c>
      <c r="N15" s="87">
        <f t="shared" si="0"/>
        <v>61.372397841171932</v>
      </c>
    </row>
    <row r="16" spans="1:14" x14ac:dyDescent="0.25">
      <c r="A16">
        <f>'2018_A9_Regionalinformation'!B16</f>
        <v>155</v>
      </c>
      <c r="B16" t="str">
        <f>'2018_A9_Regionalinformation'!C16</f>
        <v>Northeim</v>
      </c>
      <c r="C16">
        <f>'2018_A9_Regionalinformation'!D16</f>
        <v>8805</v>
      </c>
      <c r="D16">
        <f>'2018_A9_Regionalinformation'!E16</f>
        <v>205</v>
      </c>
      <c r="E16">
        <f>'2018_A9_Regionalinformation'!F16</f>
        <v>2700</v>
      </c>
      <c r="F16">
        <f>'2018_A9_Regionalinformation'!G16</f>
        <v>1630</v>
      </c>
      <c r="G16">
        <f>'2018_A9_Regionalinformation'!H16</f>
        <v>2815</v>
      </c>
      <c r="H16">
        <f>'2018_A9_Regionalinformation'!I16</f>
        <v>725</v>
      </c>
      <c r="I16">
        <f>'2018_A9_Regionalinformation'!J16</f>
        <v>2090</v>
      </c>
      <c r="J16">
        <f>'2018_A9_Regionalinformation'!K16</f>
        <v>330</v>
      </c>
      <c r="K16">
        <f>'2018_A9_Regionalinformation'!L16</f>
        <v>330</v>
      </c>
      <c r="L16">
        <f>'2018_A9_Regionalinformation'!M16</f>
        <v>390</v>
      </c>
      <c r="M16">
        <f>'2018_A9_Regionalinformation'!N16</f>
        <v>405</v>
      </c>
      <c r="N16" s="87">
        <f t="shared" si="0"/>
        <v>50.482680295286762</v>
      </c>
    </row>
    <row r="17" spans="1:14" x14ac:dyDescent="0.25">
      <c r="A17">
        <f>'2018_A9_Regionalinformation'!B17</f>
        <v>157</v>
      </c>
      <c r="B17" t="str">
        <f>'2018_A9_Regionalinformation'!C17</f>
        <v>Peine</v>
      </c>
      <c r="C17">
        <f>'2018_A9_Regionalinformation'!D17</f>
        <v>11035</v>
      </c>
      <c r="D17">
        <f>'2018_A9_Regionalinformation'!E17</f>
        <v>165</v>
      </c>
      <c r="E17">
        <f>'2018_A9_Regionalinformation'!F17</f>
        <v>3525</v>
      </c>
      <c r="F17">
        <f>'2018_A9_Regionalinformation'!G17</f>
        <v>2885</v>
      </c>
      <c r="G17">
        <f>'2018_A9_Regionalinformation'!H17</f>
        <v>3535</v>
      </c>
      <c r="H17">
        <f>'2018_A9_Regionalinformation'!I17</f>
        <v>240</v>
      </c>
      <c r="I17">
        <f>'2018_A9_Regionalinformation'!J17</f>
        <v>3295</v>
      </c>
      <c r="J17">
        <f>'2018_A9_Regionalinformation'!K17</f>
        <v>110</v>
      </c>
      <c r="K17">
        <f>'2018_A9_Regionalinformation'!L17</f>
        <v>230</v>
      </c>
      <c r="L17">
        <f>'2018_A9_Regionalinformation'!M17</f>
        <v>445</v>
      </c>
      <c r="M17">
        <f>'2018_A9_Regionalinformation'!N17</f>
        <v>120</v>
      </c>
      <c r="N17" s="87">
        <f t="shared" si="0"/>
        <v>58.178522881739916</v>
      </c>
    </row>
    <row r="18" spans="1:14" x14ac:dyDescent="0.25">
      <c r="A18">
        <f>'2018_A9_Regionalinformation'!B18</f>
        <v>158</v>
      </c>
      <c r="B18" t="str">
        <f>'2018_A9_Regionalinformation'!C18</f>
        <v>Wolfenbüttel</v>
      </c>
      <c r="C18">
        <f>'2018_A9_Regionalinformation'!D18</f>
        <v>7515</v>
      </c>
      <c r="D18">
        <f>'2018_A9_Regionalinformation'!E18</f>
        <v>310</v>
      </c>
      <c r="E18">
        <f>'2018_A9_Regionalinformation'!F18</f>
        <v>2325</v>
      </c>
      <c r="F18">
        <f>'2018_A9_Regionalinformation'!G18</f>
        <v>1540</v>
      </c>
      <c r="G18">
        <f>'2018_A9_Regionalinformation'!H18</f>
        <v>2135</v>
      </c>
      <c r="H18">
        <f>'2018_A9_Regionalinformation'!I18</f>
        <v>445</v>
      </c>
      <c r="I18">
        <f>'2018_A9_Regionalinformation'!J18</f>
        <v>1690</v>
      </c>
      <c r="J18">
        <f>'2018_A9_Regionalinformation'!K18</f>
        <v>120</v>
      </c>
      <c r="K18">
        <f>'2018_A9_Regionalinformation'!L18</f>
        <v>320</v>
      </c>
      <c r="L18">
        <f>'2018_A9_Regionalinformation'!M18</f>
        <v>430</v>
      </c>
      <c r="M18">
        <f>'2018_A9_Regionalinformation'!N18</f>
        <v>330</v>
      </c>
      <c r="N18" s="87">
        <f t="shared" si="0"/>
        <v>48.902195608782435</v>
      </c>
    </row>
    <row r="19" spans="1:14" x14ac:dyDescent="0.25">
      <c r="A19">
        <f>'2018_A9_Regionalinformation'!B19</f>
        <v>1</v>
      </c>
      <c r="B19" t="str">
        <f>'2018_A9_Regionalinformation'!C19</f>
        <v>Stat. Region Braunschweig</v>
      </c>
      <c r="C19">
        <f>'2018_A9_Regionalinformation'!D19</f>
        <v>158180</v>
      </c>
      <c r="D19">
        <f>'2018_A9_Regionalinformation'!E19</f>
        <v>3915</v>
      </c>
      <c r="E19">
        <f>'2018_A9_Regionalinformation'!F19</f>
        <v>48285</v>
      </c>
      <c r="F19">
        <f>'2018_A9_Regionalinformation'!G19</f>
        <v>34340</v>
      </c>
      <c r="G19">
        <f>'2018_A9_Regionalinformation'!H19</f>
        <v>50110</v>
      </c>
      <c r="H19">
        <f>'2018_A9_Regionalinformation'!I19</f>
        <v>11465</v>
      </c>
      <c r="I19">
        <f>'2018_A9_Regionalinformation'!J19</f>
        <v>38645</v>
      </c>
      <c r="J19">
        <f>'2018_A9_Regionalinformation'!K19</f>
        <v>4505</v>
      </c>
      <c r="K19">
        <f>'2018_A9_Regionalinformation'!L19</f>
        <v>3800</v>
      </c>
      <c r="L19">
        <f>'2018_A9_Regionalinformation'!M19</f>
        <v>5950</v>
      </c>
      <c r="M19">
        <f>'2018_A9_Regionalinformation'!N19</f>
        <v>7015</v>
      </c>
      <c r="N19" s="87">
        <f t="shared" si="0"/>
        <v>53.388544695916039</v>
      </c>
    </row>
    <row r="20" spans="1:14" x14ac:dyDescent="0.25">
      <c r="A20">
        <f>'2018_A9_Regionalinformation'!B20</f>
        <v>241</v>
      </c>
      <c r="B20" t="str">
        <f>'2018_A9_Regionalinformation'!C20</f>
        <v>Region Hannover</v>
      </c>
      <c r="C20">
        <f>'2018_A9_Regionalinformation'!D20</f>
        <v>181570</v>
      </c>
      <c r="D20">
        <f>'2018_A9_Regionalinformation'!E20</f>
        <v>6255</v>
      </c>
      <c r="E20">
        <f>'2018_A9_Regionalinformation'!F20</f>
        <v>46555</v>
      </c>
      <c r="F20">
        <f>'2018_A9_Regionalinformation'!G20</f>
        <v>48380</v>
      </c>
      <c r="G20">
        <f>'2018_A9_Regionalinformation'!H20</f>
        <v>60130</v>
      </c>
      <c r="H20">
        <f>'2018_A9_Regionalinformation'!I20</f>
        <v>14370</v>
      </c>
      <c r="I20">
        <f>'2018_A9_Regionalinformation'!J20</f>
        <v>45760</v>
      </c>
      <c r="J20">
        <f>'2018_A9_Regionalinformation'!K20</f>
        <v>6920</v>
      </c>
      <c r="K20">
        <f>'2018_A9_Regionalinformation'!L20</f>
        <v>2810</v>
      </c>
      <c r="L20">
        <f>'2018_A9_Regionalinformation'!M20</f>
        <v>3975</v>
      </c>
      <c r="M20">
        <f>'2018_A9_Regionalinformation'!N20</f>
        <v>5905</v>
      </c>
      <c r="N20" s="87">
        <f t="shared" si="0"/>
        <v>59.762075232692624</v>
      </c>
    </row>
    <row r="21" spans="1:14" x14ac:dyDescent="0.25">
      <c r="A21">
        <f>'2018_A9_Regionalinformation'!B21</f>
        <v>241001</v>
      </c>
      <c r="B21" t="str">
        <f>'2018_A9_Regionalinformation'!C21</f>
        <v xml:space="preserve">  dav. Hannover, Landeshauptstadt</v>
      </c>
      <c r="C21">
        <f>'2018_A9_Regionalinformation'!D21</f>
        <v>111255</v>
      </c>
      <c r="D21">
        <f>'2018_A9_Regionalinformation'!E21</f>
        <v>3280</v>
      </c>
      <c r="E21">
        <f>'2018_A9_Regionalinformation'!F21</f>
        <v>27350</v>
      </c>
      <c r="F21">
        <f>'2018_A9_Regionalinformation'!G21</f>
        <v>31655</v>
      </c>
      <c r="G21">
        <f>'2018_A9_Regionalinformation'!H21</f>
        <v>36475</v>
      </c>
      <c r="H21">
        <f>'2018_A9_Regionalinformation'!I21</f>
        <v>8850</v>
      </c>
      <c r="I21">
        <f>'2018_A9_Regionalinformation'!J21</f>
        <v>27625</v>
      </c>
      <c r="J21">
        <f>'2018_A9_Regionalinformation'!K21</f>
        <v>4850</v>
      </c>
      <c r="K21">
        <f>'2018_A9_Regionalinformation'!L21</f>
        <v>1295</v>
      </c>
      <c r="L21">
        <f>'2018_A9_Regionalinformation'!M21</f>
        <v>1850</v>
      </c>
      <c r="M21">
        <f>'2018_A9_Regionalinformation'!N21</f>
        <v>3945</v>
      </c>
      <c r="N21" s="87">
        <f t="shared" si="0"/>
        <v>61.23769718214912</v>
      </c>
    </row>
    <row r="22" spans="1:14" x14ac:dyDescent="0.25">
      <c r="A22" t="str">
        <f>'2018_A9_Regionalinformation'!B22</f>
        <v>241x</v>
      </c>
      <c r="B22" t="str">
        <f>'2018_A9_Regionalinformation'!C22</f>
        <v xml:space="preserve">  dav. Hannover, Umland</v>
      </c>
      <c r="C22">
        <f>'2018_A9_Regionalinformation'!D22</f>
        <v>70315</v>
      </c>
      <c r="D22">
        <f>'2018_A9_Regionalinformation'!E22</f>
        <v>2975</v>
      </c>
      <c r="E22">
        <f>'2018_A9_Regionalinformation'!F22</f>
        <v>19210</v>
      </c>
      <c r="F22">
        <f>'2018_A9_Regionalinformation'!G22</f>
        <v>16725</v>
      </c>
      <c r="G22">
        <f>'2018_A9_Regionalinformation'!H22</f>
        <v>23655</v>
      </c>
      <c r="H22">
        <f>'2018_A9_Regionalinformation'!I22</f>
        <v>5520</v>
      </c>
      <c r="I22">
        <f>'2018_A9_Regionalinformation'!J22</f>
        <v>18135</v>
      </c>
      <c r="J22">
        <f>'2018_A9_Regionalinformation'!K22</f>
        <v>2075</v>
      </c>
      <c r="K22">
        <f>'2018_A9_Regionalinformation'!L22</f>
        <v>1515</v>
      </c>
      <c r="L22">
        <f>'2018_A9_Regionalinformation'!M22</f>
        <v>2130</v>
      </c>
      <c r="M22">
        <f>'2018_A9_Regionalinformation'!N22</f>
        <v>1960</v>
      </c>
      <c r="N22" s="87">
        <f t="shared" si="0"/>
        <v>57.427291474080924</v>
      </c>
    </row>
    <row r="23" spans="1:14" x14ac:dyDescent="0.25">
      <c r="A23">
        <f>'2018_A9_Regionalinformation'!B23</f>
        <v>251</v>
      </c>
      <c r="B23" t="str">
        <f>'2018_A9_Regionalinformation'!C23</f>
        <v>Diepholz</v>
      </c>
      <c r="C23">
        <f>'2018_A9_Regionalinformation'!D23</f>
        <v>17565</v>
      </c>
      <c r="D23">
        <f>'2018_A9_Regionalinformation'!E23</f>
        <v>450</v>
      </c>
      <c r="E23">
        <f>'2018_A9_Regionalinformation'!F23</f>
        <v>4485</v>
      </c>
      <c r="F23">
        <f>'2018_A9_Regionalinformation'!G23</f>
        <v>3015</v>
      </c>
      <c r="G23">
        <f>'2018_A9_Regionalinformation'!H23</f>
        <v>7120</v>
      </c>
      <c r="H23">
        <f>'2018_A9_Regionalinformation'!I23</f>
        <v>760</v>
      </c>
      <c r="I23">
        <f>'2018_A9_Regionalinformation'!J23</f>
        <v>6360</v>
      </c>
      <c r="J23">
        <f>'2018_A9_Regionalinformation'!K23</f>
        <v>355</v>
      </c>
      <c r="K23">
        <f>'2018_A9_Regionalinformation'!L23</f>
        <v>585</v>
      </c>
      <c r="L23">
        <f>'2018_A9_Regionalinformation'!M23</f>
        <v>1050</v>
      </c>
      <c r="M23">
        <f>'2018_A9_Regionalinformation'!N23</f>
        <v>490</v>
      </c>
      <c r="N23" s="87">
        <f t="shared" si="0"/>
        <v>57.699971534301163</v>
      </c>
    </row>
    <row r="24" spans="1:14" x14ac:dyDescent="0.25">
      <c r="A24">
        <f>'2018_A9_Regionalinformation'!B24</f>
        <v>252</v>
      </c>
      <c r="B24" t="str">
        <f>'2018_A9_Regionalinformation'!C24</f>
        <v>Hameln-Pyrmont</v>
      </c>
      <c r="C24">
        <f>'2018_A9_Regionalinformation'!D24</f>
        <v>16535</v>
      </c>
      <c r="D24">
        <f>'2018_A9_Regionalinformation'!E24</f>
        <v>295</v>
      </c>
      <c r="E24">
        <f>'2018_A9_Regionalinformation'!F24</f>
        <v>4815</v>
      </c>
      <c r="F24">
        <f>'2018_A9_Regionalinformation'!G24</f>
        <v>4630</v>
      </c>
      <c r="G24">
        <f>'2018_A9_Regionalinformation'!H24</f>
        <v>5170</v>
      </c>
      <c r="H24">
        <f>'2018_A9_Regionalinformation'!I24</f>
        <v>1220</v>
      </c>
      <c r="I24">
        <f>'2018_A9_Regionalinformation'!J24</f>
        <v>3950</v>
      </c>
      <c r="J24">
        <f>'2018_A9_Regionalinformation'!K24</f>
        <v>245</v>
      </c>
      <c r="K24">
        <f>'2018_A9_Regionalinformation'!L24</f>
        <v>425</v>
      </c>
      <c r="L24">
        <f>'2018_A9_Regionalinformation'!M24</f>
        <v>540</v>
      </c>
      <c r="M24">
        <f>'2018_A9_Regionalinformation'!N24</f>
        <v>400</v>
      </c>
      <c r="N24" s="87">
        <f t="shared" si="0"/>
        <v>59.268218929543394</v>
      </c>
    </row>
    <row r="25" spans="1:14" x14ac:dyDescent="0.25">
      <c r="A25">
        <f>'2018_A9_Regionalinformation'!B25</f>
        <v>254</v>
      </c>
      <c r="B25" t="str">
        <f>'2018_A9_Regionalinformation'!C25</f>
        <v>Hildesheim</v>
      </c>
      <c r="C25">
        <f>'2018_A9_Regionalinformation'!D25</f>
        <v>24090</v>
      </c>
      <c r="D25">
        <f>'2018_A9_Regionalinformation'!E25</f>
        <v>595</v>
      </c>
      <c r="E25">
        <f>'2018_A9_Regionalinformation'!F25</f>
        <v>6725</v>
      </c>
      <c r="F25">
        <f>'2018_A9_Regionalinformation'!G25</f>
        <v>5395</v>
      </c>
      <c r="G25">
        <f>'2018_A9_Regionalinformation'!H25</f>
        <v>7580</v>
      </c>
      <c r="H25">
        <f>'2018_A9_Regionalinformation'!I25</f>
        <v>1635</v>
      </c>
      <c r="I25">
        <f>'2018_A9_Regionalinformation'!J25</f>
        <v>5945</v>
      </c>
      <c r="J25">
        <f>'2018_A9_Regionalinformation'!K25</f>
        <v>1070</v>
      </c>
      <c r="K25">
        <f>'2018_A9_Regionalinformation'!L25</f>
        <v>635</v>
      </c>
      <c r="L25">
        <f>'2018_A9_Regionalinformation'!M25</f>
        <v>1090</v>
      </c>
      <c r="M25">
        <f>'2018_A9_Regionalinformation'!N25</f>
        <v>990</v>
      </c>
      <c r="N25" s="87">
        <f t="shared" si="0"/>
        <v>53.860523038605237</v>
      </c>
    </row>
    <row r="26" spans="1:14" x14ac:dyDescent="0.25">
      <c r="A26">
        <f>'2018_A9_Regionalinformation'!B26</f>
        <v>255</v>
      </c>
      <c r="B26" t="str">
        <f>'2018_A9_Regionalinformation'!C26</f>
        <v>Holzminden</v>
      </c>
      <c r="C26">
        <f>'2018_A9_Regionalinformation'!D26</f>
        <v>4330</v>
      </c>
      <c r="D26">
        <f>'2018_A9_Regionalinformation'!E26</f>
        <v>125</v>
      </c>
      <c r="E26">
        <f>'2018_A9_Regionalinformation'!F26</f>
        <v>1500</v>
      </c>
      <c r="F26">
        <f>'2018_A9_Regionalinformation'!G26</f>
        <v>1515</v>
      </c>
      <c r="G26">
        <f>'2018_A9_Regionalinformation'!H26</f>
        <v>580</v>
      </c>
      <c r="H26">
        <f>'2018_A9_Regionalinformation'!I26</f>
        <v>215</v>
      </c>
      <c r="I26">
        <f>'2018_A9_Regionalinformation'!J26</f>
        <v>365</v>
      </c>
      <c r="J26">
        <f>'2018_A9_Regionalinformation'!K26</f>
        <v>55</v>
      </c>
      <c r="K26">
        <f>'2018_A9_Regionalinformation'!L26</f>
        <v>90</v>
      </c>
      <c r="L26">
        <f>'2018_A9_Regionalinformation'!M26</f>
        <v>320</v>
      </c>
      <c r="M26">
        <f>'2018_A9_Regionalinformation'!N26</f>
        <v>140</v>
      </c>
      <c r="N26" s="87">
        <f t="shared" si="0"/>
        <v>48.383371824480371</v>
      </c>
    </row>
    <row r="27" spans="1:14" x14ac:dyDescent="0.25">
      <c r="A27">
        <f>'2018_A9_Regionalinformation'!B27</f>
        <v>256</v>
      </c>
      <c r="B27" t="str">
        <f>'2018_A9_Regionalinformation'!C27</f>
        <v>Nienburg (Weser)</v>
      </c>
      <c r="C27">
        <f>'2018_A9_Regionalinformation'!D27</f>
        <v>10430</v>
      </c>
      <c r="D27">
        <f>'2018_A9_Regionalinformation'!E27</f>
        <v>160</v>
      </c>
      <c r="E27">
        <f>'2018_A9_Regionalinformation'!F27</f>
        <v>3085</v>
      </c>
      <c r="F27">
        <f>'2018_A9_Regionalinformation'!G27</f>
        <v>1890</v>
      </c>
      <c r="G27">
        <f>'2018_A9_Regionalinformation'!H27</f>
        <v>4195</v>
      </c>
      <c r="H27">
        <f>'2018_A9_Regionalinformation'!I27</f>
        <v>500</v>
      </c>
      <c r="I27">
        <f>'2018_A9_Regionalinformation'!J27</f>
        <v>3695</v>
      </c>
      <c r="J27">
        <f>'2018_A9_Regionalinformation'!K27</f>
        <v>185</v>
      </c>
      <c r="K27">
        <f>'2018_A9_Regionalinformation'!L27</f>
        <v>275</v>
      </c>
      <c r="L27">
        <f>'2018_A9_Regionalinformation'!M27</f>
        <v>445</v>
      </c>
      <c r="M27">
        <f>'2018_A9_Regionalinformation'!N27</f>
        <v>170</v>
      </c>
      <c r="N27" s="87">
        <f t="shared" si="0"/>
        <v>58.341323106423779</v>
      </c>
    </row>
    <row r="28" spans="1:14" x14ac:dyDescent="0.25">
      <c r="A28">
        <f>'2018_A9_Regionalinformation'!B28</f>
        <v>257</v>
      </c>
      <c r="B28" t="str">
        <f>'2018_A9_Regionalinformation'!C28</f>
        <v>Schaumburg</v>
      </c>
      <c r="C28">
        <f>'2018_A9_Regionalinformation'!D28</f>
        <v>13985</v>
      </c>
      <c r="D28">
        <f>'2018_A9_Regionalinformation'!E28</f>
        <v>265</v>
      </c>
      <c r="E28">
        <f>'2018_A9_Regionalinformation'!F28</f>
        <v>3815</v>
      </c>
      <c r="F28">
        <f>'2018_A9_Regionalinformation'!G28</f>
        <v>3230</v>
      </c>
      <c r="G28">
        <f>'2018_A9_Regionalinformation'!H28</f>
        <v>4735</v>
      </c>
      <c r="H28">
        <f>'2018_A9_Regionalinformation'!I28</f>
        <v>985</v>
      </c>
      <c r="I28">
        <f>'2018_A9_Regionalinformation'!J28</f>
        <v>3750</v>
      </c>
      <c r="J28">
        <f>'2018_A9_Regionalinformation'!K28</f>
        <v>235</v>
      </c>
      <c r="K28">
        <f>'2018_A9_Regionalinformation'!L28</f>
        <v>520</v>
      </c>
      <c r="L28">
        <f>'2018_A9_Regionalinformation'!M28</f>
        <v>810</v>
      </c>
      <c r="M28">
        <f>'2018_A9_Regionalinformation'!N28</f>
        <v>365</v>
      </c>
      <c r="N28" s="87">
        <f t="shared" si="0"/>
        <v>56.953879156238827</v>
      </c>
    </row>
    <row r="29" spans="1:14" x14ac:dyDescent="0.25">
      <c r="A29">
        <f>'2018_A9_Regionalinformation'!B29</f>
        <v>2</v>
      </c>
      <c r="B29" t="str">
        <f>'2018_A9_Regionalinformation'!C29</f>
        <v>Stat. Region Hannover</v>
      </c>
      <c r="C29">
        <f>'2018_A9_Regionalinformation'!D29</f>
        <v>268505</v>
      </c>
      <c r="D29">
        <f>'2018_A9_Regionalinformation'!E29</f>
        <v>8145</v>
      </c>
      <c r="E29">
        <f>'2018_A9_Regionalinformation'!F29</f>
        <v>70980</v>
      </c>
      <c r="F29">
        <f>'2018_A9_Regionalinformation'!G29</f>
        <v>68055</v>
      </c>
      <c r="G29">
        <f>'2018_A9_Regionalinformation'!H29</f>
        <v>89510</v>
      </c>
      <c r="H29">
        <f>'2018_A9_Regionalinformation'!I29</f>
        <v>19690</v>
      </c>
      <c r="I29">
        <f>'2018_A9_Regionalinformation'!J29</f>
        <v>69825</v>
      </c>
      <c r="J29">
        <f>'2018_A9_Regionalinformation'!K29</f>
        <v>9070</v>
      </c>
      <c r="K29">
        <f>'2018_A9_Regionalinformation'!L29</f>
        <v>5335</v>
      </c>
      <c r="L29">
        <f>'2018_A9_Regionalinformation'!M29</f>
        <v>8230</v>
      </c>
      <c r="M29">
        <f>'2018_A9_Regionalinformation'!N29</f>
        <v>8465</v>
      </c>
      <c r="N29" s="87">
        <f t="shared" si="0"/>
        <v>58.682333662315415</v>
      </c>
    </row>
    <row r="30" spans="1:14" x14ac:dyDescent="0.25">
      <c r="A30">
        <f>'2018_A9_Regionalinformation'!B30</f>
        <v>351</v>
      </c>
      <c r="B30" t="str">
        <f>'2018_A9_Regionalinformation'!C30</f>
        <v>Celle</v>
      </c>
      <c r="C30">
        <f>'2018_A9_Regionalinformation'!D30</f>
        <v>14130</v>
      </c>
      <c r="D30">
        <f>'2018_A9_Regionalinformation'!E30</f>
        <v>165</v>
      </c>
      <c r="E30">
        <f>'2018_A9_Regionalinformation'!F30</f>
        <v>4780</v>
      </c>
      <c r="F30">
        <f>'2018_A9_Regionalinformation'!G30</f>
        <v>2525</v>
      </c>
      <c r="G30">
        <f>'2018_A9_Regionalinformation'!H30</f>
        <v>5200</v>
      </c>
      <c r="H30">
        <f>'2018_A9_Regionalinformation'!I30</f>
        <v>1040</v>
      </c>
      <c r="I30">
        <f>'2018_A9_Regionalinformation'!J30</f>
        <v>4160</v>
      </c>
      <c r="J30">
        <f>'2018_A9_Regionalinformation'!K30</f>
        <v>285</v>
      </c>
      <c r="K30">
        <f>'2018_A9_Regionalinformation'!L30</f>
        <v>340</v>
      </c>
      <c r="L30">
        <f>'2018_A9_Regionalinformation'!M30</f>
        <v>510</v>
      </c>
      <c r="M30">
        <f>'2018_A9_Regionalinformation'!N30</f>
        <v>310</v>
      </c>
      <c r="N30" s="87">
        <f t="shared" si="0"/>
        <v>54.670912951167729</v>
      </c>
    </row>
    <row r="31" spans="1:14" x14ac:dyDescent="0.25">
      <c r="A31">
        <f>'2018_A9_Regionalinformation'!B31</f>
        <v>352</v>
      </c>
      <c r="B31" t="str">
        <f>'2018_A9_Regionalinformation'!C31</f>
        <v>Cuxhaven</v>
      </c>
      <c r="C31">
        <f>'2018_A9_Regionalinformation'!D31</f>
        <v>13335</v>
      </c>
      <c r="D31">
        <f>'2018_A9_Regionalinformation'!E31</f>
        <v>415</v>
      </c>
      <c r="E31">
        <f>'2018_A9_Regionalinformation'!F31</f>
        <v>3640</v>
      </c>
      <c r="F31">
        <f>'2018_A9_Regionalinformation'!G31</f>
        <v>1990</v>
      </c>
      <c r="G31">
        <f>'2018_A9_Regionalinformation'!H31</f>
        <v>5685</v>
      </c>
      <c r="H31">
        <f>'2018_A9_Regionalinformation'!I31</f>
        <v>870</v>
      </c>
      <c r="I31">
        <f>'2018_A9_Regionalinformation'!J31</f>
        <v>4815</v>
      </c>
      <c r="J31">
        <f>'2018_A9_Regionalinformation'!K31</f>
        <v>375</v>
      </c>
      <c r="K31">
        <f>'2018_A9_Regionalinformation'!L31</f>
        <v>360</v>
      </c>
      <c r="L31">
        <f>'2018_A9_Regionalinformation'!M31</f>
        <v>600</v>
      </c>
      <c r="M31">
        <f>'2018_A9_Regionalinformation'!N31</f>
        <v>265</v>
      </c>
      <c r="N31" s="87">
        <f t="shared" si="0"/>
        <v>57.555305586801651</v>
      </c>
    </row>
    <row r="32" spans="1:14" x14ac:dyDescent="0.25">
      <c r="A32">
        <f>'2018_A9_Regionalinformation'!B32</f>
        <v>353</v>
      </c>
      <c r="B32" t="str">
        <f>'2018_A9_Regionalinformation'!C32</f>
        <v>Harburg</v>
      </c>
      <c r="C32">
        <f>'2018_A9_Regionalinformation'!D32</f>
        <v>18930</v>
      </c>
      <c r="D32">
        <f>'2018_A9_Regionalinformation'!E32</f>
        <v>725</v>
      </c>
      <c r="E32">
        <f>'2018_A9_Regionalinformation'!F32</f>
        <v>3750</v>
      </c>
      <c r="F32">
        <f>'2018_A9_Regionalinformation'!G32</f>
        <v>3800</v>
      </c>
      <c r="G32">
        <f>'2018_A9_Regionalinformation'!H32</f>
        <v>6860</v>
      </c>
      <c r="H32">
        <f>'2018_A9_Regionalinformation'!I32</f>
        <v>1465</v>
      </c>
      <c r="I32">
        <f>'2018_A9_Regionalinformation'!J32</f>
        <v>5400</v>
      </c>
      <c r="J32">
        <f>'2018_A9_Regionalinformation'!K32</f>
        <v>1295</v>
      </c>
      <c r="K32">
        <f>'2018_A9_Regionalinformation'!L32</f>
        <v>790</v>
      </c>
      <c r="L32">
        <f>'2018_A9_Regionalinformation'!M32</f>
        <v>935</v>
      </c>
      <c r="M32">
        <f>'2018_A9_Regionalinformation'!N32</f>
        <v>760</v>
      </c>
      <c r="N32" s="87">
        <f t="shared" si="0"/>
        <v>56.312731114632854</v>
      </c>
    </row>
    <row r="33" spans="1:14" x14ac:dyDescent="0.25">
      <c r="A33">
        <f>'2018_A9_Regionalinformation'!B33</f>
        <v>354</v>
      </c>
      <c r="B33" t="str">
        <f>'2018_A9_Regionalinformation'!C33</f>
        <v>Lüchow-Dannenberg</v>
      </c>
      <c r="C33">
        <f>'2018_A9_Regionalinformation'!D33</f>
        <v>2665</v>
      </c>
      <c r="D33">
        <f>'2018_A9_Regionalinformation'!E33</f>
        <v>65</v>
      </c>
      <c r="E33">
        <f>'2018_A9_Regionalinformation'!F33</f>
        <v>665</v>
      </c>
      <c r="F33">
        <f>'2018_A9_Regionalinformation'!G33</f>
        <v>325</v>
      </c>
      <c r="G33">
        <f>'2018_A9_Regionalinformation'!H33</f>
        <v>1250</v>
      </c>
      <c r="H33">
        <f>'2018_A9_Regionalinformation'!I33</f>
        <v>140</v>
      </c>
      <c r="I33">
        <f>'2018_A9_Regionalinformation'!J33</f>
        <v>1105</v>
      </c>
      <c r="J33">
        <f>'2018_A9_Regionalinformation'!K33</f>
        <v>50</v>
      </c>
      <c r="K33">
        <f>'2018_A9_Regionalinformation'!L33</f>
        <v>85</v>
      </c>
      <c r="L33">
        <f>'2018_A9_Regionalinformation'!M33</f>
        <v>115</v>
      </c>
      <c r="M33">
        <f>'2018_A9_Regionalinformation'!N33</f>
        <v>110</v>
      </c>
      <c r="N33" s="87">
        <f t="shared" si="0"/>
        <v>59.099437148217639</v>
      </c>
    </row>
    <row r="34" spans="1:14" x14ac:dyDescent="0.25">
      <c r="A34">
        <f>'2018_A9_Regionalinformation'!B34</f>
        <v>355</v>
      </c>
      <c r="B34" t="str">
        <f>'2018_A9_Regionalinformation'!C34</f>
        <v>Lüneburg</v>
      </c>
      <c r="C34">
        <f>'2018_A9_Regionalinformation'!D34</f>
        <v>12760</v>
      </c>
      <c r="D34">
        <f>'2018_A9_Regionalinformation'!E34</f>
        <v>195</v>
      </c>
      <c r="E34">
        <f>'2018_A9_Regionalinformation'!F34</f>
        <v>5090</v>
      </c>
      <c r="F34">
        <f>'2018_A9_Regionalinformation'!G34</f>
        <v>2040</v>
      </c>
      <c r="G34">
        <f>'2018_A9_Regionalinformation'!H34</f>
        <v>3975</v>
      </c>
      <c r="H34">
        <f>'2018_A9_Regionalinformation'!I34</f>
        <v>535</v>
      </c>
      <c r="I34">
        <f>'2018_A9_Regionalinformation'!J34</f>
        <v>3440</v>
      </c>
      <c r="J34">
        <f>'2018_A9_Regionalinformation'!K34</f>
        <v>230</v>
      </c>
      <c r="K34">
        <f>'2018_A9_Regionalinformation'!L34</f>
        <v>370</v>
      </c>
      <c r="L34">
        <f>'2018_A9_Regionalinformation'!M34</f>
        <v>535</v>
      </c>
      <c r="M34">
        <f>'2018_A9_Regionalinformation'!N34</f>
        <v>315</v>
      </c>
      <c r="N34" s="87">
        <f t="shared" si="0"/>
        <v>47.139498432601876</v>
      </c>
    </row>
    <row r="35" spans="1:14" x14ac:dyDescent="0.25">
      <c r="A35">
        <f>'2018_A9_Regionalinformation'!B35</f>
        <v>356</v>
      </c>
      <c r="B35" t="str">
        <f>'2018_A9_Regionalinformation'!C35</f>
        <v>Osterholz</v>
      </c>
      <c r="C35">
        <f>'2018_A9_Regionalinformation'!D35</f>
        <v>6560</v>
      </c>
      <c r="D35">
        <f>'2018_A9_Regionalinformation'!E35</f>
        <v>215</v>
      </c>
      <c r="E35">
        <f>'2018_A9_Regionalinformation'!F35</f>
        <v>2115</v>
      </c>
      <c r="F35">
        <f>'2018_A9_Regionalinformation'!G35</f>
        <v>1415</v>
      </c>
      <c r="G35">
        <f>'2018_A9_Regionalinformation'!H35</f>
        <v>2075</v>
      </c>
      <c r="H35">
        <f>'2018_A9_Regionalinformation'!I35</f>
        <v>405</v>
      </c>
      <c r="I35">
        <f>'2018_A9_Regionalinformation'!J35</f>
        <v>1670</v>
      </c>
      <c r="J35">
        <f>'2018_A9_Regionalinformation'!K35</f>
        <v>90</v>
      </c>
      <c r="K35">
        <f>'2018_A9_Regionalinformation'!L35</f>
        <v>225</v>
      </c>
      <c r="L35">
        <f>'2018_A9_Regionalinformation'!M35</f>
        <v>275</v>
      </c>
      <c r="M35">
        <f>'2018_A9_Regionalinformation'!N35</f>
        <v>140</v>
      </c>
      <c r="N35" s="87">
        <f t="shared" si="0"/>
        <v>53.201219512195117</v>
      </c>
    </row>
    <row r="36" spans="1:14" x14ac:dyDescent="0.25">
      <c r="A36">
        <f>'2018_A9_Regionalinformation'!B36</f>
        <v>357</v>
      </c>
      <c r="B36" t="str">
        <f>'2018_A9_Regionalinformation'!C36</f>
        <v>Rotenburg (Wümme)</v>
      </c>
      <c r="C36">
        <f>'2018_A9_Regionalinformation'!D36</f>
        <v>11145</v>
      </c>
      <c r="D36">
        <f>'2018_A9_Regionalinformation'!E36</f>
        <v>250</v>
      </c>
      <c r="E36">
        <f>'2018_A9_Regionalinformation'!F36</f>
        <v>2765</v>
      </c>
      <c r="F36">
        <f>'2018_A9_Regionalinformation'!G36</f>
        <v>1780</v>
      </c>
      <c r="G36">
        <f>'2018_A9_Regionalinformation'!H36</f>
        <v>4860</v>
      </c>
      <c r="H36">
        <f>'2018_A9_Regionalinformation'!I36</f>
        <v>880</v>
      </c>
      <c r="I36">
        <f>'2018_A9_Regionalinformation'!J36</f>
        <v>3980</v>
      </c>
      <c r="J36">
        <f>'2018_A9_Regionalinformation'!K36</f>
        <v>225</v>
      </c>
      <c r="K36">
        <f>'2018_A9_Regionalinformation'!L36</f>
        <v>300</v>
      </c>
      <c r="L36">
        <f>'2018_A9_Regionalinformation'!M36</f>
        <v>600</v>
      </c>
      <c r="M36">
        <f>'2018_A9_Regionalinformation'!N36</f>
        <v>360</v>
      </c>
      <c r="N36" s="87">
        <f t="shared" si="0"/>
        <v>59.578286227007624</v>
      </c>
    </row>
    <row r="37" spans="1:14" x14ac:dyDescent="0.25">
      <c r="A37">
        <f>'2018_A9_Regionalinformation'!B37</f>
        <v>358</v>
      </c>
      <c r="B37" t="str">
        <f>'2018_A9_Regionalinformation'!C37</f>
        <v>Heidekreis</v>
      </c>
      <c r="C37">
        <f>'2018_A9_Regionalinformation'!D37</f>
        <v>11545</v>
      </c>
      <c r="D37">
        <f>'2018_A9_Regionalinformation'!E37</f>
        <v>275</v>
      </c>
      <c r="E37">
        <f>'2018_A9_Regionalinformation'!F37</f>
        <v>2765</v>
      </c>
      <c r="F37">
        <f>'2018_A9_Regionalinformation'!G37</f>
        <v>1815</v>
      </c>
      <c r="G37">
        <f>'2018_A9_Regionalinformation'!H37</f>
        <v>5200</v>
      </c>
      <c r="H37">
        <f>'2018_A9_Regionalinformation'!I37</f>
        <v>880</v>
      </c>
      <c r="I37">
        <f>'2018_A9_Regionalinformation'!J37</f>
        <v>4320</v>
      </c>
      <c r="J37">
        <f>'2018_A9_Regionalinformation'!K37</f>
        <v>245</v>
      </c>
      <c r="K37">
        <f>'2018_A9_Regionalinformation'!L37</f>
        <v>260</v>
      </c>
      <c r="L37">
        <f>'2018_A9_Regionalinformation'!M37</f>
        <v>335</v>
      </c>
      <c r="M37">
        <f>'2018_A9_Regionalinformation'!N37</f>
        <v>650</v>
      </c>
      <c r="N37" s="87">
        <f t="shared" si="0"/>
        <v>60.762234733650935</v>
      </c>
    </row>
    <row r="38" spans="1:14" x14ac:dyDescent="0.25">
      <c r="A38">
        <f>'2018_A9_Regionalinformation'!B38</f>
        <v>359</v>
      </c>
      <c r="B38" t="str">
        <f>'2018_A9_Regionalinformation'!C38</f>
        <v>Stade</v>
      </c>
      <c r="C38">
        <f>'2018_A9_Regionalinformation'!D38</f>
        <v>18555</v>
      </c>
      <c r="D38">
        <f>'2018_A9_Regionalinformation'!E38</f>
        <v>360</v>
      </c>
      <c r="E38">
        <f>'2018_A9_Regionalinformation'!F38</f>
        <v>4930</v>
      </c>
      <c r="F38">
        <f>'2018_A9_Regionalinformation'!G38</f>
        <v>2625</v>
      </c>
      <c r="G38">
        <f>'2018_A9_Regionalinformation'!H38</f>
        <v>8490</v>
      </c>
      <c r="H38">
        <f>'2018_A9_Regionalinformation'!I38</f>
        <v>1080</v>
      </c>
      <c r="I38">
        <f>'2018_A9_Regionalinformation'!J38</f>
        <v>7410</v>
      </c>
      <c r="J38">
        <f>'2018_A9_Regionalinformation'!K38</f>
        <v>330</v>
      </c>
      <c r="K38">
        <f>'2018_A9_Regionalinformation'!L38</f>
        <v>550</v>
      </c>
      <c r="L38">
        <f>'2018_A9_Regionalinformation'!M38</f>
        <v>895</v>
      </c>
      <c r="M38">
        <f>'2018_A9_Regionalinformation'!N38</f>
        <v>370</v>
      </c>
      <c r="N38" s="87">
        <f t="shared" si="0"/>
        <v>59.90299110751819</v>
      </c>
    </row>
    <row r="39" spans="1:14" x14ac:dyDescent="0.25">
      <c r="A39">
        <f>'2018_A9_Regionalinformation'!B39</f>
        <v>360</v>
      </c>
      <c r="B39" t="str">
        <f>'2018_A9_Regionalinformation'!C39</f>
        <v>Uelzen</v>
      </c>
      <c r="C39">
        <f>'2018_A9_Regionalinformation'!D39</f>
        <v>5605</v>
      </c>
      <c r="D39">
        <f>'2018_A9_Regionalinformation'!E39</f>
        <v>85</v>
      </c>
      <c r="E39">
        <f>'2018_A9_Regionalinformation'!F39</f>
        <v>1725</v>
      </c>
      <c r="F39">
        <f>'2018_A9_Regionalinformation'!G39</f>
        <v>945</v>
      </c>
      <c r="G39">
        <f>'2018_A9_Regionalinformation'!H39</f>
        <v>2215</v>
      </c>
      <c r="H39">
        <f>'2018_A9_Regionalinformation'!I39</f>
        <v>310</v>
      </c>
      <c r="I39">
        <f>'2018_A9_Regionalinformation'!J39</f>
        <v>1905</v>
      </c>
      <c r="J39">
        <f>'2018_A9_Regionalinformation'!K39</f>
        <v>170</v>
      </c>
      <c r="K39">
        <f>'2018_A9_Regionalinformation'!L39</f>
        <v>140</v>
      </c>
      <c r="L39">
        <f>'2018_A9_Regionalinformation'!M39</f>
        <v>200</v>
      </c>
      <c r="M39">
        <f>'2018_A9_Regionalinformation'!N39</f>
        <v>115</v>
      </c>
      <c r="N39" s="87">
        <f t="shared" si="0"/>
        <v>56.378233719892954</v>
      </c>
    </row>
    <row r="40" spans="1:14" x14ac:dyDescent="0.25">
      <c r="A40">
        <f>'2018_A9_Regionalinformation'!B40</f>
        <v>361</v>
      </c>
      <c r="B40" t="str">
        <f>'2018_A9_Regionalinformation'!C40</f>
        <v>Verden</v>
      </c>
      <c r="C40">
        <f>'2018_A9_Regionalinformation'!D40</f>
        <v>10975</v>
      </c>
      <c r="D40">
        <f>'2018_A9_Regionalinformation'!E40</f>
        <v>470</v>
      </c>
      <c r="E40">
        <f>'2018_A9_Regionalinformation'!F40</f>
        <v>3325</v>
      </c>
      <c r="F40">
        <f>'2018_A9_Regionalinformation'!G40</f>
        <v>2650</v>
      </c>
      <c r="G40">
        <f>'2018_A9_Regionalinformation'!H40</f>
        <v>3255</v>
      </c>
      <c r="H40">
        <f>'2018_A9_Regionalinformation'!I40</f>
        <v>505</v>
      </c>
      <c r="I40">
        <f>'2018_A9_Regionalinformation'!J40</f>
        <v>2750</v>
      </c>
      <c r="J40">
        <f>'2018_A9_Regionalinformation'!K40</f>
        <v>140</v>
      </c>
      <c r="K40">
        <f>'2018_A9_Regionalinformation'!L40</f>
        <v>220</v>
      </c>
      <c r="L40">
        <f>'2018_A9_Regionalinformation'!M40</f>
        <v>615</v>
      </c>
      <c r="M40">
        <f>'2018_A9_Regionalinformation'!N40</f>
        <v>300</v>
      </c>
      <c r="N40" s="87">
        <f t="shared" si="0"/>
        <v>53.804100227790428</v>
      </c>
    </row>
    <row r="41" spans="1:14" x14ac:dyDescent="0.25">
      <c r="A41">
        <f>'2018_A9_Regionalinformation'!B41</f>
        <v>3</v>
      </c>
      <c r="B41" t="str">
        <f>'2018_A9_Regionalinformation'!C41</f>
        <v>Stat. Region Lüneburg</v>
      </c>
      <c r="C41">
        <f>'2018_A9_Regionalinformation'!D41</f>
        <v>126195</v>
      </c>
      <c r="D41">
        <f>'2018_A9_Regionalinformation'!E41</f>
        <v>3215</v>
      </c>
      <c r="E41">
        <f>'2018_A9_Regionalinformation'!F41</f>
        <v>35550</v>
      </c>
      <c r="F41">
        <f>'2018_A9_Regionalinformation'!G41</f>
        <v>21915</v>
      </c>
      <c r="G41">
        <f>'2018_A9_Regionalinformation'!H41</f>
        <v>49060</v>
      </c>
      <c r="H41">
        <f>'2018_A9_Regionalinformation'!I41</f>
        <v>8110</v>
      </c>
      <c r="I41">
        <f>'2018_A9_Regionalinformation'!J41</f>
        <v>40950</v>
      </c>
      <c r="J41">
        <f>'2018_A9_Regionalinformation'!K41</f>
        <v>3435</v>
      </c>
      <c r="K41">
        <f>'2018_A9_Regionalinformation'!L41</f>
        <v>3640</v>
      </c>
      <c r="L41">
        <f>'2018_A9_Regionalinformation'!M41</f>
        <v>5615</v>
      </c>
      <c r="M41">
        <f>'2018_A9_Regionalinformation'!N41</f>
        <v>3695</v>
      </c>
      <c r="N41" s="87">
        <f t="shared" si="0"/>
        <v>56.242323388406831</v>
      </c>
    </row>
    <row r="42" spans="1:14" x14ac:dyDescent="0.25">
      <c r="A42">
        <f>'2018_A9_Regionalinformation'!B42</f>
        <v>401</v>
      </c>
      <c r="B42" t="str">
        <f>'2018_A9_Regionalinformation'!C42</f>
        <v>Delmenhorst, Stadt</v>
      </c>
      <c r="C42">
        <f>'2018_A9_Regionalinformation'!D42</f>
        <v>12970</v>
      </c>
      <c r="D42">
        <f>'2018_A9_Regionalinformation'!E42</f>
        <v>340</v>
      </c>
      <c r="E42">
        <f>'2018_A9_Regionalinformation'!F42</f>
        <v>3890</v>
      </c>
      <c r="F42">
        <f>'2018_A9_Regionalinformation'!G42</f>
        <v>3035</v>
      </c>
      <c r="G42">
        <f>'2018_A9_Regionalinformation'!H42</f>
        <v>4815</v>
      </c>
      <c r="H42">
        <f>'2018_A9_Regionalinformation'!I42</f>
        <v>350</v>
      </c>
      <c r="I42">
        <f>'2018_A9_Regionalinformation'!J42</f>
        <v>4470</v>
      </c>
      <c r="J42">
        <f>'2018_A9_Regionalinformation'!K42</f>
        <v>290</v>
      </c>
      <c r="K42">
        <f>'2018_A9_Regionalinformation'!L42</f>
        <v>135</v>
      </c>
      <c r="L42">
        <f>'2018_A9_Regionalinformation'!M42</f>
        <v>305</v>
      </c>
      <c r="M42">
        <f>'2018_A9_Regionalinformation'!N42</f>
        <v>150</v>
      </c>
      <c r="N42" s="87">
        <f t="shared" si="0"/>
        <v>60.524286815728601</v>
      </c>
    </row>
    <row r="43" spans="1:14" x14ac:dyDescent="0.25">
      <c r="A43">
        <f>'2018_A9_Regionalinformation'!B43</f>
        <v>402</v>
      </c>
      <c r="B43" t="str">
        <f>'2018_A9_Regionalinformation'!C43</f>
        <v>Emden, Stadt</v>
      </c>
      <c r="C43">
        <f>'2018_A9_Regionalinformation'!D43</f>
        <v>5530</v>
      </c>
      <c r="D43">
        <f>'2018_A9_Regionalinformation'!E43</f>
        <v>65</v>
      </c>
      <c r="E43">
        <f>'2018_A9_Regionalinformation'!F43</f>
        <v>1810</v>
      </c>
      <c r="F43">
        <f>'2018_A9_Regionalinformation'!G43</f>
        <v>615</v>
      </c>
      <c r="G43">
        <f>'2018_A9_Regionalinformation'!H43</f>
        <v>2395</v>
      </c>
      <c r="H43">
        <f>'2018_A9_Regionalinformation'!I43</f>
        <v>315</v>
      </c>
      <c r="I43">
        <f>'2018_A9_Regionalinformation'!J43</f>
        <v>2080</v>
      </c>
      <c r="J43">
        <f>'2018_A9_Regionalinformation'!K43</f>
        <v>110</v>
      </c>
      <c r="K43">
        <f>'2018_A9_Regionalinformation'!L43</f>
        <v>110</v>
      </c>
      <c r="L43">
        <f>'2018_A9_Regionalinformation'!M43</f>
        <v>185</v>
      </c>
      <c r="M43">
        <f>'2018_A9_Regionalinformation'!N43</f>
        <v>235</v>
      </c>
      <c r="N43" s="87">
        <f t="shared" si="0"/>
        <v>54.430379746835442</v>
      </c>
    </row>
    <row r="44" spans="1:14" x14ac:dyDescent="0.25">
      <c r="A44">
        <f>'2018_A9_Regionalinformation'!B44</f>
        <v>403</v>
      </c>
      <c r="B44" t="str">
        <f>'2018_A9_Regionalinformation'!C44</f>
        <v>Oldenburg (Oldb), Stadt</v>
      </c>
      <c r="C44">
        <f>'2018_A9_Regionalinformation'!D44</f>
        <v>17365</v>
      </c>
      <c r="D44">
        <f>'2018_A9_Regionalinformation'!E44</f>
        <v>275</v>
      </c>
      <c r="E44">
        <f>'2018_A9_Regionalinformation'!F44</f>
        <v>6560</v>
      </c>
      <c r="F44">
        <f>'2018_A9_Regionalinformation'!G44</f>
        <v>3435</v>
      </c>
      <c r="G44">
        <f>'2018_A9_Regionalinformation'!H44</f>
        <v>4895</v>
      </c>
      <c r="H44">
        <f>'2018_A9_Regionalinformation'!I44</f>
        <v>720</v>
      </c>
      <c r="I44">
        <f>'2018_A9_Regionalinformation'!J44</f>
        <v>4175</v>
      </c>
      <c r="J44">
        <f>'2018_A9_Regionalinformation'!K44</f>
        <v>645</v>
      </c>
      <c r="K44">
        <f>'2018_A9_Regionalinformation'!L44</f>
        <v>230</v>
      </c>
      <c r="L44">
        <f>'2018_A9_Regionalinformation'!M44</f>
        <v>515</v>
      </c>
      <c r="M44">
        <f>'2018_A9_Regionalinformation'!N44</f>
        <v>770</v>
      </c>
      <c r="N44" s="87">
        <f t="shared" si="0"/>
        <v>47.970054707745462</v>
      </c>
    </row>
    <row r="45" spans="1:14" x14ac:dyDescent="0.25">
      <c r="A45">
        <f>'2018_A9_Regionalinformation'!B45</f>
        <v>404</v>
      </c>
      <c r="B45" t="str">
        <f>'2018_A9_Regionalinformation'!C45</f>
        <v>Osnabrück, Stadt</v>
      </c>
      <c r="C45">
        <f>'2018_A9_Regionalinformation'!D45</f>
        <v>24470</v>
      </c>
      <c r="D45">
        <f>'2018_A9_Regionalinformation'!E45</f>
        <v>550</v>
      </c>
      <c r="E45">
        <f>'2018_A9_Regionalinformation'!F45</f>
        <v>6455</v>
      </c>
      <c r="F45">
        <f>'2018_A9_Regionalinformation'!G45</f>
        <v>5270</v>
      </c>
      <c r="G45">
        <f>'2018_A9_Regionalinformation'!H45</f>
        <v>9095</v>
      </c>
      <c r="H45">
        <f>'2018_A9_Regionalinformation'!I45</f>
        <v>1645</v>
      </c>
      <c r="I45">
        <f>'2018_A9_Regionalinformation'!J45</f>
        <v>7450</v>
      </c>
      <c r="J45">
        <f>'2018_A9_Regionalinformation'!K45</f>
        <v>800</v>
      </c>
      <c r="K45">
        <f>'2018_A9_Regionalinformation'!L45</f>
        <v>615</v>
      </c>
      <c r="L45">
        <f>'2018_A9_Regionalinformation'!M45</f>
        <v>640</v>
      </c>
      <c r="M45">
        <f>'2018_A9_Regionalinformation'!N45</f>
        <v>1035</v>
      </c>
      <c r="N45" s="87">
        <f t="shared" si="0"/>
        <v>58.704536166734776</v>
      </c>
    </row>
    <row r="46" spans="1:14" x14ac:dyDescent="0.25">
      <c r="A46" t="str">
        <f>'2018_A9_Regionalinformation'!B46</f>
        <v>405</v>
      </c>
      <c r="B46" t="str">
        <f>'2018_A9_Regionalinformation'!C46</f>
        <v>Wilhelmshaven, Stadt</v>
      </c>
      <c r="C46">
        <f>'2018_A9_Regionalinformation'!D46</f>
        <v>8410</v>
      </c>
      <c r="D46">
        <f>'2018_A9_Regionalinformation'!E46</f>
        <v>110</v>
      </c>
      <c r="E46">
        <f>'2018_A9_Regionalinformation'!F46</f>
        <v>3945</v>
      </c>
      <c r="F46">
        <f>'2018_A9_Regionalinformation'!G46</f>
        <v>1145</v>
      </c>
      <c r="G46">
        <f>'2018_A9_Regionalinformation'!H46</f>
        <v>2435</v>
      </c>
      <c r="H46">
        <f>'2018_A9_Regionalinformation'!I46</f>
        <v>350</v>
      </c>
      <c r="I46">
        <f>'2018_A9_Regionalinformation'!J46</f>
        <v>2090</v>
      </c>
      <c r="J46">
        <f>'2018_A9_Regionalinformation'!K46</f>
        <v>230</v>
      </c>
      <c r="K46">
        <f>'2018_A9_Regionalinformation'!L46</f>
        <v>165</v>
      </c>
      <c r="L46">
        <f>'2018_A9_Regionalinformation'!M46</f>
        <v>170</v>
      </c>
      <c r="M46">
        <f>'2018_A9_Regionalinformation'!N46</f>
        <v>195</v>
      </c>
      <c r="N46" s="87">
        <f t="shared" si="0"/>
        <v>42.568370986920335</v>
      </c>
    </row>
    <row r="47" spans="1:14" x14ac:dyDescent="0.25">
      <c r="A47">
        <f>'2018_A9_Regionalinformation'!B47</f>
        <v>451</v>
      </c>
      <c r="B47" t="str">
        <f>'2018_A9_Regionalinformation'!C47</f>
        <v>Ammerland</v>
      </c>
      <c r="C47">
        <f>'2018_A9_Regionalinformation'!D47</f>
        <v>8075</v>
      </c>
      <c r="D47">
        <f>'2018_A9_Regionalinformation'!E47</f>
        <v>95</v>
      </c>
      <c r="E47">
        <f>'2018_A9_Regionalinformation'!F47</f>
        <v>2290</v>
      </c>
      <c r="F47">
        <f>'2018_A9_Regionalinformation'!G47</f>
        <v>1280</v>
      </c>
      <c r="G47">
        <f>'2018_A9_Regionalinformation'!H47</f>
        <v>3400</v>
      </c>
      <c r="H47">
        <f>'2018_A9_Regionalinformation'!I47</f>
        <v>355</v>
      </c>
      <c r="I47">
        <f>'2018_A9_Regionalinformation'!J47</f>
        <v>3045</v>
      </c>
      <c r="J47">
        <f>'2018_A9_Regionalinformation'!K47</f>
        <v>145</v>
      </c>
      <c r="K47">
        <f>'2018_A9_Regionalinformation'!L47</f>
        <v>175</v>
      </c>
      <c r="L47">
        <f>'2018_A9_Regionalinformation'!M47</f>
        <v>545</v>
      </c>
      <c r="M47">
        <f>'2018_A9_Regionalinformation'!N47</f>
        <v>145</v>
      </c>
      <c r="N47" s="87">
        <f t="shared" si="0"/>
        <v>57.956656346749227</v>
      </c>
    </row>
    <row r="48" spans="1:14" x14ac:dyDescent="0.25">
      <c r="A48">
        <f>'2018_A9_Regionalinformation'!B48</f>
        <v>452</v>
      </c>
      <c r="B48" t="str">
        <f>'2018_A9_Regionalinformation'!C48</f>
        <v>Aurich</v>
      </c>
      <c r="C48">
        <f>'2018_A9_Regionalinformation'!D48</f>
        <v>11515</v>
      </c>
      <c r="D48">
        <f>'2018_A9_Regionalinformation'!E48</f>
        <v>160</v>
      </c>
      <c r="E48">
        <f>'2018_A9_Regionalinformation'!F48</f>
        <v>3200</v>
      </c>
      <c r="F48">
        <f>'2018_A9_Regionalinformation'!G48</f>
        <v>1280</v>
      </c>
      <c r="G48">
        <f>'2018_A9_Regionalinformation'!H48</f>
        <v>4995</v>
      </c>
      <c r="H48">
        <f>'2018_A9_Regionalinformation'!I48</f>
        <v>255</v>
      </c>
      <c r="I48">
        <f>'2018_A9_Regionalinformation'!J48</f>
        <v>4740</v>
      </c>
      <c r="J48">
        <f>'2018_A9_Regionalinformation'!K48</f>
        <v>505</v>
      </c>
      <c r="K48">
        <f>'2018_A9_Regionalinformation'!L48</f>
        <v>410</v>
      </c>
      <c r="L48">
        <f>'2018_A9_Regionalinformation'!M48</f>
        <v>555</v>
      </c>
      <c r="M48">
        <f>'2018_A9_Regionalinformation'!N48</f>
        <v>415</v>
      </c>
      <c r="N48" s="87">
        <f t="shared" si="0"/>
        <v>54.494138080764223</v>
      </c>
    </row>
    <row r="49" spans="1:14" x14ac:dyDescent="0.25">
      <c r="A49">
        <f>'2018_A9_Regionalinformation'!B49</f>
        <v>453</v>
      </c>
      <c r="B49" t="str">
        <f>'2018_A9_Regionalinformation'!C49</f>
        <v>Cloppenburg</v>
      </c>
      <c r="C49">
        <f>'2018_A9_Regionalinformation'!D49</f>
        <v>18915</v>
      </c>
      <c r="D49">
        <f>'2018_A9_Regionalinformation'!E49</f>
        <v>105</v>
      </c>
      <c r="E49">
        <f>'2018_A9_Regionalinformation'!F49</f>
        <v>3575</v>
      </c>
      <c r="F49">
        <f>'2018_A9_Regionalinformation'!G49</f>
        <v>2430</v>
      </c>
      <c r="G49">
        <f>'2018_A9_Regionalinformation'!H49</f>
        <v>11540</v>
      </c>
      <c r="H49">
        <f>'2018_A9_Regionalinformation'!I49</f>
        <v>550</v>
      </c>
      <c r="I49">
        <f>'2018_A9_Regionalinformation'!J49</f>
        <v>10990</v>
      </c>
      <c r="J49">
        <f>'2018_A9_Regionalinformation'!K49</f>
        <v>210</v>
      </c>
      <c r="K49">
        <f>'2018_A9_Regionalinformation'!L49</f>
        <v>215</v>
      </c>
      <c r="L49">
        <f>'2018_A9_Regionalinformation'!M49</f>
        <v>475</v>
      </c>
      <c r="M49">
        <f>'2018_A9_Regionalinformation'!N49</f>
        <v>360</v>
      </c>
      <c r="N49" s="87">
        <f t="shared" si="0"/>
        <v>73.856727464974895</v>
      </c>
    </row>
    <row r="50" spans="1:14" x14ac:dyDescent="0.25">
      <c r="A50">
        <f>'2018_A9_Regionalinformation'!B50</f>
        <v>454</v>
      </c>
      <c r="B50" t="str">
        <f>'2018_A9_Regionalinformation'!C50</f>
        <v>Emsland</v>
      </c>
      <c r="C50">
        <f>'2018_A9_Regionalinformation'!D50</f>
        <v>38825</v>
      </c>
      <c r="D50">
        <f>'2018_A9_Regionalinformation'!E50</f>
        <v>640</v>
      </c>
      <c r="E50">
        <f>'2018_A9_Regionalinformation'!F50</f>
        <v>6530</v>
      </c>
      <c r="F50">
        <f>'2018_A9_Regionalinformation'!G50</f>
        <v>2920</v>
      </c>
      <c r="G50">
        <f>'2018_A9_Regionalinformation'!H50</f>
        <v>25930</v>
      </c>
      <c r="H50">
        <f>'2018_A9_Regionalinformation'!I50</f>
        <v>1780</v>
      </c>
      <c r="I50">
        <f>'2018_A9_Regionalinformation'!J50</f>
        <v>24145</v>
      </c>
      <c r="J50">
        <f>'2018_A9_Regionalinformation'!K50</f>
        <v>375</v>
      </c>
      <c r="K50">
        <f>'2018_A9_Regionalinformation'!L50</f>
        <v>690</v>
      </c>
      <c r="L50">
        <f>'2018_A9_Regionalinformation'!M50</f>
        <v>910</v>
      </c>
      <c r="M50">
        <f>'2018_A9_Regionalinformation'!N50</f>
        <v>830</v>
      </c>
      <c r="N50" s="87">
        <f t="shared" si="0"/>
        <v>74.307791371538954</v>
      </c>
    </row>
    <row r="51" spans="1:14" x14ac:dyDescent="0.25">
      <c r="A51">
        <f>'2018_A9_Regionalinformation'!B51</f>
        <v>455</v>
      </c>
      <c r="B51" t="str">
        <f>'2018_A9_Regionalinformation'!C51</f>
        <v>Friesland</v>
      </c>
      <c r="C51">
        <f>'2018_A9_Regionalinformation'!D51</f>
        <v>4830</v>
      </c>
      <c r="D51">
        <f>'2018_A9_Regionalinformation'!E51</f>
        <v>225</v>
      </c>
      <c r="E51">
        <f>'2018_A9_Regionalinformation'!F51</f>
        <v>1525</v>
      </c>
      <c r="F51">
        <f>'2018_A9_Regionalinformation'!G51</f>
        <v>670</v>
      </c>
      <c r="G51">
        <f>'2018_A9_Regionalinformation'!H51</f>
        <v>1380</v>
      </c>
      <c r="H51">
        <f>'2018_A9_Regionalinformation'!I51</f>
        <v>335</v>
      </c>
      <c r="I51">
        <f>'2018_A9_Regionalinformation'!J51</f>
        <v>1045</v>
      </c>
      <c r="J51">
        <f>'2018_A9_Regionalinformation'!K51</f>
        <v>185</v>
      </c>
      <c r="K51">
        <f>'2018_A9_Regionalinformation'!L51</f>
        <v>285</v>
      </c>
      <c r="L51">
        <f>'2018_A9_Regionalinformation'!M51</f>
        <v>270</v>
      </c>
      <c r="M51">
        <f>'2018_A9_Regionalinformation'!N51</f>
        <v>280</v>
      </c>
      <c r="N51" s="87">
        <f t="shared" si="0"/>
        <v>42.443064182194618</v>
      </c>
    </row>
    <row r="52" spans="1:14" x14ac:dyDescent="0.25">
      <c r="A52">
        <f>'2018_A9_Regionalinformation'!B52</f>
        <v>456</v>
      </c>
      <c r="B52" t="str">
        <f>'2018_A9_Regionalinformation'!C52</f>
        <v>Grafschaft Bentheim</v>
      </c>
      <c r="C52">
        <f>'2018_A9_Regionalinformation'!D52</f>
        <v>21550</v>
      </c>
      <c r="D52">
        <f>'2018_A9_Regionalinformation'!E52</f>
        <v>375</v>
      </c>
      <c r="E52">
        <f>'2018_A9_Regionalinformation'!F52</f>
        <v>2620</v>
      </c>
      <c r="F52">
        <f>'2018_A9_Regionalinformation'!G52</f>
        <v>1945</v>
      </c>
      <c r="G52">
        <f>'2018_A9_Regionalinformation'!H52</f>
        <v>15410</v>
      </c>
      <c r="H52">
        <f>'2018_A9_Regionalinformation'!I52</f>
        <v>6330</v>
      </c>
      <c r="I52">
        <f>'2018_A9_Regionalinformation'!J52</f>
        <v>9080</v>
      </c>
      <c r="J52">
        <f>'2018_A9_Regionalinformation'!K52</f>
        <v>125</v>
      </c>
      <c r="K52">
        <f>'2018_A9_Regionalinformation'!L52</f>
        <v>320</v>
      </c>
      <c r="L52">
        <f>'2018_A9_Regionalinformation'!M52</f>
        <v>405</v>
      </c>
      <c r="M52">
        <f>'2018_A9_Regionalinformation'!N52</f>
        <v>335</v>
      </c>
      <c r="N52" s="87">
        <f t="shared" si="0"/>
        <v>80.533642691415309</v>
      </c>
    </row>
    <row r="53" spans="1:14" x14ac:dyDescent="0.25">
      <c r="A53">
        <f>'2018_A9_Regionalinformation'!B53</f>
        <v>457</v>
      </c>
      <c r="B53" t="str">
        <f>'2018_A9_Regionalinformation'!C53</f>
        <v>Leer</v>
      </c>
      <c r="C53">
        <f>'2018_A9_Regionalinformation'!D53</f>
        <v>13610</v>
      </c>
      <c r="D53">
        <f>'2018_A9_Regionalinformation'!E53</f>
        <v>225</v>
      </c>
      <c r="E53">
        <f>'2018_A9_Regionalinformation'!F53</f>
        <v>3020</v>
      </c>
      <c r="F53">
        <f>'2018_A9_Regionalinformation'!G53</f>
        <v>1290</v>
      </c>
      <c r="G53">
        <f>'2018_A9_Regionalinformation'!H53</f>
        <v>7230</v>
      </c>
      <c r="H53">
        <f>'2018_A9_Regionalinformation'!I53</f>
        <v>585</v>
      </c>
      <c r="I53">
        <f>'2018_A9_Regionalinformation'!J53</f>
        <v>6645</v>
      </c>
      <c r="J53">
        <f>'2018_A9_Regionalinformation'!K53</f>
        <v>245</v>
      </c>
      <c r="K53">
        <f>'2018_A9_Regionalinformation'!L53</f>
        <v>335</v>
      </c>
      <c r="L53">
        <f>'2018_A9_Regionalinformation'!M53</f>
        <v>755</v>
      </c>
      <c r="M53">
        <f>'2018_A9_Regionalinformation'!N53</f>
        <v>495</v>
      </c>
      <c r="N53" s="87">
        <f t="shared" si="0"/>
        <v>62.601028655400434</v>
      </c>
    </row>
    <row r="54" spans="1:14" x14ac:dyDescent="0.25">
      <c r="A54">
        <f>'2018_A9_Regionalinformation'!B54</f>
        <v>458</v>
      </c>
      <c r="B54" t="str">
        <f>'2018_A9_Regionalinformation'!C54</f>
        <v>Oldenburg</v>
      </c>
      <c r="C54">
        <f>'2018_A9_Regionalinformation'!D54</f>
        <v>11595</v>
      </c>
      <c r="D54">
        <f>'2018_A9_Regionalinformation'!E54</f>
        <v>180</v>
      </c>
      <c r="E54">
        <f>'2018_A9_Regionalinformation'!F54</f>
        <v>2805</v>
      </c>
      <c r="F54">
        <f>'2018_A9_Regionalinformation'!G54</f>
        <v>1470</v>
      </c>
      <c r="G54">
        <f>'2018_A9_Regionalinformation'!H54</f>
        <v>6335</v>
      </c>
      <c r="H54">
        <f>'2018_A9_Regionalinformation'!I54</f>
        <v>455</v>
      </c>
      <c r="I54">
        <f>'2018_A9_Regionalinformation'!J54</f>
        <v>5880</v>
      </c>
      <c r="J54">
        <f>'2018_A9_Regionalinformation'!K54</f>
        <v>75</v>
      </c>
      <c r="K54">
        <f>'2018_A9_Regionalinformation'!L54</f>
        <v>140</v>
      </c>
      <c r="L54">
        <f>'2018_A9_Regionalinformation'!M54</f>
        <v>320</v>
      </c>
      <c r="M54">
        <f>'2018_A9_Regionalinformation'!N54</f>
        <v>245</v>
      </c>
      <c r="N54" s="87">
        <f t="shared" si="0"/>
        <v>67.313497197067704</v>
      </c>
    </row>
    <row r="55" spans="1:14" x14ac:dyDescent="0.25">
      <c r="A55">
        <f>'2018_A9_Regionalinformation'!B55</f>
        <v>459</v>
      </c>
      <c r="B55" t="str">
        <f>'2018_A9_Regionalinformation'!C55</f>
        <v>Osnabrück</v>
      </c>
      <c r="C55">
        <f>'2018_A9_Regionalinformation'!D55</f>
        <v>32625</v>
      </c>
      <c r="D55">
        <f>'2018_A9_Regionalinformation'!E55</f>
        <v>1100</v>
      </c>
      <c r="E55">
        <f>'2018_A9_Regionalinformation'!F55</f>
        <v>4495</v>
      </c>
      <c r="F55">
        <f>'2018_A9_Regionalinformation'!G55</f>
        <v>5605</v>
      </c>
      <c r="G55">
        <f>'2018_A9_Regionalinformation'!H55</f>
        <v>17900</v>
      </c>
      <c r="H55">
        <f>'2018_A9_Regionalinformation'!I55</f>
        <v>2170</v>
      </c>
      <c r="I55">
        <f>'2018_A9_Regionalinformation'!J55</f>
        <v>15730</v>
      </c>
      <c r="J55">
        <f>'2018_A9_Regionalinformation'!K55</f>
        <v>645</v>
      </c>
      <c r="K55">
        <f>'2018_A9_Regionalinformation'!L55</f>
        <v>585</v>
      </c>
      <c r="L55">
        <f>'2018_A9_Regionalinformation'!M55</f>
        <v>1125</v>
      </c>
      <c r="M55">
        <f>'2018_A9_Regionalinformation'!N55</f>
        <v>1160</v>
      </c>
      <c r="N55" s="87">
        <f t="shared" si="0"/>
        <v>72.045977011494259</v>
      </c>
    </row>
    <row r="56" spans="1:14" x14ac:dyDescent="0.25">
      <c r="A56">
        <f>'2018_A9_Regionalinformation'!B56</f>
        <v>460</v>
      </c>
      <c r="B56" t="str">
        <f>'2018_A9_Regionalinformation'!C56</f>
        <v>Vechta</v>
      </c>
      <c r="C56">
        <f>'2018_A9_Regionalinformation'!D56</f>
        <v>19790</v>
      </c>
      <c r="D56">
        <f>'2018_A9_Regionalinformation'!E56</f>
        <v>245</v>
      </c>
      <c r="E56">
        <f>'2018_A9_Regionalinformation'!F56</f>
        <v>4810</v>
      </c>
      <c r="F56">
        <f>'2018_A9_Regionalinformation'!G56</f>
        <v>3575</v>
      </c>
      <c r="G56">
        <f>'2018_A9_Regionalinformation'!H56</f>
        <v>10215</v>
      </c>
      <c r="H56">
        <f>'2018_A9_Regionalinformation'!I56</f>
        <v>470</v>
      </c>
      <c r="I56">
        <f>'2018_A9_Regionalinformation'!J56</f>
        <v>9745</v>
      </c>
      <c r="J56">
        <f>'2018_A9_Regionalinformation'!K56</f>
        <v>110</v>
      </c>
      <c r="K56">
        <f>'2018_A9_Regionalinformation'!L56</f>
        <v>150</v>
      </c>
      <c r="L56">
        <f>'2018_A9_Regionalinformation'!M56</f>
        <v>285</v>
      </c>
      <c r="M56">
        <f>'2018_A9_Regionalinformation'!N56</f>
        <v>380</v>
      </c>
      <c r="N56" s="87">
        <f t="shared" si="0"/>
        <v>69.681657402728646</v>
      </c>
    </row>
    <row r="57" spans="1:14" x14ac:dyDescent="0.25">
      <c r="A57">
        <f>'2018_A9_Regionalinformation'!B57</f>
        <v>461</v>
      </c>
      <c r="B57" t="str">
        <f>'2018_A9_Regionalinformation'!C57</f>
        <v>Wesermarsch</v>
      </c>
      <c r="C57">
        <f>'2018_A9_Regionalinformation'!D57</f>
        <v>7455</v>
      </c>
      <c r="D57">
        <f>'2018_A9_Regionalinformation'!E57</f>
        <v>290</v>
      </c>
      <c r="E57">
        <f>'2018_A9_Regionalinformation'!F57</f>
        <v>1180</v>
      </c>
      <c r="F57">
        <f>'2018_A9_Regionalinformation'!G57</f>
        <v>1520</v>
      </c>
      <c r="G57">
        <f>'2018_A9_Regionalinformation'!H57</f>
        <v>2785</v>
      </c>
      <c r="H57">
        <f>'2018_A9_Regionalinformation'!I57</f>
        <v>395</v>
      </c>
      <c r="I57">
        <f>'2018_A9_Regionalinformation'!J57</f>
        <v>2390</v>
      </c>
      <c r="J57">
        <f>'2018_A9_Regionalinformation'!K57</f>
        <v>705</v>
      </c>
      <c r="K57">
        <f>'2018_A9_Regionalinformation'!L57</f>
        <v>265</v>
      </c>
      <c r="L57">
        <f>'2018_A9_Regionalinformation'!M57</f>
        <v>395</v>
      </c>
      <c r="M57">
        <f>'2018_A9_Regionalinformation'!N57</f>
        <v>315</v>
      </c>
      <c r="N57" s="87">
        <f t="shared" si="0"/>
        <v>57.74647887323944</v>
      </c>
    </row>
    <row r="58" spans="1:14" x14ac:dyDescent="0.25">
      <c r="A58">
        <f>'2018_A9_Regionalinformation'!B58</f>
        <v>462</v>
      </c>
      <c r="B58" t="str">
        <f>'2018_A9_Regionalinformation'!C58</f>
        <v>Wittmund</v>
      </c>
      <c r="C58">
        <f>'2018_A9_Regionalinformation'!D58</f>
        <v>2675</v>
      </c>
      <c r="D58">
        <f>'2018_A9_Regionalinformation'!E58</f>
        <v>25</v>
      </c>
      <c r="E58">
        <f>'2018_A9_Regionalinformation'!F58</f>
        <v>735</v>
      </c>
      <c r="F58">
        <f>'2018_A9_Regionalinformation'!G58</f>
        <v>335</v>
      </c>
      <c r="G58">
        <f>'2018_A9_Regionalinformation'!H58</f>
        <v>1130</v>
      </c>
      <c r="H58">
        <f>'2018_A9_Regionalinformation'!I58</f>
        <v>105</v>
      </c>
      <c r="I58">
        <f>'2018_A9_Regionalinformation'!J58</f>
        <v>1025</v>
      </c>
      <c r="J58">
        <f>'2018_A9_Regionalinformation'!K58</f>
        <v>70</v>
      </c>
      <c r="K58">
        <f>'2018_A9_Regionalinformation'!L58</f>
        <v>100</v>
      </c>
      <c r="L58">
        <f>'2018_A9_Regionalinformation'!M58</f>
        <v>175</v>
      </c>
      <c r="M58">
        <f>'2018_A9_Regionalinformation'!N58</f>
        <v>100</v>
      </c>
      <c r="N58" s="87">
        <f t="shared" si="0"/>
        <v>54.766355140186917</v>
      </c>
    </row>
    <row r="59" spans="1:14" x14ac:dyDescent="0.25">
      <c r="A59">
        <f>'2018_A9_Regionalinformation'!B59</f>
        <v>4</v>
      </c>
      <c r="B59" t="str">
        <f>'2018_A9_Regionalinformation'!C59</f>
        <v>Stat. Region Weser-Ems</v>
      </c>
      <c r="C59">
        <f>'2018_A9_Regionalinformation'!D59</f>
        <v>260205</v>
      </c>
      <c r="D59">
        <f>'2018_A9_Regionalinformation'!E59</f>
        <v>5005</v>
      </c>
      <c r="E59">
        <f>'2018_A9_Regionalinformation'!F59</f>
        <v>59445</v>
      </c>
      <c r="F59">
        <f>'2018_A9_Regionalinformation'!G59</f>
        <v>37815</v>
      </c>
      <c r="G59">
        <f>'2018_A9_Regionalinformation'!H59</f>
        <v>131880</v>
      </c>
      <c r="H59">
        <f>'2018_A9_Regionalinformation'!I59</f>
        <v>17160</v>
      </c>
      <c r="I59">
        <f>'2018_A9_Regionalinformation'!J59</f>
        <v>114720</v>
      </c>
      <c r="J59">
        <f>'2018_A9_Regionalinformation'!K59</f>
        <v>5480</v>
      </c>
      <c r="K59">
        <f>'2018_A9_Regionalinformation'!L59</f>
        <v>4925</v>
      </c>
      <c r="L59">
        <f>'2018_A9_Regionalinformation'!M59</f>
        <v>8025</v>
      </c>
      <c r="M59">
        <f>'2018_A9_Regionalinformation'!N59</f>
        <v>7440</v>
      </c>
      <c r="N59" s="87">
        <f t="shared" si="0"/>
        <v>65.215887473338327</v>
      </c>
    </row>
    <row r="60" spans="1:14" x14ac:dyDescent="0.25">
      <c r="A60">
        <f>'2018_A9_Regionalinformation'!B60</f>
        <v>0</v>
      </c>
      <c r="B60" t="str">
        <f>'2018_A9_Regionalinformation'!C60</f>
        <v>Niedersachsen</v>
      </c>
      <c r="C60">
        <f>'2018_A9_Regionalinformation'!D60</f>
        <v>813080</v>
      </c>
      <c r="D60">
        <f>'2018_A9_Regionalinformation'!E60</f>
        <v>20280</v>
      </c>
      <c r="E60">
        <f>'2018_A9_Regionalinformation'!F60</f>
        <v>214265</v>
      </c>
      <c r="F60">
        <f>'2018_A9_Regionalinformation'!G60</f>
        <v>162125</v>
      </c>
      <c r="G60">
        <f>'2018_A9_Regionalinformation'!H60</f>
        <v>320565</v>
      </c>
      <c r="H60">
        <f>'2018_A9_Regionalinformation'!I60</f>
        <v>56420</v>
      </c>
      <c r="I60">
        <f>'2018_A9_Regionalinformation'!J60</f>
        <v>264145</v>
      </c>
      <c r="J60">
        <f>'2018_A9_Regionalinformation'!K60</f>
        <v>22490</v>
      </c>
      <c r="K60">
        <f>'2018_A9_Regionalinformation'!L60</f>
        <v>17700</v>
      </c>
      <c r="L60">
        <f>'2018_A9_Regionalinformation'!M60</f>
        <v>27825</v>
      </c>
      <c r="M60">
        <f>'2018_A9_Regionalinformation'!N60</f>
        <v>26610</v>
      </c>
      <c r="N60" s="87">
        <f t="shared" si="0"/>
        <v>59.365622079008219</v>
      </c>
    </row>
  </sheetData>
  <mergeCells count="15">
    <mergeCell ref="N4:N7"/>
    <mergeCell ref="A2:H2"/>
    <mergeCell ref="A4:A7"/>
    <mergeCell ref="B4:B7"/>
    <mergeCell ref="C4:C6"/>
    <mergeCell ref="D4:M4"/>
    <mergeCell ref="D5:D6"/>
    <mergeCell ref="E5:E6"/>
    <mergeCell ref="F5:F6"/>
    <mergeCell ref="G5:I5"/>
    <mergeCell ref="J5:J6"/>
    <mergeCell ref="K5:K6"/>
    <mergeCell ref="L5:L6"/>
    <mergeCell ref="M5:M6"/>
    <mergeCell ref="C7:M7"/>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8FEFF-9E8E-41FA-9F52-19A436EEBBEB}">
  <dimension ref="A1:E53"/>
  <sheetViews>
    <sheetView workbookViewId="0"/>
  </sheetViews>
  <sheetFormatPr baseColWidth="10" defaultRowHeight="15" x14ac:dyDescent="0.25"/>
  <cols>
    <col min="3" max="3" width="31" bestFit="1" customWidth="1"/>
  </cols>
  <sheetData>
    <row r="1" spans="1:5" x14ac:dyDescent="0.25">
      <c r="A1" t="s">
        <v>129</v>
      </c>
      <c r="B1" t="s">
        <v>121</v>
      </c>
      <c r="C1" t="s">
        <v>127</v>
      </c>
      <c r="D1" t="s">
        <v>128</v>
      </c>
      <c r="E1">
        <v>2018</v>
      </c>
    </row>
    <row r="2" spans="1:5" x14ac:dyDescent="0.25">
      <c r="A2">
        <v>3101</v>
      </c>
      <c r="B2">
        <v>101</v>
      </c>
      <c r="C2" t="s">
        <v>19</v>
      </c>
      <c r="D2">
        <f>VLOOKUP(B2,'2019_Karte_Berechnung'!$A$10:$O$61,15,FALSE)</f>
        <v>54.682779456193352</v>
      </c>
      <c r="E2">
        <v>56.508577194752775</v>
      </c>
    </row>
    <row r="3" spans="1:5" x14ac:dyDescent="0.25">
      <c r="A3">
        <v>3102</v>
      </c>
      <c r="B3">
        <v>102</v>
      </c>
      <c r="C3" t="s">
        <v>20</v>
      </c>
      <c r="D3">
        <f>VLOOKUP(B3,'2019_Karte_Berechnung'!$A$10:$O$61,15,FALSE)</f>
        <v>63.469640644361839</v>
      </c>
      <c r="E3">
        <v>56.876574307304786</v>
      </c>
    </row>
    <row r="4" spans="1:5" x14ac:dyDescent="0.25">
      <c r="A4">
        <v>3103</v>
      </c>
      <c r="B4">
        <v>103</v>
      </c>
      <c r="C4" t="s">
        <v>21</v>
      </c>
      <c r="D4">
        <f>VLOOKUP(B4,'2019_Karte_Berechnung'!$A$10:$O$61,15,FALSE)</f>
        <v>73.710317460317469</v>
      </c>
      <c r="E4">
        <v>62.30271668822769</v>
      </c>
    </row>
    <row r="5" spans="1:5" x14ac:dyDescent="0.25">
      <c r="A5">
        <v>3151</v>
      </c>
      <c r="B5">
        <v>151</v>
      </c>
      <c r="C5" t="s">
        <v>22</v>
      </c>
      <c r="D5">
        <f>VLOOKUP(B5,'2019_Karte_Berechnung'!$A$10:$O$61,15,FALSE)</f>
        <v>56.447688564476884</v>
      </c>
      <c r="E5">
        <v>53.683319220999145</v>
      </c>
    </row>
    <row r="6" spans="1:5" x14ac:dyDescent="0.25">
      <c r="A6">
        <v>3159</v>
      </c>
      <c r="B6">
        <v>159</v>
      </c>
      <c r="C6" t="s">
        <v>23</v>
      </c>
      <c r="D6">
        <f>VLOOKUP(B6,'2019_Karte_Berechnung'!$A$10:$O$61,15,FALSE)</f>
        <v>57.665939545029609</v>
      </c>
      <c r="E6">
        <v>44.613854822671527</v>
      </c>
    </row>
    <row r="7" spans="1:5" x14ac:dyDescent="0.25">
      <c r="A7">
        <v>3153</v>
      </c>
      <c r="B7">
        <v>153</v>
      </c>
      <c r="C7" t="s">
        <v>24</v>
      </c>
      <c r="D7">
        <f>VLOOKUP(B7,'2019_Karte_Berechnung'!$A$10:$O$61,15,FALSE)</f>
        <v>65.192582025677609</v>
      </c>
      <c r="E7">
        <v>44.518766257896694</v>
      </c>
    </row>
    <row r="8" spans="1:5" x14ac:dyDescent="0.25">
      <c r="A8">
        <v>3154</v>
      </c>
      <c r="B8">
        <v>154</v>
      </c>
      <c r="C8" t="s">
        <v>25</v>
      </c>
      <c r="D8">
        <f>VLOOKUP(B8,'2019_Karte_Berechnung'!$A$10:$O$61,15,FALSE)</f>
        <v>64.651874521805667</v>
      </c>
      <c r="E8">
        <v>61.372397841171932</v>
      </c>
    </row>
    <row r="9" spans="1:5" x14ac:dyDescent="0.25">
      <c r="A9">
        <v>3155</v>
      </c>
      <c r="B9">
        <v>155</v>
      </c>
      <c r="C9" t="s">
        <v>26</v>
      </c>
      <c r="D9">
        <f>VLOOKUP(B9,'2019_Karte_Berechnung'!$A$10:$O$61,15,FALSE)</f>
        <v>61.138211382113816</v>
      </c>
      <c r="E9">
        <v>50.482680295286762</v>
      </c>
    </row>
    <row r="10" spans="1:5" x14ac:dyDescent="0.25">
      <c r="A10">
        <v>3157</v>
      </c>
      <c r="B10">
        <v>157</v>
      </c>
      <c r="C10" t="s">
        <v>28</v>
      </c>
      <c r="D10">
        <f>VLOOKUP(B10,'2019_Karte_Berechnung'!$A$10:$O$61,15,FALSE)</f>
        <v>64.550264550264544</v>
      </c>
      <c r="E10">
        <v>58.178522881739916</v>
      </c>
    </row>
    <row r="11" spans="1:5" x14ac:dyDescent="0.25">
      <c r="A11">
        <v>3158</v>
      </c>
      <c r="B11">
        <v>158</v>
      </c>
      <c r="C11" t="s">
        <v>29</v>
      </c>
      <c r="D11">
        <f>VLOOKUP(B11,'2019_Karte_Berechnung'!$A$10:$O$61,15,FALSE)</f>
        <v>59.218241042345277</v>
      </c>
      <c r="E11">
        <v>48.902195608782435</v>
      </c>
    </row>
    <row r="12" spans="1:5" x14ac:dyDescent="0.25">
      <c r="A12">
        <v>31</v>
      </c>
      <c r="B12">
        <v>1</v>
      </c>
      <c r="C12" t="s">
        <v>30</v>
      </c>
      <c r="D12">
        <f>VLOOKUP(B12,'2019_Karte_Berechnung'!$A$10:$O$61,15,FALSE)</f>
        <v>61.330303030303035</v>
      </c>
      <c r="E12">
        <v>53.388544695916039</v>
      </c>
    </row>
    <row r="13" spans="1:5" x14ac:dyDescent="0.25">
      <c r="A13">
        <v>3241</v>
      </c>
      <c r="B13">
        <v>241</v>
      </c>
      <c r="C13" t="s">
        <v>31</v>
      </c>
      <c r="D13">
        <f>VLOOKUP(B13,'2019_Karte_Berechnung'!$A$10:$O$61,15,FALSE)</f>
        <v>58.453402406777833</v>
      </c>
      <c r="E13">
        <v>59.762075232692624</v>
      </c>
    </row>
    <row r="14" spans="1:5" x14ac:dyDescent="0.25">
      <c r="A14">
        <v>3241001</v>
      </c>
      <c r="B14">
        <v>241001</v>
      </c>
      <c r="C14" t="s">
        <v>32</v>
      </c>
      <c r="D14">
        <f>VLOOKUP(B14,'2019_Karte_Berechnung'!$A$10:$O$61,15,FALSE)</f>
        <v>57.008110014104375</v>
      </c>
      <c r="E14">
        <v>61.23769718214912</v>
      </c>
    </row>
    <row r="15" spans="1:5" x14ac:dyDescent="0.25">
      <c r="A15">
        <v>3241999</v>
      </c>
      <c r="B15">
        <v>241999</v>
      </c>
      <c r="C15" t="s">
        <v>33</v>
      </c>
      <c r="D15">
        <f>VLOOKUP(B15,'2019_Karte_Berechnung'!$A$10:$O$61,15,FALSE)</f>
        <v>60.730434782608697</v>
      </c>
      <c r="E15">
        <v>57.427291474080924</v>
      </c>
    </row>
    <row r="16" spans="1:5" x14ac:dyDescent="0.25">
      <c r="A16">
        <v>3251</v>
      </c>
      <c r="B16">
        <v>251</v>
      </c>
      <c r="C16" t="s">
        <v>34</v>
      </c>
      <c r="D16">
        <f>VLOOKUP(B16,'2019_Karte_Berechnung'!$A$10:$O$61,15,FALSE)</f>
        <v>67.646265839849022</v>
      </c>
      <c r="E16">
        <v>57.699971534301163</v>
      </c>
    </row>
    <row r="17" spans="1:5" x14ac:dyDescent="0.25">
      <c r="A17">
        <v>3252</v>
      </c>
      <c r="B17">
        <v>252</v>
      </c>
      <c r="C17" t="s">
        <v>35</v>
      </c>
      <c r="D17">
        <f>VLOOKUP(B17,'2019_Karte_Berechnung'!$A$10:$O$61,15,FALSE)</f>
        <v>60.171496156120639</v>
      </c>
      <c r="E17">
        <v>59.268218929543394</v>
      </c>
    </row>
    <row r="18" spans="1:5" x14ac:dyDescent="0.25">
      <c r="A18">
        <v>3254</v>
      </c>
      <c r="B18">
        <v>254</v>
      </c>
      <c r="C18" t="s">
        <v>36</v>
      </c>
      <c r="D18">
        <f>VLOOKUP(B18,'2019_Karte_Berechnung'!$A$10:$O$61,15,FALSE)</f>
        <v>59.731946389277859</v>
      </c>
      <c r="E18">
        <v>53.860523038605237</v>
      </c>
    </row>
    <row r="19" spans="1:5" x14ac:dyDescent="0.25">
      <c r="A19">
        <v>3255</v>
      </c>
      <c r="B19">
        <v>255</v>
      </c>
      <c r="C19" t="s">
        <v>37</v>
      </c>
      <c r="D19">
        <f>VLOOKUP(B19,'2019_Karte_Berechnung'!$A$10:$O$61,15,FALSE)</f>
        <v>44.912280701754383</v>
      </c>
      <c r="E19">
        <v>48.383371824480371</v>
      </c>
    </row>
    <row r="20" spans="1:5" x14ac:dyDescent="0.25">
      <c r="A20">
        <v>3256</v>
      </c>
      <c r="B20">
        <v>256</v>
      </c>
      <c r="C20" t="s">
        <v>38</v>
      </c>
      <c r="D20">
        <f>VLOOKUP(B20,'2019_Karte_Berechnung'!$A$10:$O$61,15,FALSE)</f>
        <v>68.438859352344124</v>
      </c>
      <c r="E20">
        <v>58.341323106423779</v>
      </c>
    </row>
    <row r="21" spans="1:5" x14ac:dyDescent="0.25">
      <c r="A21">
        <v>3257</v>
      </c>
      <c r="B21">
        <v>257</v>
      </c>
      <c r="C21" t="s">
        <v>39</v>
      </c>
      <c r="D21">
        <f>VLOOKUP(B21,'2019_Karte_Berechnung'!$A$10:$O$61,15,FALSE)</f>
        <v>61.592423710978608</v>
      </c>
      <c r="E21">
        <v>56.953879156238827</v>
      </c>
    </row>
    <row r="22" spans="1:5" x14ac:dyDescent="0.25">
      <c r="A22">
        <v>32</v>
      </c>
      <c r="B22">
        <v>2</v>
      </c>
      <c r="C22" t="s">
        <v>40</v>
      </c>
      <c r="D22">
        <f>VLOOKUP(B22,'2019_Karte_Berechnung'!$A$10:$O$61,15,FALSE)</f>
        <v>59.626413239390466</v>
      </c>
      <c r="E22">
        <v>58.682333662315415</v>
      </c>
    </row>
    <row r="23" spans="1:5" x14ac:dyDescent="0.25">
      <c r="A23">
        <v>3351</v>
      </c>
      <c r="B23">
        <v>351</v>
      </c>
      <c r="C23" t="s">
        <v>41</v>
      </c>
      <c r="D23">
        <f>VLOOKUP(B23,'2019_Karte_Berechnung'!$A$10:$O$61,15,FALSE)</f>
        <v>69.993021632937896</v>
      </c>
      <c r="E23">
        <v>54.670912951167729</v>
      </c>
    </row>
    <row r="24" spans="1:5" x14ac:dyDescent="0.25">
      <c r="A24">
        <v>3352</v>
      </c>
      <c r="B24">
        <v>352</v>
      </c>
      <c r="C24" t="s">
        <v>42</v>
      </c>
      <c r="D24">
        <f>VLOOKUP(B24,'2019_Karte_Berechnung'!$A$10:$O$61,15,FALSE)</f>
        <v>69.164481079055832</v>
      </c>
      <c r="E24">
        <v>57.555305586801651</v>
      </c>
    </row>
    <row r="25" spans="1:5" x14ac:dyDescent="0.25">
      <c r="A25">
        <v>3353</v>
      </c>
      <c r="B25">
        <v>353</v>
      </c>
      <c r="C25" t="s">
        <v>43</v>
      </c>
      <c r="D25">
        <f>VLOOKUP(B25,'2019_Karte_Berechnung'!$A$10:$O$61,15,FALSE)</f>
        <v>59.619450317124731</v>
      </c>
      <c r="E25">
        <v>56.312731114632854</v>
      </c>
    </row>
    <row r="26" spans="1:5" x14ac:dyDescent="0.25">
      <c r="A26">
        <v>3354</v>
      </c>
      <c r="B26">
        <v>354</v>
      </c>
      <c r="C26" t="s">
        <v>44</v>
      </c>
      <c r="D26">
        <f>VLOOKUP(B26,'2019_Karte_Berechnung'!$A$10:$O$61,15,FALSE)</f>
        <v>70.197486535008977</v>
      </c>
      <c r="E26">
        <v>59.099437148217639</v>
      </c>
    </row>
    <row r="27" spans="1:5" x14ac:dyDescent="0.25">
      <c r="A27">
        <v>3355</v>
      </c>
      <c r="B27">
        <v>355</v>
      </c>
      <c r="C27" t="s">
        <v>45</v>
      </c>
      <c r="D27">
        <f>VLOOKUP(B27,'2019_Karte_Berechnung'!$A$10:$O$61,15,FALSE)</f>
        <v>66.615853658536579</v>
      </c>
      <c r="E27">
        <v>47.139498432601876</v>
      </c>
    </row>
    <row r="28" spans="1:5" x14ac:dyDescent="0.25">
      <c r="A28">
        <v>3356</v>
      </c>
      <c r="B28">
        <v>356</v>
      </c>
      <c r="C28" t="s">
        <v>46</v>
      </c>
      <c r="D28">
        <f>VLOOKUP(B28,'2019_Karte_Berechnung'!$A$10:$O$61,15,FALSE)</f>
        <v>63.14221891288161</v>
      </c>
      <c r="E28">
        <v>53.201219512195117</v>
      </c>
    </row>
    <row r="29" spans="1:5" x14ac:dyDescent="0.25">
      <c r="A29">
        <v>3357</v>
      </c>
      <c r="B29">
        <v>357</v>
      </c>
      <c r="C29" t="s">
        <v>47</v>
      </c>
      <c r="D29">
        <f>VLOOKUP(B29,'2019_Karte_Berechnung'!$A$10:$O$61,15,FALSE)</f>
        <v>67.32844195079845</v>
      </c>
      <c r="E29">
        <v>59.578286227007624</v>
      </c>
    </row>
    <row r="30" spans="1:5" x14ac:dyDescent="0.25">
      <c r="A30">
        <v>3358</v>
      </c>
      <c r="B30">
        <v>358</v>
      </c>
      <c r="C30" t="s">
        <v>48</v>
      </c>
      <c r="D30">
        <f>VLOOKUP(B30,'2019_Karte_Berechnung'!$A$10:$O$61,15,FALSE)</f>
        <v>68.78243512974052</v>
      </c>
      <c r="E30">
        <v>60.762234733650935</v>
      </c>
    </row>
    <row r="31" spans="1:5" x14ac:dyDescent="0.25">
      <c r="A31">
        <v>3359</v>
      </c>
      <c r="B31">
        <v>359</v>
      </c>
      <c r="C31" t="s">
        <v>49</v>
      </c>
      <c r="D31">
        <f>VLOOKUP(B31,'2019_Karte_Berechnung'!$A$10:$O$61,15,FALSE)</f>
        <v>71.550167655403669</v>
      </c>
      <c r="E31">
        <v>59.90299110751819</v>
      </c>
    </row>
    <row r="32" spans="1:5" x14ac:dyDescent="0.25">
      <c r="A32">
        <v>3360</v>
      </c>
      <c r="B32">
        <v>360</v>
      </c>
      <c r="C32" t="s">
        <v>50</v>
      </c>
      <c r="D32">
        <f>VLOOKUP(B32,'2019_Karte_Berechnung'!$A$10:$O$61,15,FALSE)</f>
        <v>67.99653078924544</v>
      </c>
      <c r="E32">
        <v>56.378233719892954</v>
      </c>
    </row>
    <row r="33" spans="1:5" x14ac:dyDescent="0.25">
      <c r="A33">
        <v>3361</v>
      </c>
      <c r="B33">
        <v>361</v>
      </c>
      <c r="C33" t="s">
        <v>51</v>
      </c>
      <c r="D33">
        <f>VLOOKUP(B33,'2019_Karte_Berechnung'!$A$10:$O$61,15,FALSE)</f>
        <v>59.284116331096193</v>
      </c>
      <c r="E33">
        <v>53.804100227790428</v>
      </c>
    </row>
    <row r="34" spans="1:5" x14ac:dyDescent="0.25">
      <c r="A34">
        <v>33</v>
      </c>
      <c r="B34">
        <v>3</v>
      </c>
      <c r="C34" t="s">
        <v>52</v>
      </c>
      <c r="D34">
        <f>VLOOKUP(B34,'2019_Karte_Berechnung'!$A$10:$O$61,15,FALSE)</f>
        <v>66.434387426623744</v>
      </c>
      <c r="E34">
        <v>56.242323388406831</v>
      </c>
    </row>
    <row r="35" spans="1:5" x14ac:dyDescent="0.25">
      <c r="A35">
        <v>3401</v>
      </c>
      <c r="B35">
        <v>401</v>
      </c>
      <c r="C35" t="s">
        <v>53</v>
      </c>
      <c r="D35">
        <f>VLOOKUP(B35,'2019_Karte_Berechnung'!$A$10:$O$61,15,FALSE)</f>
        <v>66.263237518910742</v>
      </c>
      <c r="E35">
        <v>60.524286815728601</v>
      </c>
    </row>
    <row r="36" spans="1:5" x14ac:dyDescent="0.25">
      <c r="A36">
        <v>3402</v>
      </c>
      <c r="B36">
        <v>402</v>
      </c>
      <c r="C36" t="s">
        <v>54</v>
      </c>
      <c r="D36">
        <f>VLOOKUP(B36,'2019_Karte_Berechnung'!$A$10:$O$61,15,FALSE)</f>
        <v>74.801762114537439</v>
      </c>
      <c r="E36">
        <v>54.430379746835442</v>
      </c>
    </row>
    <row r="37" spans="1:5" x14ac:dyDescent="0.25">
      <c r="A37">
        <v>3403</v>
      </c>
      <c r="B37">
        <v>403</v>
      </c>
      <c r="C37" t="s">
        <v>55</v>
      </c>
      <c r="D37">
        <f>VLOOKUP(B37,'2019_Karte_Berechnung'!$A$10:$O$61,15,FALSE)</f>
        <v>65.518184304074381</v>
      </c>
      <c r="E37">
        <v>47.970054707745462</v>
      </c>
    </row>
    <row r="38" spans="1:5" x14ac:dyDescent="0.25">
      <c r="A38">
        <v>3404</v>
      </c>
      <c r="B38">
        <v>404</v>
      </c>
      <c r="C38" t="s">
        <v>56</v>
      </c>
      <c r="D38">
        <f>VLOOKUP(B38,'2019_Karte_Berechnung'!$A$10:$O$61,15,FALSE)</f>
        <v>62.475286674574924</v>
      </c>
      <c r="E38">
        <v>58.704536166734776</v>
      </c>
    </row>
    <row r="39" spans="1:5" x14ac:dyDescent="0.25">
      <c r="A39">
        <v>3405</v>
      </c>
      <c r="B39" s="89">
        <v>405</v>
      </c>
      <c r="C39" t="s">
        <v>57</v>
      </c>
      <c r="D39">
        <f>VLOOKUP(B39,'2019_Karte_Berechnung'!$A$10:$O$61,15,FALSE)</f>
        <v>69.038133181559473</v>
      </c>
      <c r="E39">
        <v>42.568370986920335</v>
      </c>
    </row>
    <row r="40" spans="1:5" x14ac:dyDescent="0.25">
      <c r="A40">
        <v>3451</v>
      </c>
      <c r="B40">
        <v>451</v>
      </c>
      <c r="C40" t="s">
        <v>58</v>
      </c>
      <c r="D40">
        <f>VLOOKUP(B40,'2019_Karte_Berechnung'!$A$10:$O$61,15,FALSE)</f>
        <v>69.853372434017587</v>
      </c>
      <c r="E40">
        <v>57.956656346749227</v>
      </c>
    </row>
    <row r="41" spans="1:5" x14ac:dyDescent="0.25">
      <c r="A41">
        <v>3452</v>
      </c>
      <c r="B41">
        <v>452</v>
      </c>
      <c r="C41" t="s">
        <v>59</v>
      </c>
      <c r="D41">
        <f>VLOOKUP(B41,'2019_Karte_Berechnung'!$A$10:$O$61,15,FALSE)</f>
        <v>67.726480836236931</v>
      </c>
      <c r="E41">
        <v>54.494138080764223</v>
      </c>
    </row>
    <row r="42" spans="1:5" x14ac:dyDescent="0.25">
      <c r="A42">
        <v>3453</v>
      </c>
      <c r="B42">
        <v>453</v>
      </c>
      <c r="C42" t="s">
        <v>60</v>
      </c>
      <c r="D42">
        <f>VLOOKUP(B42,'2019_Karte_Berechnung'!$A$10:$O$61,15,FALSE)</f>
        <v>78.586553732133396</v>
      </c>
      <c r="E42">
        <v>73.856727464974895</v>
      </c>
    </row>
    <row r="43" spans="1:5" x14ac:dyDescent="0.25">
      <c r="A43">
        <v>3454</v>
      </c>
      <c r="B43">
        <v>454</v>
      </c>
      <c r="C43" t="s">
        <v>61</v>
      </c>
      <c r="D43">
        <f>VLOOKUP(B43,'2019_Karte_Berechnung'!$A$10:$O$61,15,FALSE)</f>
        <v>83.230274548602523</v>
      </c>
      <c r="E43">
        <v>74.307791371538954</v>
      </c>
    </row>
    <row r="44" spans="1:5" x14ac:dyDescent="0.25">
      <c r="A44">
        <v>3455</v>
      </c>
      <c r="B44">
        <v>455</v>
      </c>
      <c r="C44" t="s">
        <v>62</v>
      </c>
      <c r="D44">
        <f>VLOOKUP(B44,'2019_Karte_Berechnung'!$A$10:$O$61,15,FALSE)</f>
        <v>60.847107438016536</v>
      </c>
      <c r="E44">
        <v>42.443064182194618</v>
      </c>
    </row>
    <row r="45" spans="1:5" x14ac:dyDescent="0.25">
      <c r="A45">
        <v>3456</v>
      </c>
      <c r="B45">
        <v>456</v>
      </c>
      <c r="C45" t="s">
        <v>63</v>
      </c>
      <c r="D45">
        <f>VLOOKUP(B45,'2019_Karte_Berechnung'!$A$10:$O$61,15,FALSE)</f>
        <v>83.567862006354972</v>
      </c>
      <c r="E45">
        <v>80.533642691415309</v>
      </c>
    </row>
    <row r="46" spans="1:5" x14ac:dyDescent="0.25">
      <c r="A46">
        <v>3457</v>
      </c>
      <c r="B46">
        <v>457</v>
      </c>
      <c r="C46" t="s">
        <v>64</v>
      </c>
      <c r="D46">
        <f>VLOOKUP(B46,'2019_Karte_Berechnung'!$A$10:$O$61,15,FALSE)</f>
        <v>74.419387411645914</v>
      </c>
      <c r="E46">
        <v>62.601028655400434</v>
      </c>
    </row>
    <row r="47" spans="1:5" x14ac:dyDescent="0.25">
      <c r="A47">
        <v>3458</v>
      </c>
      <c r="B47">
        <v>458</v>
      </c>
      <c r="C47" t="s">
        <v>65</v>
      </c>
      <c r="D47">
        <f>VLOOKUP(B47,'2019_Karte_Berechnung'!$A$10:$O$61,15,FALSE)</f>
        <v>80.23952095808383</v>
      </c>
      <c r="E47">
        <v>67.313497197067704</v>
      </c>
    </row>
    <row r="48" spans="1:5" x14ac:dyDescent="0.25">
      <c r="A48">
        <v>3459</v>
      </c>
      <c r="B48">
        <v>459</v>
      </c>
      <c r="C48" t="s">
        <v>66</v>
      </c>
      <c r="D48">
        <f>VLOOKUP(B48,'2019_Karte_Berechnung'!$A$10:$O$61,15,FALSE)</f>
        <v>67.962326207205862</v>
      </c>
      <c r="E48">
        <v>72.045977011494259</v>
      </c>
    </row>
    <row r="49" spans="1:5" x14ac:dyDescent="0.25">
      <c r="A49">
        <v>3460</v>
      </c>
      <c r="B49">
        <v>460</v>
      </c>
      <c r="C49" t="s">
        <v>67</v>
      </c>
      <c r="D49">
        <f>VLOOKUP(B49,'2019_Karte_Berechnung'!$A$10:$O$61,15,FALSE)</f>
        <v>74.969828626599082</v>
      </c>
      <c r="E49">
        <v>69.681657402728646</v>
      </c>
    </row>
    <row r="50" spans="1:5" x14ac:dyDescent="0.25">
      <c r="A50">
        <v>3461</v>
      </c>
      <c r="B50">
        <v>461</v>
      </c>
      <c r="C50" t="s">
        <v>68</v>
      </c>
      <c r="D50">
        <f>VLOOKUP(B50,'2019_Karte_Berechnung'!$A$10:$O$61,15,FALSE)</f>
        <v>55.784061696658092</v>
      </c>
      <c r="E50">
        <v>57.74647887323944</v>
      </c>
    </row>
    <row r="51" spans="1:5" x14ac:dyDescent="0.25">
      <c r="A51">
        <v>3462</v>
      </c>
      <c r="B51">
        <v>462</v>
      </c>
      <c r="C51" t="s">
        <v>69</v>
      </c>
      <c r="D51">
        <f>VLOOKUP(B51,'2019_Karte_Berechnung'!$A$10:$O$61,15,FALSE)</f>
        <v>68.852459016393439</v>
      </c>
      <c r="E51">
        <v>54.766355140186917</v>
      </c>
    </row>
    <row r="52" spans="1:5" x14ac:dyDescent="0.25">
      <c r="A52">
        <v>34</v>
      </c>
      <c r="B52">
        <v>4</v>
      </c>
      <c r="C52" t="s">
        <v>70</v>
      </c>
      <c r="D52">
        <f>VLOOKUP(B52,'2019_Karte_Berechnung'!$A$10:$O$61,15,FALSE)</f>
        <v>72.737054971150812</v>
      </c>
      <c r="E52">
        <v>65.215887473338327</v>
      </c>
    </row>
    <row r="53" spans="1:5" x14ac:dyDescent="0.25">
      <c r="A53">
        <v>30</v>
      </c>
      <c r="B53">
        <v>0</v>
      </c>
      <c r="C53" t="s">
        <v>71</v>
      </c>
      <c r="D53">
        <f>VLOOKUP(B53,'2019_Karte_Berechnung'!$A$10:$O$61,15,FALSE)</f>
        <v>65.229176202053111</v>
      </c>
      <c r="E53">
        <v>59.365622079008219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6E915-908C-4505-A523-0074FD1A0894}">
  <dimension ref="A1:O61"/>
  <sheetViews>
    <sheetView workbookViewId="0"/>
  </sheetViews>
  <sheetFormatPr baseColWidth="10" defaultRowHeight="15" x14ac:dyDescent="0.25"/>
  <cols>
    <col min="2" max="2" width="18.42578125" bestFit="1" customWidth="1"/>
  </cols>
  <sheetData>
    <row r="1" spans="1:15" ht="30" customHeight="1" x14ac:dyDescent="0.25">
      <c r="A1" s="1" t="s">
        <v>0</v>
      </c>
      <c r="C1" s="1"/>
      <c r="D1" s="2"/>
      <c r="E1" s="2"/>
      <c r="F1" s="2"/>
      <c r="G1" s="2"/>
      <c r="H1" s="2"/>
      <c r="I1" s="2"/>
      <c r="J1" s="67"/>
      <c r="K1" s="67"/>
      <c r="L1" s="3"/>
    </row>
    <row r="2" spans="1:15" ht="30" customHeight="1" x14ac:dyDescent="0.25">
      <c r="A2" s="4" t="s">
        <v>1</v>
      </c>
      <c r="C2" s="4"/>
      <c r="D2" s="4"/>
      <c r="E2" s="4"/>
      <c r="F2" s="4"/>
      <c r="G2" s="4"/>
      <c r="H2" s="4"/>
      <c r="I2" s="4"/>
      <c r="J2" s="68"/>
      <c r="K2" s="68"/>
      <c r="L2" s="4"/>
    </row>
    <row r="3" spans="1:15" x14ac:dyDescent="0.25">
      <c r="B3" s="5"/>
      <c r="C3" s="5"/>
      <c r="D3" s="5"/>
      <c r="E3" s="5"/>
      <c r="F3" s="5"/>
      <c r="G3" s="5"/>
      <c r="H3" s="5"/>
      <c r="I3" s="5"/>
      <c r="J3" s="69"/>
      <c r="K3" s="69"/>
      <c r="L3" s="5"/>
      <c r="M3" s="5"/>
      <c r="N3" s="5"/>
    </row>
    <row r="4" spans="1:15" x14ac:dyDescent="0.25">
      <c r="B4" s="6"/>
      <c r="C4" s="6"/>
      <c r="D4" s="6"/>
      <c r="E4" s="6"/>
      <c r="F4" s="6"/>
      <c r="G4" s="6"/>
      <c r="H4" s="6"/>
      <c r="I4" s="6"/>
      <c r="J4" s="70"/>
      <c r="K4" s="70"/>
      <c r="L4" s="6"/>
    </row>
    <row r="5" spans="1:15" ht="8.25" customHeight="1" x14ac:dyDescent="0.25">
      <c r="A5" s="94" t="s">
        <v>121</v>
      </c>
      <c r="B5" s="102" t="s">
        <v>2</v>
      </c>
      <c r="C5" s="102" t="s">
        <v>3</v>
      </c>
      <c r="D5" s="105" t="s">
        <v>4</v>
      </c>
      <c r="E5" s="100" t="s">
        <v>5</v>
      </c>
      <c r="F5" s="101"/>
      <c r="G5" s="101"/>
      <c r="H5" s="101"/>
      <c r="I5" s="101"/>
      <c r="J5" s="101"/>
      <c r="K5" s="101"/>
      <c r="L5" s="101"/>
      <c r="M5" s="101"/>
      <c r="N5" s="101"/>
    </row>
    <row r="6" spans="1:15" ht="12.75" customHeight="1" x14ac:dyDescent="0.25">
      <c r="A6" s="95"/>
      <c r="B6" s="103"/>
      <c r="C6" s="103"/>
      <c r="D6" s="105"/>
      <c r="E6" s="98" t="s">
        <v>6</v>
      </c>
      <c r="F6" s="98" t="s">
        <v>7</v>
      </c>
      <c r="G6" s="98" t="s">
        <v>8</v>
      </c>
      <c r="H6" s="106" t="s">
        <v>9</v>
      </c>
      <c r="I6" s="107"/>
      <c r="J6" s="108"/>
      <c r="K6" s="109" t="s">
        <v>10</v>
      </c>
      <c r="L6" s="98" t="s">
        <v>11</v>
      </c>
      <c r="M6" s="98" t="s">
        <v>12</v>
      </c>
      <c r="N6" s="98" t="s">
        <v>13</v>
      </c>
    </row>
    <row r="7" spans="1:15" ht="73.5" customHeight="1" x14ac:dyDescent="0.25">
      <c r="A7" s="95"/>
      <c r="B7" s="103"/>
      <c r="C7" s="103"/>
      <c r="D7" s="105"/>
      <c r="E7" s="99"/>
      <c r="F7" s="99"/>
      <c r="G7" s="99"/>
      <c r="H7" s="7"/>
      <c r="I7" s="8" t="s">
        <v>14</v>
      </c>
      <c r="J7" s="71" t="s">
        <v>15</v>
      </c>
      <c r="K7" s="110"/>
      <c r="L7" s="99"/>
      <c r="M7" s="99"/>
      <c r="N7" s="99"/>
    </row>
    <row r="8" spans="1:15" ht="8.25" customHeight="1" x14ac:dyDescent="0.25">
      <c r="A8" s="96"/>
      <c r="B8" s="104"/>
      <c r="C8" s="104"/>
      <c r="D8" s="100" t="s">
        <v>16</v>
      </c>
      <c r="E8" s="101"/>
      <c r="F8" s="101"/>
      <c r="G8" s="101"/>
      <c r="H8" s="101"/>
      <c r="I8" s="101"/>
      <c r="J8" s="101"/>
      <c r="K8" s="101"/>
      <c r="L8" s="101"/>
      <c r="M8" s="101"/>
      <c r="N8" s="101"/>
    </row>
    <row r="9" spans="1:15" ht="8.25" customHeight="1" x14ac:dyDescent="0.25">
      <c r="A9" s="83" t="s">
        <v>17</v>
      </c>
      <c r="B9" s="9">
        <v>2</v>
      </c>
      <c r="C9" s="10">
        <v>3</v>
      </c>
      <c r="D9" s="11">
        <v>4</v>
      </c>
      <c r="E9" s="11">
        <v>5</v>
      </c>
      <c r="F9" s="11">
        <v>6</v>
      </c>
      <c r="G9" s="11">
        <v>7</v>
      </c>
      <c r="H9" s="11">
        <v>8</v>
      </c>
      <c r="I9" s="11">
        <v>9</v>
      </c>
      <c r="J9" s="72">
        <v>10</v>
      </c>
      <c r="K9" s="72">
        <v>11</v>
      </c>
      <c r="L9" s="11">
        <v>12</v>
      </c>
      <c r="M9" s="11">
        <v>13</v>
      </c>
      <c r="N9" s="11">
        <v>14</v>
      </c>
    </row>
    <row r="10" spans="1:15" x14ac:dyDescent="0.25">
      <c r="A10">
        <f>Tabelle2[[#This Row],[1]]</f>
        <v>101</v>
      </c>
      <c r="B10" t="str">
        <f>'2018_A9_Zeitreihe'!B10</f>
        <v>Braunschweig, Stadt</v>
      </c>
      <c r="C10">
        <f>'2018_A9_Zeitreihe'!C10</f>
        <v>2019</v>
      </c>
      <c r="D10">
        <f>'2018_A9_Zeitreihe'!D10</f>
        <v>31445</v>
      </c>
      <c r="E10">
        <f>'2018_A9_Zeitreihe'!E10</f>
        <v>860</v>
      </c>
      <c r="F10">
        <f>'2018_A9_Zeitreihe'!F10</f>
        <v>8280</v>
      </c>
      <c r="G10">
        <f>'2018_A9_Zeitreihe'!G10</f>
        <v>7895</v>
      </c>
      <c r="H10">
        <f>'2018_A9_Zeitreihe'!H10</f>
        <v>8915</v>
      </c>
      <c r="I10">
        <f>'2018_A9_Zeitreihe'!I10</f>
        <v>1485</v>
      </c>
      <c r="J10">
        <f>'2018_A9_Zeitreihe'!J10</f>
        <v>7430</v>
      </c>
      <c r="K10">
        <f>'2018_A9_Zeitreihe'!K10</f>
        <v>935</v>
      </c>
      <c r="L10">
        <f>'2018_A9_Zeitreihe'!L10</f>
        <v>480</v>
      </c>
      <c r="M10">
        <f>'2018_A9_Zeitreihe'!M10</f>
        <v>1585</v>
      </c>
      <c r="N10">
        <f>'2018_A9_Zeitreihe'!N10</f>
        <v>1785</v>
      </c>
      <c r="O10">
        <f>(H10+F10)/D10*100</f>
        <v>54.682779456193352</v>
      </c>
    </row>
    <row r="11" spans="1:15" x14ac:dyDescent="0.25">
      <c r="A11">
        <f>Tabelle2[[#This Row],[1]]</f>
        <v>102</v>
      </c>
      <c r="B11" t="str">
        <f>'2018_A9_Zeitreihe'!B11</f>
        <v>Salzgitter, Stadt</v>
      </c>
      <c r="C11">
        <f>'2018_A9_Zeitreihe'!C11</f>
        <v>2019</v>
      </c>
      <c r="D11">
        <f>'2018_A9_Zeitreihe'!D11</f>
        <v>20175</v>
      </c>
      <c r="E11">
        <f>'2018_A9_Zeitreihe'!E11</f>
        <v>375</v>
      </c>
      <c r="F11">
        <f>'2018_A9_Zeitreihe'!F11</f>
        <v>6905</v>
      </c>
      <c r="G11">
        <f>'2018_A9_Zeitreihe'!G11</f>
        <v>5300</v>
      </c>
      <c r="H11">
        <f>'2018_A9_Zeitreihe'!H11</f>
        <v>5900</v>
      </c>
      <c r="I11">
        <f>'2018_A9_Zeitreihe'!I11</f>
        <v>690</v>
      </c>
      <c r="J11">
        <f>'2018_A9_Zeitreihe'!J11</f>
        <v>5210</v>
      </c>
      <c r="K11">
        <f>'2018_A9_Zeitreihe'!K11</f>
        <v>335</v>
      </c>
      <c r="L11">
        <f>'2018_A9_Zeitreihe'!L11</f>
        <v>225</v>
      </c>
      <c r="M11">
        <f>'2018_A9_Zeitreihe'!M11</f>
        <v>255</v>
      </c>
      <c r="N11">
        <f>'2018_A9_Zeitreihe'!N11</f>
        <v>375</v>
      </c>
      <c r="O11">
        <f t="shared" ref="O11:O51" si="0">(H11+F11)/D11*100</f>
        <v>63.469640644361839</v>
      </c>
    </row>
    <row r="12" spans="1:15" x14ac:dyDescent="0.25">
      <c r="A12">
        <f>Tabelle2[[#This Row],[1]]</f>
        <v>103</v>
      </c>
      <c r="B12" t="str">
        <f>'2018_A9_Zeitreihe'!B12</f>
        <v>Wolfsburg, Stadt</v>
      </c>
      <c r="C12">
        <f>'2018_A9_Zeitreihe'!C12</f>
        <v>2019</v>
      </c>
      <c r="D12">
        <f>'2018_A9_Zeitreihe'!D12</f>
        <v>20160</v>
      </c>
      <c r="E12">
        <f>'2018_A9_Zeitreihe'!E12</f>
        <v>335</v>
      </c>
      <c r="F12">
        <f>'2018_A9_Zeitreihe'!F12</f>
        <v>5260</v>
      </c>
      <c r="G12">
        <f>'2018_A9_Zeitreihe'!G12</f>
        <v>2595</v>
      </c>
      <c r="H12">
        <f>'2018_A9_Zeitreihe'!H12</f>
        <v>9600</v>
      </c>
      <c r="I12">
        <f>'2018_A9_Zeitreihe'!I12</f>
        <v>3710</v>
      </c>
      <c r="J12">
        <f>'2018_A9_Zeitreihe'!J12</f>
        <v>5890</v>
      </c>
      <c r="K12">
        <f>'2018_A9_Zeitreihe'!K12</f>
        <v>455</v>
      </c>
      <c r="L12">
        <f>'2018_A9_Zeitreihe'!L12</f>
        <v>385</v>
      </c>
      <c r="M12">
        <f>'2018_A9_Zeitreihe'!M12</f>
        <v>505</v>
      </c>
      <c r="N12">
        <f>'2018_A9_Zeitreihe'!N12</f>
        <v>490</v>
      </c>
      <c r="O12">
        <f t="shared" si="0"/>
        <v>73.710317460317469</v>
      </c>
    </row>
    <row r="13" spans="1:15" x14ac:dyDescent="0.25">
      <c r="A13">
        <f>Tabelle2[[#This Row],[1]]</f>
        <v>151</v>
      </c>
      <c r="B13" t="str">
        <f>'2018_A9_Zeitreihe'!B13</f>
        <v>Gifhorn</v>
      </c>
      <c r="C13">
        <f>'2018_A9_Zeitreihe'!C13</f>
        <v>2019</v>
      </c>
      <c r="D13">
        <f>'2018_A9_Zeitreihe'!D13</f>
        <v>12330</v>
      </c>
      <c r="E13">
        <f>'2018_A9_Zeitreihe'!E13</f>
        <v>505</v>
      </c>
      <c r="F13">
        <f>'2018_A9_Zeitreihe'!F13</f>
        <v>2855</v>
      </c>
      <c r="G13">
        <f>'2018_A9_Zeitreihe'!G13</f>
        <v>2480</v>
      </c>
      <c r="H13">
        <f>'2018_A9_Zeitreihe'!H13</f>
        <v>4105</v>
      </c>
      <c r="I13">
        <f>'2018_A9_Zeitreihe'!I13</f>
        <v>1080</v>
      </c>
      <c r="J13">
        <f>'2018_A9_Zeitreihe'!J13</f>
        <v>3025</v>
      </c>
      <c r="K13">
        <f>'2018_A9_Zeitreihe'!K13</f>
        <v>370</v>
      </c>
      <c r="L13">
        <f>'2018_A9_Zeitreihe'!L13</f>
        <v>405</v>
      </c>
      <c r="M13">
        <f>'2018_A9_Zeitreihe'!M13</f>
        <v>815</v>
      </c>
      <c r="N13">
        <f>'2018_A9_Zeitreihe'!N13</f>
        <v>530</v>
      </c>
      <c r="O13">
        <f t="shared" si="0"/>
        <v>56.447688564476884</v>
      </c>
    </row>
    <row r="14" spans="1:15" x14ac:dyDescent="0.25">
      <c r="A14">
        <f>Tabelle2[[#This Row],[1]]</f>
        <v>159</v>
      </c>
      <c r="B14" t="str">
        <f>'2018_A9_Zeitreihe'!B14</f>
        <v>Göttingen</v>
      </c>
      <c r="C14">
        <f>'2018_A9_Zeitreihe'!C14</f>
        <v>2019</v>
      </c>
      <c r="D14">
        <f>'2018_A9_Zeitreihe'!D14</f>
        <v>32090</v>
      </c>
      <c r="E14">
        <f>'2018_A9_Zeitreihe'!E14</f>
        <v>745</v>
      </c>
      <c r="F14">
        <f>'2018_A9_Zeitreihe'!F14</f>
        <v>9770</v>
      </c>
      <c r="G14">
        <f>'2018_A9_Zeitreihe'!G14</f>
        <v>5935</v>
      </c>
      <c r="H14">
        <f>'2018_A9_Zeitreihe'!H14</f>
        <v>8735</v>
      </c>
      <c r="I14">
        <f>'2018_A9_Zeitreihe'!I14</f>
        <v>1670</v>
      </c>
      <c r="J14">
        <f>'2018_A9_Zeitreihe'!J14</f>
        <v>7065</v>
      </c>
      <c r="K14">
        <f>'2018_A9_Zeitreihe'!K14</f>
        <v>1690</v>
      </c>
      <c r="L14">
        <f>'2018_A9_Zeitreihe'!L14</f>
        <v>1110</v>
      </c>
      <c r="M14">
        <f>'2018_A9_Zeitreihe'!M14</f>
        <v>1040</v>
      </c>
      <c r="N14">
        <f>'2018_A9_Zeitreihe'!N14</f>
        <v>2310</v>
      </c>
      <c r="O14">
        <f t="shared" si="0"/>
        <v>57.665939545029609</v>
      </c>
    </row>
    <row r="15" spans="1:15" x14ac:dyDescent="0.25">
      <c r="A15">
        <f>Tabelle2[[#This Row],[1]]</f>
        <v>153</v>
      </c>
      <c r="B15" t="str">
        <f>'2018_A9_Zeitreihe'!B15</f>
        <v>Goslar</v>
      </c>
      <c r="C15">
        <f>'2018_A9_Zeitreihe'!C15</f>
        <v>2019</v>
      </c>
      <c r="D15">
        <f>'2018_A9_Zeitreihe'!D15</f>
        <v>14020</v>
      </c>
      <c r="E15">
        <f>'2018_A9_Zeitreihe'!E15</f>
        <v>130</v>
      </c>
      <c r="F15">
        <f>'2018_A9_Zeitreihe'!F15</f>
        <v>5455</v>
      </c>
      <c r="G15">
        <f>'2018_A9_Zeitreihe'!G15</f>
        <v>2470</v>
      </c>
      <c r="H15">
        <f>'2018_A9_Zeitreihe'!H15</f>
        <v>3685</v>
      </c>
      <c r="I15">
        <f>'2018_A9_Zeitreihe'!I15</f>
        <v>810</v>
      </c>
      <c r="J15">
        <f>'2018_A9_Zeitreihe'!J15</f>
        <v>2875</v>
      </c>
      <c r="K15">
        <f>'2018_A9_Zeitreihe'!K15</f>
        <v>425</v>
      </c>
      <c r="L15">
        <f>'2018_A9_Zeitreihe'!L15</f>
        <v>345</v>
      </c>
      <c r="M15">
        <f>'2018_A9_Zeitreihe'!M15</f>
        <v>260</v>
      </c>
      <c r="N15">
        <f>'2018_A9_Zeitreihe'!N15</f>
        <v>860</v>
      </c>
      <c r="O15">
        <f t="shared" si="0"/>
        <v>65.192582025677609</v>
      </c>
    </row>
    <row r="16" spans="1:15" x14ac:dyDescent="0.25">
      <c r="A16">
        <f>Tabelle2[[#This Row],[1]]</f>
        <v>154</v>
      </c>
      <c r="B16" t="str">
        <f>'2018_A9_Zeitreihe'!B16</f>
        <v>Helmstedt</v>
      </c>
      <c r="C16">
        <f>'2018_A9_Zeitreihe'!C16</f>
        <v>2019</v>
      </c>
      <c r="D16">
        <f>'2018_A9_Zeitreihe'!D16</f>
        <v>6535</v>
      </c>
      <c r="E16">
        <f>'2018_A9_Zeitreihe'!E16</f>
        <v>95</v>
      </c>
      <c r="F16">
        <f>'2018_A9_Zeitreihe'!F16</f>
        <v>1560</v>
      </c>
      <c r="G16">
        <f>'2018_A9_Zeitreihe'!G16</f>
        <v>1360</v>
      </c>
      <c r="H16">
        <f>'2018_A9_Zeitreihe'!H16</f>
        <v>2665</v>
      </c>
      <c r="I16">
        <f>'2018_A9_Zeitreihe'!I16</f>
        <v>395</v>
      </c>
      <c r="J16">
        <f>'2018_A9_Zeitreihe'!J16</f>
        <v>2270</v>
      </c>
      <c r="K16">
        <f>'2018_A9_Zeitreihe'!K16</f>
        <v>95</v>
      </c>
      <c r="L16">
        <f>'2018_A9_Zeitreihe'!L16</f>
        <v>270</v>
      </c>
      <c r="M16">
        <f>'2018_A9_Zeitreihe'!M16</f>
        <v>245</v>
      </c>
      <c r="N16">
        <f>'2018_A9_Zeitreihe'!N16</f>
        <v>135</v>
      </c>
      <c r="O16">
        <f t="shared" si="0"/>
        <v>64.651874521805667</v>
      </c>
    </row>
    <row r="17" spans="1:15" x14ac:dyDescent="0.25">
      <c r="A17">
        <f>Tabelle2[[#This Row],[1]]</f>
        <v>155</v>
      </c>
      <c r="B17" t="str">
        <f>'2018_A9_Zeitreihe'!B17</f>
        <v>Northeim</v>
      </c>
      <c r="C17">
        <f>'2018_A9_Zeitreihe'!C17</f>
        <v>2019</v>
      </c>
      <c r="D17">
        <f>'2018_A9_Zeitreihe'!D17</f>
        <v>9225</v>
      </c>
      <c r="E17">
        <f>'2018_A9_Zeitreihe'!E17</f>
        <v>190</v>
      </c>
      <c r="F17">
        <f>'2018_A9_Zeitreihe'!F17</f>
        <v>2625</v>
      </c>
      <c r="G17">
        <f>'2018_A9_Zeitreihe'!G17</f>
        <v>1615</v>
      </c>
      <c r="H17">
        <f>'2018_A9_Zeitreihe'!H17</f>
        <v>3015</v>
      </c>
      <c r="I17">
        <f>'2018_A9_Zeitreihe'!I17</f>
        <v>700</v>
      </c>
      <c r="J17">
        <f>'2018_A9_Zeitreihe'!J17</f>
        <v>2310</v>
      </c>
      <c r="K17">
        <f>'2018_A9_Zeitreihe'!K17</f>
        <v>510</v>
      </c>
      <c r="L17">
        <f>'2018_A9_Zeitreihe'!L17</f>
        <v>305</v>
      </c>
      <c r="M17">
        <f>'2018_A9_Zeitreihe'!M17</f>
        <v>355</v>
      </c>
      <c r="N17">
        <f>'2018_A9_Zeitreihe'!N17</f>
        <v>445</v>
      </c>
      <c r="O17">
        <f t="shared" si="0"/>
        <v>61.138211382113816</v>
      </c>
    </row>
    <row r="18" spans="1:15" x14ac:dyDescent="0.25">
      <c r="A18">
        <f>Tabelle2[[#This Row],[1]]</f>
        <v>157</v>
      </c>
      <c r="B18" t="str">
        <f>'2018_A9_Zeitreihe'!B18</f>
        <v>Peine</v>
      </c>
      <c r="C18">
        <f>'2018_A9_Zeitreihe'!C18</f>
        <v>2019</v>
      </c>
      <c r="D18">
        <f>'2018_A9_Zeitreihe'!D18</f>
        <v>11340</v>
      </c>
      <c r="E18">
        <f>'2018_A9_Zeitreihe'!E18</f>
        <v>155</v>
      </c>
      <c r="F18">
        <f>'2018_A9_Zeitreihe'!F18</f>
        <v>3660</v>
      </c>
      <c r="G18">
        <f>'2018_A9_Zeitreihe'!G18</f>
        <v>2795</v>
      </c>
      <c r="H18">
        <f>'2018_A9_Zeitreihe'!H18</f>
        <v>3660</v>
      </c>
      <c r="I18">
        <f>'2018_A9_Zeitreihe'!I18</f>
        <v>260</v>
      </c>
      <c r="J18">
        <f>'2018_A9_Zeitreihe'!J18</f>
        <v>3400</v>
      </c>
      <c r="K18">
        <f>'2018_A9_Zeitreihe'!K18</f>
        <v>65</v>
      </c>
      <c r="L18">
        <f>'2018_A9_Zeitreihe'!L18</f>
        <v>280</v>
      </c>
      <c r="M18">
        <f>'2018_A9_Zeitreihe'!M18</f>
        <v>380</v>
      </c>
      <c r="N18">
        <f>'2018_A9_Zeitreihe'!N18</f>
        <v>105</v>
      </c>
      <c r="O18">
        <f t="shared" si="0"/>
        <v>64.550264550264544</v>
      </c>
    </row>
    <row r="19" spans="1:15" x14ac:dyDescent="0.25">
      <c r="A19">
        <f>Tabelle2[[#This Row],[1]]</f>
        <v>158</v>
      </c>
      <c r="B19" t="str">
        <f>'2018_A9_Zeitreihe'!B19</f>
        <v>Wolfenbüttel</v>
      </c>
      <c r="C19">
        <f>'2018_A9_Zeitreihe'!C19</f>
        <v>2019</v>
      </c>
      <c r="D19">
        <f>'2018_A9_Zeitreihe'!D19</f>
        <v>7675</v>
      </c>
      <c r="E19">
        <f>'2018_A9_Zeitreihe'!E19</f>
        <v>290</v>
      </c>
      <c r="F19">
        <f>'2018_A9_Zeitreihe'!F19</f>
        <v>2395</v>
      </c>
      <c r="G19">
        <f>'2018_A9_Zeitreihe'!G19</f>
        <v>1540</v>
      </c>
      <c r="H19">
        <f>'2018_A9_Zeitreihe'!H19</f>
        <v>2150</v>
      </c>
      <c r="I19">
        <f>'2018_A9_Zeitreihe'!I19</f>
        <v>430</v>
      </c>
      <c r="J19">
        <f>'2018_A9_Zeitreihe'!J19</f>
        <v>1715</v>
      </c>
      <c r="K19">
        <f>'2018_A9_Zeitreihe'!K19</f>
        <v>185</v>
      </c>
      <c r="L19">
        <f>'2018_A9_Zeitreihe'!L19</f>
        <v>370</v>
      </c>
      <c r="M19">
        <f>'2018_A9_Zeitreihe'!M19</f>
        <v>310</v>
      </c>
      <c r="N19">
        <f>'2018_A9_Zeitreihe'!N19</f>
        <v>285</v>
      </c>
      <c r="O19">
        <f t="shared" si="0"/>
        <v>59.218241042345277</v>
      </c>
    </row>
    <row r="20" spans="1:15" x14ac:dyDescent="0.25">
      <c r="A20">
        <f>Tabelle2[[#This Row],[1]]</f>
        <v>1</v>
      </c>
      <c r="B20" t="str">
        <f>'2018_A9_Zeitreihe'!B20</f>
        <v>Stat. Region Braunschweig</v>
      </c>
      <c r="C20">
        <f>'2018_A9_Zeitreihe'!C20</f>
        <v>2019</v>
      </c>
      <c r="D20">
        <f>'2018_A9_Zeitreihe'!D20</f>
        <v>165000</v>
      </c>
      <c r="E20">
        <f>'2018_A9_Zeitreihe'!E20</f>
        <v>3675</v>
      </c>
      <c r="F20">
        <f>'2018_A9_Zeitreihe'!F20</f>
        <v>48765</v>
      </c>
      <c r="G20">
        <f>'2018_A9_Zeitreihe'!G20</f>
        <v>33990</v>
      </c>
      <c r="H20">
        <f>'2018_A9_Zeitreihe'!H20</f>
        <v>52430</v>
      </c>
      <c r="I20">
        <f>'2018_A9_Zeitreihe'!I20</f>
        <v>11235</v>
      </c>
      <c r="J20">
        <f>'2018_A9_Zeitreihe'!J20</f>
        <v>41195</v>
      </c>
      <c r="K20">
        <f>'2018_A9_Zeitreihe'!K20</f>
        <v>5070</v>
      </c>
      <c r="L20">
        <f>'2018_A9_Zeitreihe'!L20</f>
        <v>4165</v>
      </c>
      <c r="M20">
        <f>'2018_A9_Zeitreihe'!M20</f>
        <v>5750</v>
      </c>
      <c r="N20">
        <f>'2018_A9_Zeitreihe'!N20</f>
        <v>7320</v>
      </c>
      <c r="O20">
        <f t="shared" si="0"/>
        <v>61.330303030303035</v>
      </c>
    </row>
    <row r="21" spans="1:15" x14ac:dyDescent="0.25">
      <c r="A21">
        <f>Tabelle2[[#This Row],[1]]</f>
        <v>241</v>
      </c>
      <c r="B21" t="str">
        <f>'2018_A9_Zeitreihe'!B21</f>
        <v>Region Hannover</v>
      </c>
      <c r="C21">
        <f>'2018_A9_Zeitreihe'!C21</f>
        <v>2019</v>
      </c>
      <c r="D21">
        <f>'2018_A9_Zeitreihe'!D21</f>
        <v>185310</v>
      </c>
      <c r="E21">
        <f>'2018_A9_Zeitreihe'!E21</f>
        <v>5775</v>
      </c>
      <c r="F21">
        <f>'2018_A9_Zeitreihe'!F21</f>
        <v>48050</v>
      </c>
      <c r="G21">
        <f>'2018_A9_Zeitreihe'!G21</f>
        <v>48105</v>
      </c>
      <c r="H21">
        <f>'2018_A9_Zeitreihe'!H21</f>
        <v>60270</v>
      </c>
      <c r="I21">
        <f>'2018_A9_Zeitreihe'!I21</f>
        <v>14285</v>
      </c>
      <c r="J21">
        <f>'2018_A9_Zeitreihe'!J21</f>
        <v>45990</v>
      </c>
      <c r="K21">
        <f>'2018_A9_Zeitreihe'!K21</f>
        <v>7070</v>
      </c>
      <c r="L21">
        <f>'2018_A9_Zeitreihe'!L21</f>
        <v>2845</v>
      </c>
      <c r="M21">
        <f>'2018_A9_Zeitreihe'!M21</f>
        <v>3905</v>
      </c>
      <c r="N21">
        <f>'2018_A9_Zeitreihe'!N21</f>
        <v>5190</v>
      </c>
      <c r="O21">
        <f t="shared" si="0"/>
        <v>58.453402406777833</v>
      </c>
    </row>
    <row r="22" spans="1:15" x14ac:dyDescent="0.25">
      <c r="A22">
        <f>Tabelle2[[#This Row],[1]]</f>
        <v>241001</v>
      </c>
      <c r="B22" t="str">
        <f>'2018_A9_Zeitreihe'!B22</f>
        <v xml:space="preserve">  dav. Hannover, Landeshauptstadt</v>
      </c>
      <c r="C22">
        <f>'2018_A9_Zeitreihe'!C22</f>
        <v>2019</v>
      </c>
      <c r="D22">
        <f>'2018_A9_Zeitreihe'!D22</f>
        <v>113440</v>
      </c>
      <c r="E22">
        <f>'2018_A9_Zeitreihe'!E22</f>
        <v>2995</v>
      </c>
      <c r="F22">
        <f>'2018_A9_Zeitreihe'!F22</f>
        <v>28635</v>
      </c>
      <c r="G22">
        <f>'2018_A9_Zeitreihe'!G22</f>
        <v>31720</v>
      </c>
      <c r="H22">
        <f>'2018_A9_Zeitreihe'!H22</f>
        <v>36035</v>
      </c>
      <c r="I22">
        <f>'2018_A9_Zeitreihe'!I22</f>
        <v>8845</v>
      </c>
      <c r="J22">
        <f>'2018_A9_Zeitreihe'!J22</f>
        <v>27190</v>
      </c>
      <c r="K22">
        <f>'2018_A9_Zeitreihe'!K22</f>
        <v>4975</v>
      </c>
      <c r="L22">
        <f>'2018_A9_Zeitreihe'!L22</f>
        <v>1365</v>
      </c>
      <c r="M22">
        <f>'2018_A9_Zeitreihe'!M22</f>
        <v>1820</v>
      </c>
      <c r="N22">
        <f>'2018_A9_Zeitreihe'!N22</f>
        <v>3460</v>
      </c>
      <c r="O22">
        <f t="shared" si="0"/>
        <v>57.008110014104375</v>
      </c>
    </row>
    <row r="23" spans="1:15" x14ac:dyDescent="0.25">
      <c r="A23">
        <f>Tabelle2[[#This Row],[1]]</f>
        <v>241999</v>
      </c>
      <c r="B23" t="str">
        <f>'2018_A9_Zeitreihe'!B23</f>
        <v xml:space="preserve">  dav. Hannover, Umland</v>
      </c>
      <c r="C23">
        <f>'2018_A9_Zeitreihe'!C23</f>
        <v>2019</v>
      </c>
      <c r="D23">
        <f>'2018_A9_Zeitreihe'!D23</f>
        <v>71875</v>
      </c>
      <c r="E23">
        <f>'2018_A9_Zeitreihe'!E23</f>
        <v>2780</v>
      </c>
      <c r="F23">
        <f>'2018_A9_Zeitreihe'!F23</f>
        <v>19415</v>
      </c>
      <c r="G23">
        <f>'2018_A9_Zeitreihe'!G23</f>
        <v>16385</v>
      </c>
      <c r="H23">
        <f>'2018_A9_Zeitreihe'!H23</f>
        <v>24235</v>
      </c>
      <c r="I23">
        <f>'2018_A9_Zeitreihe'!I23</f>
        <v>5440</v>
      </c>
      <c r="J23">
        <f>'2018_A9_Zeitreihe'!J23</f>
        <v>18795</v>
      </c>
      <c r="K23">
        <f>'2018_A9_Zeitreihe'!K23</f>
        <v>2095</v>
      </c>
      <c r="L23">
        <f>'2018_A9_Zeitreihe'!L23</f>
        <v>1480</v>
      </c>
      <c r="M23">
        <f>'2018_A9_Zeitreihe'!M23</f>
        <v>2085</v>
      </c>
      <c r="N23">
        <f>'2018_A9_Zeitreihe'!N23</f>
        <v>1730</v>
      </c>
      <c r="O23">
        <f t="shared" si="0"/>
        <v>60.730434782608697</v>
      </c>
    </row>
    <row r="24" spans="1:15" x14ac:dyDescent="0.25">
      <c r="A24">
        <f>Tabelle2[[#This Row],[1]]</f>
        <v>251</v>
      </c>
      <c r="B24" t="str">
        <f>'2018_A9_Zeitreihe'!B24</f>
        <v>Diepholz</v>
      </c>
      <c r="C24">
        <f>'2018_A9_Zeitreihe'!C24</f>
        <v>2019</v>
      </c>
      <c r="D24">
        <f>'2018_A9_Zeitreihe'!D24</f>
        <v>18545</v>
      </c>
      <c r="E24">
        <f>'2018_A9_Zeitreihe'!E24</f>
        <v>420</v>
      </c>
      <c r="F24">
        <f>'2018_A9_Zeitreihe'!F24</f>
        <v>4500</v>
      </c>
      <c r="G24">
        <f>'2018_A9_Zeitreihe'!G24</f>
        <v>2915</v>
      </c>
      <c r="H24">
        <f>'2018_A9_Zeitreihe'!H24</f>
        <v>8045</v>
      </c>
      <c r="I24">
        <f>'2018_A9_Zeitreihe'!I24</f>
        <v>750</v>
      </c>
      <c r="J24">
        <f>'2018_A9_Zeitreihe'!J24</f>
        <v>7295</v>
      </c>
      <c r="K24">
        <f>'2018_A9_Zeitreihe'!K24</f>
        <v>385</v>
      </c>
      <c r="L24">
        <f>'2018_A9_Zeitreihe'!L24</f>
        <v>625</v>
      </c>
      <c r="M24">
        <f>'2018_A9_Zeitreihe'!M24</f>
        <v>935</v>
      </c>
      <c r="N24">
        <f>'2018_A9_Zeitreihe'!N24</f>
        <v>385</v>
      </c>
      <c r="O24">
        <f t="shared" si="0"/>
        <v>67.646265839849022</v>
      </c>
    </row>
    <row r="25" spans="1:15" x14ac:dyDescent="0.25">
      <c r="A25">
        <f>Tabelle2[[#This Row],[1]]</f>
        <v>252</v>
      </c>
      <c r="B25" t="str">
        <f>'2018_A9_Zeitreihe'!B25</f>
        <v>Hameln-Pyrmont</v>
      </c>
      <c r="C25">
        <f>'2018_A9_Zeitreihe'!C25</f>
        <v>2019</v>
      </c>
      <c r="D25">
        <f>'2018_A9_Zeitreihe'!D25</f>
        <v>16910</v>
      </c>
      <c r="E25">
        <f>'2018_A9_Zeitreihe'!E25</f>
        <v>265</v>
      </c>
      <c r="F25">
        <f>'2018_A9_Zeitreihe'!F25</f>
        <v>5030</v>
      </c>
      <c r="G25">
        <f>'2018_A9_Zeitreihe'!G25</f>
        <v>4570</v>
      </c>
      <c r="H25">
        <f>'2018_A9_Zeitreihe'!H25</f>
        <v>5145</v>
      </c>
      <c r="I25">
        <f>'2018_A9_Zeitreihe'!I25</f>
        <v>1160</v>
      </c>
      <c r="J25">
        <f>'2018_A9_Zeitreihe'!J25</f>
        <v>3985</v>
      </c>
      <c r="K25">
        <f>'2018_A9_Zeitreihe'!K25</f>
        <v>275</v>
      </c>
      <c r="L25">
        <f>'2018_A9_Zeitreihe'!L25</f>
        <v>450</v>
      </c>
      <c r="M25">
        <f>'2018_A9_Zeitreihe'!M25</f>
        <v>460</v>
      </c>
      <c r="N25">
        <f>'2018_A9_Zeitreihe'!N25</f>
        <v>325</v>
      </c>
      <c r="O25">
        <f t="shared" si="0"/>
        <v>60.171496156120639</v>
      </c>
    </row>
    <row r="26" spans="1:15" x14ac:dyDescent="0.25">
      <c r="A26">
        <f>Tabelle2[[#This Row],[1]]</f>
        <v>254</v>
      </c>
      <c r="B26" t="str">
        <f>'2018_A9_Zeitreihe'!B26</f>
        <v>Hildesheim</v>
      </c>
      <c r="C26">
        <f>'2018_A9_Zeitreihe'!C26</f>
        <v>2019</v>
      </c>
      <c r="D26">
        <f>'2018_A9_Zeitreihe'!D26</f>
        <v>24995</v>
      </c>
      <c r="E26">
        <f>'2018_A9_Zeitreihe'!E26</f>
        <v>555</v>
      </c>
      <c r="F26">
        <f>'2018_A9_Zeitreihe'!F26</f>
        <v>6855</v>
      </c>
      <c r="G26">
        <f>'2018_A9_Zeitreihe'!G26</f>
        <v>5285</v>
      </c>
      <c r="H26">
        <f>'2018_A9_Zeitreihe'!H26</f>
        <v>8075</v>
      </c>
      <c r="I26">
        <f>'2018_A9_Zeitreihe'!I26</f>
        <v>1570</v>
      </c>
      <c r="J26">
        <f>'2018_A9_Zeitreihe'!J26</f>
        <v>6500</v>
      </c>
      <c r="K26">
        <f>'2018_A9_Zeitreihe'!K26</f>
        <v>1270</v>
      </c>
      <c r="L26">
        <f>'2018_A9_Zeitreihe'!L26</f>
        <v>645</v>
      </c>
      <c r="M26">
        <f>'2018_A9_Zeitreihe'!M26</f>
        <v>1000</v>
      </c>
      <c r="N26">
        <f>'2018_A9_Zeitreihe'!N26</f>
        <v>800</v>
      </c>
      <c r="O26">
        <f t="shared" si="0"/>
        <v>59.731946389277859</v>
      </c>
    </row>
    <row r="27" spans="1:15" x14ac:dyDescent="0.25">
      <c r="A27">
        <f>Tabelle2[[#This Row],[1]]</f>
        <v>255</v>
      </c>
      <c r="B27" t="str">
        <f>'2018_A9_Zeitreihe'!B27</f>
        <v>Holzminden</v>
      </c>
      <c r="C27">
        <f>'2018_A9_Zeitreihe'!C27</f>
        <v>2019</v>
      </c>
      <c r="D27">
        <f>'2018_A9_Zeitreihe'!D27</f>
        <v>4275</v>
      </c>
      <c r="E27">
        <f>'2018_A9_Zeitreihe'!E27</f>
        <v>120</v>
      </c>
      <c r="F27">
        <f>'2018_A9_Zeitreihe'!F27</f>
        <v>1305</v>
      </c>
      <c r="G27">
        <f>'2018_A9_Zeitreihe'!G27</f>
        <v>1500</v>
      </c>
      <c r="H27">
        <f>'2018_A9_Zeitreihe'!H27</f>
        <v>615</v>
      </c>
      <c r="I27">
        <f>'2018_A9_Zeitreihe'!I27</f>
        <v>210</v>
      </c>
      <c r="J27">
        <f>'2018_A9_Zeitreihe'!J27</f>
        <v>405</v>
      </c>
      <c r="K27">
        <f>'2018_A9_Zeitreihe'!K27</f>
        <v>70</v>
      </c>
      <c r="L27">
        <f>'2018_A9_Zeitreihe'!L27</f>
        <v>100</v>
      </c>
      <c r="M27">
        <f>'2018_A9_Zeitreihe'!M27</f>
        <v>230</v>
      </c>
      <c r="N27">
        <f>'2018_A9_Zeitreihe'!N27</f>
        <v>160</v>
      </c>
      <c r="O27">
        <f t="shared" si="0"/>
        <v>44.912280701754383</v>
      </c>
    </row>
    <row r="28" spans="1:15" x14ac:dyDescent="0.25">
      <c r="A28">
        <f>Tabelle2[[#This Row],[1]]</f>
        <v>256</v>
      </c>
      <c r="B28" t="str">
        <f>'2018_A9_Zeitreihe'!B28</f>
        <v>Nienburg (Weser)</v>
      </c>
      <c r="C28">
        <f>'2018_A9_Zeitreihe'!C28</f>
        <v>2019</v>
      </c>
      <c r="D28">
        <f>'2018_A9_Zeitreihe'!D28</f>
        <v>10345</v>
      </c>
      <c r="E28">
        <f>'2018_A9_Zeitreihe'!E28</f>
        <v>160</v>
      </c>
      <c r="F28">
        <f>'2018_A9_Zeitreihe'!F28</f>
        <v>3065</v>
      </c>
      <c r="G28">
        <f>'2018_A9_Zeitreihe'!G28</f>
        <v>1775</v>
      </c>
      <c r="H28">
        <f>'2018_A9_Zeitreihe'!H28</f>
        <v>4015</v>
      </c>
      <c r="I28">
        <f>'2018_A9_Zeitreihe'!I28</f>
        <v>460</v>
      </c>
      <c r="J28">
        <f>'2018_A9_Zeitreihe'!J28</f>
        <v>3550</v>
      </c>
      <c r="K28">
        <f>'2018_A9_Zeitreihe'!K28</f>
        <v>245</v>
      </c>
      <c r="L28">
        <f>'2018_A9_Zeitreihe'!L28</f>
        <v>295</v>
      </c>
      <c r="M28">
        <f>'2018_A9_Zeitreihe'!M28</f>
        <v>415</v>
      </c>
      <c r="N28">
        <f>'2018_A9_Zeitreihe'!N28</f>
        <v>140</v>
      </c>
      <c r="O28">
        <f t="shared" si="0"/>
        <v>68.438859352344124</v>
      </c>
    </row>
    <row r="29" spans="1:15" x14ac:dyDescent="0.25">
      <c r="A29">
        <f>Tabelle2[[#This Row],[1]]</f>
        <v>257</v>
      </c>
      <c r="B29" t="str">
        <f>'2018_A9_Zeitreihe'!B29</f>
        <v>Schaumburg</v>
      </c>
      <c r="C29">
        <f>'2018_A9_Zeitreihe'!C29</f>
        <v>2019</v>
      </c>
      <c r="D29">
        <f>'2018_A9_Zeitreihe'!D29</f>
        <v>14255</v>
      </c>
      <c r="E29">
        <f>'2018_A9_Zeitreihe'!E29</f>
        <v>245</v>
      </c>
      <c r="F29">
        <f>'2018_A9_Zeitreihe'!F29</f>
        <v>3850</v>
      </c>
      <c r="G29">
        <f>'2018_A9_Zeitreihe'!G29</f>
        <v>3130</v>
      </c>
      <c r="H29">
        <f>'2018_A9_Zeitreihe'!H29</f>
        <v>4930</v>
      </c>
      <c r="I29">
        <f>'2018_A9_Zeitreihe'!I29</f>
        <v>965</v>
      </c>
      <c r="J29">
        <f>'2018_A9_Zeitreihe'!J29</f>
        <v>3965</v>
      </c>
      <c r="K29">
        <f>'2018_A9_Zeitreihe'!K29</f>
        <v>345</v>
      </c>
      <c r="L29">
        <f>'2018_A9_Zeitreihe'!L29</f>
        <v>530</v>
      </c>
      <c r="M29">
        <f>'2018_A9_Zeitreihe'!M29</f>
        <v>715</v>
      </c>
      <c r="N29">
        <f>'2018_A9_Zeitreihe'!N29</f>
        <v>255</v>
      </c>
      <c r="O29">
        <f t="shared" si="0"/>
        <v>61.592423710978608</v>
      </c>
    </row>
    <row r="30" spans="1:15" x14ac:dyDescent="0.25">
      <c r="A30">
        <f>Tabelle2[[#This Row],[1]]</f>
        <v>2</v>
      </c>
      <c r="B30" t="str">
        <f>'2018_A9_Zeitreihe'!B30</f>
        <v>Stat. Region Hannover</v>
      </c>
      <c r="C30">
        <f>'2018_A9_Zeitreihe'!C30</f>
        <v>2019</v>
      </c>
      <c r="D30">
        <f>'2018_A9_Zeitreihe'!D30</f>
        <v>274635</v>
      </c>
      <c r="E30">
        <f>'2018_A9_Zeitreihe'!E30</f>
        <v>7535</v>
      </c>
      <c r="F30">
        <f>'2018_A9_Zeitreihe'!F30</f>
        <v>72655</v>
      </c>
      <c r="G30">
        <f>'2018_A9_Zeitreihe'!G30</f>
        <v>67280</v>
      </c>
      <c r="H30">
        <f>'2018_A9_Zeitreihe'!H30</f>
        <v>91100</v>
      </c>
      <c r="I30">
        <f>'2018_A9_Zeitreihe'!I30</f>
        <v>19400</v>
      </c>
      <c r="J30">
        <f>'2018_A9_Zeitreihe'!J30</f>
        <v>71700</v>
      </c>
      <c r="K30">
        <f>'2018_A9_Zeitreihe'!K30</f>
        <v>9660</v>
      </c>
      <c r="L30">
        <f>'2018_A9_Zeitreihe'!L30</f>
        <v>5490</v>
      </c>
      <c r="M30">
        <f>'2018_A9_Zeitreihe'!M30</f>
        <v>7660</v>
      </c>
      <c r="N30">
        <f>'2018_A9_Zeitreihe'!N30</f>
        <v>7255</v>
      </c>
      <c r="O30">
        <f t="shared" si="0"/>
        <v>59.626413239390466</v>
      </c>
    </row>
    <row r="31" spans="1:15" x14ac:dyDescent="0.25">
      <c r="A31">
        <f>Tabelle2[[#This Row],[1]]</f>
        <v>351</v>
      </c>
      <c r="B31" t="str">
        <f>'2018_A9_Zeitreihe'!B31</f>
        <v>Celle</v>
      </c>
      <c r="C31">
        <f>'2018_A9_Zeitreihe'!C31</f>
        <v>2019</v>
      </c>
      <c r="D31">
        <f>'2018_A9_Zeitreihe'!D31</f>
        <v>14330</v>
      </c>
      <c r="E31">
        <f>'2018_A9_Zeitreihe'!E31</f>
        <v>160</v>
      </c>
      <c r="F31">
        <f>'2018_A9_Zeitreihe'!F31</f>
        <v>4740</v>
      </c>
      <c r="G31">
        <f>'2018_A9_Zeitreihe'!G31</f>
        <v>2360</v>
      </c>
      <c r="H31">
        <f>'2018_A9_Zeitreihe'!H31</f>
        <v>5290</v>
      </c>
      <c r="I31">
        <f>'2018_A9_Zeitreihe'!I31</f>
        <v>945</v>
      </c>
      <c r="J31">
        <f>'2018_A9_Zeitreihe'!J31</f>
        <v>4345</v>
      </c>
      <c r="K31">
        <f>'2018_A9_Zeitreihe'!K31</f>
        <v>305</v>
      </c>
      <c r="L31">
        <f>'2018_A9_Zeitreihe'!L31</f>
        <v>375</v>
      </c>
      <c r="M31">
        <f>'2018_A9_Zeitreihe'!M31</f>
        <v>325</v>
      </c>
      <c r="N31">
        <f>'2018_A9_Zeitreihe'!N31</f>
        <v>340</v>
      </c>
      <c r="O31">
        <f t="shared" si="0"/>
        <v>69.993021632937896</v>
      </c>
    </row>
    <row r="32" spans="1:15" x14ac:dyDescent="0.25">
      <c r="A32">
        <f>Tabelle2[[#This Row],[1]]</f>
        <v>352</v>
      </c>
      <c r="B32" t="str">
        <f>'2018_A9_Zeitreihe'!B32</f>
        <v>Cuxhaven</v>
      </c>
      <c r="C32">
        <f>'2018_A9_Zeitreihe'!C32</f>
        <v>2019</v>
      </c>
      <c r="D32">
        <f>'2018_A9_Zeitreihe'!D32</f>
        <v>13345</v>
      </c>
      <c r="E32">
        <f>'2018_A9_Zeitreihe'!E32</f>
        <v>385</v>
      </c>
      <c r="F32">
        <f>'2018_A9_Zeitreihe'!F32</f>
        <v>3450</v>
      </c>
      <c r="G32">
        <f>'2018_A9_Zeitreihe'!G32</f>
        <v>1970</v>
      </c>
      <c r="H32">
        <f>'2018_A9_Zeitreihe'!H32</f>
        <v>5780</v>
      </c>
      <c r="I32">
        <f>'2018_A9_Zeitreihe'!I32</f>
        <v>860</v>
      </c>
      <c r="J32">
        <f>'2018_A9_Zeitreihe'!J32</f>
        <v>4920</v>
      </c>
      <c r="K32">
        <f>'2018_A9_Zeitreihe'!K32</f>
        <v>385</v>
      </c>
      <c r="L32">
        <f>'2018_A9_Zeitreihe'!L32</f>
        <v>385</v>
      </c>
      <c r="M32">
        <f>'2018_A9_Zeitreihe'!M32</f>
        <v>525</v>
      </c>
      <c r="N32">
        <f>'2018_A9_Zeitreihe'!N32</f>
        <v>245</v>
      </c>
      <c r="O32">
        <f t="shared" si="0"/>
        <v>69.164481079055832</v>
      </c>
    </row>
    <row r="33" spans="1:15" x14ac:dyDescent="0.25">
      <c r="A33">
        <f>Tabelle2[[#This Row],[1]]</f>
        <v>353</v>
      </c>
      <c r="B33" t="str">
        <f>'2018_A9_Zeitreihe'!B33</f>
        <v>Harburg</v>
      </c>
      <c r="C33">
        <f>'2018_A9_Zeitreihe'!C33</f>
        <v>2019</v>
      </c>
      <c r="D33">
        <f>'2018_A9_Zeitreihe'!D33</f>
        <v>21285</v>
      </c>
      <c r="E33">
        <f>'2018_A9_Zeitreihe'!E33</f>
        <v>725</v>
      </c>
      <c r="F33">
        <f>'2018_A9_Zeitreihe'!F33</f>
        <v>4120</v>
      </c>
      <c r="G33">
        <f>'2018_A9_Zeitreihe'!G33</f>
        <v>3780</v>
      </c>
      <c r="H33">
        <f>'2018_A9_Zeitreihe'!H33</f>
        <v>8570</v>
      </c>
      <c r="I33">
        <f>'2018_A9_Zeitreihe'!I33</f>
        <v>1495</v>
      </c>
      <c r="J33">
        <f>'2018_A9_Zeitreihe'!J33</f>
        <v>7075</v>
      </c>
      <c r="K33">
        <f>'2018_A9_Zeitreihe'!K33</f>
        <v>855</v>
      </c>
      <c r="L33">
        <f>'2018_A9_Zeitreihe'!L33</f>
        <v>975</v>
      </c>
      <c r="M33">
        <f>'2018_A9_Zeitreihe'!M33</f>
        <v>835</v>
      </c>
      <c r="N33">
        <f>'2018_A9_Zeitreihe'!N33</f>
        <v>790</v>
      </c>
      <c r="O33">
        <f t="shared" si="0"/>
        <v>59.619450317124731</v>
      </c>
    </row>
    <row r="34" spans="1:15" x14ac:dyDescent="0.25">
      <c r="A34">
        <f>Tabelle2[[#This Row],[1]]</f>
        <v>354</v>
      </c>
      <c r="B34" t="str">
        <f>'2018_A9_Zeitreihe'!B34</f>
        <v>Lüchow-Dannenberg</v>
      </c>
      <c r="C34">
        <f>'2018_A9_Zeitreihe'!C34</f>
        <v>2019</v>
      </c>
      <c r="D34">
        <f>'2018_A9_Zeitreihe'!D34</f>
        <v>2785</v>
      </c>
      <c r="E34">
        <f>'2018_A9_Zeitreihe'!E34</f>
        <v>60</v>
      </c>
      <c r="F34">
        <f>'2018_A9_Zeitreihe'!F34</f>
        <v>690</v>
      </c>
      <c r="G34">
        <f>'2018_A9_Zeitreihe'!G34</f>
        <v>340</v>
      </c>
      <c r="H34">
        <f>'2018_A9_Zeitreihe'!H34</f>
        <v>1265</v>
      </c>
      <c r="I34">
        <f>'2018_A9_Zeitreihe'!I34</f>
        <v>125</v>
      </c>
      <c r="J34">
        <f>'2018_A9_Zeitreihe'!J34</f>
        <v>1145</v>
      </c>
      <c r="K34">
        <f>'2018_A9_Zeitreihe'!K34</f>
        <v>65</v>
      </c>
      <c r="L34">
        <f>'2018_A9_Zeitreihe'!L34</f>
        <v>85</v>
      </c>
      <c r="M34">
        <f>'2018_A9_Zeitreihe'!M34</f>
        <v>120</v>
      </c>
      <c r="N34">
        <f>'2018_A9_Zeitreihe'!N34</f>
        <v>115</v>
      </c>
      <c r="O34">
        <f t="shared" si="0"/>
        <v>70.197486535008977</v>
      </c>
    </row>
    <row r="35" spans="1:15" x14ac:dyDescent="0.25">
      <c r="A35">
        <f>Tabelle2[[#This Row],[1]]</f>
        <v>355</v>
      </c>
      <c r="B35" t="str">
        <f>'2018_A9_Zeitreihe'!B35</f>
        <v>Lüneburg</v>
      </c>
      <c r="C35">
        <f>'2018_A9_Zeitreihe'!C35</f>
        <v>2019</v>
      </c>
      <c r="D35">
        <f>'2018_A9_Zeitreihe'!D35</f>
        <v>13120</v>
      </c>
      <c r="E35">
        <f>'2018_A9_Zeitreihe'!E35</f>
        <v>185</v>
      </c>
      <c r="F35">
        <f>'2018_A9_Zeitreihe'!F35</f>
        <v>4650</v>
      </c>
      <c r="G35">
        <f>'2018_A9_Zeitreihe'!G35</f>
        <v>1995</v>
      </c>
      <c r="H35">
        <f>'2018_A9_Zeitreihe'!H35</f>
        <v>4090</v>
      </c>
      <c r="I35">
        <f>'2018_A9_Zeitreihe'!I35</f>
        <v>505</v>
      </c>
      <c r="J35">
        <f>'2018_A9_Zeitreihe'!J35</f>
        <v>3585</v>
      </c>
      <c r="K35">
        <f>'2018_A9_Zeitreihe'!K35</f>
        <v>680</v>
      </c>
      <c r="L35">
        <f>'2018_A9_Zeitreihe'!L35</f>
        <v>400</v>
      </c>
      <c r="M35">
        <f>'2018_A9_Zeitreihe'!M35</f>
        <v>425</v>
      </c>
      <c r="N35">
        <f>'2018_A9_Zeitreihe'!N35</f>
        <v>250</v>
      </c>
      <c r="O35">
        <f t="shared" si="0"/>
        <v>66.615853658536579</v>
      </c>
    </row>
    <row r="36" spans="1:15" x14ac:dyDescent="0.25">
      <c r="A36">
        <f>Tabelle2[[#This Row],[1]]</f>
        <v>356</v>
      </c>
      <c r="B36" t="str">
        <f>'2018_A9_Zeitreihe'!B36</f>
        <v>Osterholz</v>
      </c>
      <c r="C36">
        <f>'2018_A9_Zeitreihe'!C36</f>
        <v>2019</v>
      </c>
      <c r="D36">
        <f>'2018_A9_Zeitreihe'!D36</f>
        <v>6715</v>
      </c>
      <c r="E36">
        <f>'2018_A9_Zeitreihe'!E36</f>
        <v>195</v>
      </c>
      <c r="F36">
        <f>'2018_A9_Zeitreihe'!F36</f>
        <v>2110</v>
      </c>
      <c r="G36">
        <f>'2018_A9_Zeitreihe'!G36</f>
        <v>1390</v>
      </c>
      <c r="H36">
        <f>'2018_A9_Zeitreihe'!H36</f>
        <v>2130</v>
      </c>
      <c r="I36">
        <f>'2018_A9_Zeitreihe'!I36</f>
        <v>390</v>
      </c>
      <c r="J36">
        <f>'2018_A9_Zeitreihe'!J36</f>
        <v>1740</v>
      </c>
      <c r="K36">
        <f>'2018_A9_Zeitreihe'!K36</f>
        <v>100</v>
      </c>
      <c r="L36">
        <f>'2018_A9_Zeitreihe'!L36</f>
        <v>195</v>
      </c>
      <c r="M36">
        <f>'2018_A9_Zeitreihe'!M36</f>
        <v>275</v>
      </c>
      <c r="N36">
        <f>'2018_A9_Zeitreihe'!N36</f>
        <v>135</v>
      </c>
      <c r="O36">
        <f t="shared" si="0"/>
        <v>63.14221891288161</v>
      </c>
    </row>
    <row r="37" spans="1:15" x14ac:dyDescent="0.25">
      <c r="A37">
        <f>Tabelle2[[#This Row],[1]]</f>
        <v>357</v>
      </c>
      <c r="B37" t="str">
        <f>'2018_A9_Zeitreihe'!B37</f>
        <v>Rotenburg (Wümme)</v>
      </c>
      <c r="C37">
        <f>'2018_A9_Zeitreihe'!C37</f>
        <v>2019</v>
      </c>
      <c r="D37">
        <f>'2018_A9_Zeitreihe'!D37</f>
        <v>11585</v>
      </c>
      <c r="E37">
        <f>'2018_A9_Zeitreihe'!E37</f>
        <v>225</v>
      </c>
      <c r="F37">
        <f>'2018_A9_Zeitreihe'!F37</f>
        <v>2705</v>
      </c>
      <c r="G37">
        <f>'2018_A9_Zeitreihe'!G37</f>
        <v>1780</v>
      </c>
      <c r="H37">
        <f>'2018_A9_Zeitreihe'!H37</f>
        <v>5095</v>
      </c>
      <c r="I37">
        <f>'2018_A9_Zeitreihe'!I37</f>
        <v>855</v>
      </c>
      <c r="J37">
        <f>'2018_A9_Zeitreihe'!J37</f>
        <v>4240</v>
      </c>
      <c r="K37">
        <f>'2018_A9_Zeitreihe'!K37</f>
        <v>250</v>
      </c>
      <c r="L37">
        <f>'2018_A9_Zeitreihe'!L37</f>
        <v>335</v>
      </c>
      <c r="M37">
        <f>'2018_A9_Zeitreihe'!M37</f>
        <v>580</v>
      </c>
      <c r="N37">
        <f>'2018_A9_Zeitreihe'!N37</f>
        <v>355</v>
      </c>
      <c r="O37">
        <f t="shared" si="0"/>
        <v>67.32844195079845</v>
      </c>
    </row>
    <row r="38" spans="1:15" x14ac:dyDescent="0.25">
      <c r="A38">
        <f>Tabelle2[[#This Row],[1]]</f>
        <v>358</v>
      </c>
      <c r="B38" t="str">
        <f>'2018_A9_Zeitreihe'!B38</f>
        <v>Heidekreis</v>
      </c>
      <c r="C38">
        <f>'2018_A9_Zeitreihe'!C38</f>
        <v>2019</v>
      </c>
      <c r="D38">
        <f>'2018_A9_Zeitreihe'!D38</f>
        <v>12525</v>
      </c>
      <c r="E38">
        <f>'2018_A9_Zeitreihe'!E38</f>
        <v>265</v>
      </c>
      <c r="F38">
        <f>'2018_A9_Zeitreihe'!F38</f>
        <v>2940</v>
      </c>
      <c r="G38">
        <f>'2018_A9_Zeitreihe'!G38</f>
        <v>1830</v>
      </c>
      <c r="H38">
        <f>'2018_A9_Zeitreihe'!H38</f>
        <v>5675</v>
      </c>
      <c r="I38">
        <f>'2018_A9_Zeitreihe'!I38</f>
        <v>850</v>
      </c>
      <c r="J38">
        <f>'2018_A9_Zeitreihe'!J38</f>
        <v>4825</v>
      </c>
      <c r="K38">
        <f>'2018_A9_Zeitreihe'!K38</f>
        <v>215</v>
      </c>
      <c r="L38">
        <f>'2018_A9_Zeitreihe'!L38</f>
        <v>265</v>
      </c>
      <c r="M38">
        <f>'2018_A9_Zeitreihe'!M38</f>
        <v>495</v>
      </c>
      <c r="N38">
        <f>'2018_A9_Zeitreihe'!N38</f>
        <v>705</v>
      </c>
      <c r="O38">
        <f t="shared" si="0"/>
        <v>68.78243512974052</v>
      </c>
    </row>
    <row r="39" spans="1:15" x14ac:dyDescent="0.25">
      <c r="A39">
        <f>Tabelle2[[#This Row],[1]]</f>
        <v>359</v>
      </c>
      <c r="B39" t="str">
        <f>'2018_A9_Zeitreihe'!B39</f>
        <v>Stade</v>
      </c>
      <c r="C39">
        <f>'2018_A9_Zeitreihe'!C39</f>
        <v>2019</v>
      </c>
      <c r="D39">
        <f>'2018_A9_Zeitreihe'!D39</f>
        <v>19385</v>
      </c>
      <c r="E39">
        <f>'2018_A9_Zeitreihe'!E39</f>
        <v>345</v>
      </c>
      <c r="F39">
        <f>'2018_A9_Zeitreihe'!F39</f>
        <v>4940</v>
      </c>
      <c r="G39">
        <f>'2018_A9_Zeitreihe'!G39</f>
        <v>2605</v>
      </c>
      <c r="H39">
        <f>'2018_A9_Zeitreihe'!H39</f>
        <v>8930</v>
      </c>
      <c r="I39">
        <f>'2018_A9_Zeitreihe'!I39</f>
        <v>1090</v>
      </c>
      <c r="J39">
        <f>'2018_A9_Zeitreihe'!J39</f>
        <v>7840</v>
      </c>
      <c r="K39">
        <f>'2018_A9_Zeitreihe'!K39</f>
        <v>405</v>
      </c>
      <c r="L39">
        <f>'2018_A9_Zeitreihe'!L39</f>
        <v>555</v>
      </c>
      <c r="M39">
        <f>'2018_A9_Zeitreihe'!M39</f>
        <v>910</v>
      </c>
      <c r="N39">
        <f>'2018_A9_Zeitreihe'!N39</f>
        <v>300</v>
      </c>
      <c r="O39">
        <f t="shared" si="0"/>
        <v>71.550167655403669</v>
      </c>
    </row>
    <row r="40" spans="1:15" x14ac:dyDescent="0.25">
      <c r="A40">
        <f>Tabelle2[[#This Row],[1]]</f>
        <v>360</v>
      </c>
      <c r="B40" t="str">
        <f>'2018_A9_Zeitreihe'!B40</f>
        <v>Uelzen</v>
      </c>
      <c r="C40">
        <f>'2018_A9_Zeitreihe'!C40</f>
        <v>2019</v>
      </c>
      <c r="D40">
        <f>'2018_A9_Zeitreihe'!D40</f>
        <v>5765</v>
      </c>
      <c r="E40">
        <f>'2018_A9_Zeitreihe'!E40</f>
        <v>85</v>
      </c>
      <c r="F40">
        <f>'2018_A9_Zeitreihe'!F40</f>
        <v>1745</v>
      </c>
      <c r="G40">
        <f>'2018_A9_Zeitreihe'!G40</f>
        <v>915</v>
      </c>
      <c r="H40">
        <f>'2018_A9_Zeitreihe'!H40</f>
        <v>2175</v>
      </c>
      <c r="I40">
        <f>'2018_A9_Zeitreihe'!I40</f>
        <v>305</v>
      </c>
      <c r="J40">
        <f>'2018_A9_Zeitreihe'!J40</f>
        <v>1865</v>
      </c>
      <c r="K40">
        <f>'2018_A9_Zeitreihe'!K40</f>
        <v>205</v>
      </c>
      <c r="L40">
        <f>'2018_A9_Zeitreihe'!L40</f>
        <v>150</v>
      </c>
      <c r="M40">
        <f>'2018_A9_Zeitreihe'!M40</f>
        <v>180</v>
      </c>
      <c r="N40">
        <f>'2018_A9_Zeitreihe'!N40</f>
        <v>120</v>
      </c>
      <c r="O40">
        <f t="shared" si="0"/>
        <v>67.99653078924544</v>
      </c>
    </row>
    <row r="41" spans="1:15" x14ac:dyDescent="0.25">
      <c r="A41">
        <f>Tabelle2[[#This Row],[1]]</f>
        <v>361</v>
      </c>
      <c r="B41" t="str">
        <f>'2018_A9_Zeitreihe'!B41</f>
        <v>Verden</v>
      </c>
      <c r="C41">
        <f>'2018_A9_Zeitreihe'!C41</f>
        <v>2019</v>
      </c>
      <c r="D41">
        <f>'2018_A9_Zeitreihe'!D41</f>
        <v>11175</v>
      </c>
      <c r="E41">
        <f>'2018_A9_Zeitreihe'!E41</f>
        <v>430</v>
      </c>
      <c r="F41">
        <f>'2018_A9_Zeitreihe'!F41</f>
        <v>3305</v>
      </c>
      <c r="G41">
        <f>'2018_A9_Zeitreihe'!G41</f>
        <v>2590</v>
      </c>
      <c r="H41">
        <f>'2018_A9_Zeitreihe'!H41</f>
        <v>3320</v>
      </c>
      <c r="I41">
        <f>'2018_A9_Zeitreihe'!I41</f>
        <v>495</v>
      </c>
      <c r="J41">
        <f>'2018_A9_Zeitreihe'!J41</f>
        <v>2825</v>
      </c>
      <c r="K41">
        <f>'2018_A9_Zeitreihe'!K41</f>
        <v>225</v>
      </c>
      <c r="L41">
        <f>'2018_A9_Zeitreihe'!L41</f>
        <v>240</v>
      </c>
      <c r="M41">
        <f>'2018_A9_Zeitreihe'!M41</f>
        <v>565</v>
      </c>
      <c r="N41">
        <f>'2018_A9_Zeitreihe'!N41</f>
        <v>195</v>
      </c>
      <c r="O41">
        <f t="shared" si="0"/>
        <v>59.284116331096193</v>
      </c>
    </row>
    <row r="42" spans="1:15" x14ac:dyDescent="0.25">
      <c r="A42">
        <f>Tabelle2[[#This Row],[1]]</f>
        <v>3</v>
      </c>
      <c r="B42" t="str">
        <f>'2018_A9_Zeitreihe'!B42</f>
        <v>Stat. Region Lüneburg</v>
      </c>
      <c r="C42">
        <f>'2018_A9_Zeitreihe'!C42</f>
        <v>2019</v>
      </c>
      <c r="D42">
        <f>'2018_A9_Zeitreihe'!D42</f>
        <v>132025</v>
      </c>
      <c r="E42">
        <f>'2018_A9_Zeitreihe'!E42</f>
        <v>3070</v>
      </c>
      <c r="F42">
        <f>'2018_A9_Zeitreihe'!F42</f>
        <v>35390</v>
      </c>
      <c r="G42">
        <f>'2018_A9_Zeitreihe'!G42</f>
        <v>21555</v>
      </c>
      <c r="H42">
        <f>'2018_A9_Zeitreihe'!H42</f>
        <v>52320</v>
      </c>
      <c r="I42">
        <f>'2018_A9_Zeitreihe'!I42</f>
        <v>7915</v>
      </c>
      <c r="J42">
        <f>'2018_A9_Zeitreihe'!J42</f>
        <v>44405</v>
      </c>
      <c r="K42">
        <f>'2018_A9_Zeitreihe'!K42</f>
        <v>3695</v>
      </c>
      <c r="L42">
        <f>'2018_A9_Zeitreihe'!L42</f>
        <v>3955</v>
      </c>
      <c r="M42">
        <f>'2018_A9_Zeitreihe'!M42</f>
        <v>5235</v>
      </c>
      <c r="N42">
        <f>'2018_A9_Zeitreihe'!N42</f>
        <v>3550</v>
      </c>
      <c r="O42">
        <f t="shared" si="0"/>
        <v>66.434387426623744</v>
      </c>
    </row>
    <row r="43" spans="1:15" x14ac:dyDescent="0.25">
      <c r="A43">
        <f>Tabelle2[[#This Row],[1]]</f>
        <v>401</v>
      </c>
      <c r="B43" t="str">
        <f>'2018_A9_Zeitreihe'!B43</f>
        <v>Delmenhorst, Stadt</v>
      </c>
      <c r="C43">
        <f>'2018_A9_Zeitreihe'!C43</f>
        <v>2019</v>
      </c>
      <c r="D43">
        <f>'2018_A9_Zeitreihe'!D43</f>
        <v>13220</v>
      </c>
      <c r="E43">
        <f>'2018_A9_Zeitreihe'!E43</f>
        <v>315</v>
      </c>
      <c r="F43">
        <f>'2018_A9_Zeitreihe'!F43</f>
        <v>3800</v>
      </c>
      <c r="G43">
        <f>'2018_A9_Zeitreihe'!G43</f>
        <v>2990</v>
      </c>
      <c r="H43">
        <f>'2018_A9_Zeitreihe'!H43</f>
        <v>4960</v>
      </c>
      <c r="I43">
        <f>'2018_A9_Zeitreihe'!I43</f>
        <v>440</v>
      </c>
      <c r="J43">
        <f>'2018_A9_Zeitreihe'!J43</f>
        <v>4520</v>
      </c>
      <c r="K43">
        <f>'2018_A9_Zeitreihe'!K43</f>
        <v>275</v>
      </c>
      <c r="L43">
        <f>'2018_A9_Zeitreihe'!L43</f>
        <v>155</v>
      </c>
      <c r="M43">
        <f>'2018_A9_Zeitreihe'!M43</f>
        <v>265</v>
      </c>
      <c r="N43">
        <f>'2018_A9_Zeitreihe'!N43</f>
        <v>145</v>
      </c>
      <c r="O43">
        <f t="shared" si="0"/>
        <v>66.263237518910742</v>
      </c>
    </row>
    <row r="44" spans="1:15" x14ac:dyDescent="0.25">
      <c r="A44">
        <f>Tabelle2[[#This Row],[1]]</f>
        <v>402</v>
      </c>
      <c r="B44" t="str">
        <f>'2018_A9_Zeitreihe'!B44</f>
        <v>Emden, Stadt</v>
      </c>
      <c r="C44">
        <f>'2018_A9_Zeitreihe'!C44</f>
        <v>2019</v>
      </c>
      <c r="D44">
        <f>'2018_A9_Zeitreihe'!D44</f>
        <v>5675</v>
      </c>
      <c r="E44">
        <f>'2018_A9_Zeitreihe'!E44</f>
        <v>65</v>
      </c>
      <c r="F44">
        <f>'2018_A9_Zeitreihe'!F44</f>
        <v>1845</v>
      </c>
      <c r="G44">
        <f>'2018_A9_Zeitreihe'!G44</f>
        <v>585</v>
      </c>
      <c r="H44">
        <f>'2018_A9_Zeitreihe'!H44</f>
        <v>2400</v>
      </c>
      <c r="I44">
        <f>'2018_A9_Zeitreihe'!I44</f>
        <v>290</v>
      </c>
      <c r="J44">
        <f>'2018_A9_Zeitreihe'!J44</f>
        <v>2105</v>
      </c>
      <c r="K44">
        <f>'2018_A9_Zeitreihe'!K44</f>
        <v>120</v>
      </c>
      <c r="L44">
        <f>'2018_A9_Zeitreihe'!L44</f>
        <v>115</v>
      </c>
      <c r="M44">
        <f>'2018_A9_Zeitreihe'!M44</f>
        <v>145</v>
      </c>
      <c r="N44">
        <f>'2018_A9_Zeitreihe'!N44</f>
        <v>265</v>
      </c>
      <c r="O44">
        <f t="shared" si="0"/>
        <v>74.801762114537439</v>
      </c>
    </row>
    <row r="45" spans="1:15" x14ac:dyDescent="0.25">
      <c r="A45">
        <f>Tabelle2[[#This Row],[1]]</f>
        <v>403</v>
      </c>
      <c r="B45" t="str">
        <f>'2018_A9_Zeitreihe'!B45</f>
        <v>Oldenburg (Oldb), Stadt</v>
      </c>
      <c r="C45">
        <f>'2018_A9_Zeitreihe'!C45</f>
        <v>2019</v>
      </c>
      <c r="D45">
        <f>'2018_A9_Zeitreihe'!D45</f>
        <v>18285</v>
      </c>
      <c r="E45">
        <f>'2018_A9_Zeitreihe'!E45</f>
        <v>255</v>
      </c>
      <c r="F45">
        <f>'2018_A9_Zeitreihe'!F45</f>
        <v>6770</v>
      </c>
      <c r="G45">
        <f>'2018_A9_Zeitreihe'!G45</f>
        <v>3295</v>
      </c>
      <c r="H45">
        <f>'2018_A9_Zeitreihe'!H45</f>
        <v>5210</v>
      </c>
      <c r="I45">
        <f>'2018_A9_Zeitreihe'!I45</f>
        <v>705</v>
      </c>
      <c r="J45">
        <f>'2018_A9_Zeitreihe'!J45</f>
        <v>4505</v>
      </c>
      <c r="K45">
        <f>'2018_A9_Zeitreihe'!K45</f>
        <v>730</v>
      </c>
      <c r="L45">
        <f>'2018_A9_Zeitreihe'!L45</f>
        <v>270</v>
      </c>
      <c r="M45">
        <f>'2018_A9_Zeitreihe'!M45</f>
        <v>440</v>
      </c>
      <c r="N45">
        <f>'2018_A9_Zeitreihe'!N45</f>
        <v>715</v>
      </c>
      <c r="O45">
        <f t="shared" si="0"/>
        <v>65.518184304074381</v>
      </c>
    </row>
    <row r="46" spans="1:15" x14ac:dyDescent="0.25">
      <c r="A46">
        <f>Tabelle2[[#This Row],[1]]</f>
        <v>404</v>
      </c>
      <c r="B46" t="str">
        <f>'2018_A9_Zeitreihe'!B46</f>
        <v>Osnabrück, Stadt</v>
      </c>
      <c r="C46">
        <f>'2018_A9_Zeitreihe'!C46</f>
        <v>2019</v>
      </c>
      <c r="D46">
        <f>'2018_A9_Zeitreihe'!D46</f>
        <v>25290</v>
      </c>
      <c r="E46">
        <f>'2018_A9_Zeitreihe'!E46</f>
        <v>495</v>
      </c>
      <c r="F46">
        <f>'2018_A9_Zeitreihe'!F46</f>
        <v>6570</v>
      </c>
      <c r="G46">
        <f>'2018_A9_Zeitreihe'!G46</f>
        <v>5190</v>
      </c>
      <c r="H46">
        <f>'2018_A9_Zeitreihe'!H46</f>
        <v>9230</v>
      </c>
      <c r="I46">
        <f>'2018_A9_Zeitreihe'!I46</f>
        <v>1570</v>
      </c>
      <c r="J46">
        <f>'2018_A9_Zeitreihe'!J46</f>
        <v>7660</v>
      </c>
      <c r="K46">
        <f>'2018_A9_Zeitreihe'!K46</f>
        <v>950</v>
      </c>
      <c r="L46">
        <f>'2018_A9_Zeitreihe'!L46</f>
        <v>555</v>
      </c>
      <c r="M46">
        <f>'2018_A9_Zeitreihe'!M46</f>
        <v>810</v>
      </c>
      <c r="N46">
        <f>'2018_A9_Zeitreihe'!N46</f>
        <v>865</v>
      </c>
      <c r="O46">
        <f t="shared" si="0"/>
        <v>62.475286674574924</v>
      </c>
    </row>
    <row r="47" spans="1:15" x14ac:dyDescent="0.25">
      <c r="A47">
        <f>Tabelle2[[#This Row],[1]]</f>
        <v>405</v>
      </c>
      <c r="B47" t="str">
        <f>'2018_A9_Zeitreihe'!B47</f>
        <v>Wilhelmshaven, Stadt</v>
      </c>
      <c r="C47">
        <f>'2018_A9_Zeitreihe'!C47</f>
        <v>2019</v>
      </c>
      <c r="D47">
        <f>'2018_A9_Zeitreihe'!D47</f>
        <v>8785</v>
      </c>
      <c r="E47">
        <f>'2018_A9_Zeitreihe'!E47</f>
        <v>105</v>
      </c>
      <c r="F47">
        <f>'2018_A9_Zeitreihe'!F47</f>
        <v>3475</v>
      </c>
      <c r="G47">
        <f>'2018_A9_Zeitreihe'!G47</f>
        <v>1110</v>
      </c>
      <c r="H47">
        <f>'2018_A9_Zeitreihe'!H47</f>
        <v>2590</v>
      </c>
      <c r="I47">
        <f>'2018_A9_Zeitreihe'!I47</f>
        <v>380</v>
      </c>
      <c r="J47">
        <f>'2018_A9_Zeitreihe'!J47</f>
        <v>2210</v>
      </c>
      <c r="K47">
        <f>'2018_A9_Zeitreihe'!K47</f>
        <v>800</v>
      </c>
      <c r="L47">
        <f>'2018_A9_Zeitreihe'!L47</f>
        <v>180</v>
      </c>
      <c r="M47">
        <f>'2018_A9_Zeitreihe'!M47</f>
        <v>150</v>
      </c>
      <c r="N47">
        <f>'2018_A9_Zeitreihe'!N47</f>
        <v>155</v>
      </c>
      <c r="O47">
        <f t="shared" si="0"/>
        <v>69.038133181559473</v>
      </c>
    </row>
    <row r="48" spans="1:15" x14ac:dyDescent="0.25">
      <c r="A48">
        <f>Tabelle2[[#This Row],[1]]</f>
        <v>451</v>
      </c>
      <c r="B48" t="str">
        <f>'2018_A9_Zeitreihe'!B48</f>
        <v>Ammerland</v>
      </c>
      <c r="C48">
        <f>'2018_A9_Zeitreihe'!C48</f>
        <v>2019</v>
      </c>
      <c r="D48">
        <f>'2018_A9_Zeitreihe'!D48</f>
        <v>8525</v>
      </c>
      <c r="E48">
        <f>'2018_A9_Zeitreihe'!E48</f>
        <v>90</v>
      </c>
      <c r="F48">
        <f>'2018_A9_Zeitreihe'!F48</f>
        <v>2315</v>
      </c>
      <c r="G48">
        <f>'2018_A9_Zeitreihe'!G48</f>
        <v>1275</v>
      </c>
      <c r="H48">
        <f>'2018_A9_Zeitreihe'!H48</f>
        <v>3640</v>
      </c>
      <c r="I48">
        <f>'2018_A9_Zeitreihe'!I48</f>
        <v>340</v>
      </c>
      <c r="J48">
        <f>'2018_A9_Zeitreihe'!J48</f>
        <v>3300</v>
      </c>
      <c r="K48">
        <f>'2018_A9_Zeitreihe'!K48</f>
        <v>160</v>
      </c>
      <c r="L48">
        <f>'2018_A9_Zeitreihe'!L48</f>
        <v>195</v>
      </c>
      <c r="M48">
        <f>'2018_A9_Zeitreihe'!M48</f>
        <v>570</v>
      </c>
      <c r="N48">
        <f>'2018_A9_Zeitreihe'!N48</f>
        <v>120</v>
      </c>
      <c r="O48">
        <f t="shared" si="0"/>
        <v>69.853372434017587</v>
      </c>
    </row>
    <row r="49" spans="1:15" x14ac:dyDescent="0.25">
      <c r="A49">
        <f>Tabelle2[[#This Row],[1]]</f>
        <v>452</v>
      </c>
      <c r="B49" t="str">
        <f>'2018_A9_Zeitreihe'!B49</f>
        <v>Aurich</v>
      </c>
      <c r="C49">
        <f>'2018_A9_Zeitreihe'!C49</f>
        <v>2019</v>
      </c>
      <c r="D49">
        <f>'2018_A9_Zeitreihe'!D49</f>
        <v>11480</v>
      </c>
      <c r="E49">
        <f>'2018_A9_Zeitreihe'!E49</f>
        <v>145</v>
      </c>
      <c r="F49">
        <f>'2018_A9_Zeitreihe'!F49</f>
        <v>2925</v>
      </c>
      <c r="G49">
        <f>'2018_A9_Zeitreihe'!G49</f>
        <v>1235</v>
      </c>
      <c r="H49">
        <f>'2018_A9_Zeitreihe'!H49</f>
        <v>4850</v>
      </c>
      <c r="I49">
        <f>'2018_A9_Zeitreihe'!I49</f>
        <v>260</v>
      </c>
      <c r="J49">
        <f>'2018_A9_Zeitreihe'!J49</f>
        <v>4590</v>
      </c>
      <c r="K49">
        <f>'2018_A9_Zeitreihe'!K49</f>
        <v>910</v>
      </c>
      <c r="L49">
        <f>'2018_A9_Zeitreihe'!L49</f>
        <v>455</v>
      </c>
      <c r="M49">
        <f>'2018_A9_Zeitreihe'!M49</f>
        <v>485</v>
      </c>
      <c r="N49">
        <f>'2018_A9_Zeitreihe'!N49</f>
        <v>335</v>
      </c>
      <c r="O49">
        <f t="shared" si="0"/>
        <v>67.726480836236931</v>
      </c>
    </row>
    <row r="50" spans="1:15" x14ac:dyDescent="0.25">
      <c r="A50">
        <f>Tabelle2[[#This Row],[1]]</f>
        <v>453</v>
      </c>
      <c r="B50" t="str">
        <f>'2018_A9_Zeitreihe'!B50</f>
        <v>Cloppenburg</v>
      </c>
      <c r="C50">
        <f>'2018_A9_Zeitreihe'!C50</f>
        <v>2019</v>
      </c>
      <c r="D50">
        <f>'2018_A9_Zeitreihe'!D50</f>
        <v>18890</v>
      </c>
      <c r="E50">
        <f>'2018_A9_Zeitreihe'!E50</f>
        <v>90</v>
      </c>
      <c r="F50">
        <f>'2018_A9_Zeitreihe'!F50</f>
        <v>3460</v>
      </c>
      <c r="G50">
        <f>'2018_A9_Zeitreihe'!G50</f>
        <v>2390</v>
      </c>
      <c r="H50">
        <f>'2018_A9_Zeitreihe'!H50</f>
        <v>11385</v>
      </c>
      <c r="I50">
        <f>'2018_A9_Zeitreihe'!I50</f>
        <v>565</v>
      </c>
      <c r="J50">
        <f>'2018_A9_Zeitreihe'!J50</f>
        <v>10820</v>
      </c>
      <c r="K50">
        <f>'2018_A9_Zeitreihe'!K50</f>
        <v>300</v>
      </c>
      <c r="L50">
        <f>'2018_A9_Zeitreihe'!L50</f>
        <v>240</v>
      </c>
      <c r="M50">
        <f>'2018_A9_Zeitreihe'!M50</f>
        <v>455</v>
      </c>
      <c r="N50">
        <f>'2018_A9_Zeitreihe'!N50</f>
        <v>370</v>
      </c>
      <c r="O50">
        <f t="shared" si="0"/>
        <v>78.586553732133396</v>
      </c>
    </row>
    <row r="51" spans="1:15" x14ac:dyDescent="0.25">
      <c r="A51">
        <f>Tabelle2[[#This Row],[1]]</f>
        <v>454</v>
      </c>
      <c r="B51" t="str">
        <f>'2018_A9_Zeitreihe'!B51</f>
        <v>Emsland</v>
      </c>
      <c r="C51">
        <f>'2018_A9_Zeitreihe'!C51</f>
        <v>2019</v>
      </c>
      <c r="D51">
        <f>'2018_A9_Zeitreihe'!D51</f>
        <v>40430</v>
      </c>
      <c r="E51">
        <f>'2018_A9_Zeitreihe'!E51</f>
        <v>620</v>
      </c>
      <c r="F51">
        <f>'2018_A9_Zeitreihe'!F51</f>
        <v>6635</v>
      </c>
      <c r="G51">
        <f>'2018_A9_Zeitreihe'!G51</f>
        <v>2900</v>
      </c>
      <c r="H51">
        <f>'2018_A9_Zeitreihe'!H51</f>
        <v>27015</v>
      </c>
      <c r="I51">
        <f>'2018_A9_Zeitreihe'!I51</f>
        <v>1830</v>
      </c>
      <c r="J51">
        <f>'2018_A9_Zeitreihe'!J51</f>
        <v>25185</v>
      </c>
      <c r="K51">
        <f>'2018_A9_Zeitreihe'!K51</f>
        <v>400</v>
      </c>
      <c r="L51">
        <f>'2018_A9_Zeitreihe'!L51</f>
        <v>730</v>
      </c>
      <c r="M51">
        <f>'2018_A9_Zeitreihe'!M51</f>
        <v>885</v>
      </c>
      <c r="N51">
        <f>'2018_A9_Zeitreihe'!N51</f>
        <v>740</v>
      </c>
      <c r="O51">
        <f t="shared" si="0"/>
        <v>83.230274548602523</v>
      </c>
    </row>
    <row r="52" spans="1:15" x14ac:dyDescent="0.25">
      <c r="A52">
        <f>Tabelle2[[#This Row],[1]]</f>
        <v>455</v>
      </c>
      <c r="B52" t="str">
        <f>'2018_A9_Zeitreihe'!B52</f>
        <v>Friesland</v>
      </c>
      <c r="C52">
        <f>'2018_A9_Zeitreihe'!C52</f>
        <v>2019</v>
      </c>
      <c r="D52">
        <f>'2018_A9_Zeitreihe'!D52</f>
        <v>4840</v>
      </c>
      <c r="E52">
        <f>'2018_A9_Zeitreihe'!E52</f>
        <v>200</v>
      </c>
      <c r="F52">
        <f>'2018_A9_Zeitreihe'!F52</f>
        <v>1525</v>
      </c>
      <c r="G52">
        <f>'2018_A9_Zeitreihe'!G52</f>
        <v>655</v>
      </c>
      <c r="H52">
        <f>'2018_A9_Zeitreihe'!H52</f>
        <v>1420</v>
      </c>
      <c r="I52">
        <f>'2018_A9_Zeitreihe'!I52</f>
        <v>320</v>
      </c>
      <c r="J52">
        <f>'2018_A9_Zeitreihe'!J52</f>
        <v>1100</v>
      </c>
      <c r="K52">
        <f>'2018_A9_Zeitreihe'!K52</f>
        <v>205</v>
      </c>
      <c r="L52">
        <f>'2018_A9_Zeitreihe'!L52</f>
        <v>300</v>
      </c>
      <c r="M52">
        <f>'2018_A9_Zeitreihe'!M52</f>
        <v>325</v>
      </c>
      <c r="N52">
        <f>'2018_A9_Zeitreihe'!N52</f>
        <v>155</v>
      </c>
      <c r="O52">
        <f>(H52+F52)/D52*100</f>
        <v>60.847107438016536</v>
      </c>
    </row>
    <row r="53" spans="1:15" x14ac:dyDescent="0.25">
      <c r="A53">
        <f>Tabelle2[[#This Row],[1]]</f>
        <v>456</v>
      </c>
      <c r="B53" t="str">
        <f>'2018_A9_Zeitreihe'!B53</f>
        <v>Grafschaft Bentheim</v>
      </c>
      <c r="C53">
        <f>'2018_A9_Zeitreihe'!C53</f>
        <v>2019</v>
      </c>
      <c r="D53">
        <f>'2018_A9_Zeitreihe'!D53</f>
        <v>22030</v>
      </c>
      <c r="E53">
        <f>'2018_A9_Zeitreihe'!E53</f>
        <v>365</v>
      </c>
      <c r="F53">
        <f>'2018_A9_Zeitreihe'!F53</f>
        <v>2670</v>
      </c>
      <c r="G53">
        <f>'2018_A9_Zeitreihe'!G53</f>
        <v>1930</v>
      </c>
      <c r="H53">
        <f>'2018_A9_Zeitreihe'!H53</f>
        <v>15740</v>
      </c>
      <c r="I53">
        <f>'2018_A9_Zeitreihe'!I53</f>
        <v>6300</v>
      </c>
      <c r="J53">
        <f>'2018_A9_Zeitreihe'!J53</f>
        <v>9440</v>
      </c>
      <c r="K53">
        <f>'2018_A9_Zeitreihe'!K53</f>
        <v>125</v>
      </c>
      <c r="L53">
        <f>'2018_A9_Zeitreihe'!L53</f>
        <v>365</v>
      </c>
      <c r="M53">
        <f>'2018_A9_Zeitreihe'!M53</f>
        <v>400</v>
      </c>
      <c r="N53">
        <f>'2018_A9_Zeitreihe'!N53</f>
        <v>285</v>
      </c>
      <c r="O53">
        <f t="shared" ref="O53:O55" si="1">(H53+F53)/D53*100</f>
        <v>83.567862006354972</v>
      </c>
    </row>
    <row r="54" spans="1:15" x14ac:dyDescent="0.25">
      <c r="A54">
        <f>Tabelle2[[#This Row],[1]]</f>
        <v>457</v>
      </c>
      <c r="B54" t="str">
        <f>'2018_A9_Zeitreihe'!B54</f>
        <v>Leer</v>
      </c>
      <c r="C54">
        <f>'2018_A9_Zeitreihe'!C54</f>
        <v>2019</v>
      </c>
      <c r="D54">
        <f>'2018_A9_Zeitreihe'!D54</f>
        <v>14855</v>
      </c>
      <c r="E54">
        <f>'2018_A9_Zeitreihe'!E54</f>
        <v>225</v>
      </c>
      <c r="F54">
        <f>'2018_A9_Zeitreihe'!F54</f>
        <v>3225</v>
      </c>
      <c r="G54">
        <f>'2018_A9_Zeitreihe'!G54</f>
        <v>1275</v>
      </c>
      <c r="H54">
        <f>'2018_A9_Zeitreihe'!H54</f>
        <v>7830</v>
      </c>
      <c r="I54">
        <f>'2018_A9_Zeitreihe'!I54</f>
        <v>585</v>
      </c>
      <c r="J54">
        <f>'2018_A9_Zeitreihe'!J54</f>
        <v>7240</v>
      </c>
      <c r="K54">
        <f>'2018_A9_Zeitreihe'!K54</f>
        <v>310</v>
      </c>
      <c r="L54">
        <f>'2018_A9_Zeitreihe'!L54</f>
        <v>470</v>
      </c>
      <c r="M54">
        <f>'2018_A9_Zeitreihe'!M54</f>
        <v>800</v>
      </c>
      <c r="N54">
        <f>'2018_A9_Zeitreihe'!N54</f>
        <v>555</v>
      </c>
      <c r="O54">
        <f t="shared" si="1"/>
        <v>74.419387411645914</v>
      </c>
    </row>
    <row r="55" spans="1:15" x14ac:dyDescent="0.25">
      <c r="A55">
        <f>Tabelle2[[#This Row],[1]]</f>
        <v>458</v>
      </c>
      <c r="B55" t="str">
        <f>'2018_A9_Zeitreihe'!B55</f>
        <v>Oldenburg</v>
      </c>
      <c r="C55">
        <f>'2018_A9_Zeitreihe'!C55</f>
        <v>2019</v>
      </c>
      <c r="D55">
        <f>'2018_A9_Zeitreihe'!D55</f>
        <v>12525</v>
      </c>
      <c r="E55">
        <f>'2018_A9_Zeitreihe'!E55</f>
        <v>175</v>
      </c>
      <c r="F55">
        <f>'2018_A9_Zeitreihe'!F55</f>
        <v>2730</v>
      </c>
      <c r="G55">
        <f>'2018_A9_Zeitreihe'!G55</f>
        <v>1375</v>
      </c>
      <c r="H55">
        <f>'2018_A9_Zeitreihe'!H55</f>
        <v>7320</v>
      </c>
      <c r="I55">
        <f>'2018_A9_Zeitreihe'!I55</f>
        <v>460</v>
      </c>
      <c r="J55">
        <f>'2018_A9_Zeitreihe'!J55</f>
        <v>6860</v>
      </c>
      <c r="K55">
        <f>'2018_A9_Zeitreihe'!K55</f>
        <v>85</v>
      </c>
      <c r="L55">
        <f>'2018_A9_Zeitreihe'!L55</f>
        <v>160</v>
      </c>
      <c r="M55">
        <f>'2018_A9_Zeitreihe'!M55</f>
        <v>260</v>
      </c>
      <c r="N55">
        <f>'2018_A9_Zeitreihe'!N55</f>
        <v>200</v>
      </c>
      <c r="O55">
        <f t="shared" si="1"/>
        <v>80.23952095808383</v>
      </c>
    </row>
    <row r="56" spans="1:15" x14ac:dyDescent="0.25">
      <c r="A56">
        <f>Tabelle2[[#This Row],[1]]</f>
        <v>459</v>
      </c>
      <c r="B56" t="str">
        <f>'2018_A9_Zeitreihe'!B56</f>
        <v>Osnabrück</v>
      </c>
      <c r="C56">
        <f>'2018_A9_Zeitreihe'!C56</f>
        <v>2019</v>
      </c>
      <c r="D56">
        <f>'2018_A9_Zeitreihe'!D56</f>
        <v>33445</v>
      </c>
      <c r="E56">
        <f>'2018_A9_Zeitreihe'!E56</f>
        <v>1050</v>
      </c>
      <c r="F56">
        <f>'2018_A9_Zeitreihe'!F56</f>
        <v>4495</v>
      </c>
      <c r="G56">
        <f>'2018_A9_Zeitreihe'!G56</f>
        <v>5545</v>
      </c>
      <c r="H56">
        <f>'2018_A9_Zeitreihe'!H56</f>
        <v>18235</v>
      </c>
      <c r="I56">
        <f>'2018_A9_Zeitreihe'!I56</f>
        <v>2120</v>
      </c>
      <c r="J56">
        <f>'2018_A9_Zeitreihe'!J56</f>
        <v>16115</v>
      </c>
      <c r="K56">
        <f>'2018_A9_Zeitreihe'!K56</f>
        <v>660</v>
      </c>
      <c r="L56">
        <f>'2018_A9_Zeitreihe'!L56</f>
        <v>675</v>
      </c>
      <c r="M56">
        <f>'2018_A9_Zeitreihe'!M56</f>
        <v>1215</v>
      </c>
      <c r="N56">
        <f>'2018_A9_Zeitreihe'!N56</f>
        <v>1190</v>
      </c>
      <c r="O56">
        <f>(H56+F56)/D56*100</f>
        <v>67.962326207205862</v>
      </c>
    </row>
    <row r="57" spans="1:15" x14ac:dyDescent="0.25">
      <c r="A57">
        <f>Tabelle2[[#This Row],[1]]</f>
        <v>460</v>
      </c>
      <c r="B57" t="str">
        <f>'2018_A9_Zeitreihe'!B57</f>
        <v>Vechta</v>
      </c>
      <c r="C57">
        <f>'2018_A9_Zeitreihe'!C57</f>
        <v>2019</v>
      </c>
      <c r="D57">
        <f>'2018_A9_Zeitreihe'!D57</f>
        <v>20715</v>
      </c>
      <c r="E57">
        <f>'2018_A9_Zeitreihe'!E57</f>
        <v>240</v>
      </c>
      <c r="F57">
        <f>'2018_A9_Zeitreihe'!F57</f>
        <v>4825</v>
      </c>
      <c r="G57">
        <f>'2018_A9_Zeitreihe'!G57</f>
        <v>3440</v>
      </c>
      <c r="H57">
        <f>'2018_A9_Zeitreihe'!H57</f>
        <v>10705</v>
      </c>
      <c r="I57">
        <f>'2018_A9_Zeitreihe'!I57</f>
        <v>480</v>
      </c>
      <c r="J57">
        <f>'2018_A9_Zeitreihe'!J57</f>
        <v>10220</v>
      </c>
      <c r="K57">
        <f>'2018_A9_Zeitreihe'!K57</f>
        <v>110</v>
      </c>
      <c r="L57">
        <f>'2018_A9_Zeitreihe'!L57</f>
        <v>175</v>
      </c>
      <c r="M57">
        <f>'2018_A9_Zeitreihe'!M57</f>
        <v>300</v>
      </c>
      <c r="N57">
        <f>'2018_A9_Zeitreihe'!N57</f>
        <v>410</v>
      </c>
      <c r="O57">
        <f t="shared" ref="O57:O61" si="2">(H57+F57)/D57*100</f>
        <v>74.969828626599082</v>
      </c>
    </row>
    <row r="58" spans="1:15" x14ac:dyDescent="0.25">
      <c r="A58">
        <f>Tabelle2[[#This Row],[1]]</f>
        <v>461</v>
      </c>
      <c r="B58" t="str">
        <f>'2018_A9_Zeitreihe'!B58</f>
        <v>Wesermarsch</v>
      </c>
      <c r="C58">
        <f>'2018_A9_Zeitreihe'!C58</f>
        <v>2019</v>
      </c>
      <c r="D58">
        <f>'2018_A9_Zeitreihe'!D58</f>
        <v>7780</v>
      </c>
      <c r="E58">
        <f>'2018_A9_Zeitreihe'!E58</f>
        <v>275</v>
      </c>
      <c r="F58">
        <f>'2018_A9_Zeitreihe'!F58</f>
        <v>1275</v>
      </c>
      <c r="G58">
        <f>'2018_A9_Zeitreihe'!G58</f>
        <v>1485</v>
      </c>
      <c r="H58">
        <f>'2018_A9_Zeitreihe'!H58</f>
        <v>3065</v>
      </c>
      <c r="I58">
        <f>'2018_A9_Zeitreihe'!I58</f>
        <v>370</v>
      </c>
      <c r="J58">
        <f>'2018_A9_Zeitreihe'!J58</f>
        <v>2695</v>
      </c>
      <c r="K58">
        <f>'2018_A9_Zeitreihe'!K58</f>
        <v>655</v>
      </c>
      <c r="L58">
        <f>'2018_A9_Zeitreihe'!L58</f>
        <v>275</v>
      </c>
      <c r="M58">
        <f>'2018_A9_Zeitreihe'!M58</f>
        <v>345</v>
      </c>
      <c r="N58">
        <f>'2018_A9_Zeitreihe'!N58</f>
        <v>305</v>
      </c>
      <c r="O58">
        <f t="shared" si="2"/>
        <v>55.784061696658092</v>
      </c>
    </row>
    <row r="59" spans="1:15" x14ac:dyDescent="0.25">
      <c r="A59">
        <f>Tabelle2[[#This Row],[1]]</f>
        <v>462</v>
      </c>
      <c r="B59" t="str">
        <f>'2018_A9_Zeitreihe'!B59</f>
        <v>Wittmund</v>
      </c>
      <c r="C59">
        <f>'2018_A9_Zeitreihe'!C59</f>
        <v>2019</v>
      </c>
      <c r="D59">
        <f>'2018_A9_Zeitreihe'!D59</f>
        <v>2745</v>
      </c>
      <c r="E59">
        <f>'2018_A9_Zeitreihe'!E59</f>
        <v>20</v>
      </c>
      <c r="F59">
        <f>'2018_A9_Zeitreihe'!F59</f>
        <v>720</v>
      </c>
      <c r="G59">
        <f>'2018_A9_Zeitreihe'!G59</f>
        <v>330</v>
      </c>
      <c r="H59">
        <f>'2018_A9_Zeitreihe'!H59</f>
        <v>1170</v>
      </c>
      <c r="I59">
        <f>'2018_A9_Zeitreihe'!I59</f>
        <v>110</v>
      </c>
      <c r="J59">
        <f>'2018_A9_Zeitreihe'!J59</f>
        <v>1060</v>
      </c>
      <c r="K59">
        <f>'2018_A9_Zeitreihe'!K59</f>
        <v>55</v>
      </c>
      <c r="L59">
        <f>'2018_A9_Zeitreihe'!L59</f>
        <v>125</v>
      </c>
      <c r="M59">
        <f>'2018_A9_Zeitreihe'!M59</f>
        <v>205</v>
      </c>
      <c r="N59">
        <f>'2018_A9_Zeitreihe'!N59</f>
        <v>80</v>
      </c>
      <c r="O59">
        <f t="shared" si="2"/>
        <v>68.852459016393439</v>
      </c>
    </row>
    <row r="60" spans="1:15" x14ac:dyDescent="0.25">
      <c r="A60">
        <f>Tabelle2[[#This Row],[1]]</f>
        <v>4</v>
      </c>
      <c r="B60" t="str">
        <f>'2018_A9_Zeitreihe'!B60</f>
        <v>Stat. Region Weser-Ems</v>
      </c>
      <c r="C60">
        <f>'2018_A9_Zeitreihe'!C60</f>
        <v>2019</v>
      </c>
      <c r="D60">
        <f>'2018_A9_Zeitreihe'!D60</f>
        <v>269505</v>
      </c>
      <c r="E60">
        <f>'2018_A9_Zeitreihe'!E60</f>
        <v>4725</v>
      </c>
      <c r="F60">
        <f>'2018_A9_Zeitreihe'!F60</f>
        <v>59270</v>
      </c>
      <c r="G60">
        <f>'2018_A9_Zeitreihe'!G60</f>
        <v>37010</v>
      </c>
      <c r="H60">
        <f>'2018_A9_Zeitreihe'!H60</f>
        <v>136760</v>
      </c>
      <c r="I60">
        <f>'2018_A9_Zeitreihe'!I60</f>
        <v>17125</v>
      </c>
      <c r="J60">
        <f>'2018_A9_Zeitreihe'!J60</f>
        <v>119635</v>
      </c>
      <c r="K60">
        <f>'2018_A9_Zeitreihe'!K60</f>
        <v>6840</v>
      </c>
      <c r="L60">
        <f>'2018_A9_Zeitreihe'!L60</f>
        <v>5440</v>
      </c>
      <c r="M60">
        <f>'2018_A9_Zeitreihe'!M60</f>
        <v>8055</v>
      </c>
      <c r="N60">
        <f>'2018_A9_Zeitreihe'!N60</f>
        <v>6900</v>
      </c>
      <c r="O60">
        <f t="shared" si="2"/>
        <v>72.737054971150812</v>
      </c>
    </row>
    <row r="61" spans="1:15" x14ac:dyDescent="0.25">
      <c r="A61">
        <f>Tabelle2[[#This Row],[1]]</f>
        <v>0</v>
      </c>
      <c r="B61" t="str">
        <f>'2018_A9_Zeitreihe'!B61</f>
        <v>Niedersachsen</v>
      </c>
      <c r="C61">
        <f>'2018_A9_Zeitreihe'!C61</f>
        <v>2019</v>
      </c>
      <c r="D61">
        <f>'2018_A9_Zeitreihe'!D61</f>
        <v>841165</v>
      </c>
      <c r="E61">
        <f>'2018_A9_Zeitreihe'!E61</f>
        <v>19005</v>
      </c>
      <c r="F61">
        <f>'2018_A9_Zeitreihe'!F61</f>
        <v>216080</v>
      </c>
      <c r="G61">
        <f>'2018_A9_Zeitreihe'!G61</f>
        <v>159825</v>
      </c>
      <c r="H61">
        <f>'2018_A9_Zeitreihe'!H61</f>
        <v>332605</v>
      </c>
      <c r="I61">
        <f>'2018_A9_Zeitreihe'!I61</f>
        <v>55675</v>
      </c>
      <c r="J61">
        <f>'2018_A9_Zeitreihe'!J61</f>
        <v>276930</v>
      </c>
      <c r="K61">
        <f>'2018_A9_Zeitreihe'!K61</f>
        <v>25265</v>
      </c>
      <c r="L61">
        <f>'2018_A9_Zeitreihe'!L61</f>
        <v>19055</v>
      </c>
      <c r="M61">
        <f>'2018_A9_Zeitreihe'!M61</f>
        <v>26695</v>
      </c>
      <c r="N61">
        <f>'2018_A9_Zeitreihe'!N61</f>
        <v>25020</v>
      </c>
      <c r="O61">
        <f t="shared" si="2"/>
        <v>65.229176202053111</v>
      </c>
    </row>
  </sheetData>
  <mergeCells count="14">
    <mergeCell ref="L6:L7"/>
    <mergeCell ref="M6:M7"/>
    <mergeCell ref="N6:N7"/>
    <mergeCell ref="D8:N8"/>
    <mergeCell ref="A5:A8"/>
    <mergeCell ref="B5:B8"/>
    <mergeCell ref="C5:C8"/>
    <mergeCell ref="D5:D7"/>
    <mergeCell ref="E5:N5"/>
    <mergeCell ref="E6:E7"/>
    <mergeCell ref="F6:F7"/>
    <mergeCell ref="G6:G7"/>
    <mergeCell ref="H6:J6"/>
    <mergeCell ref="K6:K7"/>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B1:F53"/>
  <sheetViews>
    <sheetView workbookViewId="0"/>
  </sheetViews>
  <sheetFormatPr baseColWidth="10" defaultRowHeight="15" x14ac:dyDescent="0.25"/>
  <cols>
    <col min="3" max="4" width="19" customWidth="1"/>
    <col min="5" max="5" width="19" bestFit="1" customWidth="1"/>
  </cols>
  <sheetData>
    <row r="1" spans="2:6" x14ac:dyDescent="0.25">
      <c r="C1" t="s">
        <v>126</v>
      </c>
      <c r="D1" t="s">
        <v>121</v>
      </c>
      <c r="E1" t="s">
        <v>127</v>
      </c>
      <c r="F1" t="s">
        <v>128</v>
      </c>
    </row>
    <row r="2" spans="2:6" x14ac:dyDescent="0.25">
      <c r="B2">
        <v>3</v>
      </c>
      <c r="C2">
        <f>A9_Karte_Berechnung!A9</f>
        <v>101</v>
      </c>
      <c r="D2">
        <f>VALUE(B2&amp;C2)</f>
        <v>3101</v>
      </c>
      <c r="E2" t="str">
        <f>A9_Karte_Berechnung!B9</f>
        <v>Braunschweig, Stadt</v>
      </c>
      <c r="F2" s="87">
        <f>A9_Karte_Berechnung!N9</f>
        <v>56.508577194752775</v>
      </c>
    </row>
    <row r="3" spans="2:6" x14ac:dyDescent="0.25">
      <c r="B3">
        <v>3</v>
      </c>
      <c r="C3">
        <f>A9_Karte_Berechnung!A10</f>
        <v>102</v>
      </c>
      <c r="D3">
        <f t="shared" ref="D3:D53" si="0">VALUE(B3&amp;C3)</f>
        <v>3102</v>
      </c>
      <c r="E3" t="str">
        <f>A9_Karte_Berechnung!B10</f>
        <v>Salzgitter, Stadt</v>
      </c>
      <c r="F3" s="87">
        <f>A9_Karte_Berechnung!N10</f>
        <v>56.876574307304786</v>
      </c>
    </row>
    <row r="4" spans="2:6" x14ac:dyDescent="0.25">
      <c r="B4">
        <v>3</v>
      </c>
      <c r="C4">
        <f>A9_Karte_Berechnung!A11</f>
        <v>103</v>
      </c>
      <c r="D4">
        <f t="shared" si="0"/>
        <v>3103</v>
      </c>
      <c r="E4" t="str">
        <f>A9_Karte_Berechnung!B11</f>
        <v>Wolfsburg, Stadt</v>
      </c>
      <c r="F4" s="87">
        <f>A9_Karte_Berechnung!N11</f>
        <v>62.30271668822769</v>
      </c>
    </row>
    <row r="5" spans="2:6" x14ac:dyDescent="0.25">
      <c r="B5">
        <v>3</v>
      </c>
      <c r="C5">
        <f>A9_Karte_Berechnung!A12</f>
        <v>151</v>
      </c>
      <c r="D5">
        <f t="shared" si="0"/>
        <v>3151</v>
      </c>
      <c r="E5" t="str">
        <f>A9_Karte_Berechnung!B12</f>
        <v>Gifhorn</v>
      </c>
      <c r="F5" s="87">
        <f>A9_Karte_Berechnung!N12</f>
        <v>53.683319220999145</v>
      </c>
    </row>
    <row r="6" spans="2:6" x14ac:dyDescent="0.25">
      <c r="B6">
        <v>3</v>
      </c>
      <c r="C6">
        <f>A9_Karte_Berechnung!A13</f>
        <v>159</v>
      </c>
      <c r="D6">
        <f t="shared" si="0"/>
        <v>3159</v>
      </c>
      <c r="E6" t="str">
        <f>A9_Karte_Berechnung!B13</f>
        <v>Göttingen</v>
      </c>
      <c r="F6" s="87">
        <f>A9_Karte_Berechnung!N13</f>
        <v>44.613854822671527</v>
      </c>
    </row>
    <row r="7" spans="2:6" x14ac:dyDescent="0.25">
      <c r="B7">
        <v>3</v>
      </c>
      <c r="C7">
        <f>A9_Karte_Berechnung!A14</f>
        <v>153</v>
      </c>
      <c r="D7">
        <f t="shared" si="0"/>
        <v>3153</v>
      </c>
      <c r="E7" t="str">
        <f>A9_Karte_Berechnung!B14</f>
        <v>Goslar</v>
      </c>
      <c r="F7" s="87">
        <f>A9_Karte_Berechnung!N14</f>
        <v>44.518766257896694</v>
      </c>
    </row>
    <row r="8" spans="2:6" x14ac:dyDescent="0.25">
      <c r="B8">
        <v>3</v>
      </c>
      <c r="C8">
        <f>A9_Karte_Berechnung!A15</f>
        <v>154</v>
      </c>
      <c r="D8">
        <f t="shared" si="0"/>
        <v>3154</v>
      </c>
      <c r="E8" t="str">
        <f>A9_Karte_Berechnung!B15</f>
        <v>Helmstedt</v>
      </c>
      <c r="F8" s="87">
        <f>A9_Karte_Berechnung!N15</f>
        <v>61.372397841171932</v>
      </c>
    </row>
    <row r="9" spans="2:6" x14ac:dyDescent="0.25">
      <c r="B9">
        <v>3</v>
      </c>
      <c r="C9">
        <f>A9_Karte_Berechnung!A16</f>
        <v>155</v>
      </c>
      <c r="D9">
        <f t="shared" si="0"/>
        <v>3155</v>
      </c>
      <c r="E9" t="str">
        <f>A9_Karte_Berechnung!B16</f>
        <v>Northeim</v>
      </c>
      <c r="F9" s="87">
        <f>A9_Karte_Berechnung!N16</f>
        <v>50.482680295286762</v>
      </c>
    </row>
    <row r="10" spans="2:6" x14ac:dyDescent="0.25">
      <c r="B10">
        <v>3</v>
      </c>
      <c r="C10">
        <f>A9_Karte_Berechnung!A17</f>
        <v>157</v>
      </c>
      <c r="D10">
        <f t="shared" si="0"/>
        <v>3157</v>
      </c>
      <c r="E10" t="str">
        <f>A9_Karte_Berechnung!B17</f>
        <v>Peine</v>
      </c>
      <c r="F10" s="87">
        <f>A9_Karte_Berechnung!N17</f>
        <v>58.178522881739916</v>
      </c>
    </row>
    <row r="11" spans="2:6" x14ac:dyDescent="0.25">
      <c r="B11">
        <v>3</v>
      </c>
      <c r="C11">
        <f>A9_Karte_Berechnung!A18</f>
        <v>158</v>
      </c>
      <c r="D11">
        <f t="shared" si="0"/>
        <v>3158</v>
      </c>
      <c r="E11" t="str">
        <f>A9_Karte_Berechnung!B18</f>
        <v>Wolfenbüttel</v>
      </c>
      <c r="F11" s="87">
        <f>A9_Karte_Berechnung!N18</f>
        <v>48.902195608782435</v>
      </c>
    </row>
    <row r="12" spans="2:6" x14ac:dyDescent="0.25">
      <c r="B12">
        <v>3</v>
      </c>
      <c r="C12">
        <f>A9_Karte_Berechnung!A19</f>
        <v>1</v>
      </c>
      <c r="D12">
        <f t="shared" si="0"/>
        <v>31</v>
      </c>
      <c r="E12" t="str">
        <f>A9_Karte_Berechnung!B19</f>
        <v>Stat. Region Braunschweig</v>
      </c>
      <c r="F12" s="87">
        <f>A9_Karte_Berechnung!N19</f>
        <v>53.388544695916039</v>
      </c>
    </row>
    <row r="13" spans="2:6" x14ac:dyDescent="0.25">
      <c r="B13">
        <v>3</v>
      </c>
      <c r="C13">
        <f>A9_Karte_Berechnung!A20</f>
        <v>241</v>
      </c>
      <c r="D13">
        <f t="shared" si="0"/>
        <v>3241</v>
      </c>
      <c r="E13" t="str">
        <f>A9_Karte_Berechnung!B20</f>
        <v>Region Hannover</v>
      </c>
      <c r="F13" s="87">
        <f>A9_Karte_Berechnung!N20</f>
        <v>59.762075232692624</v>
      </c>
    </row>
    <row r="14" spans="2:6" x14ac:dyDescent="0.25">
      <c r="B14">
        <v>3</v>
      </c>
      <c r="C14">
        <f>A9_Karte_Berechnung!A21</f>
        <v>241001</v>
      </c>
      <c r="D14">
        <f t="shared" si="0"/>
        <v>3241001</v>
      </c>
      <c r="E14" t="str">
        <f>A9_Karte_Berechnung!B21</f>
        <v xml:space="preserve">  dav. Hannover, Landeshauptstadt</v>
      </c>
      <c r="F14" s="87">
        <f>A9_Karte_Berechnung!N21</f>
        <v>61.23769718214912</v>
      </c>
    </row>
    <row r="15" spans="2:6" x14ac:dyDescent="0.25">
      <c r="B15">
        <v>3</v>
      </c>
      <c r="C15" t="str">
        <f>A9_Karte_Berechnung!A22</f>
        <v>241x</v>
      </c>
      <c r="D15">
        <v>3241999</v>
      </c>
      <c r="E15" t="str">
        <f>A9_Karte_Berechnung!B22</f>
        <v xml:space="preserve">  dav. Hannover, Umland</v>
      </c>
      <c r="F15" s="87">
        <f>A9_Karte_Berechnung!N22</f>
        <v>57.427291474080924</v>
      </c>
    </row>
    <row r="16" spans="2:6" x14ac:dyDescent="0.25">
      <c r="B16">
        <v>3</v>
      </c>
      <c r="C16">
        <f>A9_Karte_Berechnung!A23</f>
        <v>251</v>
      </c>
      <c r="D16">
        <f t="shared" si="0"/>
        <v>3251</v>
      </c>
      <c r="E16" t="str">
        <f>A9_Karte_Berechnung!B23</f>
        <v>Diepholz</v>
      </c>
      <c r="F16" s="87">
        <f>A9_Karte_Berechnung!N23</f>
        <v>57.699971534301163</v>
      </c>
    </row>
    <row r="17" spans="2:6" x14ac:dyDescent="0.25">
      <c r="B17">
        <v>3</v>
      </c>
      <c r="C17">
        <f>A9_Karte_Berechnung!A24</f>
        <v>252</v>
      </c>
      <c r="D17">
        <f t="shared" si="0"/>
        <v>3252</v>
      </c>
      <c r="E17" t="str">
        <f>A9_Karte_Berechnung!B24</f>
        <v>Hameln-Pyrmont</v>
      </c>
      <c r="F17" s="87">
        <f>A9_Karte_Berechnung!N24</f>
        <v>59.268218929543394</v>
      </c>
    </row>
    <row r="18" spans="2:6" x14ac:dyDescent="0.25">
      <c r="B18">
        <v>3</v>
      </c>
      <c r="C18">
        <f>A9_Karte_Berechnung!A25</f>
        <v>254</v>
      </c>
      <c r="D18">
        <f t="shared" si="0"/>
        <v>3254</v>
      </c>
      <c r="E18" t="str">
        <f>A9_Karte_Berechnung!B25</f>
        <v>Hildesheim</v>
      </c>
      <c r="F18" s="87">
        <f>A9_Karte_Berechnung!N25</f>
        <v>53.860523038605237</v>
      </c>
    </row>
    <row r="19" spans="2:6" x14ac:dyDescent="0.25">
      <c r="B19">
        <v>3</v>
      </c>
      <c r="C19">
        <f>A9_Karte_Berechnung!A26</f>
        <v>255</v>
      </c>
      <c r="D19">
        <f t="shared" si="0"/>
        <v>3255</v>
      </c>
      <c r="E19" t="str">
        <f>A9_Karte_Berechnung!B26</f>
        <v>Holzminden</v>
      </c>
      <c r="F19" s="87">
        <f>A9_Karte_Berechnung!N26</f>
        <v>48.383371824480371</v>
      </c>
    </row>
    <row r="20" spans="2:6" x14ac:dyDescent="0.25">
      <c r="B20">
        <v>3</v>
      </c>
      <c r="C20">
        <f>A9_Karte_Berechnung!A27</f>
        <v>256</v>
      </c>
      <c r="D20">
        <f t="shared" si="0"/>
        <v>3256</v>
      </c>
      <c r="E20" t="str">
        <f>A9_Karte_Berechnung!B27</f>
        <v>Nienburg (Weser)</v>
      </c>
      <c r="F20" s="87">
        <f>A9_Karte_Berechnung!N27</f>
        <v>58.341323106423779</v>
      </c>
    </row>
    <row r="21" spans="2:6" x14ac:dyDescent="0.25">
      <c r="B21">
        <v>3</v>
      </c>
      <c r="C21">
        <f>A9_Karte_Berechnung!A28</f>
        <v>257</v>
      </c>
      <c r="D21">
        <f t="shared" si="0"/>
        <v>3257</v>
      </c>
      <c r="E21" t="str">
        <f>A9_Karte_Berechnung!B28</f>
        <v>Schaumburg</v>
      </c>
      <c r="F21" s="87">
        <f>A9_Karte_Berechnung!N28</f>
        <v>56.953879156238827</v>
      </c>
    </row>
    <row r="22" spans="2:6" x14ac:dyDescent="0.25">
      <c r="B22">
        <v>3</v>
      </c>
      <c r="C22">
        <f>A9_Karte_Berechnung!A29</f>
        <v>2</v>
      </c>
      <c r="D22">
        <f t="shared" si="0"/>
        <v>32</v>
      </c>
      <c r="E22" t="str">
        <f>A9_Karte_Berechnung!B29</f>
        <v>Stat. Region Hannover</v>
      </c>
      <c r="F22" s="87">
        <f>A9_Karte_Berechnung!N29</f>
        <v>58.682333662315415</v>
      </c>
    </row>
    <row r="23" spans="2:6" x14ac:dyDescent="0.25">
      <c r="B23">
        <v>3</v>
      </c>
      <c r="C23">
        <f>A9_Karte_Berechnung!A30</f>
        <v>351</v>
      </c>
      <c r="D23">
        <f t="shared" si="0"/>
        <v>3351</v>
      </c>
      <c r="E23" t="str">
        <f>A9_Karte_Berechnung!B30</f>
        <v>Celle</v>
      </c>
      <c r="F23" s="87">
        <f>A9_Karte_Berechnung!N30</f>
        <v>54.670912951167729</v>
      </c>
    </row>
    <row r="24" spans="2:6" x14ac:dyDescent="0.25">
      <c r="B24">
        <v>3</v>
      </c>
      <c r="C24">
        <f>A9_Karte_Berechnung!A31</f>
        <v>352</v>
      </c>
      <c r="D24">
        <f t="shared" si="0"/>
        <v>3352</v>
      </c>
      <c r="E24" t="str">
        <f>A9_Karte_Berechnung!B31</f>
        <v>Cuxhaven</v>
      </c>
      <c r="F24" s="87">
        <f>A9_Karte_Berechnung!N31</f>
        <v>57.555305586801651</v>
      </c>
    </row>
    <row r="25" spans="2:6" x14ac:dyDescent="0.25">
      <c r="B25">
        <v>3</v>
      </c>
      <c r="C25">
        <f>A9_Karte_Berechnung!A32</f>
        <v>353</v>
      </c>
      <c r="D25">
        <f t="shared" si="0"/>
        <v>3353</v>
      </c>
      <c r="E25" t="str">
        <f>A9_Karte_Berechnung!B32</f>
        <v>Harburg</v>
      </c>
      <c r="F25" s="87">
        <f>A9_Karte_Berechnung!N32</f>
        <v>56.312731114632854</v>
      </c>
    </row>
    <row r="26" spans="2:6" x14ac:dyDescent="0.25">
      <c r="B26">
        <v>3</v>
      </c>
      <c r="C26">
        <f>A9_Karte_Berechnung!A33</f>
        <v>354</v>
      </c>
      <c r="D26">
        <f t="shared" si="0"/>
        <v>3354</v>
      </c>
      <c r="E26" t="str">
        <f>A9_Karte_Berechnung!B33</f>
        <v>Lüchow-Dannenberg</v>
      </c>
      <c r="F26" s="87">
        <f>A9_Karte_Berechnung!N33</f>
        <v>59.099437148217639</v>
      </c>
    </row>
    <row r="27" spans="2:6" x14ac:dyDescent="0.25">
      <c r="B27">
        <v>3</v>
      </c>
      <c r="C27">
        <f>A9_Karte_Berechnung!A34</f>
        <v>355</v>
      </c>
      <c r="D27">
        <f t="shared" si="0"/>
        <v>3355</v>
      </c>
      <c r="E27" t="str">
        <f>A9_Karte_Berechnung!B34</f>
        <v>Lüneburg</v>
      </c>
      <c r="F27" s="87">
        <f>A9_Karte_Berechnung!N34</f>
        <v>47.139498432601876</v>
      </c>
    </row>
    <row r="28" spans="2:6" x14ac:dyDescent="0.25">
      <c r="B28">
        <v>3</v>
      </c>
      <c r="C28">
        <f>A9_Karte_Berechnung!A35</f>
        <v>356</v>
      </c>
      <c r="D28">
        <f t="shared" si="0"/>
        <v>3356</v>
      </c>
      <c r="E28" t="str">
        <f>A9_Karte_Berechnung!B35</f>
        <v>Osterholz</v>
      </c>
      <c r="F28" s="87">
        <f>A9_Karte_Berechnung!N35</f>
        <v>53.201219512195117</v>
      </c>
    </row>
    <row r="29" spans="2:6" x14ac:dyDescent="0.25">
      <c r="B29">
        <v>3</v>
      </c>
      <c r="C29">
        <f>A9_Karte_Berechnung!A36</f>
        <v>357</v>
      </c>
      <c r="D29">
        <f t="shared" si="0"/>
        <v>3357</v>
      </c>
      <c r="E29" t="str">
        <f>A9_Karte_Berechnung!B36</f>
        <v>Rotenburg (Wümme)</v>
      </c>
      <c r="F29" s="87">
        <f>A9_Karte_Berechnung!N36</f>
        <v>59.578286227007624</v>
      </c>
    </row>
    <row r="30" spans="2:6" x14ac:dyDescent="0.25">
      <c r="B30">
        <v>3</v>
      </c>
      <c r="C30">
        <f>A9_Karte_Berechnung!A37</f>
        <v>358</v>
      </c>
      <c r="D30">
        <f t="shared" si="0"/>
        <v>3358</v>
      </c>
      <c r="E30" t="str">
        <f>A9_Karte_Berechnung!B37</f>
        <v>Heidekreis</v>
      </c>
      <c r="F30" s="87">
        <f>A9_Karte_Berechnung!N37</f>
        <v>60.762234733650935</v>
      </c>
    </row>
    <row r="31" spans="2:6" x14ac:dyDescent="0.25">
      <c r="B31">
        <v>3</v>
      </c>
      <c r="C31">
        <f>A9_Karte_Berechnung!A38</f>
        <v>359</v>
      </c>
      <c r="D31">
        <f t="shared" si="0"/>
        <v>3359</v>
      </c>
      <c r="E31" t="str">
        <f>A9_Karte_Berechnung!B38</f>
        <v>Stade</v>
      </c>
      <c r="F31" s="87">
        <f>A9_Karte_Berechnung!N38</f>
        <v>59.90299110751819</v>
      </c>
    </row>
    <row r="32" spans="2:6" x14ac:dyDescent="0.25">
      <c r="B32">
        <v>3</v>
      </c>
      <c r="C32">
        <f>A9_Karte_Berechnung!A39</f>
        <v>360</v>
      </c>
      <c r="D32">
        <f t="shared" si="0"/>
        <v>3360</v>
      </c>
      <c r="E32" t="str">
        <f>A9_Karte_Berechnung!B39</f>
        <v>Uelzen</v>
      </c>
      <c r="F32" s="87">
        <f>A9_Karte_Berechnung!N39</f>
        <v>56.378233719892954</v>
      </c>
    </row>
    <row r="33" spans="2:6" x14ac:dyDescent="0.25">
      <c r="B33">
        <v>3</v>
      </c>
      <c r="C33">
        <f>A9_Karte_Berechnung!A40</f>
        <v>361</v>
      </c>
      <c r="D33">
        <f t="shared" si="0"/>
        <v>3361</v>
      </c>
      <c r="E33" t="str">
        <f>A9_Karte_Berechnung!B40</f>
        <v>Verden</v>
      </c>
      <c r="F33" s="87">
        <f>A9_Karte_Berechnung!N40</f>
        <v>53.804100227790428</v>
      </c>
    </row>
    <row r="34" spans="2:6" x14ac:dyDescent="0.25">
      <c r="B34">
        <v>3</v>
      </c>
      <c r="C34">
        <f>A9_Karte_Berechnung!A41</f>
        <v>3</v>
      </c>
      <c r="D34">
        <f t="shared" si="0"/>
        <v>33</v>
      </c>
      <c r="E34" t="str">
        <f>A9_Karte_Berechnung!B41</f>
        <v>Stat. Region Lüneburg</v>
      </c>
      <c r="F34" s="87">
        <f>A9_Karte_Berechnung!N41</f>
        <v>56.242323388406831</v>
      </c>
    </row>
    <row r="35" spans="2:6" x14ac:dyDescent="0.25">
      <c r="B35">
        <v>3</v>
      </c>
      <c r="C35">
        <f>A9_Karte_Berechnung!A42</f>
        <v>401</v>
      </c>
      <c r="D35">
        <f t="shared" si="0"/>
        <v>3401</v>
      </c>
      <c r="E35" t="str">
        <f>A9_Karte_Berechnung!B42</f>
        <v>Delmenhorst, Stadt</v>
      </c>
      <c r="F35" s="87">
        <f>A9_Karte_Berechnung!N42</f>
        <v>60.524286815728601</v>
      </c>
    </row>
    <row r="36" spans="2:6" x14ac:dyDescent="0.25">
      <c r="B36">
        <v>3</v>
      </c>
      <c r="C36">
        <f>A9_Karte_Berechnung!A43</f>
        <v>402</v>
      </c>
      <c r="D36">
        <f t="shared" si="0"/>
        <v>3402</v>
      </c>
      <c r="E36" t="str">
        <f>A9_Karte_Berechnung!B43</f>
        <v>Emden, Stadt</v>
      </c>
      <c r="F36" s="87">
        <f>A9_Karte_Berechnung!N43</f>
        <v>54.430379746835442</v>
      </c>
    </row>
    <row r="37" spans="2:6" x14ac:dyDescent="0.25">
      <c r="B37">
        <v>3</v>
      </c>
      <c r="C37">
        <f>A9_Karte_Berechnung!A44</f>
        <v>403</v>
      </c>
      <c r="D37">
        <f t="shared" si="0"/>
        <v>3403</v>
      </c>
      <c r="E37" t="str">
        <f>A9_Karte_Berechnung!B44</f>
        <v>Oldenburg (Oldb), Stadt</v>
      </c>
      <c r="F37" s="87">
        <f>A9_Karte_Berechnung!N44</f>
        <v>47.970054707745462</v>
      </c>
    </row>
    <row r="38" spans="2:6" x14ac:dyDescent="0.25">
      <c r="B38">
        <v>3</v>
      </c>
      <c r="C38">
        <f>A9_Karte_Berechnung!A45</f>
        <v>404</v>
      </c>
      <c r="D38">
        <f t="shared" si="0"/>
        <v>3404</v>
      </c>
      <c r="E38" t="str">
        <f>A9_Karte_Berechnung!B45</f>
        <v>Osnabrück, Stadt</v>
      </c>
      <c r="F38" s="87">
        <f>A9_Karte_Berechnung!N45</f>
        <v>58.704536166734776</v>
      </c>
    </row>
    <row r="39" spans="2:6" x14ac:dyDescent="0.25">
      <c r="B39">
        <v>3</v>
      </c>
      <c r="C39" t="str">
        <f>A9_Karte_Berechnung!A46</f>
        <v>405</v>
      </c>
      <c r="D39">
        <f t="shared" si="0"/>
        <v>3405</v>
      </c>
      <c r="E39" t="str">
        <f>A9_Karte_Berechnung!B46</f>
        <v>Wilhelmshaven, Stadt</v>
      </c>
      <c r="F39" s="87">
        <f>A9_Karte_Berechnung!N46</f>
        <v>42.568370986920335</v>
      </c>
    </row>
    <row r="40" spans="2:6" x14ac:dyDescent="0.25">
      <c r="B40">
        <v>3</v>
      </c>
      <c r="C40">
        <f>A9_Karte_Berechnung!A47</f>
        <v>451</v>
      </c>
      <c r="D40">
        <f t="shared" si="0"/>
        <v>3451</v>
      </c>
      <c r="E40" t="str">
        <f>A9_Karte_Berechnung!B47</f>
        <v>Ammerland</v>
      </c>
      <c r="F40" s="87">
        <f>A9_Karte_Berechnung!N47</f>
        <v>57.956656346749227</v>
      </c>
    </row>
    <row r="41" spans="2:6" x14ac:dyDescent="0.25">
      <c r="B41">
        <v>3</v>
      </c>
      <c r="C41">
        <f>A9_Karte_Berechnung!A48</f>
        <v>452</v>
      </c>
      <c r="D41">
        <f t="shared" si="0"/>
        <v>3452</v>
      </c>
      <c r="E41" t="str">
        <f>A9_Karte_Berechnung!B48</f>
        <v>Aurich</v>
      </c>
      <c r="F41" s="87">
        <f>A9_Karte_Berechnung!N48</f>
        <v>54.494138080764223</v>
      </c>
    </row>
    <row r="42" spans="2:6" x14ac:dyDescent="0.25">
      <c r="B42">
        <v>3</v>
      </c>
      <c r="C42">
        <f>A9_Karte_Berechnung!A49</f>
        <v>453</v>
      </c>
      <c r="D42">
        <f t="shared" si="0"/>
        <v>3453</v>
      </c>
      <c r="E42" t="str">
        <f>A9_Karte_Berechnung!B49</f>
        <v>Cloppenburg</v>
      </c>
      <c r="F42" s="87">
        <f>A9_Karte_Berechnung!N49</f>
        <v>73.856727464974895</v>
      </c>
    </row>
    <row r="43" spans="2:6" x14ac:dyDescent="0.25">
      <c r="B43">
        <v>3</v>
      </c>
      <c r="C43">
        <f>A9_Karte_Berechnung!A50</f>
        <v>454</v>
      </c>
      <c r="D43">
        <f t="shared" si="0"/>
        <v>3454</v>
      </c>
      <c r="E43" t="str">
        <f>A9_Karte_Berechnung!B50</f>
        <v>Emsland</v>
      </c>
      <c r="F43" s="87">
        <f>A9_Karte_Berechnung!N50</f>
        <v>74.307791371538954</v>
      </c>
    </row>
    <row r="44" spans="2:6" x14ac:dyDescent="0.25">
      <c r="B44">
        <v>3</v>
      </c>
      <c r="C44">
        <f>A9_Karte_Berechnung!A51</f>
        <v>455</v>
      </c>
      <c r="D44">
        <f t="shared" si="0"/>
        <v>3455</v>
      </c>
      <c r="E44" t="str">
        <f>A9_Karte_Berechnung!B51</f>
        <v>Friesland</v>
      </c>
      <c r="F44" s="87">
        <f>A9_Karte_Berechnung!N51</f>
        <v>42.443064182194618</v>
      </c>
    </row>
    <row r="45" spans="2:6" x14ac:dyDescent="0.25">
      <c r="B45">
        <v>3</v>
      </c>
      <c r="C45">
        <f>A9_Karte_Berechnung!A52</f>
        <v>456</v>
      </c>
      <c r="D45">
        <f t="shared" si="0"/>
        <v>3456</v>
      </c>
      <c r="E45" t="str">
        <f>A9_Karte_Berechnung!B52</f>
        <v>Grafschaft Bentheim</v>
      </c>
      <c r="F45" s="87">
        <f>A9_Karte_Berechnung!N52</f>
        <v>80.533642691415309</v>
      </c>
    </row>
    <row r="46" spans="2:6" x14ac:dyDescent="0.25">
      <c r="B46">
        <v>3</v>
      </c>
      <c r="C46">
        <f>A9_Karte_Berechnung!A53</f>
        <v>457</v>
      </c>
      <c r="D46">
        <f t="shared" si="0"/>
        <v>3457</v>
      </c>
      <c r="E46" t="str">
        <f>A9_Karte_Berechnung!B53</f>
        <v>Leer</v>
      </c>
      <c r="F46" s="87">
        <f>A9_Karte_Berechnung!N53</f>
        <v>62.601028655400434</v>
      </c>
    </row>
    <row r="47" spans="2:6" x14ac:dyDescent="0.25">
      <c r="B47">
        <v>3</v>
      </c>
      <c r="C47">
        <f>A9_Karte_Berechnung!A54</f>
        <v>458</v>
      </c>
      <c r="D47">
        <f t="shared" si="0"/>
        <v>3458</v>
      </c>
      <c r="E47" t="str">
        <f>A9_Karte_Berechnung!B54</f>
        <v>Oldenburg</v>
      </c>
      <c r="F47" s="87">
        <f>A9_Karte_Berechnung!N54</f>
        <v>67.313497197067704</v>
      </c>
    </row>
    <row r="48" spans="2:6" x14ac:dyDescent="0.25">
      <c r="B48">
        <v>3</v>
      </c>
      <c r="C48">
        <f>A9_Karte_Berechnung!A55</f>
        <v>459</v>
      </c>
      <c r="D48">
        <f t="shared" si="0"/>
        <v>3459</v>
      </c>
      <c r="E48" t="str">
        <f>A9_Karte_Berechnung!B55</f>
        <v>Osnabrück</v>
      </c>
      <c r="F48" s="87">
        <f>A9_Karte_Berechnung!N55</f>
        <v>72.045977011494259</v>
      </c>
    </row>
    <row r="49" spans="2:6" x14ac:dyDescent="0.25">
      <c r="B49">
        <v>3</v>
      </c>
      <c r="C49">
        <f>A9_Karte_Berechnung!A56</f>
        <v>460</v>
      </c>
      <c r="D49">
        <f t="shared" si="0"/>
        <v>3460</v>
      </c>
      <c r="E49" t="str">
        <f>A9_Karte_Berechnung!B56</f>
        <v>Vechta</v>
      </c>
      <c r="F49" s="87">
        <f>A9_Karte_Berechnung!N56</f>
        <v>69.681657402728646</v>
      </c>
    </row>
    <row r="50" spans="2:6" x14ac:dyDescent="0.25">
      <c r="B50">
        <v>3</v>
      </c>
      <c r="C50">
        <f>A9_Karte_Berechnung!A57</f>
        <v>461</v>
      </c>
      <c r="D50">
        <f t="shared" si="0"/>
        <v>3461</v>
      </c>
      <c r="E50" t="str">
        <f>A9_Karte_Berechnung!B57</f>
        <v>Wesermarsch</v>
      </c>
      <c r="F50" s="87">
        <f>A9_Karte_Berechnung!N57</f>
        <v>57.74647887323944</v>
      </c>
    </row>
    <row r="51" spans="2:6" x14ac:dyDescent="0.25">
      <c r="B51">
        <v>3</v>
      </c>
      <c r="C51">
        <f>A9_Karte_Berechnung!A58</f>
        <v>462</v>
      </c>
      <c r="D51">
        <f t="shared" si="0"/>
        <v>3462</v>
      </c>
      <c r="E51" t="str">
        <f>A9_Karte_Berechnung!B58</f>
        <v>Wittmund</v>
      </c>
      <c r="F51" s="87">
        <f>A9_Karte_Berechnung!N58</f>
        <v>54.766355140186917</v>
      </c>
    </row>
    <row r="52" spans="2:6" x14ac:dyDescent="0.25">
      <c r="B52">
        <v>3</v>
      </c>
      <c r="C52">
        <f>A9_Karte_Berechnung!A59</f>
        <v>4</v>
      </c>
      <c r="D52">
        <f t="shared" si="0"/>
        <v>34</v>
      </c>
      <c r="E52" t="str">
        <f>A9_Karte_Berechnung!B59</f>
        <v>Stat. Region Weser-Ems</v>
      </c>
      <c r="F52" s="87">
        <f>A9_Karte_Berechnung!N59</f>
        <v>65.215887473338327</v>
      </c>
    </row>
    <row r="53" spans="2:6" x14ac:dyDescent="0.25">
      <c r="B53">
        <v>3</v>
      </c>
      <c r="C53">
        <f>A9_Karte_Berechnung!A60</f>
        <v>0</v>
      </c>
      <c r="D53">
        <f t="shared" si="0"/>
        <v>30</v>
      </c>
      <c r="E53" t="str">
        <f>A9_Karte_Berechnung!B60</f>
        <v>Niedersachsen</v>
      </c>
      <c r="F53" s="87">
        <f>A9_Karte_Berechnung!N60</f>
        <v>59.365622079008219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5"/>
  </sheetPr>
  <dimension ref="A1:M17"/>
  <sheetViews>
    <sheetView workbookViewId="0"/>
  </sheetViews>
  <sheetFormatPr baseColWidth="10" defaultRowHeight="15" x14ac:dyDescent="0.25"/>
  <sheetData>
    <row r="1" spans="1:13" ht="30" customHeight="1" x14ac:dyDescent="0.25">
      <c r="A1" s="1" t="s">
        <v>0</v>
      </c>
      <c r="C1" s="2"/>
      <c r="D1" s="2"/>
      <c r="E1" s="2"/>
      <c r="F1" s="2"/>
      <c r="G1" s="2"/>
      <c r="H1" s="2"/>
      <c r="I1" s="2"/>
      <c r="J1" s="3"/>
    </row>
    <row r="2" spans="1:13" ht="30" customHeight="1" x14ac:dyDescent="0.25">
      <c r="A2" s="4" t="s">
        <v>92</v>
      </c>
      <c r="C2" s="29"/>
      <c r="D2" s="29"/>
      <c r="E2" s="29"/>
      <c r="F2" s="29"/>
      <c r="G2" s="29"/>
      <c r="H2" s="29"/>
      <c r="I2" s="29"/>
      <c r="J2" s="40"/>
    </row>
    <row r="3" spans="1:13" x14ac:dyDescent="0.25">
      <c r="B3" s="6"/>
      <c r="C3" s="6"/>
      <c r="D3" s="6"/>
      <c r="E3" s="6"/>
      <c r="F3" s="6"/>
      <c r="G3" s="6"/>
      <c r="H3" s="6"/>
      <c r="I3" s="6"/>
      <c r="J3" s="6"/>
    </row>
    <row r="4" spans="1:13" ht="8.25" customHeight="1" x14ac:dyDescent="0.25">
      <c r="A4" s="94" t="s">
        <v>121</v>
      </c>
      <c r="B4" s="117" t="s">
        <v>76</v>
      </c>
      <c r="C4" s="117" t="s">
        <v>77</v>
      </c>
      <c r="D4" s="115" t="s">
        <v>5</v>
      </c>
      <c r="E4" s="116"/>
      <c r="F4" s="116"/>
      <c r="G4" s="116"/>
      <c r="H4" s="116"/>
      <c r="I4" s="116"/>
      <c r="J4" s="116"/>
      <c r="K4" s="116"/>
      <c r="L4" s="120"/>
      <c r="M4" s="30"/>
    </row>
    <row r="5" spans="1:13" ht="8.25" customHeight="1" x14ac:dyDescent="0.25">
      <c r="A5" s="95"/>
      <c r="B5" s="118"/>
      <c r="C5" s="118"/>
      <c r="D5" s="121" t="s">
        <v>78</v>
      </c>
      <c r="E5" s="121" t="s">
        <v>79</v>
      </c>
      <c r="F5" s="121" t="s">
        <v>80</v>
      </c>
      <c r="G5" s="113" t="s">
        <v>9</v>
      </c>
      <c r="H5" s="123"/>
      <c r="I5" s="117"/>
      <c r="J5" s="121" t="s">
        <v>124</v>
      </c>
      <c r="K5" s="121" t="s">
        <v>11</v>
      </c>
      <c r="L5" s="121" t="s">
        <v>12</v>
      </c>
      <c r="M5" s="113" t="s">
        <v>13</v>
      </c>
    </row>
    <row r="6" spans="1:13" ht="8.25" customHeight="1" x14ac:dyDescent="0.25">
      <c r="A6" s="95"/>
      <c r="B6" s="118"/>
      <c r="C6" s="118"/>
      <c r="D6" s="122"/>
      <c r="E6" s="122"/>
      <c r="F6" s="122"/>
      <c r="G6" s="31"/>
      <c r="H6" s="32" t="s">
        <v>14</v>
      </c>
      <c r="I6" s="32" t="s">
        <v>15</v>
      </c>
      <c r="J6" s="122"/>
      <c r="K6" s="122"/>
      <c r="L6" s="122"/>
      <c r="M6" s="114"/>
    </row>
    <row r="7" spans="1:13" ht="8.25" customHeight="1" x14ac:dyDescent="0.25">
      <c r="A7" s="96"/>
      <c r="B7" s="119"/>
      <c r="C7" s="115" t="s">
        <v>16</v>
      </c>
      <c r="D7" s="116"/>
      <c r="E7" s="116"/>
      <c r="F7" s="116"/>
      <c r="G7" s="116"/>
      <c r="H7" s="116"/>
      <c r="I7" s="116"/>
      <c r="J7" s="116"/>
      <c r="K7" s="116"/>
      <c r="L7" s="116"/>
      <c r="M7" s="116"/>
    </row>
    <row r="8" spans="1:13" ht="8.25" customHeight="1" x14ac:dyDescent="0.25">
      <c r="A8" s="83" t="s">
        <v>17</v>
      </c>
      <c r="B8" s="33" t="s">
        <v>18</v>
      </c>
      <c r="C8" s="33" t="s">
        <v>81</v>
      </c>
      <c r="D8" s="33" t="s">
        <v>82</v>
      </c>
      <c r="E8" s="33" t="s">
        <v>83</v>
      </c>
      <c r="F8" s="33" t="s">
        <v>84</v>
      </c>
      <c r="G8" s="33" t="s">
        <v>85</v>
      </c>
      <c r="H8" s="33" t="s">
        <v>86</v>
      </c>
      <c r="I8" s="33" t="s">
        <v>87</v>
      </c>
      <c r="J8" s="33" t="s">
        <v>88</v>
      </c>
      <c r="K8" s="33" t="s">
        <v>89</v>
      </c>
      <c r="L8" s="33" t="s">
        <v>90</v>
      </c>
      <c r="M8" s="33" t="s">
        <v>94</v>
      </c>
    </row>
    <row r="9" spans="1:13" s="49" customFormat="1" ht="8.25" customHeight="1" x14ac:dyDescent="0.15">
      <c r="A9" s="49">
        <v>1</v>
      </c>
      <c r="B9" s="50" t="s">
        <v>30</v>
      </c>
      <c r="C9" s="88">
        <v>158180</v>
      </c>
      <c r="D9" s="88">
        <v>3915</v>
      </c>
      <c r="E9" s="88">
        <v>48285</v>
      </c>
      <c r="F9" s="88">
        <v>34340</v>
      </c>
      <c r="G9" s="88">
        <v>50110</v>
      </c>
      <c r="H9" s="88">
        <v>11465</v>
      </c>
      <c r="I9" s="88">
        <v>38645</v>
      </c>
      <c r="J9" s="88">
        <v>4505</v>
      </c>
      <c r="K9" s="88">
        <v>3800</v>
      </c>
      <c r="L9" s="88">
        <v>5950</v>
      </c>
      <c r="M9" s="88">
        <v>7015</v>
      </c>
    </row>
    <row r="10" spans="1:13" s="49" customFormat="1" ht="8.25" customHeight="1" x14ac:dyDescent="0.15">
      <c r="A10" s="49">
        <v>2</v>
      </c>
      <c r="B10" s="50" t="s">
        <v>40</v>
      </c>
      <c r="C10" s="88">
        <v>268505</v>
      </c>
      <c r="D10" s="88">
        <v>8145</v>
      </c>
      <c r="E10" s="88">
        <v>70980</v>
      </c>
      <c r="F10" s="88">
        <v>68055</v>
      </c>
      <c r="G10" s="88">
        <v>89510</v>
      </c>
      <c r="H10" s="88">
        <v>19690</v>
      </c>
      <c r="I10" s="88">
        <v>69825</v>
      </c>
      <c r="J10" s="88">
        <v>9070</v>
      </c>
      <c r="K10" s="88">
        <v>5335</v>
      </c>
      <c r="L10" s="88">
        <v>8230</v>
      </c>
      <c r="M10" s="88">
        <v>8465</v>
      </c>
    </row>
    <row r="11" spans="1:13" s="49" customFormat="1" ht="8.25" customHeight="1" x14ac:dyDescent="0.15">
      <c r="A11" s="49">
        <v>3</v>
      </c>
      <c r="B11" s="50" t="s">
        <v>52</v>
      </c>
      <c r="C11" s="88">
        <v>126195</v>
      </c>
      <c r="D11" s="88">
        <v>3215</v>
      </c>
      <c r="E11" s="88">
        <v>35550</v>
      </c>
      <c r="F11" s="88">
        <v>21915</v>
      </c>
      <c r="G11" s="88">
        <v>49060</v>
      </c>
      <c r="H11" s="88">
        <v>8110</v>
      </c>
      <c r="I11" s="88">
        <v>40950</v>
      </c>
      <c r="J11" s="88">
        <v>3435</v>
      </c>
      <c r="K11" s="88">
        <v>3640</v>
      </c>
      <c r="L11" s="88">
        <v>5615</v>
      </c>
      <c r="M11" s="88">
        <v>3695</v>
      </c>
    </row>
    <row r="12" spans="1:13" s="49" customFormat="1" ht="8.25" customHeight="1" x14ac:dyDescent="0.15">
      <c r="A12" s="49">
        <v>4</v>
      </c>
      <c r="B12" s="50" t="s">
        <v>70</v>
      </c>
      <c r="C12" s="88">
        <v>260205</v>
      </c>
      <c r="D12" s="88">
        <v>5005</v>
      </c>
      <c r="E12" s="88">
        <v>59445</v>
      </c>
      <c r="F12" s="88">
        <v>37815</v>
      </c>
      <c r="G12" s="88">
        <v>131880</v>
      </c>
      <c r="H12" s="88">
        <v>17160</v>
      </c>
      <c r="I12" s="88">
        <v>114720</v>
      </c>
      <c r="J12" s="88">
        <v>5480</v>
      </c>
      <c r="K12" s="88">
        <v>4925</v>
      </c>
      <c r="L12" s="88">
        <v>8025</v>
      </c>
      <c r="M12" s="88">
        <v>7440</v>
      </c>
    </row>
    <row r="13" spans="1:13" s="49" customFormat="1" ht="16.5" customHeight="1" x14ac:dyDescent="0.15">
      <c r="A13" s="49">
        <v>0</v>
      </c>
      <c r="B13" s="34" t="s">
        <v>71</v>
      </c>
      <c r="C13" s="88">
        <v>813080</v>
      </c>
      <c r="D13" s="88">
        <v>20280</v>
      </c>
      <c r="E13" s="88">
        <v>214265</v>
      </c>
      <c r="F13" s="88">
        <v>162125</v>
      </c>
      <c r="G13" s="88">
        <v>320565</v>
      </c>
      <c r="H13" s="88">
        <v>56420</v>
      </c>
      <c r="I13" s="88">
        <v>264145</v>
      </c>
      <c r="J13" s="88">
        <v>22490</v>
      </c>
      <c r="K13" s="88">
        <v>17700</v>
      </c>
      <c r="L13" s="88">
        <v>27825</v>
      </c>
      <c r="M13" s="88">
        <v>26610</v>
      </c>
    </row>
    <row r="14" spans="1:13" ht="8.25" customHeight="1" x14ac:dyDescent="0.25">
      <c r="B14" s="36"/>
      <c r="C14" s="35"/>
      <c r="D14" s="35"/>
      <c r="E14" s="35"/>
      <c r="F14" s="35"/>
      <c r="G14" s="35"/>
      <c r="H14" s="35"/>
      <c r="I14" s="35"/>
      <c r="J14" s="35"/>
      <c r="K14" s="35"/>
      <c r="L14" s="35"/>
      <c r="M14" s="35"/>
    </row>
    <row r="15" spans="1:13" ht="8.25" customHeight="1" x14ac:dyDescent="0.25">
      <c r="A15" s="97" t="s">
        <v>91</v>
      </c>
      <c r="B15" s="97"/>
      <c r="C15" s="97"/>
      <c r="D15" s="97"/>
      <c r="E15" s="97"/>
      <c r="F15" s="97"/>
      <c r="G15" s="97"/>
      <c r="H15" s="97"/>
      <c r="I15" s="97"/>
      <c r="J15" s="97"/>
      <c r="K15" s="97"/>
      <c r="L15" s="97"/>
      <c r="M15" s="97"/>
    </row>
    <row r="16" spans="1:13" ht="8.25" customHeight="1" x14ac:dyDescent="0.25">
      <c r="A16" s="6"/>
      <c r="B16" s="22"/>
      <c r="C16" s="22"/>
      <c r="D16" s="22"/>
      <c r="E16" s="22"/>
      <c r="F16" s="22"/>
      <c r="G16" s="22"/>
      <c r="H16" s="22"/>
      <c r="I16" s="22"/>
      <c r="J16" s="22"/>
      <c r="K16" s="22"/>
    </row>
    <row r="17" spans="1:11" ht="8.25" customHeight="1" x14ac:dyDescent="0.25">
      <c r="A17" s="21" t="s">
        <v>75</v>
      </c>
      <c r="B17" s="22"/>
      <c r="C17" s="22"/>
      <c r="D17" s="22"/>
      <c r="E17" s="22"/>
      <c r="F17" s="22"/>
      <c r="G17" s="22"/>
      <c r="H17" s="22"/>
      <c r="I17" s="22"/>
      <c r="J17" s="22"/>
      <c r="K17" s="22"/>
    </row>
  </sheetData>
  <mergeCells count="14">
    <mergeCell ref="A15:M15"/>
    <mergeCell ref="A4:A7"/>
    <mergeCell ref="M5:M6"/>
    <mergeCell ref="C7:M7"/>
    <mergeCell ref="B4:B7"/>
    <mergeCell ref="C4:C6"/>
    <mergeCell ref="D4:L4"/>
    <mergeCell ref="D5:D6"/>
    <mergeCell ref="E5:E6"/>
    <mergeCell ref="F5:F6"/>
    <mergeCell ref="G5:I5"/>
    <mergeCell ref="J5:J6"/>
    <mergeCell ref="K5:K6"/>
    <mergeCell ref="L5:L6"/>
  </mergeCells>
  <pageMargins left="0.7" right="0.7" top="0.78740157499999996" bottom="0.78740157499999996" header="0.3" footer="0.3"/>
  <ignoredErrors>
    <ignoredError sqref="A8" numberStoredAsText="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11CE-E132-435E-9AC5-EDB02081F549}">
  <dimension ref="A1:N56"/>
  <sheetViews>
    <sheetView topLeftCell="A25" workbookViewId="0">
      <selection activeCell="B57" sqref="B57"/>
    </sheetView>
  </sheetViews>
  <sheetFormatPr baseColWidth="10" defaultRowHeight="15" x14ac:dyDescent="0.25"/>
  <cols>
    <col min="1" max="1" width="28.42578125" bestFit="1" customWidth="1"/>
    <col min="2" max="2" width="7" style="5" bestFit="1" customWidth="1"/>
    <col min="3" max="3" width="14.7109375" bestFit="1" customWidth="1"/>
    <col min="4" max="4" width="10.42578125" bestFit="1" customWidth="1"/>
    <col min="5" max="6" width="12.140625" bestFit="1" customWidth="1"/>
    <col min="7" max="7" width="14" bestFit="1" customWidth="1"/>
    <col min="8" max="8" width="11.42578125" bestFit="1" customWidth="1"/>
    <col min="9" max="10" width="12.140625" bestFit="1" customWidth="1"/>
    <col min="11" max="11" width="21.28515625" bestFit="1" customWidth="1"/>
    <col min="12" max="12" width="17.85546875" bestFit="1" customWidth="1"/>
    <col min="13" max="14" width="12.140625" bestFit="1" customWidth="1"/>
    <col min="257" max="257" width="4.42578125" bestFit="1" customWidth="1"/>
    <col min="258" max="258" width="7.85546875" customWidth="1"/>
    <col min="259" max="259" width="16.7109375" customWidth="1"/>
    <col min="260" max="260" width="9.5703125" bestFit="1" customWidth="1"/>
    <col min="261" max="266" width="12.5703125" customWidth="1"/>
    <col min="267" max="267" width="18.85546875" customWidth="1"/>
    <col min="268" max="268" width="18.28515625" customWidth="1"/>
    <col min="269" max="270" width="12.5703125" customWidth="1"/>
    <col min="513" max="513" width="4.42578125" bestFit="1" customWidth="1"/>
    <col min="514" max="514" width="7.85546875" customWidth="1"/>
    <col min="515" max="515" width="16.7109375" customWidth="1"/>
    <col min="516" max="516" width="9.5703125" bestFit="1" customWidth="1"/>
    <col min="517" max="522" width="12.5703125" customWidth="1"/>
    <col min="523" max="523" width="18.85546875" customWidth="1"/>
    <col min="524" max="524" width="18.28515625" customWidth="1"/>
    <col min="525" max="526" width="12.5703125" customWidth="1"/>
    <col min="769" max="769" width="4.42578125" bestFit="1" customWidth="1"/>
    <col min="770" max="770" width="7.85546875" customWidth="1"/>
    <col min="771" max="771" width="16.7109375" customWidth="1"/>
    <col min="772" max="772" width="9.5703125" bestFit="1" customWidth="1"/>
    <col min="773" max="778" width="12.5703125" customWidth="1"/>
    <col min="779" max="779" width="18.85546875" customWidth="1"/>
    <col min="780" max="780" width="18.28515625" customWidth="1"/>
    <col min="781" max="782" width="12.5703125" customWidth="1"/>
    <col min="1025" max="1025" width="4.42578125" bestFit="1" customWidth="1"/>
    <col min="1026" max="1026" width="7.85546875" customWidth="1"/>
    <col min="1027" max="1027" width="16.7109375" customWidth="1"/>
    <col min="1028" max="1028" width="9.5703125" bestFit="1" customWidth="1"/>
    <col min="1029" max="1034" width="12.5703125" customWidth="1"/>
    <col min="1035" max="1035" width="18.85546875" customWidth="1"/>
    <col min="1036" max="1036" width="18.28515625" customWidth="1"/>
    <col min="1037" max="1038" width="12.5703125" customWidth="1"/>
    <col min="1281" max="1281" width="4.42578125" bestFit="1" customWidth="1"/>
    <col min="1282" max="1282" width="7.85546875" customWidth="1"/>
    <col min="1283" max="1283" width="16.7109375" customWidth="1"/>
    <col min="1284" max="1284" width="9.5703125" bestFit="1" customWidth="1"/>
    <col min="1285" max="1290" width="12.5703125" customWidth="1"/>
    <col min="1291" max="1291" width="18.85546875" customWidth="1"/>
    <col min="1292" max="1292" width="18.28515625" customWidth="1"/>
    <col min="1293" max="1294" width="12.5703125" customWidth="1"/>
    <col min="1537" max="1537" width="4.42578125" bestFit="1" customWidth="1"/>
    <col min="1538" max="1538" width="7.85546875" customWidth="1"/>
    <col min="1539" max="1539" width="16.7109375" customWidth="1"/>
    <col min="1540" max="1540" width="9.5703125" bestFit="1" customWidth="1"/>
    <col min="1541" max="1546" width="12.5703125" customWidth="1"/>
    <col min="1547" max="1547" width="18.85546875" customWidth="1"/>
    <col min="1548" max="1548" width="18.28515625" customWidth="1"/>
    <col min="1549" max="1550" width="12.5703125" customWidth="1"/>
    <col min="1793" max="1793" width="4.42578125" bestFit="1" customWidth="1"/>
    <col min="1794" max="1794" width="7.85546875" customWidth="1"/>
    <col min="1795" max="1795" width="16.7109375" customWidth="1"/>
    <col min="1796" max="1796" width="9.5703125" bestFit="1" customWidth="1"/>
    <col min="1797" max="1802" width="12.5703125" customWidth="1"/>
    <col min="1803" max="1803" width="18.85546875" customWidth="1"/>
    <col min="1804" max="1804" width="18.28515625" customWidth="1"/>
    <col min="1805" max="1806" width="12.5703125" customWidth="1"/>
    <col min="2049" max="2049" width="4.42578125" bestFit="1" customWidth="1"/>
    <col min="2050" max="2050" width="7.85546875" customWidth="1"/>
    <col min="2051" max="2051" width="16.7109375" customWidth="1"/>
    <col min="2052" max="2052" width="9.5703125" bestFit="1" customWidth="1"/>
    <col min="2053" max="2058" width="12.5703125" customWidth="1"/>
    <col min="2059" max="2059" width="18.85546875" customWidth="1"/>
    <col min="2060" max="2060" width="18.28515625" customWidth="1"/>
    <col min="2061" max="2062" width="12.5703125" customWidth="1"/>
    <col min="2305" max="2305" width="4.42578125" bestFit="1" customWidth="1"/>
    <col min="2306" max="2306" width="7.85546875" customWidth="1"/>
    <col min="2307" max="2307" width="16.7109375" customWidth="1"/>
    <col min="2308" max="2308" width="9.5703125" bestFit="1" customWidth="1"/>
    <col min="2309" max="2314" width="12.5703125" customWidth="1"/>
    <col min="2315" max="2315" width="18.85546875" customWidth="1"/>
    <col min="2316" max="2316" width="18.28515625" customWidth="1"/>
    <col min="2317" max="2318" width="12.5703125" customWidth="1"/>
    <col min="2561" max="2561" width="4.42578125" bestFit="1" customWidth="1"/>
    <col min="2562" max="2562" width="7.85546875" customWidth="1"/>
    <col min="2563" max="2563" width="16.7109375" customWidth="1"/>
    <col min="2564" max="2564" width="9.5703125" bestFit="1" customWidth="1"/>
    <col min="2565" max="2570" width="12.5703125" customWidth="1"/>
    <col min="2571" max="2571" width="18.85546875" customWidth="1"/>
    <col min="2572" max="2572" width="18.28515625" customWidth="1"/>
    <col min="2573" max="2574" width="12.5703125" customWidth="1"/>
    <col min="2817" max="2817" width="4.42578125" bestFit="1" customWidth="1"/>
    <col min="2818" max="2818" width="7.85546875" customWidth="1"/>
    <col min="2819" max="2819" width="16.7109375" customWidth="1"/>
    <col min="2820" max="2820" width="9.5703125" bestFit="1" customWidth="1"/>
    <col min="2821" max="2826" width="12.5703125" customWidth="1"/>
    <col min="2827" max="2827" width="18.85546875" customWidth="1"/>
    <col min="2828" max="2828" width="18.28515625" customWidth="1"/>
    <col min="2829" max="2830" width="12.5703125" customWidth="1"/>
    <col min="3073" max="3073" width="4.42578125" bestFit="1" customWidth="1"/>
    <col min="3074" max="3074" width="7.85546875" customWidth="1"/>
    <col min="3075" max="3075" width="16.7109375" customWidth="1"/>
    <col min="3076" max="3076" width="9.5703125" bestFit="1" customWidth="1"/>
    <col min="3077" max="3082" width="12.5703125" customWidth="1"/>
    <col min="3083" max="3083" width="18.85546875" customWidth="1"/>
    <col min="3084" max="3084" width="18.28515625" customWidth="1"/>
    <col min="3085" max="3086" width="12.5703125" customWidth="1"/>
    <col min="3329" max="3329" width="4.42578125" bestFit="1" customWidth="1"/>
    <col min="3330" max="3330" width="7.85546875" customWidth="1"/>
    <col min="3331" max="3331" width="16.7109375" customWidth="1"/>
    <col min="3332" max="3332" width="9.5703125" bestFit="1" customWidth="1"/>
    <col min="3333" max="3338" width="12.5703125" customWidth="1"/>
    <col min="3339" max="3339" width="18.85546875" customWidth="1"/>
    <col min="3340" max="3340" width="18.28515625" customWidth="1"/>
    <col min="3341" max="3342" width="12.5703125" customWidth="1"/>
    <col min="3585" max="3585" width="4.42578125" bestFit="1" customWidth="1"/>
    <col min="3586" max="3586" width="7.85546875" customWidth="1"/>
    <col min="3587" max="3587" width="16.7109375" customWidth="1"/>
    <col min="3588" max="3588" width="9.5703125" bestFit="1" customWidth="1"/>
    <col min="3589" max="3594" width="12.5703125" customWidth="1"/>
    <col min="3595" max="3595" width="18.85546875" customWidth="1"/>
    <col min="3596" max="3596" width="18.28515625" customWidth="1"/>
    <col min="3597" max="3598" width="12.5703125" customWidth="1"/>
    <col min="3841" max="3841" width="4.42578125" bestFit="1" customWidth="1"/>
    <col min="3842" max="3842" width="7.85546875" customWidth="1"/>
    <col min="3843" max="3843" width="16.7109375" customWidth="1"/>
    <col min="3844" max="3844" width="9.5703125" bestFit="1" customWidth="1"/>
    <col min="3845" max="3850" width="12.5703125" customWidth="1"/>
    <col min="3851" max="3851" width="18.85546875" customWidth="1"/>
    <col min="3852" max="3852" width="18.28515625" customWidth="1"/>
    <col min="3853" max="3854" width="12.5703125" customWidth="1"/>
    <col min="4097" max="4097" width="4.42578125" bestFit="1" customWidth="1"/>
    <col min="4098" max="4098" width="7.85546875" customWidth="1"/>
    <col min="4099" max="4099" width="16.7109375" customWidth="1"/>
    <col min="4100" max="4100" width="9.5703125" bestFit="1" customWidth="1"/>
    <col min="4101" max="4106" width="12.5703125" customWidth="1"/>
    <col min="4107" max="4107" width="18.85546875" customWidth="1"/>
    <col min="4108" max="4108" width="18.28515625" customWidth="1"/>
    <col min="4109" max="4110" width="12.5703125" customWidth="1"/>
    <col min="4353" max="4353" width="4.42578125" bestFit="1" customWidth="1"/>
    <col min="4354" max="4354" width="7.85546875" customWidth="1"/>
    <col min="4355" max="4355" width="16.7109375" customWidth="1"/>
    <col min="4356" max="4356" width="9.5703125" bestFit="1" customWidth="1"/>
    <col min="4357" max="4362" width="12.5703125" customWidth="1"/>
    <col min="4363" max="4363" width="18.85546875" customWidth="1"/>
    <col min="4364" max="4364" width="18.28515625" customWidth="1"/>
    <col min="4365" max="4366" width="12.5703125" customWidth="1"/>
    <col min="4609" max="4609" width="4.42578125" bestFit="1" customWidth="1"/>
    <col min="4610" max="4610" width="7.85546875" customWidth="1"/>
    <col min="4611" max="4611" width="16.7109375" customWidth="1"/>
    <col min="4612" max="4612" width="9.5703125" bestFit="1" customWidth="1"/>
    <col min="4613" max="4618" width="12.5703125" customWidth="1"/>
    <col min="4619" max="4619" width="18.85546875" customWidth="1"/>
    <col min="4620" max="4620" width="18.28515625" customWidth="1"/>
    <col min="4621" max="4622" width="12.5703125" customWidth="1"/>
    <col min="4865" max="4865" width="4.42578125" bestFit="1" customWidth="1"/>
    <col min="4866" max="4866" width="7.85546875" customWidth="1"/>
    <col min="4867" max="4867" width="16.7109375" customWidth="1"/>
    <col min="4868" max="4868" width="9.5703125" bestFit="1" customWidth="1"/>
    <col min="4869" max="4874" width="12.5703125" customWidth="1"/>
    <col min="4875" max="4875" width="18.85546875" customWidth="1"/>
    <col min="4876" max="4876" width="18.28515625" customWidth="1"/>
    <col min="4877" max="4878" width="12.5703125" customWidth="1"/>
    <col min="5121" max="5121" width="4.42578125" bestFit="1" customWidth="1"/>
    <col min="5122" max="5122" width="7.85546875" customWidth="1"/>
    <col min="5123" max="5123" width="16.7109375" customWidth="1"/>
    <col min="5124" max="5124" width="9.5703125" bestFit="1" customWidth="1"/>
    <col min="5125" max="5130" width="12.5703125" customWidth="1"/>
    <col min="5131" max="5131" width="18.85546875" customWidth="1"/>
    <col min="5132" max="5132" width="18.28515625" customWidth="1"/>
    <col min="5133" max="5134" width="12.5703125" customWidth="1"/>
    <col min="5377" max="5377" width="4.42578125" bestFit="1" customWidth="1"/>
    <col min="5378" max="5378" width="7.85546875" customWidth="1"/>
    <col min="5379" max="5379" width="16.7109375" customWidth="1"/>
    <col min="5380" max="5380" width="9.5703125" bestFit="1" customWidth="1"/>
    <col min="5381" max="5386" width="12.5703125" customWidth="1"/>
    <col min="5387" max="5387" width="18.85546875" customWidth="1"/>
    <col min="5388" max="5388" width="18.28515625" customWidth="1"/>
    <col min="5389" max="5390" width="12.5703125" customWidth="1"/>
    <col min="5633" max="5633" width="4.42578125" bestFit="1" customWidth="1"/>
    <col min="5634" max="5634" width="7.85546875" customWidth="1"/>
    <col min="5635" max="5635" width="16.7109375" customWidth="1"/>
    <col min="5636" max="5636" width="9.5703125" bestFit="1" customWidth="1"/>
    <col min="5637" max="5642" width="12.5703125" customWidth="1"/>
    <col min="5643" max="5643" width="18.85546875" customWidth="1"/>
    <col min="5644" max="5644" width="18.28515625" customWidth="1"/>
    <col min="5645" max="5646" width="12.5703125" customWidth="1"/>
    <col min="5889" max="5889" width="4.42578125" bestFit="1" customWidth="1"/>
    <col min="5890" max="5890" width="7.85546875" customWidth="1"/>
    <col min="5891" max="5891" width="16.7109375" customWidth="1"/>
    <col min="5892" max="5892" width="9.5703125" bestFit="1" customWidth="1"/>
    <col min="5893" max="5898" width="12.5703125" customWidth="1"/>
    <col min="5899" max="5899" width="18.85546875" customWidth="1"/>
    <col min="5900" max="5900" width="18.28515625" customWidth="1"/>
    <col min="5901" max="5902" width="12.5703125" customWidth="1"/>
    <col min="6145" max="6145" width="4.42578125" bestFit="1" customWidth="1"/>
    <col min="6146" max="6146" width="7.85546875" customWidth="1"/>
    <col min="6147" max="6147" width="16.7109375" customWidth="1"/>
    <col min="6148" max="6148" width="9.5703125" bestFit="1" customWidth="1"/>
    <col min="6149" max="6154" width="12.5703125" customWidth="1"/>
    <col min="6155" max="6155" width="18.85546875" customWidth="1"/>
    <col min="6156" max="6156" width="18.28515625" customWidth="1"/>
    <col min="6157" max="6158" width="12.5703125" customWidth="1"/>
    <col min="6401" max="6401" width="4.42578125" bestFit="1" customWidth="1"/>
    <col min="6402" max="6402" width="7.85546875" customWidth="1"/>
    <col min="6403" max="6403" width="16.7109375" customWidth="1"/>
    <col min="6404" max="6404" width="9.5703125" bestFit="1" customWidth="1"/>
    <col min="6405" max="6410" width="12.5703125" customWidth="1"/>
    <col min="6411" max="6411" width="18.85546875" customWidth="1"/>
    <col min="6412" max="6412" width="18.28515625" customWidth="1"/>
    <col min="6413" max="6414" width="12.5703125" customWidth="1"/>
    <col min="6657" max="6657" width="4.42578125" bestFit="1" customWidth="1"/>
    <col min="6658" max="6658" width="7.85546875" customWidth="1"/>
    <col min="6659" max="6659" width="16.7109375" customWidth="1"/>
    <col min="6660" max="6660" width="9.5703125" bestFit="1" customWidth="1"/>
    <col min="6661" max="6666" width="12.5703125" customWidth="1"/>
    <col min="6667" max="6667" width="18.85546875" customWidth="1"/>
    <col min="6668" max="6668" width="18.28515625" customWidth="1"/>
    <col min="6669" max="6670" width="12.5703125" customWidth="1"/>
    <col min="6913" max="6913" width="4.42578125" bestFit="1" customWidth="1"/>
    <col min="6914" max="6914" width="7.85546875" customWidth="1"/>
    <col min="6915" max="6915" width="16.7109375" customWidth="1"/>
    <col min="6916" max="6916" width="9.5703125" bestFit="1" customWidth="1"/>
    <col min="6917" max="6922" width="12.5703125" customWidth="1"/>
    <col min="6923" max="6923" width="18.85546875" customWidth="1"/>
    <col min="6924" max="6924" width="18.28515625" customWidth="1"/>
    <col min="6925" max="6926" width="12.5703125" customWidth="1"/>
    <col min="7169" max="7169" width="4.42578125" bestFit="1" customWidth="1"/>
    <col min="7170" max="7170" width="7.85546875" customWidth="1"/>
    <col min="7171" max="7171" width="16.7109375" customWidth="1"/>
    <col min="7172" max="7172" width="9.5703125" bestFit="1" customWidth="1"/>
    <col min="7173" max="7178" width="12.5703125" customWidth="1"/>
    <col min="7179" max="7179" width="18.85546875" customWidth="1"/>
    <col min="7180" max="7180" width="18.28515625" customWidth="1"/>
    <col min="7181" max="7182" width="12.5703125" customWidth="1"/>
    <col min="7425" max="7425" width="4.42578125" bestFit="1" customWidth="1"/>
    <col min="7426" max="7426" width="7.85546875" customWidth="1"/>
    <col min="7427" max="7427" width="16.7109375" customWidth="1"/>
    <col min="7428" max="7428" width="9.5703125" bestFit="1" customWidth="1"/>
    <col min="7429" max="7434" width="12.5703125" customWidth="1"/>
    <col min="7435" max="7435" width="18.85546875" customWidth="1"/>
    <col min="7436" max="7436" width="18.28515625" customWidth="1"/>
    <col min="7437" max="7438" width="12.5703125" customWidth="1"/>
    <col min="7681" max="7681" width="4.42578125" bestFit="1" customWidth="1"/>
    <col min="7682" max="7682" width="7.85546875" customWidth="1"/>
    <col min="7683" max="7683" width="16.7109375" customWidth="1"/>
    <col min="7684" max="7684" width="9.5703125" bestFit="1" customWidth="1"/>
    <col min="7685" max="7690" width="12.5703125" customWidth="1"/>
    <col min="7691" max="7691" width="18.85546875" customWidth="1"/>
    <col min="7692" max="7692" width="18.28515625" customWidth="1"/>
    <col min="7693" max="7694" width="12.5703125" customWidth="1"/>
    <col min="7937" max="7937" width="4.42578125" bestFit="1" customWidth="1"/>
    <col min="7938" max="7938" width="7.85546875" customWidth="1"/>
    <col min="7939" max="7939" width="16.7109375" customWidth="1"/>
    <col min="7940" max="7940" width="9.5703125" bestFit="1" customWidth="1"/>
    <col min="7941" max="7946" width="12.5703125" customWidth="1"/>
    <col min="7947" max="7947" width="18.85546875" customWidth="1"/>
    <col min="7948" max="7948" width="18.28515625" customWidth="1"/>
    <col min="7949" max="7950" width="12.5703125" customWidth="1"/>
    <col min="8193" max="8193" width="4.42578125" bestFit="1" customWidth="1"/>
    <col min="8194" max="8194" width="7.85546875" customWidth="1"/>
    <col min="8195" max="8195" width="16.7109375" customWidth="1"/>
    <col min="8196" max="8196" width="9.5703125" bestFit="1" customWidth="1"/>
    <col min="8197" max="8202" width="12.5703125" customWidth="1"/>
    <col min="8203" max="8203" width="18.85546875" customWidth="1"/>
    <col min="8204" max="8204" width="18.28515625" customWidth="1"/>
    <col min="8205" max="8206" width="12.5703125" customWidth="1"/>
    <col min="8449" max="8449" width="4.42578125" bestFit="1" customWidth="1"/>
    <col min="8450" max="8450" width="7.85546875" customWidth="1"/>
    <col min="8451" max="8451" width="16.7109375" customWidth="1"/>
    <col min="8452" max="8452" width="9.5703125" bestFit="1" customWidth="1"/>
    <col min="8453" max="8458" width="12.5703125" customWidth="1"/>
    <col min="8459" max="8459" width="18.85546875" customWidth="1"/>
    <col min="8460" max="8460" width="18.28515625" customWidth="1"/>
    <col min="8461" max="8462" width="12.5703125" customWidth="1"/>
    <col min="8705" max="8705" width="4.42578125" bestFit="1" customWidth="1"/>
    <col min="8706" max="8706" width="7.85546875" customWidth="1"/>
    <col min="8707" max="8707" width="16.7109375" customWidth="1"/>
    <col min="8708" max="8708" width="9.5703125" bestFit="1" customWidth="1"/>
    <col min="8709" max="8714" width="12.5703125" customWidth="1"/>
    <col min="8715" max="8715" width="18.85546875" customWidth="1"/>
    <col min="8716" max="8716" width="18.28515625" customWidth="1"/>
    <col min="8717" max="8718" width="12.5703125" customWidth="1"/>
    <col min="8961" max="8961" width="4.42578125" bestFit="1" customWidth="1"/>
    <col min="8962" max="8962" width="7.85546875" customWidth="1"/>
    <col min="8963" max="8963" width="16.7109375" customWidth="1"/>
    <col min="8964" max="8964" width="9.5703125" bestFit="1" customWidth="1"/>
    <col min="8965" max="8970" width="12.5703125" customWidth="1"/>
    <col min="8971" max="8971" width="18.85546875" customWidth="1"/>
    <col min="8972" max="8972" width="18.28515625" customWidth="1"/>
    <col min="8973" max="8974" width="12.5703125" customWidth="1"/>
    <col min="9217" max="9217" width="4.42578125" bestFit="1" customWidth="1"/>
    <col min="9218" max="9218" width="7.85546875" customWidth="1"/>
    <col min="9219" max="9219" width="16.7109375" customWidth="1"/>
    <col min="9220" max="9220" width="9.5703125" bestFit="1" customWidth="1"/>
    <col min="9221" max="9226" width="12.5703125" customWidth="1"/>
    <col min="9227" max="9227" width="18.85546875" customWidth="1"/>
    <col min="9228" max="9228" width="18.28515625" customWidth="1"/>
    <col min="9229" max="9230" width="12.5703125" customWidth="1"/>
    <col min="9473" max="9473" width="4.42578125" bestFit="1" customWidth="1"/>
    <col min="9474" max="9474" width="7.85546875" customWidth="1"/>
    <col min="9475" max="9475" width="16.7109375" customWidth="1"/>
    <col min="9476" max="9476" width="9.5703125" bestFit="1" customWidth="1"/>
    <col min="9477" max="9482" width="12.5703125" customWidth="1"/>
    <col min="9483" max="9483" width="18.85546875" customWidth="1"/>
    <col min="9484" max="9484" width="18.28515625" customWidth="1"/>
    <col min="9485" max="9486" width="12.5703125" customWidth="1"/>
    <col min="9729" max="9729" width="4.42578125" bestFit="1" customWidth="1"/>
    <col min="9730" max="9730" width="7.85546875" customWidth="1"/>
    <col min="9731" max="9731" width="16.7109375" customWidth="1"/>
    <col min="9732" max="9732" width="9.5703125" bestFit="1" customWidth="1"/>
    <col min="9733" max="9738" width="12.5703125" customWidth="1"/>
    <col min="9739" max="9739" width="18.85546875" customWidth="1"/>
    <col min="9740" max="9740" width="18.28515625" customWidth="1"/>
    <col min="9741" max="9742" width="12.5703125" customWidth="1"/>
    <col min="9985" max="9985" width="4.42578125" bestFit="1" customWidth="1"/>
    <col min="9986" max="9986" width="7.85546875" customWidth="1"/>
    <col min="9987" max="9987" width="16.7109375" customWidth="1"/>
    <col min="9988" max="9988" width="9.5703125" bestFit="1" customWidth="1"/>
    <col min="9989" max="9994" width="12.5703125" customWidth="1"/>
    <col min="9995" max="9995" width="18.85546875" customWidth="1"/>
    <col min="9996" max="9996" width="18.28515625" customWidth="1"/>
    <col min="9997" max="9998" width="12.5703125" customWidth="1"/>
    <col min="10241" max="10241" width="4.42578125" bestFit="1" customWidth="1"/>
    <col min="10242" max="10242" width="7.85546875" customWidth="1"/>
    <col min="10243" max="10243" width="16.7109375" customWidth="1"/>
    <col min="10244" max="10244" width="9.5703125" bestFit="1" customWidth="1"/>
    <col min="10245" max="10250" width="12.5703125" customWidth="1"/>
    <col min="10251" max="10251" width="18.85546875" customWidth="1"/>
    <col min="10252" max="10252" width="18.28515625" customWidth="1"/>
    <col min="10253" max="10254" width="12.5703125" customWidth="1"/>
    <col min="10497" max="10497" width="4.42578125" bestFit="1" customWidth="1"/>
    <col min="10498" max="10498" width="7.85546875" customWidth="1"/>
    <col min="10499" max="10499" width="16.7109375" customWidth="1"/>
    <col min="10500" max="10500" width="9.5703125" bestFit="1" customWidth="1"/>
    <col min="10501" max="10506" width="12.5703125" customWidth="1"/>
    <col min="10507" max="10507" width="18.85546875" customWidth="1"/>
    <col min="10508" max="10508" width="18.28515625" customWidth="1"/>
    <col min="10509" max="10510" width="12.5703125" customWidth="1"/>
    <col min="10753" max="10753" width="4.42578125" bestFit="1" customWidth="1"/>
    <col min="10754" max="10754" width="7.85546875" customWidth="1"/>
    <col min="10755" max="10755" width="16.7109375" customWidth="1"/>
    <col min="10756" max="10756" width="9.5703125" bestFit="1" customWidth="1"/>
    <col min="10757" max="10762" width="12.5703125" customWidth="1"/>
    <col min="10763" max="10763" width="18.85546875" customWidth="1"/>
    <col min="10764" max="10764" width="18.28515625" customWidth="1"/>
    <col min="10765" max="10766" width="12.5703125" customWidth="1"/>
    <col min="11009" max="11009" width="4.42578125" bestFit="1" customWidth="1"/>
    <col min="11010" max="11010" width="7.85546875" customWidth="1"/>
    <col min="11011" max="11011" width="16.7109375" customWidth="1"/>
    <col min="11012" max="11012" width="9.5703125" bestFit="1" customWidth="1"/>
    <col min="11013" max="11018" width="12.5703125" customWidth="1"/>
    <col min="11019" max="11019" width="18.85546875" customWidth="1"/>
    <col min="11020" max="11020" width="18.28515625" customWidth="1"/>
    <col min="11021" max="11022" width="12.5703125" customWidth="1"/>
    <col min="11265" max="11265" width="4.42578125" bestFit="1" customWidth="1"/>
    <col min="11266" max="11266" width="7.85546875" customWidth="1"/>
    <col min="11267" max="11267" width="16.7109375" customWidth="1"/>
    <col min="11268" max="11268" width="9.5703125" bestFit="1" customWidth="1"/>
    <col min="11269" max="11274" width="12.5703125" customWidth="1"/>
    <col min="11275" max="11275" width="18.85546875" customWidth="1"/>
    <col min="11276" max="11276" width="18.28515625" customWidth="1"/>
    <col min="11277" max="11278" width="12.5703125" customWidth="1"/>
    <col min="11521" max="11521" width="4.42578125" bestFit="1" customWidth="1"/>
    <col min="11522" max="11522" width="7.85546875" customWidth="1"/>
    <col min="11523" max="11523" width="16.7109375" customWidth="1"/>
    <col min="11524" max="11524" width="9.5703125" bestFit="1" customWidth="1"/>
    <col min="11525" max="11530" width="12.5703125" customWidth="1"/>
    <col min="11531" max="11531" width="18.85546875" customWidth="1"/>
    <col min="11532" max="11532" width="18.28515625" customWidth="1"/>
    <col min="11533" max="11534" width="12.5703125" customWidth="1"/>
    <col min="11777" max="11777" width="4.42578125" bestFit="1" customWidth="1"/>
    <col min="11778" max="11778" width="7.85546875" customWidth="1"/>
    <col min="11779" max="11779" width="16.7109375" customWidth="1"/>
    <col min="11780" max="11780" width="9.5703125" bestFit="1" customWidth="1"/>
    <col min="11781" max="11786" width="12.5703125" customWidth="1"/>
    <col min="11787" max="11787" width="18.85546875" customWidth="1"/>
    <col min="11788" max="11788" width="18.28515625" customWidth="1"/>
    <col min="11789" max="11790" width="12.5703125" customWidth="1"/>
    <col min="12033" max="12033" width="4.42578125" bestFit="1" customWidth="1"/>
    <col min="12034" max="12034" width="7.85546875" customWidth="1"/>
    <col min="12035" max="12035" width="16.7109375" customWidth="1"/>
    <col min="12036" max="12036" width="9.5703125" bestFit="1" customWidth="1"/>
    <col min="12037" max="12042" width="12.5703125" customWidth="1"/>
    <col min="12043" max="12043" width="18.85546875" customWidth="1"/>
    <col min="12044" max="12044" width="18.28515625" customWidth="1"/>
    <col min="12045" max="12046" width="12.5703125" customWidth="1"/>
    <col min="12289" max="12289" width="4.42578125" bestFit="1" customWidth="1"/>
    <col min="12290" max="12290" width="7.85546875" customWidth="1"/>
    <col min="12291" max="12291" width="16.7109375" customWidth="1"/>
    <col min="12292" max="12292" width="9.5703125" bestFit="1" customWidth="1"/>
    <col min="12293" max="12298" width="12.5703125" customWidth="1"/>
    <col min="12299" max="12299" width="18.85546875" customWidth="1"/>
    <col min="12300" max="12300" width="18.28515625" customWidth="1"/>
    <col min="12301" max="12302" width="12.5703125" customWidth="1"/>
    <col min="12545" max="12545" width="4.42578125" bestFit="1" customWidth="1"/>
    <col min="12546" max="12546" width="7.85546875" customWidth="1"/>
    <col min="12547" max="12547" width="16.7109375" customWidth="1"/>
    <col min="12548" max="12548" width="9.5703125" bestFit="1" customWidth="1"/>
    <col min="12549" max="12554" width="12.5703125" customWidth="1"/>
    <col min="12555" max="12555" width="18.85546875" customWidth="1"/>
    <col min="12556" max="12556" width="18.28515625" customWidth="1"/>
    <col min="12557" max="12558" width="12.5703125" customWidth="1"/>
    <col min="12801" max="12801" width="4.42578125" bestFit="1" customWidth="1"/>
    <col min="12802" max="12802" width="7.85546875" customWidth="1"/>
    <col min="12803" max="12803" width="16.7109375" customWidth="1"/>
    <col min="12804" max="12804" width="9.5703125" bestFit="1" customWidth="1"/>
    <col min="12805" max="12810" width="12.5703125" customWidth="1"/>
    <col min="12811" max="12811" width="18.85546875" customWidth="1"/>
    <col min="12812" max="12812" width="18.28515625" customWidth="1"/>
    <col min="12813" max="12814" width="12.5703125" customWidth="1"/>
    <col min="13057" max="13057" width="4.42578125" bestFit="1" customWidth="1"/>
    <col min="13058" max="13058" width="7.85546875" customWidth="1"/>
    <col min="13059" max="13059" width="16.7109375" customWidth="1"/>
    <col min="13060" max="13060" width="9.5703125" bestFit="1" customWidth="1"/>
    <col min="13061" max="13066" width="12.5703125" customWidth="1"/>
    <col min="13067" max="13067" width="18.85546875" customWidth="1"/>
    <col min="13068" max="13068" width="18.28515625" customWidth="1"/>
    <col min="13069" max="13070" width="12.5703125" customWidth="1"/>
    <col min="13313" max="13313" width="4.42578125" bestFit="1" customWidth="1"/>
    <col min="13314" max="13314" width="7.85546875" customWidth="1"/>
    <col min="13315" max="13315" width="16.7109375" customWidth="1"/>
    <col min="13316" max="13316" width="9.5703125" bestFit="1" customWidth="1"/>
    <col min="13317" max="13322" width="12.5703125" customWidth="1"/>
    <col min="13323" max="13323" width="18.85546875" customWidth="1"/>
    <col min="13324" max="13324" width="18.28515625" customWidth="1"/>
    <col min="13325" max="13326" width="12.5703125" customWidth="1"/>
    <col min="13569" max="13569" width="4.42578125" bestFit="1" customWidth="1"/>
    <col min="13570" max="13570" width="7.85546875" customWidth="1"/>
    <col min="13571" max="13571" width="16.7109375" customWidth="1"/>
    <col min="13572" max="13572" width="9.5703125" bestFit="1" customWidth="1"/>
    <col min="13573" max="13578" width="12.5703125" customWidth="1"/>
    <col min="13579" max="13579" width="18.85546875" customWidth="1"/>
    <col min="13580" max="13580" width="18.28515625" customWidth="1"/>
    <col min="13581" max="13582" width="12.5703125" customWidth="1"/>
    <col min="13825" max="13825" width="4.42578125" bestFit="1" customWidth="1"/>
    <col min="13826" max="13826" width="7.85546875" customWidth="1"/>
    <col min="13827" max="13827" width="16.7109375" customWidth="1"/>
    <col min="13828" max="13828" width="9.5703125" bestFit="1" customWidth="1"/>
    <col min="13829" max="13834" width="12.5703125" customWidth="1"/>
    <col min="13835" max="13835" width="18.85546875" customWidth="1"/>
    <col min="13836" max="13836" width="18.28515625" customWidth="1"/>
    <col min="13837" max="13838" width="12.5703125" customWidth="1"/>
    <col min="14081" max="14081" width="4.42578125" bestFit="1" customWidth="1"/>
    <col min="14082" max="14082" width="7.85546875" customWidth="1"/>
    <col min="14083" max="14083" width="16.7109375" customWidth="1"/>
    <col min="14084" max="14084" width="9.5703125" bestFit="1" customWidth="1"/>
    <col min="14085" max="14090" width="12.5703125" customWidth="1"/>
    <col min="14091" max="14091" width="18.85546875" customWidth="1"/>
    <col min="14092" max="14092" width="18.28515625" customWidth="1"/>
    <col min="14093" max="14094" width="12.5703125" customWidth="1"/>
    <col min="14337" max="14337" width="4.42578125" bestFit="1" customWidth="1"/>
    <col min="14338" max="14338" width="7.85546875" customWidth="1"/>
    <col min="14339" max="14339" width="16.7109375" customWidth="1"/>
    <col min="14340" max="14340" width="9.5703125" bestFit="1" customWidth="1"/>
    <col min="14341" max="14346" width="12.5703125" customWidth="1"/>
    <col min="14347" max="14347" width="18.85546875" customWidth="1"/>
    <col min="14348" max="14348" width="18.28515625" customWidth="1"/>
    <col min="14349" max="14350" width="12.5703125" customWidth="1"/>
    <col min="14593" max="14593" width="4.42578125" bestFit="1" customWidth="1"/>
    <col min="14594" max="14594" width="7.85546875" customWidth="1"/>
    <col min="14595" max="14595" width="16.7109375" customWidth="1"/>
    <col min="14596" max="14596" width="9.5703125" bestFit="1" customWidth="1"/>
    <col min="14597" max="14602" width="12.5703125" customWidth="1"/>
    <col min="14603" max="14603" width="18.85546875" customWidth="1"/>
    <col min="14604" max="14604" width="18.28515625" customWidth="1"/>
    <col min="14605" max="14606" width="12.5703125" customWidth="1"/>
    <col min="14849" max="14849" width="4.42578125" bestFit="1" customWidth="1"/>
    <col min="14850" max="14850" width="7.85546875" customWidth="1"/>
    <col min="14851" max="14851" width="16.7109375" customWidth="1"/>
    <col min="14852" max="14852" width="9.5703125" bestFit="1" customWidth="1"/>
    <col min="14853" max="14858" width="12.5703125" customWidth="1"/>
    <col min="14859" max="14859" width="18.85546875" customWidth="1"/>
    <col min="14860" max="14860" width="18.28515625" customWidth="1"/>
    <col min="14861" max="14862" width="12.5703125" customWidth="1"/>
    <col min="15105" max="15105" width="4.42578125" bestFit="1" customWidth="1"/>
    <col min="15106" max="15106" width="7.85546875" customWidth="1"/>
    <col min="15107" max="15107" width="16.7109375" customWidth="1"/>
    <col min="15108" max="15108" width="9.5703125" bestFit="1" customWidth="1"/>
    <col min="15109" max="15114" width="12.5703125" customWidth="1"/>
    <col min="15115" max="15115" width="18.85546875" customWidth="1"/>
    <col min="15116" max="15116" width="18.28515625" customWidth="1"/>
    <col min="15117" max="15118" width="12.5703125" customWidth="1"/>
    <col min="15361" max="15361" width="4.42578125" bestFit="1" customWidth="1"/>
    <col min="15362" max="15362" width="7.85546875" customWidth="1"/>
    <col min="15363" max="15363" width="16.7109375" customWidth="1"/>
    <col min="15364" max="15364" width="9.5703125" bestFit="1" customWidth="1"/>
    <col min="15365" max="15370" width="12.5703125" customWidth="1"/>
    <col min="15371" max="15371" width="18.85546875" customWidth="1"/>
    <col min="15372" max="15372" width="18.28515625" customWidth="1"/>
    <col min="15373" max="15374" width="12.5703125" customWidth="1"/>
    <col min="15617" max="15617" width="4.42578125" bestFit="1" customWidth="1"/>
    <col min="15618" max="15618" width="7.85546875" customWidth="1"/>
    <col min="15619" max="15619" width="16.7109375" customWidth="1"/>
    <col min="15620" max="15620" width="9.5703125" bestFit="1" customWidth="1"/>
    <col min="15621" max="15626" width="12.5703125" customWidth="1"/>
    <col min="15627" max="15627" width="18.85546875" customWidth="1"/>
    <col min="15628" max="15628" width="18.28515625" customWidth="1"/>
    <col min="15629" max="15630" width="12.5703125" customWidth="1"/>
    <col min="15873" max="15873" width="4.42578125" bestFit="1" customWidth="1"/>
    <col min="15874" max="15874" width="7.85546875" customWidth="1"/>
    <col min="15875" max="15875" width="16.7109375" customWidth="1"/>
    <col min="15876" max="15876" width="9.5703125" bestFit="1" customWidth="1"/>
    <col min="15877" max="15882" width="12.5703125" customWidth="1"/>
    <col min="15883" max="15883" width="18.85546875" customWidth="1"/>
    <col min="15884" max="15884" width="18.28515625" customWidth="1"/>
    <col min="15885" max="15886" width="12.5703125" customWidth="1"/>
    <col min="16129" max="16129" width="4.42578125" bestFit="1" customWidth="1"/>
    <col min="16130" max="16130" width="7.85546875" customWidth="1"/>
    <col min="16131" max="16131" width="16.7109375" customWidth="1"/>
    <col min="16132" max="16132" width="9.5703125" bestFit="1" customWidth="1"/>
    <col min="16133" max="16138" width="12.5703125" customWidth="1"/>
    <col min="16139" max="16139" width="18.85546875" customWidth="1"/>
    <col min="16140" max="16140" width="18.28515625" customWidth="1"/>
    <col min="16141" max="16142" width="12.5703125" customWidth="1"/>
  </cols>
  <sheetData>
    <row r="1" spans="1:14" x14ac:dyDescent="0.25">
      <c r="A1" s="129" t="s">
        <v>95</v>
      </c>
      <c r="D1" s="130" t="s">
        <v>96</v>
      </c>
    </row>
    <row r="2" spans="1:14" s="135" customFormat="1" ht="18" customHeight="1" x14ac:dyDescent="0.25">
      <c r="A2" s="131"/>
      <c r="B2" s="132" t="s">
        <v>97</v>
      </c>
      <c r="C2" s="133" t="s">
        <v>76</v>
      </c>
      <c r="D2" s="133" t="s">
        <v>98</v>
      </c>
      <c r="E2" s="133" t="s">
        <v>5</v>
      </c>
      <c r="F2" s="133"/>
      <c r="G2" s="133"/>
      <c r="H2" s="133"/>
      <c r="I2" s="133"/>
      <c r="J2" s="133"/>
      <c r="K2" s="133"/>
      <c r="L2" s="133"/>
      <c r="M2" s="133"/>
      <c r="N2" s="134"/>
    </row>
    <row r="3" spans="1:14" s="135" customFormat="1" ht="84.75" customHeight="1" x14ac:dyDescent="0.25">
      <c r="A3" s="131"/>
      <c r="B3" s="136"/>
      <c r="C3" s="133"/>
      <c r="D3" s="133"/>
      <c r="E3" s="134" t="s">
        <v>99</v>
      </c>
      <c r="F3" s="134" t="s">
        <v>100</v>
      </c>
      <c r="G3" s="134" t="s">
        <v>80</v>
      </c>
      <c r="H3" s="134" t="s">
        <v>101</v>
      </c>
      <c r="I3" s="134" t="s">
        <v>14</v>
      </c>
      <c r="J3" s="134" t="s">
        <v>102</v>
      </c>
      <c r="K3" s="134" t="s">
        <v>10</v>
      </c>
      <c r="L3" s="134" t="s">
        <v>11</v>
      </c>
      <c r="M3" s="134" t="s">
        <v>12</v>
      </c>
      <c r="N3" s="134" t="s">
        <v>13</v>
      </c>
    </row>
    <row r="4" spans="1:14" s="139" customFormat="1" ht="56.25" customHeight="1" x14ac:dyDescent="0.25">
      <c r="A4" s="131"/>
      <c r="B4" s="137"/>
      <c r="C4" s="138" t="s">
        <v>130</v>
      </c>
      <c r="D4" s="138"/>
      <c r="E4" s="138" t="s">
        <v>104</v>
      </c>
      <c r="F4" s="138" t="s">
        <v>105</v>
      </c>
      <c r="G4" s="138" t="s">
        <v>106</v>
      </c>
      <c r="H4" s="138" t="s">
        <v>107</v>
      </c>
      <c r="I4" s="138" t="s">
        <v>108</v>
      </c>
      <c r="J4" s="138" t="s">
        <v>109</v>
      </c>
      <c r="K4" s="138" t="s">
        <v>110</v>
      </c>
      <c r="L4" s="138" t="s">
        <v>131</v>
      </c>
      <c r="M4" s="138" t="s">
        <v>112</v>
      </c>
      <c r="N4" s="138" t="s">
        <v>113</v>
      </c>
    </row>
    <row r="5" spans="1:14" x14ac:dyDescent="0.25">
      <c r="A5">
        <v>2019</v>
      </c>
      <c r="B5" s="5">
        <v>101</v>
      </c>
      <c r="C5" t="s">
        <v>114</v>
      </c>
      <c r="D5">
        <v>31445</v>
      </c>
      <c r="E5">
        <v>860</v>
      </c>
      <c r="F5">
        <v>8280</v>
      </c>
      <c r="G5">
        <v>7895</v>
      </c>
      <c r="H5">
        <v>8915</v>
      </c>
      <c r="I5">
        <v>1485</v>
      </c>
      <c r="J5">
        <v>7430</v>
      </c>
      <c r="K5">
        <v>935</v>
      </c>
      <c r="L5">
        <v>480</v>
      </c>
      <c r="M5">
        <v>1585</v>
      </c>
      <c r="N5">
        <v>1785</v>
      </c>
    </row>
    <row r="6" spans="1:14" x14ac:dyDescent="0.25">
      <c r="A6">
        <v>2019</v>
      </c>
      <c r="B6" s="5">
        <v>102</v>
      </c>
      <c r="C6" t="s">
        <v>114</v>
      </c>
      <c r="D6">
        <v>20175</v>
      </c>
      <c r="E6">
        <v>375</v>
      </c>
      <c r="F6">
        <v>6905</v>
      </c>
      <c r="G6">
        <v>5300</v>
      </c>
      <c r="H6">
        <v>5900</v>
      </c>
      <c r="I6">
        <v>690</v>
      </c>
      <c r="J6">
        <v>5210</v>
      </c>
      <c r="K6">
        <v>335</v>
      </c>
      <c r="L6">
        <v>225</v>
      </c>
      <c r="M6">
        <v>255</v>
      </c>
      <c r="N6">
        <v>375</v>
      </c>
    </row>
    <row r="7" spans="1:14" x14ac:dyDescent="0.25">
      <c r="A7">
        <v>2019</v>
      </c>
      <c r="B7" s="5">
        <v>103</v>
      </c>
      <c r="C7" t="s">
        <v>114</v>
      </c>
      <c r="D7">
        <v>20160</v>
      </c>
      <c r="E7">
        <v>335</v>
      </c>
      <c r="F7">
        <v>5260</v>
      </c>
      <c r="G7">
        <v>2595</v>
      </c>
      <c r="H7">
        <v>9600</v>
      </c>
      <c r="I7">
        <v>3710</v>
      </c>
      <c r="J7">
        <v>5890</v>
      </c>
      <c r="K7">
        <v>455</v>
      </c>
      <c r="L7">
        <v>385</v>
      </c>
      <c r="M7">
        <v>505</v>
      </c>
      <c r="N7">
        <v>490</v>
      </c>
    </row>
    <row r="8" spans="1:14" x14ac:dyDescent="0.25">
      <c r="A8">
        <v>2019</v>
      </c>
      <c r="B8" s="5">
        <v>151</v>
      </c>
      <c r="C8" t="s">
        <v>114</v>
      </c>
      <c r="D8">
        <v>12330</v>
      </c>
      <c r="E8">
        <v>505</v>
      </c>
      <c r="F8">
        <v>2855</v>
      </c>
      <c r="G8">
        <v>2480</v>
      </c>
      <c r="H8">
        <v>4105</v>
      </c>
      <c r="I8">
        <v>1080</v>
      </c>
      <c r="J8">
        <v>3025</v>
      </c>
      <c r="K8">
        <v>370</v>
      </c>
      <c r="L8">
        <v>405</v>
      </c>
      <c r="M8">
        <v>815</v>
      </c>
      <c r="N8">
        <v>530</v>
      </c>
    </row>
    <row r="9" spans="1:14" x14ac:dyDescent="0.25">
      <c r="A9">
        <v>2019</v>
      </c>
      <c r="B9" s="5">
        <v>153</v>
      </c>
      <c r="C9" t="s">
        <v>114</v>
      </c>
      <c r="D9">
        <v>14020</v>
      </c>
      <c r="E9">
        <v>130</v>
      </c>
      <c r="F9">
        <v>5455</v>
      </c>
      <c r="G9">
        <v>2470</v>
      </c>
      <c r="H9">
        <v>3685</v>
      </c>
      <c r="I9">
        <v>810</v>
      </c>
      <c r="J9">
        <v>2875</v>
      </c>
      <c r="K9">
        <v>425</v>
      </c>
      <c r="L9">
        <v>345</v>
      </c>
      <c r="M9">
        <v>260</v>
      </c>
      <c r="N9">
        <v>860</v>
      </c>
    </row>
    <row r="10" spans="1:14" x14ac:dyDescent="0.25">
      <c r="A10">
        <v>2019</v>
      </c>
      <c r="B10" s="5">
        <v>154</v>
      </c>
      <c r="C10" t="s">
        <v>114</v>
      </c>
      <c r="D10">
        <v>6535</v>
      </c>
      <c r="E10">
        <v>95</v>
      </c>
      <c r="F10">
        <v>1560</v>
      </c>
      <c r="G10">
        <v>1360</v>
      </c>
      <c r="H10">
        <v>2665</v>
      </c>
      <c r="I10">
        <v>395</v>
      </c>
      <c r="J10">
        <v>2270</v>
      </c>
      <c r="K10">
        <v>95</v>
      </c>
      <c r="L10">
        <v>270</v>
      </c>
      <c r="M10">
        <v>245</v>
      </c>
      <c r="N10">
        <v>135</v>
      </c>
    </row>
    <row r="11" spans="1:14" x14ac:dyDescent="0.25">
      <c r="A11">
        <v>2019</v>
      </c>
      <c r="B11" s="5">
        <v>155</v>
      </c>
      <c r="C11" t="s">
        <v>114</v>
      </c>
      <c r="D11">
        <v>9225</v>
      </c>
      <c r="E11">
        <v>190</v>
      </c>
      <c r="F11">
        <v>2625</v>
      </c>
      <c r="G11">
        <v>1615</v>
      </c>
      <c r="H11">
        <v>3015</v>
      </c>
      <c r="I11">
        <v>700</v>
      </c>
      <c r="J11">
        <v>2310</v>
      </c>
      <c r="K11">
        <v>510</v>
      </c>
      <c r="L11">
        <v>305</v>
      </c>
      <c r="M11">
        <v>355</v>
      </c>
      <c r="N11">
        <v>445</v>
      </c>
    </row>
    <row r="12" spans="1:14" x14ac:dyDescent="0.25">
      <c r="A12">
        <v>2019</v>
      </c>
      <c r="B12" s="5">
        <v>157</v>
      </c>
      <c r="C12" t="s">
        <v>114</v>
      </c>
      <c r="D12">
        <v>11340</v>
      </c>
      <c r="E12">
        <v>155</v>
      </c>
      <c r="F12">
        <v>3660</v>
      </c>
      <c r="G12">
        <v>2795</v>
      </c>
      <c r="H12">
        <v>3660</v>
      </c>
      <c r="I12">
        <v>260</v>
      </c>
      <c r="J12">
        <v>3400</v>
      </c>
      <c r="K12">
        <v>65</v>
      </c>
      <c r="L12">
        <v>280</v>
      </c>
      <c r="M12">
        <v>380</v>
      </c>
      <c r="N12">
        <v>105</v>
      </c>
    </row>
    <row r="13" spans="1:14" x14ac:dyDescent="0.25">
      <c r="A13">
        <v>2019</v>
      </c>
      <c r="B13" s="5">
        <v>158</v>
      </c>
      <c r="C13" t="s">
        <v>114</v>
      </c>
      <c r="D13">
        <v>7675</v>
      </c>
      <c r="E13">
        <v>290</v>
      </c>
      <c r="F13">
        <v>2395</v>
      </c>
      <c r="G13">
        <v>1540</v>
      </c>
      <c r="H13">
        <v>2150</v>
      </c>
      <c r="I13">
        <v>430</v>
      </c>
      <c r="J13">
        <v>1715</v>
      </c>
      <c r="K13">
        <v>185</v>
      </c>
      <c r="L13">
        <v>370</v>
      </c>
      <c r="M13">
        <v>310</v>
      </c>
      <c r="N13">
        <v>285</v>
      </c>
    </row>
    <row r="14" spans="1:14" x14ac:dyDescent="0.25">
      <c r="A14">
        <v>2019</v>
      </c>
      <c r="B14" s="5">
        <v>159</v>
      </c>
      <c r="C14" t="s">
        <v>114</v>
      </c>
      <c r="D14">
        <v>32090</v>
      </c>
      <c r="E14">
        <v>745</v>
      </c>
      <c r="F14">
        <v>9770</v>
      </c>
      <c r="G14">
        <v>5935</v>
      </c>
      <c r="H14">
        <v>8735</v>
      </c>
      <c r="I14">
        <v>1670</v>
      </c>
      <c r="J14">
        <v>7065</v>
      </c>
      <c r="K14">
        <v>1690</v>
      </c>
      <c r="L14">
        <v>1110</v>
      </c>
      <c r="M14">
        <v>1040</v>
      </c>
      <c r="N14">
        <v>2310</v>
      </c>
    </row>
    <row r="15" spans="1:14" x14ac:dyDescent="0.25">
      <c r="A15">
        <v>2019</v>
      </c>
      <c r="B15" s="5">
        <v>1</v>
      </c>
      <c r="C15" t="s">
        <v>114</v>
      </c>
      <c r="D15">
        <v>165000</v>
      </c>
      <c r="E15">
        <v>3675</v>
      </c>
      <c r="F15">
        <v>48765</v>
      </c>
      <c r="G15">
        <v>33990</v>
      </c>
      <c r="H15">
        <v>52430</v>
      </c>
      <c r="I15">
        <v>11235</v>
      </c>
      <c r="J15">
        <v>41195</v>
      </c>
      <c r="K15">
        <v>5070</v>
      </c>
      <c r="L15">
        <v>4165</v>
      </c>
      <c r="M15">
        <v>5750</v>
      </c>
      <c r="N15">
        <v>7320</v>
      </c>
    </row>
    <row r="16" spans="1:14" x14ac:dyDescent="0.25">
      <c r="A16">
        <v>2019</v>
      </c>
      <c r="B16" s="5">
        <v>241001</v>
      </c>
      <c r="C16" t="s">
        <v>114</v>
      </c>
      <c r="D16">
        <v>113440</v>
      </c>
      <c r="E16">
        <v>2995</v>
      </c>
      <c r="F16">
        <v>28635</v>
      </c>
      <c r="G16">
        <v>31720</v>
      </c>
      <c r="H16">
        <v>36035</v>
      </c>
      <c r="I16">
        <v>8845</v>
      </c>
      <c r="J16">
        <v>27190</v>
      </c>
      <c r="K16">
        <v>4975</v>
      </c>
      <c r="L16">
        <v>1365</v>
      </c>
      <c r="M16">
        <v>1820</v>
      </c>
      <c r="N16">
        <v>3460</v>
      </c>
    </row>
    <row r="17" spans="1:14" x14ac:dyDescent="0.25">
      <c r="A17">
        <v>2019</v>
      </c>
      <c r="B17" s="5">
        <v>241999</v>
      </c>
      <c r="C17" t="s">
        <v>114</v>
      </c>
      <c r="D17">
        <v>71875</v>
      </c>
      <c r="E17">
        <v>2780</v>
      </c>
      <c r="F17">
        <v>19415</v>
      </c>
      <c r="G17">
        <v>16385</v>
      </c>
      <c r="H17">
        <v>24235</v>
      </c>
      <c r="I17">
        <v>5440</v>
      </c>
      <c r="J17">
        <v>18795</v>
      </c>
      <c r="K17">
        <v>2095</v>
      </c>
      <c r="L17">
        <v>1480</v>
      </c>
      <c r="M17">
        <v>2085</v>
      </c>
      <c r="N17">
        <v>1730</v>
      </c>
    </row>
    <row r="18" spans="1:14" x14ac:dyDescent="0.25">
      <c r="A18">
        <v>2019</v>
      </c>
      <c r="B18" s="5">
        <v>241</v>
      </c>
      <c r="C18" t="s">
        <v>114</v>
      </c>
      <c r="D18">
        <v>185310</v>
      </c>
      <c r="E18">
        <v>5775</v>
      </c>
      <c r="F18">
        <v>48050</v>
      </c>
      <c r="G18">
        <v>48105</v>
      </c>
      <c r="H18">
        <v>60270</v>
      </c>
      <c r="I18">
        <v>14285</v>
      </c>
      <c r="J18">
        <v>45990</v>
      </c>
      <c r="K18">
        <v>7070</v>
      </c>
      <c r="L18">
        <v>2845</v>
      </c>
      <c r="M18">
        <v>3905</v>
      </c>
      <c r="N18">
        <v>5190</v>
      </c>
    </row>
    <row r="19" spans="1:14" x14ac:dyDescent="0.25">
      <c r="A19">
        <v>2019</v>
      </c>
      <c r="B19" s="5">
        <v>251</v>
      </c>
      <c r="C19" t="s">
        <v>114</v>
      </c>
      <c r="D19">
        <v>18545</v>
      </c>
      <c r="E19">
        <v>420</v>
      </c>
      <c r="F19">
        <v>4500</v>
      </c>
      <c r="G19">
        <v>2915</v>
      </c>
      <c r="H19">
        <v>8045</v>
      </c>
      <c r="I19">
        <v>750</v>
      </c>
      <c r="J19">
        <v>7295</v>
      </c>
      <c r="K19">
        <v>385</v>
      </c>
      <c r="L19">
        <v>625</v>
      </c>
      <c r="M19">
        <v>935</v>
      </c>
      <c r="N19">
        <v>385</v>
      </c>
    </row>
    <row r="20" spans="1:14" x14ac:dyDescent="0.25">
      <c r="A20">
        <v>2019</v>
      </c>
      <c r="B20" s="5">
        <v>252</v>
      </c>
      <c r="C20" t="s">
        <v>114</v>
      </c>
      <c r="D20">
        <v>16910</v>
      </c>
      <c r="E20">
        <v>265</v>
      </c>
      <c r="F20">
        <v>5030</v>
      </c>
      <c r="G20">
        <v>4570</v>
      </c>
      <c r="H20">
        <v>5145</v>
      </c>
      <c r="I20">
        <v>1160</v>
      </c>
      <c r="J20">
        <v>3985</v>
      </c>
      <c r="K20">
        <v>275</v>
      </c>
      <c r="L20">
        <v>450</v>
      </c>
      <c r="M20">
        <v>460</v>
      </c>
      <c r="N20">
        <v>325</v>
      </c>
    </row>
    <row r="21" spans="1:14" x14ac:dyDescent="0.25">
      <c r="A21">
        <v>2019</v>
      </c>
      <c r="B21" s="5">
        <v>254</v>
      </c>
      <c r="C21" t="s">
        <v>114</v>
      </c>
      <c r="D21">
        <v>24995</v>
      </c>
      <c r="E21">
        <v>555</v>
      </c>
      <c r="F21">
        <v>6855</v>
      </c>
      <c r="G21">
        <v>5285</v>
      </c>
      <c r="H21">
        <v>8075</v>
      </c>
      <c r="I21">
        <v>1570</v>
      </c>
      <c r="J21">
        <v>6500</v>
      </c>
      <c r="K21">
        <v>1270</v>
      </c>
      <c r="L21">
        <v>645</v>
      </c>
      <c r="M21">
        <v>1000</v>
      </c>
      <c r="N21">
        <v>800</v>
      </c>
    </row>
    <row r="22" spans="1:14" x14ac:dyDescent="0.25">
      <c r="A22">
        <v>2019</v>
      </c>
      <c r="B22" s="5">
        <v>255</v>
      </c>
      <c r="C22" t="s">
        <v>114</v>
      </c>
      <c r="D22">
        <v>4275</v>
      </c>
      <c r="E22">
        <v>120</v>
      </c>
      <c r="F22">
        <v>1305</v>
      </c>
      <c r="G22">
        <v>1500</v>
      </c>
      <c r="H22">
        <v>615</v>
      </c>
      <c r="I22">
        <v>210</v>
      </c>
      <c r="J22">
        <v>405</v>
      </c>
      <c r="K22">
        <v>70</v>
      </c>
      <c r="L22">
        <v>100</v>
      </c>
      <c r="M22">
        <v>230</v>
      </c>
      <c r="N22">
        <v>160</v>
      </c>
    </row>
    <row r="23" spans="1:14" x14ac:dyDescent="0.25">
      <c r="A23">
        <v>2019</v>
      </c>
      <c r="B23" s="5">
        <v>256</v>
      </c>
      <c r="C23" t="s">
        <v>114</v>
      </c>
      <c r="D23">
        <v>10345</v>
      </c>
      <c r="E23">
        <v>160</v>
      </c>
      <c r="F23">
        <v>3065</v>
      </c>
      <c r="G23">
        <v>1775</v>
      </c>
      <c r="H23">
        <v>4015</v>
      </c>
      <c r="I23">
        <v>460</v>
      </c>
      <c r="J23">
        <v>3550</v>
      </c>
      <c r="K23">
        <v>245</v>
      </c>
      <c r="L23">
        <v>295</v>
      </c>
      <c r="M23">
        <v>415</v>
      </c>
      <c r="N23">
        <v>140</v>
      </c>
    </row>
    <row r="24" spans="1:14" x14ac:dyDescent="0.25">
      <c r="A24">
        <v>2019</v>
      </c>
      <c r="B24" s="5">
        <v>257</v>
      </c>
      <c r="C24" t="s">
        <v>114</v>
      </c>
      <c r="D24">
        <v>14255</v>
      </c>
      <c r="E24">
        <v>245</v>
      </c>
      <c r="F24">
        <v>3850</v>
      </c>
      <c r="G24">
        <v>3130</v>
      </c>
      <c r="H24">
        <v>4930</v>
      </c>
      <c r="I24">
        <v>965</v>
      </c>
      <c r="J24">
        <v>3965</v>
      </c>
      <c r="K24">
        <v>345</v>
      </c>
      <c r="L24">
        <v>530</v>
      </c>
      <c r="M24">
        <v>715</v>
      </c>
      <c r="N24">
        <v>255</v>
      </c>
    </row>
    <row r="25" spans="1:14" x14ac:dyDescent="0.25">
      <c r="A25">
        <v>2019</v>
      </c>
      <c r="B25" s="5">
        <v>2</v>
      </c>
      <c r="C25" t="s">
        <v>114</v>
      </c>
      <c r="D25">
        <v>274635</v>
      </c>
      <c r="E25">
        <v>7535</v>
      </c>
      <c r="F25">
        <v>72655</v>
      </c>
      <c r="G25">
        <v>67280</v>
      </c>
      <c r="H25">
        <v>91100</v>
      </c>
      <c r="I25">
        <v>19400</v>
      </c>
      <c r="J25">
        <v>71700</v>
      </c>
      <c r="K25">
        <v>9660</v>
      </c>
      <c r="L25">
        <v>5490</v>
      </c>
      <c r="M25">
        <v>7660</v>
      </c>
      <c r="N25">
        <v>7255</v>
      </c>
    </row>
    <row r="26" spans="1:14" x14ac:dyDescent="0.25">
      <c r="A26">
        <v>2019</v>
      </c>
      <c r="B26" s="5">
        <v>351</v>
      </c>
      <c r="C26" t="s">
        <v>114</v>
      </c>
      <c r="D26">
        <v>14330</v>
      </c>
      <c r="E26">
        <v>160</v>
      </c>
      <c r="F26">
        <v>4740</v>
      </c>
      <c r="G26">
        <v>2360</v>
      </c>
      <c r="H26">
        <v>5290</v>
      </c>
      <c r="I26">
        <v>945</v>
      </c>
      <c r="J26">
        <v>4345</v>
      </c>
      <c r="K26">
        <v>305</v>
      </c>
      <c r="L26">
        <v>375</v>
      </c>
      <c r="M26">
        <v>325</v>
      </c>
      <c r="N26">
        <v>340</v>
      </c>
    </row>
    <row r="27" spans="1:14" x14ac:dyDescent="0.25">
      <c r="A27">
        <v>2019</v>
      </c>
      <c r="B27" s="5">
        <v>352</v>
      </c>
      <c r="C27" t="s">
        <v>114</v>
      </c>
      <c r="D27">
        <v>13345</v>
      </c>
      <c r="E27">
        <v>385</v>
      </c>
      <c r="F27">
        <v>3450</v>
      </c>
      <c r="G27">
        <v>1970</v>
      </c>
      <c r="H27">
        <v>5780</v>
      </c>
      <c r="I27">
        <v>860</v>
      </c>
      <c r="J27">
        <v>4920</v>
      </c>
      <c r="K27">
        <v>385</v>
      </c>
      <c r="L27">
        <v>385</v>
      </c>
      <c r="M27">
        <v>525</v>
      </c>
      <c r="N27">
        <v>245</v>
      </c>
    </row>
    <row r="28" spans="1:14" x14ac:dyDescent="0.25">
      <c r="A28">
        <v>2019</v>
      </c>
      <c r="B28" s="5">
        <v>353</v>
      </c>
      <c r="C28" t="s">
        <v>114</v>
      </c>
      <c r="D28">
        <v>21285</v>
      </c>
      <c r="E28">
        <v>725</v>
      </c>
      <c r="F28">
        <v>4120</v>
      </c>
      <c r="G28">
        <v>3780</v>
      </c>
      <c r="H28">
        <v>8570</v>
      </c>
      <c r="I28">
        <v>1495</v>
      </c>
      <c r="J28">
        <v>7075</v>
      </c>
      <c r="K28">
        <v>855</v>
      </c>
      <c r="L28">
        <v>975</v>
      </c>
      <c r="M28">
        <v>835</v>
      </c>
      <c r="N28">
        <v>790</v>
      </c>
    </row>
    <row r="29" spans="1:14" x14ac:dyDescent="0.25">
      <c r="A29">
        <v>2019</v>
      </c>
      <c r="B29" s="5">
        <v>354</v>
      </c>
      <c r="C29" t="s">
        <v>114</v>
      </c>
      <c r="D29">
        <v>2785</v>
      </c>
      <c r="E29">
        <v>60</v>
      </c>
      <c r="F29">
        <v>690</v>
      </c>
      <c r="G29">
        <v>340</v>
      </c>
      <c r="H29">
        <v>1265</v>
      </c>
      <c r="I29">
        <v>125</v>
      </c>
      <c r="J29">
        <v>1145</v>
      </c>
      <c r="K29">
        <v>65</v>
      </c>
      <c r="L29">
        <v>85</v>
      </c>
      <c r="M29">
        <v>120</v>
      </c>
      <c r="N29">
        <v>115</v>
      </c>
    </row>
    <row r="30" spans="1:14" x14ac:dyDescent="0.25">
      <c r="A30">
        <v>2019</v>
      </c>
      <c r="B30" s="5">
        <v>355</v>
      </c>
      <c r="C30" t="s">
        <v>114</v>
      </c>
      <c r="D30">
        <v>13120</v>
      </c>
      <c r="E30">
        <v>185</v>
      </c>
      <c r="F30">
        <v>4650</v>
      </c>
      <c r="G30">
        <v>1995</v>
      </c>
      <c r="H30">
        <v>4090</v>
      </c>
      <c r="I30">
        <v>505</v>
      </c>
      <c r="J30">
        <v>3585</v>
      </c>
      <c r="K30">
        <v>680</v>
      </c>
      <c r="L30">
        <v>400</v>
      </c>
      <c r="M30">
        <v>425</v>
      </c>
      <c r="N30">
        <v>250</v>
      </c>
    </row>
    <row r="31" spans="1:14" x14ac:dyDescent="0.25">
      <c r="A31">
        <v>2019</v>
      </c>
      <c r="B31" s="5">
        <v>356</v>
      </c>
      <c r="C31" t="s">
        <v>114</v>
      </c>
      <c r="D31">
        <v>6715</v>
      </c>
      <c r="E31">
        <v>195</v>
      </c>
      <c r="F31">
        <v>2110</v>
      </c>
      <c r="G31">
        <v>1390</v>
      </c>
      <c r="H31">
        <v>2130</v>
      </c>
      <c r="I31">
        <v>390</v>
      </c>
      <c r="J31">
        <v>1740</v>
      </c>
      <c r="K31">
        <v>100</v>
      </c>
      <c r="L31">
        <v>195</v>
      </c>
      <c r="M31">
        <v>275</v>
      </c>
      <c r="N31">
        <v>135</v>
      </c>
    </row>
    <row r="32" spans="1:14" x14ac:dyDescent="0.25">
      <c r="A32">
        <v>2019</v>
      </c>
      <c r="B32" s="5">
        <v>357</v>
      </c>
      <c r="C32" t="s">
        <v>114</v>
      </c>
      <c r="D32">
        <v>11585</v>
      </c>
      <c r="E32">
        <v>225</v>
      </c>
      <c r="F32">
        <v>2705</v>
      </c>
      <c r="G32">
        <v>1780</v>
      </c>
      <c r="H32">
        <v>5095</v>
      </c>
      <c r="I32">
        <v>855</v>
      </c>
      <c r="J32">
        <v>4240</v>
      </c>
      <c r="K32">
        <v>250</v>
      </c>
      <c r="L32">
        <v>335</v>
      </c>
      <c r="M32">
        <v>580</v>
      </c>
      <c r="N32">
        <v>355</v>
      </c>
    </row>
    <row r="33" spans="1:14" x14ac:dyDescent="0.25">
      <c r="A33">
        <v>2019</v>
      </c>
      <c r="B33" s="5">
        <v>358</v>
      </c>
      <c r="C33" t="s">
        <v>114</v>
      </c>
      <c r="D33">
        <v>12525</v>
      </c>
      <c r="E33">
        <v>265</v>
      </c>
      <c r="F33">
        <v>2940</v>
      </c>
      <c r="G33">
        <v>1830</v>
      </c>
      <c r="H33">
        <v>5675</v>
      </c>
      <c r="I33">
        <v>850</v>
      </c>
      <c r="J33">
        <v>4825</v>
      </c>
      <c r="K33">
        <v>215</v>
      </c>
      <c r="L33">
        <v>265</v>
      </c>
      <c r="M33">
        <v>495</v>
      </c>
      <c r="N33">
        <v>705</v>
      </c>
    </row>
    <row r="34" spans="1:14" x14ac:dyDescent="0.25">
      <c r="A34">
        <v>2019</v>
      </c>
      <c r="B34" s="5">
        <v>359</v>
      </c>
      <c r="C34" t="s">
        <v>114</v>
      </c>
      <c r="D34">
        <v>19385</v>
      </c>
      <c r="E34">
        <v>345</v>
      </c>
      <c r="F34">
        <v>4940</v>
      </c>
      <c r="G34">
        <v>2605</v>
      </c>
      <c r="H34">
        <v>8930</v>
      </c>
      <c r="I34">
        <v>1090</v>
      </c>
      <c r="J34">
        <v>7840</v>
      </c>
      <c r="K34">
        <v>405</v>
      </c>
      <c r="L34">
        <v>555</v>
      </c>
      <c r="M34">
        <v>910</v>
      </c>
      <c r="N34">
        <v>300</v>
      </c>
    </row>
    <row r="35" spans="1:14" x14ac:dyDescent="0.25">
      <c r="A35">
        <v>2019</v>
      </c>
      <c r="B35" s="5">
        <v>360</v>
      </c>
      <c r="C35" t="s">
        <v>114</v>
      </c>
      <c r="D35">
        <v>5765</v>
      </c>
      <c r="E35">
        <v>85</v>
      </c>
      <c r="F35">
        <v>1745</v>
      </c>
      <c r="G35">
        <v>915</v>
      </c>
      <c r="H35">
        <v>2175</v>
      </c>
      <c r="I35">
        <v>305</v>
      </c>
      <c r="J35">
        <v>1865</v>
      </c>
      <c r="K35">
        <v>205</v>
      </c>
      <c r="L35">
        <v>150</v>
      </c>
      <c r="M35">
        <v>180</v>
      </c>
      <c r="N35">
        <v>120</v>
      </c>
    </row>
    <row r="36" spans="1:14" x14ac:dyDescent="0.25">
      <c r="A36">
        <v>2019</v>
      </c>
      <c r="B36" s="5">
        <v>361</v>
      </c>
      <c r="C36" t="s">
        <v>114</v>
      </c>
      <c r="D36">
        <v>11175</v>
      </c>
      <c r="E36">
        <v>430</v>
      </c>
      <c r="F36">
        <v>3305</v>
      </c>
      <c r="G36">
        <v>2590</v>
      </c>
      <c r="H36">
        <v>3320</v>
      </c>
      <c r="I36">
        <v>495</v>
      </c>
      <c r="J36">
        <v>2825</v>
      </c>
      <c r="K36">
        <v>225</v>
      </c>
      <c r="L36">
        <v>240</v>
      </c>
      <c r="M36">
        <v>565</v>
      </c>
      <c r="N36">
        <v>195</v>
      </c>
    </row>
    <row r="37" spans="1:14" x14ac:dyDescent="0.25">
      <c r="A37">
        <v>2019</v>
      </c>
      <c r="B37" s="5">
        <v>3</v>
      </c>
      <c r="C37" t="s">
        <v>114</v>
      </c>
      <c r="D37">
        <v>132025</v>
      </c>
      <c r="E37">
        <v>3070</v>
      </c>
      <c r="F37">
        <v>35390</v>
      </c>
      <c r="G37">
        <v>21555</v>
      </c>
      <c r="H37">
        <v>52320</v>
      </c>
      <c r="I37">
        <v>7915</v>
      </c>
      <c r="J37">
        <v>44405</v>
      </c>
      <c r="K37">
        <v>3695</v>
      </c>
      <c r="L37">
        <v>3955</v>
      </c>
      <c r="M37">
        <v>5235</v>
      </c>
      <c r="N37">
        <v>3550</v>
      </c>
    </row>
    <row r="38" spans="1:14" x14ac:dyDescent="0.25">
      <c r="A38">
        <v>2019</v>
      </c>
      <c r="B38" s="5">
        <v>401</v>
      </c>
      <c r="C38" t="s">
        <v>114</v>
      </c>
      <c r="D38">
        <v>13220</v>
      </c>
      <c r="E38">
        <v>315</v>
      </c>
      <c r="F38">
        <v>3800</v>
      </c>
      <c r="G38">
        <v>2990</v>
      </c>
      <c r="H38">
        <v>4960</v>
      </c>
      <c r="I38">
        <v>440</v>
      </c>
      <c r="J38">
        <v>4520</v>
      </c>
      <c r="K38">
        <v>275</v>
      </c>
      <c r="L38">
        <v>155</v>
      </c>
      <c r="M38">
        <v>265</v>
      </c>
      <c r="N38">
        <v>145</v>
      </c>
    </row>
    <row r="39" spans="1:14" x14ac:dyDescent="0.25">
      <c r="A39">
        <v>2019</v>
      </c>
      <c r="B39" s="5">
        <v>402</v>
      </c>
      <c r="C39" t="s">
        <v>114</v>
      </c>
      <c r="D39">
        <v>5675</v>
      </c>
      <c r="E39">
        <v>65</v>
      </c>
      <c r="F39">
        <v>1845</v>
      </c>
      <c r="G39">
        <v>585</v>
      </c>
      <c r="H39">
        <v>2400</v>
      </c>
      <c r="I39">
        <v>290</v>
      </c>
      <c r="J39">
        <v>2105</v>
      </c>
      <c r="K39">
        <v>120</v>
      </c>
      <c r="L39">
        <v>115</v>
      </c>
      <c r="M39">
        <v>145</v>
      </c>
      <c r="N39">
        <v>265</v>
      </c>
    </row>
    <row r="40" spans="1:14" x14ac:dyDescent="0.25">
      <c r="A40">
        <v>2019</v>
      </c>
      <c r="B40" s="5">
        <v>403</v>
      </c>
      <c r="C40" t="s">
        <v>114</v>
      </c>
      <c r="D40">
        <v>18285</v>
      </c>
      <c r="E40">
        <v>255</v>
      </c>
      <c r="F40">
        <v>6770</v>
      </c>
      <c r="G40">
        <v>3295</v>
      </c>
      <c r="H40">
        <v>5210</v>
      </c>
      <c r="I40">
        <v>705</v>
      </c>
      <c r="J40">
        <v>4505</v>
      </c>
      <c r="K40">
        <v>730</v>
      </c>
      <c r="L40">
        <v>270</v>
      </c>
      <c r="M40">
        <v>440</v>
      </c>
      <c r="N40">
        <v>715</v>
      </c>
    </row>
    <row r="41" spans="1:14" x14ac:dyDescent="0.25">
      <c r="A41">
        <v>2019</v>
      </c>
      <c r="B41" s="5">
        <v>404</v>
      </c>
      <c r="C41" t="s">
        <v>114</v>
      </c>
      <c r="D41">
        <v>25290</v>
      </c>
      <c r="E41">
        <v>495</v>
      </c>
      <c r="F41">
        <v>6570</v>
      </c>
      <c r="G41">
        <v>5190</v>
      </c>
      <c r="H41">
        <v>9230</v>
      </c>
      <c r="I41">
        <v>1570</v>
      </c>
      <c r="J41">
        <v>7660</v>
      </c>
      <c r="K41">
        <v>950</v>
      </c>
      <c r="L41">
        <v>555</v>
      </c>
      <c r="M41">
        <v>810</v>
      </c>
      <c r="N41">
        <v>865</v>
      </c>
    </row>
    <row r="42" spans="1:14" x14ac:dyDescent="0.25">
      <c r="A42">
        <v>2019</v>
      </c>
      <c r="B42" s="5">
        <v>405</v>
      </c>
      <c r="C42" t="s">
        <v>114</v>
      </c>
      <c r="D42">
        <v>8785</v>
      </c>
      <c r="E42">
        <v>105</v>
      </c>
      <c r="F42">
        <v>3475</v>
      </c>
      <c r="G42">
        <v>1110</v>
      </c>
      <c r="H42">
        <v>2590</v>
      </c>
      <c r="I42">
        <v>380</v>
      </c>
      <c r="J42">
        <v>2210</v>
      </c>
      <c r="K42">
        <v>800</v>
      </c>
      <c r="L42">
        <v>180</v>
      </c>
      <c r="M42">
        <v>150</v>
      </c>
      <c r="N42">
        <v>155</v>
      </c>
    </row>
    <row r="43" spans="1:14" x14ac:dyDescent="0.25">
      <c r="A43">
        <v>2019</v>
      </c>
      <c r="B43" s="5">
        <v>451</v>
      </c>
      <c r="C43" t="s">
        <v>114</v>
      </c>
      <c r="D43">
        <v>8525</v>
      </c>
      <c r="E43">
        <v>90</v>
      </c>
      <c r="F43">
        <v>2315</v>
      </c>
      <c r="G43">
        <v>1275</v>
      </c>
      <c r="H43">
        <v>3640</v>
      </c>
      <c r="I43">
        <v>340</v>
      </c>
      <c r="J43">
        <v>3300</v>
      </c>
      <c r="K43">
        <v>160</v>
      </c>
      <c r="L43">
        <v>195</v>
      </c>
      <c r="M43">
        <v>570</v>
      </c>
      <c r="N43">
        <v>120</v>
      </c>
    </row>
    <row r="44" spans="1:14" x14ac:dyDescent="0.25">
      <c r="A44">
        <v>2019</v>
      </c>
      <c r="B44" s="5">
        <v>452</v>
      </c>
      <c r="C44" t="s">
        <v>114</v>
      </c>
      <c r="D44">
        <v>11480</v>
      </c>
      <c r="E44">
        <v>145</v>
      </c>
      <c r="F44">
        <v>2925</v>
      </c>
      <c r="G44">
        <v>1235</v>
      </c>
      <c r="H44">
        <v>4850</v>
      </c>
      <c r="I44">
        <v>260</v>
      </c>
      <c r="J44">
        <v>4590</v>
      </c>
      <c r="K44">
        <v>910</v>
      </c>
      <c r="L44">
        <v>455</v>
      </c>
      <c r="M44">
        <v>485</v>
      </c>
      <c r="N44">
        <v>335</v>
      </c>
    </row>
    <row r="45" spans="1:14" x14ac:dyDescent="0.25">
      <c r="A45">
        <v>2019</v>
      </c>
      <c r="B45" s="5">
        <v>453</v>
      </c>
      <c r="C45" t="s">
        <v>114</v>
      </c>
      <c r="D45">
        <v>18890</v>
      </c>
      <c r="E45">
        <v>90</v>
      </c>
      <c r="F45">
        <v>3460</v>
      </c>
      <c r="G45">
        <v>2390</v>
      </c>
      <c r="H45">
        <v>11385</v>
      </c>
      <c r="I45">
        <v>565</v>
      </c>
      <c r="J45">
        <v>10820</v>
      </c>
      <c r="K45">
        <v>300</v>
      </c>
      <c r="L45">
        <v>240</v>
      </c>
      <c r="M45">
        <v>455</v>
      </c>
      <c r="N45">
        <v>370</v>
      </c>
    </row>
    <row r="46" spans="1:14" x14ac:dyDescent="0.25">
      <c r="A46">
        <v>2019</v>
      </c>
      <c r="B46" s="5">
        <v>454</v>
      </c>
      <c r="C46" t="s">
        <v>114</v>
      </c>
      <c r="D46">
        <v>40430</v>
      </c>
      <c r="E46">
        <v>620</v>
      </c>
      <c r="F46">
        <v>6635</v>
      </c>
      <c r="G46">
        <v>2900</v>
      </c>
      <c r="H46">
        <v>27015</v>
      </c>
      <c r="I46">
        <v>1830</v>
      </c>
      <c r="J46">
        <v>25185</v>
      </c>
      <c r="K46">
        <v>400</v>
      </c>
      <c r="L46">
        <v>730</v>
      </c>
      <c r="M46">
        <v>885</v>
      </c>
      <c r="N46">
        <v>740</v>
      </c>
    </row>
    <row r="47" spans="1:14" x14ac:dyDescent="0.25">
      <c r="A47">
        <v>2019</v>
      </c>
      <c r="B47" s="5">
        <v>455</v>
      </c>
      <c r="C47" t="s">
        <v>114</v>
      </c>
      <c r="D47">
        <v>4840</v>
      </c>
      <c r="E47">
        <v>200</v>
      </c>
      <c r="F47">
        <v>1525</v>
      </c>
      <c r="G47">
        <v>655</v>
      </c>
      <c r="H47">
        <v>1420</v>
      </c>
      <c r="I47">
        <v>320</v>
      </c>
      <c r="J47">
        <v>1100</v>
      </c>
      <c r="K47">
        <v>205</v>
      </c>
      <c r="L47">
        <v>300</v>
      </c>
      <c r="M47">
        <v>325</v>
      </c>
      <c r="N47">
        <v>155</v>
      </c>
    </row>
    <row r="48" spans="1:14" x14ac:dyDescent="0.25">
      <c r="A48">
        <v>2019</v>
      </c>
      <c r="B48" s="5">
        <v>456</v>
      </c>
      <c r="C48" t="s">
        <v>114</v>
      </c>
      <c r="D48">
        <v>22030</v>
      </c>
      <c r="E48">
        <v>365</v>
      </c>
      <c r="F48">
        <v>2670</v>
      </c>
      <c r="G48">
        <v>1930</v>
      </c>
      <c r="H48">
        <v>15740</v>
      </c>
      <c r="I48">
        <v>6300</v>
      </c>
      <c r="J48">
        <v>9440</v>
      </c>
      <c r="K48">
        <v>125</v>
      </c>
      <c r="L48">
        <v>365</v>
      </c>
      <c r="M48">
        <v>400</v>
      </c>
      <c r="N48">
        <v>285</v>
      </c>
    </row>
    <row r="49" spans="1:14" x14ac:dyDescent="0.25">
      <c r="A49">
        <v>2019</v>
      </c>
      <c r="B49" s="5">
        <v>457</v>
      </c>
      <c r="C49" t="s">
        <v>114</v>
      </c>
      <c r="D49">
        <v>14855</v>
      </c>
      <c r="E49">
        <v>225</v>
      </c>
      <c r="F49">
        <v>3225</v>
      </c>
      <c r="G49">
        <v>1275</v>
      </c>
      <c r="H49">
        <v>7830</v>
      </c>
      <c r="I49">
        <v>585</v>
      </c>
      <c r="J49">
        <v>7240</v>
      </c>
      <c r="K49">
        <v>310</v>
      </c>
      <c r="L49">
        <v>470</v>
      </c>
      <c r="M49">
        <v>800</v>
      </c>
      <c r="N49">
        <v>555</v>
      </c>
    </row>
    <row r="50" spans="1:14" x14ac:dyDescent="0.25">
      <c r="A50">
        <v>2019</v>
      </c>
      <c r="B50" s="5">
        <v>458</v>
      </c>
      <c r="C50" t="s">
        <v>114</v>
      </c>
      <c r="D50">
        <v>12525</v>
      </c>
      <c r="E50">
        <v>175</v>
      </c>
      <c r="F50">
        <v>2730</v>
      </c>
      <c r="G50">
        <v>1375</v>
      </c>
      <c r="H50">
        <v>7320</v>
      </c>
      <c r="I50">
        <v>460</v>
      </c>
      <c r="J50">
        <v>6860</v>
      </c>
      <c r="K50">
        <v>85</v>
      </c>
      <c r="L50">
        <v>160</v>
      </c>
      <c r="M50">
        <v>260</v>
      </c>
      <c r="N50">
        <v>200</v>
      </c>
    </row>
    <row r="51" spans="1:14" x14ac:dyDescent="0.25">
      <c r="A51">
        <v>2019</v>
      </c>
      <c r="B51" s="5">
        <v>459</v>
      </c>
      <c r="C51" t="s">
        <v>114</v>
      </c>
      <c r="D51">
        <v>33445</v>
      </c>
      <c r="E51">
        <v>1050</v>
      </c>
      <c r="F51">
        <v>4495</v>
      </c>
      <c r="G51">
        <v>5545</v>
      </c>
      <c r="H51">
        <v>18235</v>
      </c>
      <c r="I51">
        <v>2120</v>
      </c>
      <c r="J51">
        <v>16115</v>
      </c>
      <c r="K51">
        <v>660</v>
      </c>
      <c r="L51">
        <v>675</v>
      </c>
      <c r="M51">
        <v>1215</v>
      </c>
      <c r="N51">
        <v>1190</v>
      </c>
    </row>
    <row r="52" spans="1:14" x14ac:dyDescent="0.25">
      <c r="A52">
        <v>2019</v>
      </c>
      <c r="B52" s="5">
        <v>460</v>
      </c>
      <c r="C52" t="s">
        <v>114</v>
      </c>
      <c r="D52">
        <v>20715</v>
      </c>
      <c r="E52">
        <v>240</v>
      </c>
      <c r="F52">
        <v>4825</v>
      </c>
      <c r="G52">
        <v>3440</v>
      </c>
      <c r="H52">
        <v>10705</v>
      </c>
      <c r="I52">
        <v>480</v>
      </c>
      <c r="J52">
        <v>10220</v>
      </c>
      <c r="K52">
        <v>110</v>
      </c>
      <c r="L52">
        <v>175</v>
      </c>
      <c r="M52">
        <v>300</v>
      </c>
      <c r="N52">
        <v>410</v>
      </c>
    </row>
    <row r="53" spans="1:14" x14ac:dyDescent="0.25">
      <c r="A53">
        <v>2019</v>
      </c>
      <c r="B53" s="5">
        <v>461</v>
      </c>
      <c r="C53" t="s">
        <v>114</v>
      </c>
      <c r="D53">
        <v>7780</v>
      </c>
      <c r="E53">
        <v>275</v>
      </c>
      <c r="F53">
        <v>1275</v>
      </c>
      <c r="G53">
        <v>1485</v>
      </c>
      <c r="H53">
        <v>3065</v>
      </c>
      <c r="I53">
        <v>370</v>
      </c>
      <c r="J53">
        <v>2695</v>
      </c>
      <c r="K53">
        <v>655</v>
      </c>
      <c r="L53">
        <v>275</v>
      </c>
      <c r="M53">
        <v>345</v>
      </c>
      <c r="N53">
        <v>305</v>
      </c>
    </row>
    <row r="54" spans="1:14" x14ac:dyDescent="0.25">
      <c r="A54">
        <v>2019</v>
      </c>
      <c r="B54" s="5">
        <v>462</v>
      </c>
      <c r="C54" t="s">
        <v>114</v>
      </c>
      <c r="D54">
        <v>2745</v>
      </c>
      <c r="E54">
        <v>20</v>
      </c>
      <c r="F54">
        <v>720</v>
      </c>
      <c r="G54">
        <v>330</v>
      </c>
      <c r="H54">
        <v>1170</v>
      </c>
      <c r="I54">
        <v>110</v>
      </c>
      <c r="J54">
        <v>1060</v>
      </c>
      <c r="K54">
        <v>55</v>
      </c>
      <c r="L54">
        <v>125</v>
      </c>
      <c r="M54">
        <v>205</v>
      </c>
      <c r="N54">
        <v>80</v>
      </c>
    </row>
    <row r="55" spans="1:14" x14ac:dyDescent="0.25">
      <c r="A55">
        <v>2019</v>
      </c>
      <c r="B55" s="5">
        <v>4</v>
      </c>
      <c r="C55" t="s">
        <v>114</v>
      </c>
      <c r="D55">
        <v>269505</v>
      </c>
      <c r="E55">
        <v>4725</v>
      </c>
      <c r="F55">
        <v>59270</v>
      </c>
      <c r="G55">
        <v>37010</v>
      </c>
      <c r="H55">
        <v>136760</v>
      </c>
      <c r="I55">
        <v>17125</v>
      </c>
      <c r="J55">
        <v>119635</v>
      </c>
      <c r="K55">
        <v>6840</v>
      </c>
      <c r="L55">
        <v>5440</v>
      </c>
      <c r="M55">
        <v>8055</v>
      </c>
      <c r="N55">
        <v>6900</v>
      </c>
    </row>
    <row r="56" spans="1:14" x14ac:dyDescent="0.25">
      <c r="A56">
        <v>2019</v>
      </c>
      <c r="B56" s="5">
        <v>0</v>
      </c>
      <c r="C56" t="s">
        <v>114</v>
      </c>
      <c r="D56">
        <v>841165</v>
      </c>
      <c r="E56">
        <v>19005</v>
      </c>
      <c r="F56">
        <v>216080</v>
      </c>
      <c r="G56">
        <v>159825</v>
      </c>
      <c r="H56">
        <v>332605</v>
      </c>
      <c r="I56">
        <v>55675</v>
      </c>
      <c r="J56">
        <v>276930</v>
      </c>
      <c r="K56">
        <v>25265</v>
      </c>
      <c r="L56">
        <v>19055</v>
      </c>
      <c r="M56">
        <v>26695</v>
      </c>
      <c r="N56">
        <v>25020</v>
      </c>
    </row>
  </sheetData>
  <mergeCells count="5">
    <mergeCell ref="A2:A4"/>
    <mergeCell ref="B2:B4"/>
    <mergeCell ref="C2:C3"/>
    <mergeCell ref="D2:D3"/>
    <mergeCell ref="E2:M2"/>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N56"/>
  <sheetViews>
    <sheetView workbookViewId="0"/>
  </sheetViews>
  <sheetFormatPr baseColWidth="10" defaultRowHeight="15" x14ac:dyDescent="0.25"/>
  <sheetData>
    <row r="1" spans="1:14" x14ac:dyDescent="0.25">
      <c r="A1" s="52" t="s">
        <v>95</v>
      </c>
      <c r="B1" s="51"/>
      <c r="C1" s="51"/>
      <c r="D1" s="55" t="s">
        <v>96</v>
      </c>
      <c r="E1" s="51"/>
      <c r="F1" s="51"/>
      <c r="G1" s="51"/>
      <c r="H1" s="51"/>
      <c r="I1" s="51"/>
      <c r="J1" s="51"/>
      <c r="K1" s="51"/>
      <c r="L1" s="51"/>
      <c r="M1" s="51"/>
      <c r="N1" s="51"/>
    </row>
    <row r="2" spans="1:14" x14ac:dyDescent="0.25">
      <c r="A2" s="124"/>
      <c r="B2" s="125" t="s">
        <v>97</v>
      </c>
      <c r="C2" s="128" t="s">
        <v>76</v>
      </c>
      <c r="D2" s="128" t="s">
        <v>98</v>
      </c>
      <c r="E2" s="128" t="s">
        <v>5</v>
      </c>
      <c r="F2" s="128"/>
      <c r="G2" s="128"/>
      <c r="H2" s="128"/>
      <c r="I2" s="128"/>
      <c r="J2" s="128"/>
      <c r="K2" s="128"/>
      <c r="L2" s="128"/>
      <c r="M2" s="128"/>
      <c r="N2" s="53"/>
    </row>
    <row r="3" spans="1:14" ht="108" x14ac:dyDescent="0.25">
      <c r="A3" s="124"/>
      <c r="B3" s="126"/>
      <c r="C3" s="128"/>
      <c r="D3" s="128"/>
      <c r="E3" s="53" t="s">
        <v>99</v>
      </c>
      <c r="F3" s="53" t="s">
        <v>100</v>
      </c>
      <c r="G3" s="53" t="s">
        <v>80</v>
      </c>
      <c r="H3" s="53" t="s">
        <v>101</v>
      </c>
      <c r="I3" s="53" t="s">
        <v>14</v>
      </c>
      <c r="J3" s="53" t="s">
        <v>102</v>
      </c>
      <c r="K3" s="53" t="s">
        <v>10</v>
      </c>
      <c r="L3" s="53" t="s">
        <v>11</v>
      </c>
      <c r="M3" s="53" t="s">
        <v>12</v>
      </c>
      <c r="N3" s="53" t="s">
        <v>13</v>
      </c>
    </row>
    <row r="4" spans="1:14" ht="48" x14ac:dyDescent="0.25">
      <c r="A4" s="124"/>
      <c r="B4" s="127"/>
      <c r="C4" s="54" t="s">
        <v>103</v>
      </c>
      <c r="D4" s="54"/>
      <c r="E4" s="54" t="s">
        <v>104</v>
      </c>
      <c r="F4" s="54" t="s">
        <v>105</v>
      </c>
      <c r="G4" s="54" t="s">
        <v>106</v>
      </c>
      <c r="H4" s="54" t="s">
        <v>107</v>
      </c>
      <c r="I4" s="54" t="s">
        <v>108</v>
      </c>
      <c r="J4" s="54" t="s">
        <v>109</v>
      </c>
      <c r="K4" s="54" t="s">
        <v>110</v>
      </c>
      <c r="L4" s="54" t="s">
        <v>111</v>
      </c>
      <c r="M4" s="54" t="s">
        <v>112</v>
      </c>
      <c r="N4" s="54" t="s">
        <v>113</v>
      </c>
    </row>
    <row r="5" spans="1:14" x14ac:dyDescent="0.25">
      <c r="A5" s="51">
        <v>2018</v>
      </c>
      <c r="B5" s="51">
        <v>101</v>
      </c>
      <c r="C5" s="51" t="s">
        <v>114</v>
      </c>
      <c r="D5" s="51">
        <v>29730</v>
      </c>
      <c r="E5" s="51">
        <v>920</v>
      </c>
      <c r="F5" s="51">
        <v>7765</v>
      </c>
      <c r="G5" s="51">
        <v>7825</v>
      </c>
      <c r="H5" s="51">
        <v>8975</v>
      </c>
      <c r="I5" s="51">
        <v>1545</v>
      </c>
      <c r="J5" s="51">
        <v>7430</v>
      </c>
      <c r="K5" s="51">
        <v>910</v>
      </c>
      <c r="L5" s="51">
        <v>430</v>
      </c>
      <c r="M5" s="51">
        <v>1015</v>
      </c>
      <c r="N5" s="51">
        <v>1800</v>
      </c>
    </row>
    <row r="6" spans="1:14" x14ac:dyDescent="0.25">
      <c r="A6" s="51">
        <v>2018</v>
      </c>
      <c r="B6" s="51">
        <v>102</v>
      </c>
      <c r="C6" s="51" t="s">
        <v>114</v>
      </c>
      <c r="D6" s="51">
        <v>19850</v>
      </c>
      <c r="E6" s="51">
        <v>410</v>
      </c>
      <c r="F6" s="51">
        <v>6855</v>
      </c>
      <c r="G6" s="51">
        <v>5410</v>
      </c>
      <c r="H6" s="51">
        <v>5880</v>
      </c>
      <c r="I6" s="51">
        <v>705</v>
      </c>
      <c r="J6" s="51">
        <v>5175</v>
      </c>
      <c r="K6" s="51">
        <v>335</v>
      </c>
      <c r="L6" s="51">
        <v>185</v>
      </c>
      <c r="M6" s="51">
        <v>335</v>
      </c>
      <c r="N6" s="51">
        <v>425</v>
      </c>
    </row>
    <row r="7" spans="1:14" x14ac:dyDescent="0.25">
      <c r="A7" s="51">
        <v>2018</v>
      </c>
      <c r="B7" s="51">
        <v>103</v>
      </c>
      <c r="C7" s="51" t="s">
        <v>114</v>
      </c>
      <c r="D7" s="51">
        <v>19325</v>
      </c>
      <c r="E7" s="51">
        <v>350</v>
      </c>
      <c r="F7" s="51">
        <v>5195</v>
      </c>
      <c r="G7" s="51">
        <v>2660</v>
      </c>
      <c r="H7" s="51">
        <v>9380</v>
      </c>
      <c r="I7" s="51">
        <v>3810</v>
      </c>
      <c r="J7" s="51">
        <v>5570</v>
      </c>
      <c r="K7" s="51">
        <v>420</v>
      </c>
      <c r="L7" s="51">
        <v>300</v>
      </c>
      <c r="M7" s="51">
        <v>505</v>
      </c>
      <c r="N7" s="51">
        <v>480</v>
      </c>
    </row>
    <row r="8" spans="1:14" x14ac:dyDescent="0.25">
      <c r="A8" s="51">
        <v>2018</v>
      </c>
      <c r="B8" s="51">
        <v>151</v>
      </c>
      <c r="C8" s="51" t="s">
        <v>114</v>
      </c>
      <c r="D8" s="51">
        <v>11810</v>
      </c>
      <c r="E8" s="51">
        <v>530</v>
      </c>
      <c r="F8" s="51">
        <v>2825</v>
      </c>
      <c r="G8" s="51">
        <v>2520</v>
      </c>
      <c r="H8" s="51">
        <v>3820</v>
      </c>
      <c r="I8" s="51">
        <v>1085</v>
      </c>
      <c r="J8" s="51">
        <v>2735</v>
      </c>
      <c r="K8" s="51">
        <v>365</v>
      </c>
      <c r="L8" s="51">
        <v>345</v>
      </c>
      <c r="M8" s="51">
        <v>890</v>
      </c>
      <c r="N8" s="51">
        <v>510</v>
      </c>
    </row>
    <row r="9" spans="1:14" x14ac:dyDescent="0.25">
      <c r="A9" s="51">
        <v>2018</v>
      </c>
      <c r="B9" s="51">
        <v>153</v>
      </c>
      <c r="C9" s="51" t="s">
        <v>114</v>
      </c>
      <c r="D9" s="51">
        <v>13455</v>
      </c>
      <c r="E9" s="51">
        <v>135</v>
      </c>
      <c r="F9" s="51">
        <v>5500</v>
      </c>
      <c r="G9" s="51">
        <v>2505</v>
      </c>
      <c r="H9" s="51">
        <v>3485</v>
      </c>
      <c r="I9" s="51">
        <v>835</v>
      </c>
      <c r="J9" s="51">
        <v>2650</v>
      </c>
      <c r="K9" s="51">
        <v>305</v>
      </c>
      <c r="L9" s="51">
        <v>345</v>
      </c>
      <c r="M9" s="51">
        <v>360</v>
      </c>
      <c r="N9" s="51">
        <v>810</v>
      </c>
    </row>
    <row r="10" spans="1:14" x14ac:dyDescent="0.25">
      <c r="A10" s="51">
        <v>2018</v>
      </c>
      <c r="B10" s="51">
        <v>154</v>
      </c>
      <c r="C10" s="51" t="s">
        <v>114</v>
      </c>
      <c r="D10" s="51">
        <v>6485</v>
      </c>
      <c r="E10" s="51">
        <v>95</v>
      </c>
      <c r="F10" s="51">
        <v>1645</v>
      </c>
      <c r="G10" s="51">
        <v>1365</v>
      </c>
      <c r="H10" s="51">
        <v>2615</v>
      </c>
      <c r="I10" s="51">
        <v>405</v>
      </c>
      <c r="J10" s="51">
        <v>2210</v>
      </c>
      <c r="K10" s="51">
        <v>90</v>
      </c>
      <c r="L10" s="51">
        <v>275</v>
      </c>
      <c r="M10" s="51">
        <v>280</v>
      </c>
      <c r="N10" s="51">
        <v>115</v>
      </c>
    </row>
    <row r="11" spans="1:14" x14ac:dyDescent="0.25">
      <c r="A11" s="51">
        <v>2018</v>
      </c>
      <c r="B11" s="51">
        <v>155</v>
      </c>
      <c r="C11" s="51" t="s">
        <v>114</v>
      </c>
      <c r="D11" s="51">
        <v>8805</v>
      </c>
      <c r="E11" s="51">
        <v>205</v>
      </c>
      <c r="F11" s="51">
        <v>2700</v>
      </c>
      <c r="G11" s="51">
        <v>1630</v>
      </c>
      <c r="H11" s="51">
        <v>2815</v>
      </c>
      <c r="I11" s="51">
        <v>725</v>
      </c>
      <c r="J11" s="51">
        <v>2090</v>
      </c>
      <c r="K11" s="51">
        <v>330</v>
      </c>
      <c r="L11" s="51">
        <v>330</v>
      </c>
      <c r="M11" s="51">
        <v>390</v>
      </c>
      <c r="N11" s="51">
        <v>405</v>
      </c>
    </row>
    <row r="12" spans="1:14" x14ac:dyDescent="0.25">
      <c r="A12" s="51">
        <v>2018</v>
      </c>
      <c r="B12" s="51">
        <v>157</v>
      </c>
      <c r="C12" s="51" t="s">
        <v>114</v>
      </c>
      <c r="D12" s="51">
        <v>11035</v>
      </c>
      <c r="E12" s="51">
        <v>165</v>
      </c>
      <c r="F12" s="51">
        <v>3525</v>
      </c>
      <c r="G12" s="51">
        <v>2885</v>
      </c>
      <c r="H12" s="51">
        <v>3535</v>
      </c>
      <c r="I12" s="51">
        <v>240</v>
      </c>
      <c r="J12" s="51">
        <v>3295</v>
      </c>
      <c r="K12" s="51">
        <v>110</v>
      </c>
      <c r="L12" s="51">
        <v>230</v>
      </c>
      <c r="M12" s="51">
        <v>445</v>
      </c>
      <c r="N12" s="51">
        <v>120</v>
      </c>
    </row>
    <row r="13" spans="1:14" x14ac:dyDescent="0.25">
      <c r="A13" s="51">
        <v>2018</v>
      </c>
      <c r="B13" s="51">
        <v>158</v>
      </c>
      <c r="C13" s="51" t="s">
        <v>114</v>
      </c>
      <c r="D13" s="51">
        <v>7515</v>
      </c>
      <c r="E13" s="51">
        <v>310</v>
      </c>
      <c r="F13" s="51">
        <v>2325</v>
      </c>
      <c r="G13" s="51">
        <v>1540</v>
      </c>
      <c r="H13" s="51">
        <v>2135</v>
      </c>
      <c r="I13" s="51">
        <v>445</v>
      </c>
      <c r="J13" s="51">
        <v>1690</v>
      </c>
      <c r="K13" s="51">
        <v>120</v>
      </c>
      <c r="L13" s="51">
        <v>320</v>
      </c>
      <c r="M13" s="51">
        <v>430</v>
      </c>
      <c r="N13" s="51">
        <v>330</v>
      </c>
    </row>
    <row r="14" spans="1:14" x14ac:dyDescent="0.25">
      <c r="A14" s="51">
        <v>2018</v>
      </c>
      <c r="B14" s="51">
        <v>159</v>
      </c>
      <c r="C14" s="51" t="s">
        <v>114</v>
      </c>
      <c r="D14" s="51">
        <v>30170</v>
      </c>
      <c r="E14" s="51">
        <v>790</v>
      </c>
      <c r="F14" s="51">
        <v>9955</v>
      </c>
      <c r="G14" s="51">
        <v>5995</v>
      </c>
      <c r="H14" s="51">
        <v>7465</v>
      </c>
      <c r="I14" s="51">
        <v>1665</v>
      </c>
      <c r="J14" s="51">
        <v>5795</v>
      </c>
      <c r="K14" s="51">
        <v>1515</v>
      </c>
      <c r="L14" s="51">
        <v>1040</v>
      </c>
      <c r="M14" s="51">
        <v>1305</v>
      </c>
      <c r="N14" s="51">
        <v>2025</v>
      </c>
    </row>
    <row r="15" spans="1:14" x14ac:dyDescent="0.25">
      <c r="A15" s="51">
        <v>2018</v>
      </c>
      <c r="B15" s="51">
        <v>1</v>
      </c>
      <c r="C15" s="51" t="s">
        <v>114</v>
      </c>
      <c r="D15" s="51">
        <v>158180</v>
      </c>
      <c r="E15" s="51">
        <v>3915</v>
      </c>
      <c r="F15" s="51">
        <v>48285</v>
      </c>
      <c r="G15" s="51">
        <v>34340</v>
      </c>
      <c r="H15" s="51">
        <v>50110</v>
      </c>
      <c r="I15" s="51">
        <v>11465</v>
      </c>
      <c r="J15" s="51">
        <v>38645</v>
      </c>
      <c r="K15" s="51">
        <v>4505</v>
      </c>
      <c r="L15" s="51">
        <v>3800</v>
      </c>
      <c r="M15" s="51">
        <v>5950</v>
      </c>
      <c r="N15" s="51">
        <v>7015</v>
      </c>
    </row>
    <row r="16" spans="1:14" x14ac:dyDescent="0.25">
      <c r="A16" s="51">
        <v>2018</v>
      </c>
      <c r="B16" s="51">
        <v>241001</v>
      </c>
      <c r="C16" s="51" t="s">
        <v>114</v>
      </c>
      <c r="D16" s="51">
        <v>111255</v>
      </c>
      <c r="E16" s="51">
        <v>3280</v>
      </c>
      <c r="F16" s="51">
        <v>27350</v>
      </c>
      <c r="G16" s="51">
        <v>31655</v>
      </c>
      <c r="H16" s="51">
        <v>36475</v>
      </c>
      <c r="I16" s="51">
        <v>8850</v>
      </c>
      <c r="J16" s="51">
        <v>27625</v>
      </c>
      <c r="K16" s="51">
        <v>4850</v>
      </c>
      <c r="L16" s="51">
        <v>1295</v>
      </c>
      <c r="M16" s="51">
        <v>1850</v>
      </c>
      <c r="N16" s="51">
        <v>3945</v>
      </c>
    </row>
    <row r="17" spans="1:14" x14ac:dyDescent="0.25">
      <c r="A17" s="51">
        <v>2018</v>
      </c>
      <c r="B17" s="51">
        <v>241999</v>
      </c>
      <c r="C17" s="51" t="s">
        <v>114</v>
      </c>
      <c r="D17" s="51">
        <v>70315</v>
      </c>
      <c r="E17" s="51">
        <v>2975</v>
      </c>
      <c r="F17" s="51">
        <v>19210</v>
      </c>
      <c r="G17" s="51">
        <v>16725</v>
      </c>
      <c r="H17" s="51">
        <v>23655</v>
      </c>
      <c r="I17" s="51">
        <v>5520</v>
      </c>
      <c r="J17" s="51">
        <v>18135</v>
      </c>
      <c r="K17" s="51">
        <v>2075</v>
      </c>
      <c r="L17" s="51">
        <v>1515</v>
      </c>
      <c r="M17" s="51">
        <v>2130</v>
      </c>
      <c r="N17" s="51">
        <v>1960</v>
      </c>
    </row>
    <row r="18" spans="1:14" x14ac:dyDescent="0.25">
      <c r="A18" s="51">
        <v>2018</v>
      </c>
      <c r="B18" s="51">
        <v>241</v>
      </c>
      <c r="C18" s="51" t="s">
        <v>114</v>
      </c>
      <c r="D18" s="51">
        <v>181570</v>
      </c>
      <c r="E18" s="51">
        <v>6255</v>
      </c>
      <c r="F18" s="51">
        <v>46555</v>
      </c>
      <c r="G18" s="51">
        <v>48380</v>
      </c>
      <c r="H18" s="51">
        <v>60130</v>
      </c>
      <c r="I18" s="51">
        <v>14370</v>
      </c>
      <c r="J18" s="51">
        <v>45760</v>
      </c>
      <c r="K18" s="51">
        <v>6920</v>
      </c>
      <c r="L18" s="51">
        <v>2810</v>
      </c>
      <c r="M18" s="51">
        <v>3975</v>
      </c>
      <c r="N18" s="51">
        <v>5905</v>
      </c>
    </row>
    <row r="19" spans="1:14" x14ac:dyDescent="0.25">
      <c r="A19" s="51">
        <v>2018</v>
      </c>
      <c r="B19" s="51">
        <v>251</v>
      </c>
      <c r="C19" s="51" t="s">
        <v>114</v>
      </c>
      <c r="D19" s="51">
        <v>17565</v>
      </c>
      <c r="E19" s="51">
        <v>450</v>
      </c>
      <c r="F19" s="51">
        <v>4485</v>
      </c>
      <c r="G19" s="51">
        <v>3015</v>
      </c>
      <c r="H19" s="51">
        <v>7120</v>
      </c>
      <c r="I19" s="51">
        <v>760</v>
      </c>
      <c r="J19" s="51">
        <v>6360</v>
      </c>
      <c r="K19" s="51">
        <v>355</v>
      </c>
      <c r="L19" s="51">
        <v>585</v>
      </c>
      <c r="M19" s="51">
        <v>1050</v>
      </c>
      <c r="N19" s="51">
        <v>490</v>
      </c>
    </row>
    <row r="20" spans="1:14" x14ac:dyDescent="0.25">
      <c r="A20" s="51">
        <v>2018</v>
      </c>
      <c r="B20" s="51">
        <v>252</v>
      </c>
      <c r="C20" s="51" t="s">
        <v>114</v>
      </c>
      <c r="D20" s="51">
        <v>16535</v>
      </c>
      <c r="E20" s="51">
        <v>295</v>
      </c>
      <c r="F20" s="51">
        <v>4815</v>
      </c>
      <c r="G20" s="51">
        <v>4630</v>
      </c>
      <c r="H20" s="51">
        <v>5170</v>
      </c>
      <c r="I20" s="51">
        <v>1220</v>
      </c>
      <c r="J20" s="51">
        <v>3950</v>
      </c>
      <c r="K20" s="51">
        <v>245</v>
      </c>
      <c r="L20" s="51">
        <v>425</v>
      </c>
      <c r="M20" s="51">
        <v>540</v>
      </c>
      <c r="N20" s="51">
        <v>400</v>
      </c>
    </row>
    <row r="21" spans="1:14" x14ac:dyDescent="0.25">
      <c r="A21" s="51">
        <v>2018</v>
      </c>
      <c r="B21" s="51">
        <v>254</v>
      </c>
      <c r="C21" s="51" t="s">
        <v>114</v>
      </c>
      <c r="D21" s="51">
        <v>24090</v>
      </c>
      <c r="E21" s="51">
        <v>595</v>
      </c>
      <c r="F21" s="51">
        <v>6725</v>
      </c>
      <c r="G21" s="51">
        <v>5395</v>
      </c>
      <c r="H21" s="51">
        <v>7580</v>
      </c>
      <c r="I21" s="51">
        <v>1635</v>
      </c>
      <c r="J21" s="51">
        <v>5945</v>
      </c>
      <c r="K21" s="51">
        <v>1070</v>
      </c>
      <c r="L21" s="51">
        <v>635</v>
      </c>
      <c r="M21" s="51">
        <v>1090</v>
      </c>
      <c r="N21" s="51">
        <v>990</v>
      </c>
    </row>
    <row r="22" spans="1:14" x14ac:dyDescent="0.25">
      <c r="A22" s="51">
        <v>2018</v>
      </c>
      <c r="B22" s="51">
        <v>255</v>
      </c>
      <c r="C22" s="51" t="s">
        <v>114</v>
      </c>
      <c r="D22" s="51">
        <v>4330</v>
      </c>
      <c r="E22" s="51">
        <v>125</v>
      </c>
      <c r="F22" s="51">
        <v>1500</v>
      </c>
      <c r="G22" s="51">
        <v>1515</v>
      </c>
      <c r="H22" s="51">
        <v>580</v>
      </c>
      <c r="I22" s="51">
        <v>215</v>
      </c>
      <c r="J22" s="51">
        <v>365</v>
      </c>
      <c r="K22" s="51">
        <v>55</v>
      </c>
      <c r="L22" s="51">
        <v>90</v>
      </c>
      <c r="M22" s="51">
        <v>320</v>
      </c>
      <c r="N22" s="51">
        <v>140</v>
      </c>
    </row>
    <row r="23" spans="1:14" x14ac:dyDescent="0.25">
      <c r="A23" s="51">
        <v>2018</v>
      </c>
      <c r="B23" s="51">
        <v>256</v>
      </c>
      <c r="C23" s="51" t="s">
        <v>114</v>
      </c>
      <c r="D23" s="51">
        <v>10430</v>
      </c>
      <c r="E23" s="51">
        <v>160</v>
      </c>
      <c r="F23" s="51">
        <v>3085</v>
      </c>
      <c r="G23" s="51">
        <v>1890</v>
      </c>
      <c r="H23" s="51">
        <v>4195</v>
      </c>
      <c r="I23" s="51">
        <v>500</v>
      </c>
      <c r="J23" s="51">
        <v>3695</v>
      </c>
      <c r="K23" s="51">
        <v>185</v>
      </c>
      <c r="L23" s="51">
        <v>275</v>
      </c>
      <c r="M23" s="51">
        <v>445</v>
      </c>
      <c r="N23" s="51">
        <v>170</v>
      </c>
    </row>
    <row r="24" spans="1:14" x14ac:dyDescent="0.25">
      <c r="A24" s="51">
        <v>2018</v>
      </c>
      <c r="B24" s="51">
        <v>257</v>
      </c>
      <c r="C24" s="51" t="s">
        <v>114</v>
      </c>
      <c r="D24" s="51">
        <v>13985</v>
      </c>
      <c r="E24" s="51">
        <v>265</v>
      </c>
      <c r="F24" s="51">
        <v>3815</v>
      </c>
      <c r="G24" s="51">
        <v>3230</v>
      </c>
      <c r="H24" s="51">
        <v>4735</v>
      </c>
      <c r="I24" s="51">
        <v>985</v>
      </c>
      <c r="J24" s="51">
        <v>3750</v>
      </c>
      <c r="K24" s="51">
        <v>235</v>
      </c>
      <c r="L24" s="51">
        <v>520</v>
      </c>
      <c r="M24" s="51">
        <v>810</v>
      </c>
      <c r="N24" s="51">
        <v>365</v>
      </c>
    </row>
    <row r="25" spans="1:14" x14ac:dyDescent="0.25">
      <c r="A25" s="51">
        <v>2018</v>
      </c>
      <c r="B25" s="51">
        <v>2</v>
      </c>
      <c r="C25" s="51" t="s">
        <v>114</v>
      </c>
      <c r="D25" s="51">
        <v>268505</v>
      </c>
      <c r="E25" s="51">
        <v>8145</v>
      </c>
      <c r="F25" s="51">
        <v>70980</v>
      </c>
      <c r="G25" s="51">
        <v>68055</v>
      </c>
      <c r="H25" s="51">
        <v>89510</v>
      </c>
      <c r="I25" s="51">
        <v>19690</v>
      </c>
      <c r="J25" s="51">
        <v>69825</v>
      </c>
      <c r="K25" s="51">
        <v>9070</v>
      </c>
      <c r="L25" s="51">
        <v>5335</v>
      </c>
      <c r="M25" s="51">
        <v>8230</v>
      </c>
      <c r="N25" s="51">
        <v>8465</v>
      </c>
    </row>
    <row r="26" spans="1:14" x14ac:dyDescent="0.25">
      <c r="A26" s="51">
        <v>2018</v>
      </c>
      <c r="B26" s="51">
        <v>351</v>
      </c>
      <c r="C26" s="51" t="s">
        <v>114</v>
      </c>
      <c r="D26" s="51">
        <v>14130</v>
      </c>
      <c r="E26" s="51">
        <v>165</v>
      </c>
      <c r="F26" s="51">
        <v>4780</v>
      </c>
      <c r="G26" s="51">
        <v>2525</v>
      </c>
      <c r="H26" s="51">
        <v>5200</v>
      </c>
      <c r="I26" s="51">
        <v>1040</v>
      </c>
      <c r="J26" s="51">
        <v>4160</v>
      </c>
      <c r="K26" s="51">
        <v>285</v>
      </c>
      <c r="L26" s="51">
        <v>340</v>
      </c>
      <c r="M26" s="51">
        <v>510</v>
      </c>
      <c r="N26" s="51">
        <v>310</v>
      </c>
    </row>
    <row r="27" spans="1:14" x14ac:dyDescent="0.25">
      <c r="A27" s="51">
        <v>2018</v>
      </c>
      <c r="B27" s="51">
        <v>352</v>
      </c>
      <c r="C27" s="51" t="s">
        <v>114</v>
      </c>
      <c r="D27" s="51">
        <v>13335</v>
      </c>
      <c r="E27" s="51">
        <v>415</v>
      </c>
      <c r="F27" s="51">
        <v>3640</v>
      </c>
      <c r="G27" s="51">
        <v>1990</v>
      </c>
      <c r="H27" s="51">
        <v>5685</v>
      </c>
      <c r="I27" s="51">
        <v>870</v>
      </c>
      <c r="J27" s="51">
        <v>4815</v>
      </c>
      <c r="K27" s="51">
        <v>375</v>
      </c>
      <c r="L27" s="51">
        <v>360</v>
      </c>
      <c r="M27" s="51">
        <v>600</v>
      </c>
      <c r="N27" s="51">
        <v>265</v>
      </c>
    </row>
    <row r="28" spans="1:14" x14ac:dyDescent="0.25">
      <c r="A28" s="51">
        <v>2018</v>
      </c>
      <c r="B28" s="51">
        <v>353</v>
      </c>
      <c r="C28" s="51" t="s">
        <v>114</v>
      </c>
      <c r="D28" s="51">
        <v>18930</v>
      </c>
      <c r="E28" s="51">
        <v>725</v>
      </c>
      <c r="F28" s="51">
        <v>3750</v>
      </c>
      <c r="G28" s="51">
        <v>3800</v>
      </c>
      <c r="H28" s="51">
        <v>6860</v>
      </c>
      <c r="I28" s="51">
        <v>1465</v>
      </c>
      <c r="J28" s="51">
        <v>5400</v>
      </c>
      <c r="K28" s="51">
        <v>1295</v>
      </c>
      <c r="L28" s="51">
        <v>790</v>
      </c>
      <c r="M28" s="51">
        <v>935</v>
      </c>
      <c r="N28" s="51">
        <v>760</v>
      </c>
    </row>
    <row r="29" spans="1:14" x14ac:dyDescent="0.25">
      <c r="A29" s="51">
        <v>2018</v>
      </c>
      <c r="B29" s="51">
        <v>354</v>
      </c>
      <c r="C29" s="51" t="s">
        <v>114</v>
      </c>
      <c r="D29" s="51">
        <v>2665</v>
      </c>
      <c r="E29" s="51">
        <v>65</v>
      </c>
      <c r="F29" s="51">
        <v>665</v>
      </c>
      <c r="G29" s="51">
        <v>325</v>
      </c>
      <c r="H29" s="51">
        <v>1250</v>
      </c>
      <c r="I29" s="51">
        <v>140</v>
      </c>
      <c r="J29" s="51">
        <v>1105</v>
      </c>
      <c r="K29" s="51">
        <v>50</v>
      </c>
      <c r="L29" s="51">
        <v>85</v>
      </c>
      <c r="M29" s="51">
        <v>115</v>
      </c>
      <c r="N29" s="51">
        <v>110</v>
      </c>
    </row>
    <row r="30" spans="1:14" x14ac:dyDescent="0.25">
      <c r="A30" s="51">
        <v>2018</v>
      </c>
      <c r="B30" s="51">
        <v>355</v>
      </c>
      <c r="C30" s="51" t="s">
        <v>114</v>
      </c>
      <c r="D30" s="51">
        <v>12760</v>
      </c>
      <c r="E30" s="51">
        <v>195</v>
      </c>
      <c r="F30" s="51">
        <v>5090</v>
      </c>
      <c r="G30" s="51">
        <v>2040</v>
      </c>
      <c r="H30" s="51">
        <v>3975</v>
      </c>
      <c r="I30" s="51">
        <v>535</v>
      </c>
      <c r="J30" s="51">
        <v>3440</v>
      </c>
      <c r="K30" s="51">
        <v>230</v>
      </c>
      <c r="L30" s="51">
        <v>370</v>
      </c>
      <c r="M30" s="51">
        <v>535</v>
      </c>
      <c r="N30" s="51">
        <v>315</v>
      </c>
    </row>
    <row r="31" spans="1:14" x14ac:dyDescent="0.25">
      <c r="A31" s="51">
        <v>2018</v>
      </c>
      <c r="B31" s="51">
        <v>356</v>
      </c>
      <c r="C31" s="51" t="s">
        <v>114</v>
      </c>
      <c r="D31" s="51">
        <v>6560</v>
      </c>
      <c r="E31" s="51">
        <v>215</v>
      </c>
      <c r="F31" s="51">
        <v>2115</v>
      </c>
      <c r="G31" s="51">
        <v>1415</v>
      </c>
      <c r="H31" s="51">
        <v>2075</v>
      </c>
      <c r="I31" s="51">
        <v>405</v>
      </c>
      <c r="J31" s="51">
        <v>1670</v>
      </c>
      <c r="K31" s="51">
        <v>90</v>
      </c>
      <c r="L31" s="51">
        <v>225</v>
      </c>
      <c r="M31" s="51">
        <v>275</v>
      </c>
      <c r="N31" s="51">
        <v>140</v>
      </c>
    </row>
    <row r="32" spans="1:14" x14ac:dyDescent="0.25">
      <c r="A32" s="51">
        <v>2018</v>
      </c>
      <c r="B32" s="51">
        <v>357</v>
      </c>
      <c r="C32" s="51" t="s">
        <v>114</v>
      </c>
      <c r="D32" s="51">
        <v>11145</v>
      </c>
      <c r="E32" s="51">
        <v>250</v>
      </c>
      <c r="F32" s="51">
        <v>2765</v>
      </c>
      <c r="G32" s="51">
        <v>1780</v>
      </c>
      <c r="H32" s="51">
        <v>4860</v>
      </c>
      <c r="I32" s="51">
        <v>880</v>
      </c>
      <c r="J32" s="51">
        <v>3980</v>
      </c>
      <c r="K32" s="51">
        <v>225</v>
      </c>
      <c r="L32" s="51">
        <v>300</v>
      </c>
      <c r="M32" s="51">
        <v>600</v>
      </c>
      <c r="N32" s="51">
        <v>360</v>
      </c>
    </row>
    <row r="33" spans="1:14" x14ac:dyDescent="0.25">
      <c r="A33" s="51">
        <v>2018</v>
      </c>
      <c r="B33" s="51">
        <v>358</v>
      </c>
      <c r="C33" s="51" t="s">
        <v>114</v>
      </c>
      <c r="D33" s="51">
        <v>11545</v>
      </c>
      <c r="E33" s="51">
        <v>275</v>
      </c>
      <c r="F33" s="51">
        <v>2765</v>
      </c>
      <c r="G33" s="51">
        <v>1815</v>
      </c>
      <c r="H33" s="51">
        <v>5200</v>
      </c>
      <c r="I33" s="51">
        <v>880</v>
      </c>
      <c r="J33" s="51">
        <v>4320</v>
      </c>
      <c r="K33" s="51">
        <v>245</v>
      </c>
      <c r="L33" s="51">
        <v>260</v>
      </c>
      <c r="M33" s="51">
        <v>335</v>
      </c>
      <c r="N33" s="51">
        <v>650</v>
      </c>
    </row>
    <row r="34" spans="1:14" x14ac:dyDescent="0.25">
      <c r="A34" s="51">
        <v>2018</v>
      </c>
      <c r="B34" s="51">
        <v>359</v>
      </c>
      <c r="C34" s="51" t="s">
        <v>114</v>
      </c>
      <c r="D34" s="51">
        <v>18555</v>
      </c>
      <c r="E34" s="51">
        <v>360</v>
      </c>
      <c r="F34" s="51">
        <v>4930</v>
      </c>
      <c r="G34" s="51">
        <v>2625</v>
      </c>
      <c r="H34" s="51">
        <v>8490</v>
      </c>
      <c r="I34" s="51">
        <v>1080</v>
      </c>
      <c r="J34" s="51">
        <v>7410</v>
      </c>
      <c r="K34" s="51">
        <v>330</v>
      </c>
      <c r="L34" s="51">
        <v>550</v>
      </c>
      <c r="M34" s="51">
        <v>895</v>
      </c>
      <c r="N34" s="51">
        <v>370</v>
      </c>
    </row>
    <row r="35" spans="1:14" x14ac:dyDescent="0.25">
      <c r="A35" s="51">
        <v>2018</v>
      </c>
      <c r="B35" s="51">
        <v>360</v>
      </c>
      <c r="C35" s="51" t="s">
        <v>114</v>
      </c>
      <c r="D35" s="51">
        <v>5605</v>
      </c>
      <c r="E35" s="51">
        <v>85</v>
      </c>
      <c r="F35" s="51">
        <v>1725</v>
      </c>
      <c r="G35" s="51">
        <v>945</v>
      </c>
      <c r="H35" s="51">
        <v>2215</v>
      </c>
      <c r="I35" s="51">
        <v>310</v>
      </c>
      <c r="J35" s="51">
        <v>1905</v>
      </c>
      <c r="K35" s="51">
        <v>170</v>
      </c>
      <c r="L35" s="51">
        <v>140</v>
      </c>
      <c r="M35" s="51">
        <v>200</v>
      </c>
      <c r="N35" s="51">
        <v>115</v>
      </c>
    </row>
    <row r="36" spans="1:14" x14ac:dyDescent="0.25">
      <c r="A36" s="51">
        <v>2018</v>
      </c>
      <c r="B36" s="51">
        <v>361</v>
      </c>
      <c r="C36" s="51" t="s">
        <v>114</v>
      </c>
      <c r="D36" s="51">
        <v>10975</v>
      </c>
      <c r="E36" s="51">
        <v>470</v>
      </c>
      <c r="F36" s="51">
        <v>3325</v>
      </c>
      <c r="G36" s="51">
        <v>2650</v>
      </c>
      <c r="H36" s="51">
        <v>3255</v>
      </c>
      <c r="I36" s="51">
        <v>505</v>
      </c>
      <c r="J36" s="51">
        <v>2750</v>
      </c>
      <c r="K36" s="51">
        <v>140</v>
      </c>
      <c r="L36" s="51">
        <v>220</v>
      </c>
      <c r="M36" s="51">
        <v>615</v>
      </c>
      <c r="N36" s="51">
        <v>300</v>
      </c>
    </row>
    <row r="37" spans="1:14" x14ac:dyDescent="0.25">
      <c r="A37" s="51">
        <v>2018</v>
      </c>
      <c r="B37" s="51">
        <v>3</v>
      </c>
      <c r="C37" s="51" t="s">
        <v>114</v>
      </c>
      <c r="D37" s="51">
        <v>126195</v>
      </c>
      <c r="E37" s="51">
        <v>3215</v>
      </c>
      <c r="F37" s="51">
        <v>35550</v>
      </c>
      <c r="G37" s="51">
        <v>21915</v>
      </c>
      <c r="H37" s="51">
        <v>49060</v>
      </c>
      <c r="I37" s="51">
        <v>8110</v>
      </c>
      <c r="J37" s="51">
        <v>40950</v>
      </c>
      <c r="K37" s="51">
        <v>3435</v>
      </c>
      <c r="L37" s="51">
        <v>3640</v>
      </c>
      <c r="M37" s="51">
        <v>5615</v>
      </c>
      <c r="N37" s="51">
        <v>3695</v>
      </c>
    </row>
    <row r="38" spans="1:14" x14ac:dyDescent="0.25">
      <c r="A38" s="51">
        <v>2018</v>
      </c>
      <c r="B38" s="51">
        <v>401</v>
      </c>
      <c r="C38" s="51" t="s">
        <v>114</v>
      </c>
      <c r="D38" s="51">
        <v>12970</v>
      </c>
      <c r="E38" s="51">
        <v>340</v>
      </c>
      <c r="F38" s="51">
        <v>3890</v>
      </c>
      <c r="G38" s="51">
        <v>3035</v>
      </c>
      <c r="H38" s="51">
        <v>4815</v>
      </c>
      <c r="I38" s="51">
        <v>350</v>
      </c>
      <c r="J38" s="51">
        <v>4470</v>
      </c>
      <c r="K38" s="51">
        <v>290</v>
      </c>
      <c r="L38" s="51">
        <v>135</v>
      </c>
      <c r="M38" s="51">
        <v>305</v>
      </c>
      <c r="N38" s="51">
        <v>150</v>
      </c>
    </row>
    <row r="39" spans="1:14" x14ac:dyDescent="0.25">
      <c r="A39" s="51">
        <v>2018</v>
      </c>
      <c r="B39" s="51">
        <v>402</v>
      </c>
      <c r="C39" s="51" t="s">
        <v>114</v>
      </c>
      <c r="D39" s="51">
        <v>5530</v>
      </c>
      <c r="E39" s="51">
        <v>65</v>
      </c>
      <c r="F39" s="51">
        <v>1810</v>
      </c>
      <c r="G39" s="51">
        <v>615</v>
      </c>
      <c r="H39" s="51">
        <v>2395</v>
      </c>
      <c r="I39" s="51">
        <v>315</v>
      </c>
      <c r="J39" s="51">
        <v>2080</v>
      </c>
      <c r="K39" s="51">
        <v>110</v>
      </c>
      <c r="L39" s="51">
        <v>110</v>
      </c>
      <c r="M39" s="51">
        <v>185</v>
      </c>
      <c r="N39" s="51">
        <v>235</v>
      </c>
    </row>
    <row r="40" spans="1:14" x14ac:dyDescent="0.25">
      <c r="A40" s="51">
        <v>2018</v>
      </c>
      <c r="B40" s="51">
        <v>403</v>
      </c>
      <c r="C40" s="51" t="s">
        <v>114</v>
      </c>
      <c r="D40" s="51">
        <v>17365</v>
      </c>
      <c r="E40" s="51">
        <v>275</v>
      </c>
      <c r="F40" s="51">
        <v>6560</v>
      </c>
      <c r="G40" s="51">
        <v>3435</v>
      </c>
      <c r="H40" s="51">
        <v>4895</v>
      </c>
      <c r="I40" s="51">
        <v>720</v>
      </c>
      <c r="J40" s="51">
        <v>4175</v>
      </c>
      <c r="K40" s="51">
        <v>645</v>
      </c>
      <c r="L40" s="51">
        <v>230</v>
      </c>
      <c r="M40" s="51">
        <v>515</v>
      </c>
      <c r="N40" s="51">
        <v>770</v>
      </c>
    </row>
    <row r="41" spans="1:14" x14ac:dyDescent="0.25">
      <c r="A41" s="51">
        <v>2018</v>
      </c>
      <c r="B41" s="51">
        <v>404</v>
      </c>
      <c r="C41" s="51" t="s">
        <v>114</v>
      </c>
      <c r="D41" s="51">
        <v>24470</v>
      </c>
      <c r="E41" s="51">
        <v>550</v>
      </c>
      <c r="F41" s="51">
        <v>6455</v>
      </c>
      <c r="G41" s="51">
        <v>5270</v>
      </c>
      <c r="H41" s="51">
        <v>9095</v>
      </c>
      <c r="I41" s="51">
        <v>1645</v>
      </c>
      <c r="J41" s="51">
        <v>7450</v>
      </c>
      <c r="K41" s="51">
        <v>800</v>
      </c>
      <c r="L41" s="51">
        <v>615</v>
      </c>
      <c r="M41" s="51">
        <v>640</v>
      </c>
      <c r="N41" s="51">
        <v>1035</v>
      </c>
    </row>
    <row r="42" spans="1:14" x14ac:dyDescent="0.25">
      <c r="A42" s="51">
        <v>2018</v>
      </c>
      <c r="B42" s="51">
        <v>405</v>
      </c>
      <c r="C42" s="51" t="s">
        <v>114</v>
      </c>
      <c r="D42" s="51">
        <v>8410</v>
      </c>
      <c r="E42" s="51">
        <v>110</v>
      </c>
      <c r="F42" s="51">
        <v>3945</v>
      </c>
      <c r="G42" s="51">
        <v>1145</v>
      </c>
      <c r="H42" s="51">
        <v>2435</v>
      </c>
      <c r="I42" s="51">
        <v>350</v>
      </c>
      <c r="J42" s="51">
        <v>2090</v>
      </c>
      <c r="K42" s="51">
        <v>230</v>
      </c>
      <c r="L42" s="51">
        <v>165</v>
      </c>
      <c r="M42" s="51">
        <v>170</v>
      </c>
      <c r="N42" s="51">
        <v>195</v>
      </c>
    </row>
    <row r="43" spans="1:14" x14ac:dyDescent="0.25">
      <c r="A43" s="51">
        <v>2018</v>
      </c>
      <c r="B43" s="51">
        <v>451</v>
      </c>
      <c r="C43" s="51" t="s">
        <v>114</v>
      </c>
      <c r="D43" s="51">
        <v>8075</v>
      </c>
      <c r="E43" s="51">
        <v>95</v>
      </c>
      <c r="F43" s="51">
        <v>2290</v>
      </c>
      <c r="G43" s="51">
        <v>1280</v>
      </c>
      <c r="H43" s="51">
        <v>3400</v>
      </c>
      <c r="I43" s="51">
        <v>355</v>
      </c>
      <c r="J43" s="51">
        <v>3045</v>
      </c>
      <c r="K43" s="51">
        <v>145</v>
      </c>
      <c r="L43" s="51">
        <v>175</v>
      </c>
      <c r="M43" s="51">
        <v>545</v>
      </c>
      <c r="N43" s="51">
        <v>145</v>
      </c>
    </row>
    <row r="44" spans="1:14" x14ac:dyDescent="0.25">
      <c r="A44" s="51">
        <v>2018</v>
      </c>
      <c r="B44" s="51">
        <v>452</v>
      </c>
      <c r="C44" s="51" t="s">
        <v>114</v>
      </c>
      <c r="D44" s="51">
        <v>11515</v>
      </c>
      <c r="E44" s="51">
        <v>160</v>
      </c>
      <c r="F44" s="51">
        <v>3200</v>
      </c>
      <c r="G44" s="51">
        <v>1280</v>
      </c>
      <c r="H44" s="51">
        <v>4995</v>
      </c>
      <c r="I44" s="51">
        <v>255</v>
      </c>
      <c r="J44" s="51">
        <v>4740</v>
      </c>
      <c r="K44" s="51">
        <v>505</v>
      </c>
      <c r="L44" s="51">
        <v>410</v>
      </c>
      <c r="M44" s="51">
        <v>555</v>
      </c>
      <c r="N44" s="51">
        <v>415</v>
      </c>
    </row>
    <row r="45" spans="1:14" x14ac:dyDescent="0.25">
      <c r="A45" s="51">
        <v>2018</v>
      </c>
      <c r="B45" s="51">
        <v>453</v>
      </c>
      <c r="C45" s="51" t="s">
        <v>114</v>
      </c>
      <c r="D45" s="51">
        <v>18915</v>
      </c>
      <c r="E45" s="51">
        <v>105</v>
      </c>
      <c r="F45" s="51">
        <v>3575</v>
      </c>
      <c r="G45" s="51">
        <v>2430</v>
      </c>
      <c r="H45" s="51">
        <v>11540</v>
      </c>
      <c r="I45" s="51">
        <v>550</v>
      </c>
      <c r="J45" s="51">
        <v>10990</v>
      </c>
      <c r="K45" s="51">
        <v>210</v>
      </c>
      <c r="L45" s="51">
        <v>215</v>
      </c>
      <c r="M45" s="51">
        <v>475</v>
      </c>
      <c r="N45" s="51">
        <v>360</v>
      </c>
    </row>
    <row r="46" spans="1:14" x14ac:dyDescent="0.25">
      <c r="A46" s="51">
        <v>2018</v>
      </c>
      <c r="B46" s="51">
        <v>454</v>
      </c>
      <c r="C46" s="51" t="s">
        <v>114</v>
      </c>
      <c r="D46" s="51">
        <v>38825</v>
      </c>
      <c r="E46" s="51">
        <v>640</v>
      </c>
      <c r="F46" s="51">
        <v>6530</v>
      </c>
      <c r="G46" s="51">
        <v>2920</v>
      </c>
      <c r="H46" s="51">
        <v>25930</v>
      </c>
      <c r="I46" s="51">
        <v>1780</v>
      </c>
      <c r="J46" s="51">
        <v>24145</v>
      </c>
      <c r="K46" s="51">
        <v>375</v>
      </c>
      <c r="L46" s="51">
        <v>690</v>
      </c>
      <c r="M46" s="51">
        <v>910</v>
      </c>
      <c r="N46" s="51">
        <v>830</v>
      </c>
    </row>
    <row r="47" spans="1:14" x14ac:dyDescent="0.25">
      <c r="A47" s="51">
        <v>2018</v>
      </c>
      <c r="B47" s="51">
        <v>455</v>
      </c>
      <c r="C47" s="51" t="s">
        <v>114</v>
      </c>
      <c r="D47" s="51">
        <v>4830</v>
      </c>
      <c r="E47" s="51">
        <v>225</v>
      </c>
      <c r="F47" s="51">
        <v>1525</v>
      </c>
      <c r="G47" s="51">
        <v>670</v>
      </c>
      <c r="H47" s="51">
        <v>1380</v>
      </c>
      <c r="I47" s="51">
        <v>335</v>
      </c>
      <c r="J47" s="51">
        <v>1045</v>
      </c>
      <c r="K47" s="51">
        <v>185</v>
      </c>
      <c r="L47" s="51">
        <v>285</v>
      </c>
      <c r="M47" s="51">
        <v>270</v>
      </c>
      <c r="N47" s="51">
        <v>280</v>
      </c>
    </row>
    <row r="48" spans="1:14" x14ac:dyDescent="0.25">
      <c r="A48" s="51">
        <v>2018</v>
      </c>
      <c r="B48" s="51">
        <v>456</v>
      </c>
      <c r="C48" s="51" t="s">
        <v>114</v>
      </c>
      <c r="D48" s="51">
        <v>21550</v>
      </c>
      <c r="E48" s="51">
        <v>375</v>
      </c>
      <c r="F48" s="51">
        <v>2620</v>
      </c>
      <c r="G48" s="51">
        <v>1945</v>
      </c>
      <c r="H48" s="51">
        <v>15410</v>
      </c>
      <c r="I48" s="51">
        <v>6330</v>
      </c>
      <c r="J48" s="51">
        <v>9080</v>
      </c>
      <c r="K48" s="51">
        <v>125</v>
      </c>
      <c r="L48" s="51">
        <v>320</v>
      </c>
      <c r="M48" s="51">
        <v>405</v>
      </c>
      <c r="N48" s="51">
        <v>335</v>
      </c>
    </row>
    <row r="49" spans="1:14" x14ac:dyDescent="0.25">
      <c r="A49" s="51">
        <v>2018</v>
      </c>
      <c r="B49" s="51">
        <v>457</v>
      </c>
      <c r="C49" s="51" t="s">
        <v>114</v>
      </c>
      <c r="D49" s="51">
        <v>13610</v>
      </c>
      <c r="E49" s="51">
        <v>225</v>
      </c>
      <c r="F49" s="51">
        <v>3020</v>
      </c>
      <c r="G49" s="51">
        <v>1290</v>
      </c>
      <c r="H49" s="51">
        <v>7230</v>
      </c>
      <c r="I49" s="51">
        <v>585</v>
      </c>
      <c r="J49" s="51">
        <v>6645</v>
      </c>
      <c r="K49" s="51">
        <v>245</v>
      </c>
      <c r="L49" s="51">
        <v>335</v>
      </c>
      <c r="M49" s="51">
        <v>755</v>
      </c>
      <c r="N49" s="51">
        <v>495</v>
      </c>
    </row>
    <row r="50" spans="1:14" x14ac:dyDescent="0.25">
      <c r="A50" s="51">
        <v>2018</v>
      </c>
      <c r="B50" s="51">
        <v>458</v>
      </c>
      <c r="C50" s="51" t="s">
        <v>114</v>
      </c>
      <c r="D50" s="51">
        <v>11595</v>
      </c>
      <c r="E50" s="51">
        <v>180</v>
      </c>
      <c r="F50" s="51">
        <v>2805</v>
      </c>
      <c r="G50" s="51">
        <v>1470</v>
      </c>
      <c r="H50" s="51">
        <v>6335</v>
      </c>
      <c r="I50" s="51">
        <v>455</v>
      </c>
      <c r="J50" s="51">
        <v>5880</v>
      </c>
      <c r="K50" s="51">
        <v>75</v>
      </c>
      <c r="L50" s="51">
        <v>140</v>
      </c>
      <c r="M50" s="51">
        <v>320</v>
      </c>
      <c r="N50" s="51">
        <v>245</v>
      </c>
    </row>
    <row r="51" spans="1:14" x14ac:dyDescent="0.25">
      <c r="A51" s="51">
        <v>2018</v>
      </c>
      <c r="B51" s="51">
        <v>459</v>
      </c>
      <c r="C51" s="51" t="s">
        <v>114</v>
      </c>
      <c r="D51" s="51">
        <v>32625</v>
      </c>
      <c r="E51" s="51">
        <v>1100</v>
      </c>
      <c r="F51" s="51">
        <v>4495</v>
      </c>
      <c r="G51" s="51">
        <v>5605</v>
      </c>
      <c r="H51" s="51">
        <v>17900</v>
      </c>
      <c r="I51" s="51">
        <v>2170</v>
      </c>
      <c r="J51" s="51">
        <v>15730</v>
      </c>
      <c r="K51" s="51">
        <v>645</v>
      </c>
      <c r="L51" s="51">
        <v>585</v>
      </c>
      <c r="M51" s="51">
        <v>1125</v>
      </c>
      <c r="N51" s="51">
        <v>1160</v>
      </c>
    </row>
    <row r="52" spans="1:14" x14ac:dyDescent="0.25">
      <c r="A52" s="51">
        <v>2018</v>
      </c>
      <c r="B52" s="51">
        <v>460</v>
      </c>
      <c r="C52" s="51" t="s">
        <v>114</v>
      </c>
      <c r="D52" s="51">
        <v>19790</v>
      </c>
      <c r="E52" s="51">
        <v>245</v>
      </c>
      <c r="F52" s="51">
        <v>4810</v>
      </c>
      <c r="G52" s="51">
        <v>3575</v>
      </c>
      <c r="H52" s="51">
        <v>10215</v>
      </c>
      <c r="I52" s="51">
        <v>470</v>
      </c>
      <c r="J52" s="51">
        <v>9745</v>
      </c>
      <c r="K52" s="51">
        <v>110</v>
      </c>
      <c r="L52" s="51">
        <v>150</v>
      </c>
      <c r="M52" s="51">
        <v>285</v>
      </c>
      <c r="N52" s="51">
        <v>380</v>
      </c>
    </row>
    <row r="53" spans="1:14" x14ac:dyDescent="0.25">
      <c r="A53" s="51">
        <v>2018</v>
      </c>
      <c r="B53" s="51">
        <v>461</v>
      </c>
      <c r="C53" s="51" t="s">
        <v>114</v>
      </c>
      <c r="D53" s="51">
        <v>7455</v>
      </c>
      <c r="E53" s="51">
        <v>290</v>
      </c>
      <c r="F53" s="51">
        <v>1180</v>
      </c>
      <c r="G53" s="51">
        <v>1520</v>
      </c>
      <c r="H53" s="51">
        <v>2785</v>
      </c>
      <c r="I53" s="51">
        <v>395</v>
      </c>
      <c r="J53" s="51">
        <v>2390</v>
      </c>
      <c r="K53" s="51">
        <v>705</v>
      </c>
      <c r="L53" s="51">
        <v>265</v>
      </c>
      <c r="M53" s="51">
        <v>395</v>
      </c>
      <c r="N53" s="51">
        <v>315</v>
      </c>
    </row>
    <row r="54" spans="1:14" x14ac:dyDescent="0.25">
      <c r="A54" s="51">
        <v>2018</v>
      </c>
      <c r="B54" s="51">
        <v>462</v>
      </c>
      <c r="C54" s="51" t="s">
        <v>114</v>
      </c>
      <c r="D54" s="51">
        <v>2675</v>
      </c>
      <c r="E54" s="51">
        <v>25</v>
      </c>
      <c r="F54" s="51">
        <v>735</v>
      </c>
      <c r="G54" s="51">
        <v>335</v>
      </c>
      <c r="H54" s="51">
        <v>1130</v>
      </c>
      <c r="I54" s="51">
        <v>105</v>
      </c>
      <c r="J54" s="51">
        <v>1025</v>
      </c>
      <c r="K54" s="51">
        <v>70</v>
      </c>
      <c r="L54" s="51">
        <v>100</v>
      </c>
      <c r="M54" s="51">
        <v>175</v>
      </c>
      <c r="N54" s="51">
        <v>100</v>
      </c>
    </row>
    <row r="55" spans="1:14" x14ac:dyDescent="0.25">
      <c r="A55" s="51">
        <v>2018</v>
      </c>
      <c r="B55" s="51">
        <v>4</v>
      </c>
      <c r="C55" s="51" t="s">
        <v>114</v>
      </c>
      <c r="D55" s="51">
        <v>260205</v>
      </c>
      <c r="E55" s="51">
        <v>5005</v>
      </c>
      <c r="F55" s="51">
        <v>59445</v>
      </c>
      <c r="G55" s="51">
        <v>37815</v>
      </c>
      <c r="H55" s="51">
        <v>131880</v>
      </c>
      <c r="I55" s="51">
        <v>17160</v>
      </c>
      <c r="J55" s="51">
        <v>114720</v>
      </c>
      <c r="K55" s="51">
        <v>5480</v>
      </c>
      <c r="L55" s="51">
        <v>4925</v>
      </c>
      <c r="M55" s="51">
        <v>8025</v>
      </c>
      <c r="N55" s="51">
        <v>7440</v>
      </c>
    </row>
    <row r="56" spans="1:14" x14ac:dyDescent="0.25">
      <c r="A56" s="51">
        <v>2018</v>
      </c>
      <c r="B56" s="51" t="s">
        <v>115</v>
      </c>
      <c r="C56" s="51" t="s">
        <v>114</v>
      </c>
      <c r="D56" s="51">
        <v>813080</v>
      </c>
      <c r="E56" s="51">
        <v>20280</v>
      </c>
      <c r="F56" s="51">
        <v>214265</v>
      </c>
      <c r="G56" s="51">
        <v>162125</v>
      </c>
      <c r="H56" s="51">
        <v>320565</v>
      </c>
      <c r="I56" s="51">
        <v>56420</v>
      </c>
      <c r="J56" s="51">
        <v>264145</v>
      </c>
      <c r="K56" s="51">
        <v>22490</v>
      </c>
      <c r="L56" s="51">
        <v>17700</v>
      </c>
      <c r="M56" s="51">
        <v>27825</v>
      </c>
      <c r="N56" s="51">
        <v>26610</v>
      </c>
    </row>
  </sheetData>
  <mergeCells count="5">
    <mergeCell ref="A2:A4"/>
    <mergeCell ref="B2:B4"/>
    <mergeCell ref="C2:C3"/>
    <mergeCell ref="D2:D3"/>
    <mergeCell ref="E2:M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2018_A9_Zeitreihe</vt:lpstr>
      <vt:lpstr>2018_A9_Regionalinformation</vt:lpstr>
      <vt:lpstr>A9_Karte_Berechnung</vt:lpstr>
      <vt:lpstr>2019_A9_Karte</vt:lpstr>
      <vt:lpstr>2019_Karte_Berechnung</vt:lpstr>
      <vt:lpstr>A9_Karte</vt:lpstr>
      <vt:lpstr>2018_A9_Rand</vt:lpstr>
      <vt:lpstr>2019_A9_Rohdaten</vt:lpstr>
      <vt:lpstr>2018_A9_Rohdaten</vt:lpstr>
      <vt:lpstr>2017_A9_Rohdaten</vt:lpstr>
      <vt:lpstr>2016_A9_Rohdaten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2019-08-26T08:54:52Z</dcterms:created>
  <dcterms:modified xsi:type="dcterms:W3CDTF">2020-12-01T09:43:36Z</dcterms:modified>
</cp:coreProperties>
</file>