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927639F8-DA34-4BD6-82CB-2CF4A375F16D}" xr6:coauthVersionLast="36" xr6:coauthVersionMax="36" xr10:uidLastSave="{00000000-0000-0000-0000-000000000000}"/>
  <bookViews>
    <workbookView xWindow="0" yWindow="0" windowWidth="28800" windowHeight="14025" activeTab="3" xr2:uid="{FC31F64A-F074-4A69-BB5E-B376CFAB0512}"/>
  </bookViews>
  <sheets>
    <sheet name="2019_A15_Zeitreihe" sheetId="2" r:id="rId1"/>
    <sheet name="2019_A15_Regionalinformationen" sheetId="9" r:id="rId2"/>
    <sheet name="2019_A15_Karte" sheetId="7" r:id="rId3"/>
    <sheet name="2019_A15_Karte_Berechnung" sheetId="6" r:id="rId4"/>
    <sheet name="2019_A15_Rohdaten" sheetId="8" r:id="rId5"/>
  </sheets>
  <definedNames>
    <definedName name="_xlnm._FilterDatabase" localSheetId="0" hidden="1">'2019_A15_Zeitreihe'!$A$9:$T$9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4" i="6"/>
  <c r="T61" i="9" l="1"/>
  <c r="S61" i="9"/>
  <c r="Q61" i="9"/>
  <c r="R61" i="9" s="1"/>
  <c r="T60" i="9"/>
  <c r="Q60" i="9"/>
  <c r="S60" i="9" s="1"/>
  <c r="T59" i="9"/>
  <c r="S59" i="9"/>
  <c r="Q59" i="9"/>
  <c r="R59" i="9" s="1"/>
  <c r="T58" i="9"/>
  <c r="Q58" i="9"/>
  <c r="S58" i="9" s="1"/>
  <c r="T57" i="9"/>
  <c r="S57" i="9"/>
  <c r="Q57" i="9"/>
  <c r="R57" i="9" s="1"/>
  <c r="T56" i="9"/>
  <c r="Q56" i="9"/>
  <c r="S56" i="9" s="1"/>
  <c r="T55" i="9"/>
  <c r="Q55" i="9"/>
  <c r="S55" i="9" s="1"/>
  <c r="T54" i="9"/>
  <c r="Q54" i="9"/>
  <c r="S54" i="9" s="1"/>
  <c r="T53" i="9"/>
  <c r="S53" i="9"/>
  <c r="Q53" i="9"/>
  <c r="R53" i="9" s="1"/>
  <c r="T52" i="9"/>
  <c r="Q52" i="9"/>
  <c r="S52" i="9" s="1"/>
  <c r="T51" i="9"/>
  <c r="S51" i="9"/>
  <c r="Q51" i="9"/>
  <c r="R51" i="9" s="1"/>
  <c r="T50" i="9"/>
  <c r="Q50" i="9"/>
  <c r="S50" i="9" s="1"/>
  <c r="T49" i="9"/>
  <c r="Q49" i="9"/>
  <c r="S49" i="9" s="1"/>
  <c r="T48" i="9"/>
  <c r="Q48" i="9"/>
  <c r="S48" i="9" s="1"/>
  <c r="T47" i="9"/>
  <c r="Q47" i="9"/>
  <c r="S47" i="9" s="1"/>
  <c r="T46" i="9"/>
  <c r="Q46" i="9"/>
  <c r="S46" i="9" s="1"/>
  <c r="T45" i="9"/>
  <c r="Q45" i="9"/>
  <c r="S45" i="9" s="1"/>
  <c r="T44" i="9"/>
  <c r="Q44" i="9"/>
  <c r="S44" i="9" s="1"/>
  <c r="T43" i="9"/>
  <c r="Q43" i="9"/>
  <c r="S43" i="9" s="1"/>
  <c r="T42" i="9"/>
  <c r="Q42" i="9"/>
  <c r="S42" i="9" s="1"/>
  <c r="T41" i="9"/>
  <c r="Q41" i="9"/>
  <c r="S41" i="9" s="1"/>
  <c r="T40" i="9"/>
  <c r="Q40" i="9"/>
  <c r="S40" i="9" s="1"/>
  <c r="T39" i="9"/>
  <c r="Q39" i="9"/>
  <c r="S39" i="9" s="1"/>
  <c r="T38" i="9"/>
  <c r="Q38" i="9"/>
  <c r="S38" i="9" s="1"/>
  <c r="T37" i="9"/>
  <c r="Q37" i="9"/>
  <c r="S37" i="9" s="1"/>
  <c r="T36" i="9"/>
  <c r="Q36" i="9"/>
  <c r="S36" i="9" s="1"/>
  <c r="Q35" i="9"/>
  <c r="S35" i="9" s="1"/>
  <c r="T34" i="9"/>
  <c r="Q34" i="9"/>
  <c r="S34" i="9" s="1"/>
  <c r="T33" i="9"/>
  <c r="Q33" i="9"/>
  <c r="S33" i="9" s="1"/>
  <c r="T32" i="9"/>
  <c r="Q32" i="9"/>
  <c r="S32" i="9" s="1"/>
  <c r="T31" i="9"/>
  <c r="Q31" i="9"/>
  <c r="S31" i="9" s="1"/>
  <c r="T30" i="9"/>
  <c r="Q30" i="9"/>
  <c r="S30" i="9" s="1"/>
  <c r="Q29" i="9"/>
  <c r="S29" i="9" s="1"/>
  <c r="T28" i="9"/>
  <c r="Q28" i="9"/>
  <c r="S28" i="9" s="1"/>
  <c r="Q27" i="9"/>
  <c r="S27" i="9" s="1"/>
  <c r="T26" i="9"/>
  <c r="Q26" i="9"/>
  <c r="S26" i="9" s="1"/>
  <c r="Q25" i="9"/>
  <c r="S25" i="9" s="1"/>
  <c r="T24" i="9"/>
  <c r="Q24" i="9"/>
  <c r="S24" i="9" s="1"/>
  <c r="Q23" i="9"/>
  <c r="S23" i="9" s="1"/>
  <c r="P23" i="9"/>
  <c r="Q22" i="9"/>
  <c r="T22" i="9" s="1"/>
  <c r="Q21" i="9"/>
  <c r="T21" i="9" s="1"/>
  <c r="Q20" i="9"/>
  <c r="T20" i="9" s="1"/>
  <c r="Q19" i="9"/>
  <c r="T19" i="9" s="1"/>
  <c r="Q18" i="9"/>
  <c r="T18" i="9" s="1"/>
  <c r="Q17" i="9"/>
  <c r="T17" i="9" s="1"/>
  <c r="Q16" i="9"/>
  <c r="T16" i="9" s="1"/>
  <c r="Q15" i="9"/>
  <c r="T15" i="9" s="1"/>
  <c r="Q14" i="9"/>
  <c r="T14" i="9" s="1"/>
  <c r="Q13" i="9"/>
  <c r="T13" i="9" s="1"/>
  <c r="Q12" i="9"/>
  <c r="T12" i="9" s="1"/>
  <c r="Q11" i="9"/>
  <c r="T11" i="9" s="1"/>
  <c r="Q10" i="9"/>
  <c r="T10" i="9" s="1"/>
  <c r="H3" i="7"/>
  <c r="H2" i="7"/>
  <c r="C7" i="7"/>
  <c r="C3" i="7"/>
  <c r="C9" i="7"/>
  <c r="C8" i="7"/>
  <c r="C41" i="7"/>
  <c r="C19" i="7"/>
  <c r="C36" i="7"/>
  <c r="C13" i="7"/>
  <c r="C10" i="7"/>
  <c r="C11" i="7"/>
  <c r="C21" i="7"/>
  <c r="C22" i="7"/>
  <c r="C26" i="7"/>
  <c r="C34" i="7"/>
  <c r="C15" i="7"/>
  <c r="C17" i="7"/>
  <c r="C43" i="7"/>
  <c r="C46" i="7"/>
  <c r="C24" i="7"/>
  <c r="C49" i="7"/>
  <c r="C25" i="7"/>
  <c r="C6" i="7"/>
  <c r="C31" i="7"/>
  <c r="C45" i="7"/>
  <c r="C39" i="7"/>
  <c r="C16" i="7"/>
  <c r="C27" i="7"/>
  <c r="C38" i="7"/>
  <c r="C40" i="7"/>
  <c r="C44" i="7"/>
  <c r="C35" i="7"/>
  <c r="C23" i="7"/>
  <c r="C2" i="7"/>
  <c r="C4" i="7"/>
  <c r="C28" i="7"/>
  <c r="C14" i="7"/>
  <c r="C48" i="7"/>
  <c r="C5" i="7"/>
  <c r="C20" i="7"/>
  <c r="C47" i="7"/>
  <c r="C51" i="7"/>
  <c r="C18" i="7"/>
  <c r="C37" i="7"/>
  <c r="C42" i="7"/>
  <c r="C33" i="7"/>
  <c r="C30" i="7"/>
  <c r="C32" i="7"/>
  <c r="C50" i="7"/>
  <c r="C29" i="7"/>
  <c r="C12" i="7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E4" i="6"/>
  <c r="D4" i="6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T10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10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11" i="2"/>
  <c r="Q12" i="2"/>
  <c r="Q13" i="2"/>
  <c r="Q14" i="2"/>
  <c r="Q15" i="2"/>
  <c r="Q16" i="2"/>
  <c r="Q17" i="2"/>
  <c r="Q18" i="2"/>
  <c r="Q19" i="2"/>
  <c r="Q20" i="2"/>
  <c r="Q21" i="2"/>
  <c r="Q10" i="2"/>
  <c r="T23" i="9" l="1"/>
  <c r="T35" i="9"/>
  <c r="R10" i="9"/>
  <c r="T27" i="9"/>
  <c r="R14" i="9"/>
  <c r="R20" i="9"/>
  <c r="S10" i="9"/>
  <c r="S12" i="9"/>
  <c r="S14" i="9"/>
  <c r="S16" i="9"/>
  <c r="S18" i="9"/>
  <c r="S20" i="9"/>
  <c r="S22" i="9"/>
  <c r="R24" i="9"/>
  <c r="R26" i="9"/>
  <c r="R28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T25" i="9"/>
  <c r="T29" i="9"/>
  <c r="R12" i="9"/>
  <c r="R16" i="9"/>
  <c r="R18" i="9"/>
  <c r="R22" i="9"/>
  <c r="R11" i="9"/>
  <c r="R13" i="9"/>
  <c r="R15" i="9"/>
  <c r="R17" i="9"/>
  <c r="R19" i="9"/>
  <c r="R21" i="9"/>
  <c r="S11" i="9"/>
  <c r="S13" i="9"/>
  <c r="S15" i="9"/>
  <c r="S17" i="9"/>
  <c r="S19" i="9"/>
  <c r="S21" i="9"/>
  <c r="R23" i="9"/>
  <c r="R25" i="9"/>
  <c r="R27" i="9"/>
  <c r="R29" i="9"/>
  <c r="R31" i="9"/>
  <c r="R33" i="9"/>
  <c r="R35" i="9"/>
  <c r="R37" i="9"/>
  <c r="R39" i="9"/>
  <c r="R41" i="9"/>
  <c r="R43" i="9"/>
  <c r="R45" i="9"/>
  <c r="R47" i="9"/>
  <c r="R49" i="9"/>
  <c r="R55" i="9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F55" i="6" l="1"/>
  <c r="F5" i="6"/>
  <c r="F6" i="6"/>
  <c r="F7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4" i="6"/>
  <c r="F17" i="6"/>
  <c r="P23" i="2"/>
</calcChain>
</file>

<file path=xl/sharedStrings.xml><?xml version="1.0" encoding="utf-8"?>
<sst xmlns="http://schemas.openxmlformats.org/spreadsheetml/2006/main" count="377" uniqueCount="167">
  <si>
    <t>Kreise / Stadt Hannover</t>
  </si>
  <si>
    <t>Jahr</t>
  </si>
  <si>
    <t>Einbürgerungen</t>
  </si>
  <si>
    <t>insgesamt</t>
  </si>
  <si>
    <t xml:space="preserve">Niedersachsen          </t>
  </si>
  <si>
    <t xml:space="preserve">Braunschweig           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</si>
  <si>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</si>
  <si>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</si>
  <si>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</si>
  <si>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</si>
  <si>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</si>
  <si>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</si>
  <si>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</si>
  <si>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</si>
  <si>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</si>
  <si>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Göttingen              </t>
  </si>
  <si>
    <t xml:space="preserve">Hannover               </t>
  </si>
  <si>
    <t xml:space="preserve">Hannover, Region       </t>
  </si>
  <si>
    <t>Hannover,Landeshauptsta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</si>
  <si>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</si>
  <si>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</si>
  <si>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</si>
  <si>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</si>
  <si>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</si>
  <si>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</si>
  <si>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Lüneburg  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</si>
  <si>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</si>
  <si>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</si>
  <si>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</si>
  <si>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</si>
  <si>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</si>
  <si>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</si>
  <si>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</si>
  <si>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</si>
  <si>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</si>
  <si>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</si>
  <si>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Weser-Ems              </t>
  </si>
  <si>
    <t xml:space="preserve">Delmenhorst,Stadt      </t>
  </si>
  <si>
    <t xml:space="preserve">Emden,Stadt            </t>
  </si>
  <si>
    <t xml:space="preserve">Oldenburg(Oldb),Stadt  </t>
  </si>
  <si>
    <t xml:space="preserve">Osnabrück,Stadt        </t>
  </si>
  <si>
    <t xml:space="preserve">Wilhelmshaven,Stadt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</si>
  <si>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</si>
  <si>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</si>
  <si>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</si>
  <si>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</si>
  <si>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</si>
  <si>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Grafschaft Bentheim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</si>
  <si>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</si>
  <si>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</si>
  <si>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</si>
  <si>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</si>
  <si>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</si>
  <si>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</si>
  <si>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Indikator A15: Einbürgerungen in Niedersachsen</t>
  </si>
  <si>
    <t>Tabelle A15-3K: Einbürgungen in Niedersachsen nach Kreisen</t>
  </si>
  <si>
    <t>Kreisfreie Stadt
Landkreis
(Großstadt, Umland)
Statistische Region
Land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</si>
  <si>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</si>
  <si>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</si>
  <si>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</si>
  <si>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</si>
  <si>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</si>
  <si>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</si>
  <si>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</si>
  <si>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</si>
  <si>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</si>
  <si>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</si>
  <si>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</si>
  <si>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</si>
  <si>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</si>
  <si>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</si>
  <si>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</si>
  <si>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</si>
  <si>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</si>
  <si>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</si>
  <si>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 xml:space="preserve">Braunschweig,Stadt          </t>
  </si>
  <si>
    <t xml:space="preserve">Salzgitter,Stadt            </t>
  </si>
  <si>
    <t xml:space="preserve">Wolfsburg,Stadt             </t>
  </si>
  <si>
    <t xml:space="preserve">Gifhorn                     </t>
  </si>
  <si>
    <t xml:space="preserve">Goslar                      </t>
  </si>
  <si>
    <t xml:space="preserve">Helmstedt                   </t>
  </si>
  <si>
    <t xml:space="preserve">Northeim                    </t>
  </si>
  <si>
    <t xml:space="preserve">Peine                       </t>
  </si>
  <si>
    <t xml:space="preserve">Wolfenbüttel                </t>
  </si>
  <si>
    <t xml:space="preserve">Göttingen                   </t>
  </si>
  <si>
    <t>Stat. Region Braunschweig</t>
  </si>
  <si>
    <t xml:space="preserve">Hannover,Region             </t>
  </si>
  <si>
    <t xml:space="preserve">dav. Hannover,Landeshauptstadt   </t>
  </si>
  <si>
    <t>dav. Hannover Umland</t>
  </si>
  <si>
    <t xml:space="preserve">Diepholz                    </t>
  </si>
  <si>
    <t xml:space="preserve">Hameln-Pyrmont              </t>
  </si>
  <si>
    <t xml:space="preserve">Hildesheim                  </t>
  </si>
  <si>
    <t xml:space="preserve">Holzminden                  </t>
  </si>
  <si>
    <t xml:space="preserve">Nienburg (Weser)            </t>
  </si>
  <si>
    <t xml:space="preserve">Schaumburg                  </t>
  </si>
  <si>
    <t>Stat. Region Hannover</t>
  </si>
  <si>
    <t xml:space="preserve">Celle                       </t>
  </si>
  <si>
    <t xml:space="preserve">Cuxhaven                    </t>
  </si>
  <si>
    <t xml:space="preserve">Harburg                     </t>
  </si>
  <si>
    <t xml:space="preserve">Lüchow-Dannenberg           </t>
  </si>
  <si>
    <t>Stat. Region Lüneburg</t>
  </si>
  <si>
    <t xml:space="preserve">Osterholz                   </t>
  </si>
  <si>
    <t xml:space="preserve">Rotenburg (Wümme)           </t>
  </si>
  <si>
    <t xml:space="preserve">Heidekreis                  </t>
  </si>
  <si>
    <t xml:space="preserve">Stade                       </t>
  </si>
  <si>
    <t xml:space="preserve">Uelzen                      </t>
  </si>
  <si>
    <t xml:space="preserve">Verden                      </t>
  </si>
  <si>
    <t xml:space="preserve">Lüneburg                    </t>
  </si>
  <si>
    <t xml:space="preserve">Delmenhorst,Stadt           </t>
  </si>
  <si>
    <t xml:space="preserve">Emden,Stadt                 </t>
  </si>
  <si>
    <t xml:space="preserve">Oldenburg(Oldb),Stadt       </t>
  </si>
  <si>
    <t xml:space="preserve">Osnabrück,Stadt             </t>
  </si>
  <si>
    <t xml:space="preserve">Wilhelmshaven,Stadt         </t>
  </si>
  <si>
    <t xml:space="preserve">Ammerland                   </t>
  </si>
  <si>
    <t xml:space="preserve">Aurich                      </t>
  </si>
  <si>
    <t xml:space="preserve">Cloppenburg                 </t>
  </si>
  <si>
    <t xml:space="preserve">Emsland                     </t>
  </si>
  <si>
    <t xml:space="preserve">Friesland                   </t>
  </si>
  <si>
    <t xml:space="preserve">Grafschaft Bentheim         </t>
  </si>
  <si>
    <t xml:space="preserve">Leer                        </t>
  </si>
  <si>
    <t xml:space="preserve">Oldenburg                   </t>
  </si>
  <si>
    <t xml:space="preserve">Osnabrück                   </t>
  </si>
  <si>
    <t xml:space="preserve">Vechta                      </t>
  </si>
  <si>
    <t xml:space="preserve">Wesermarsch                 </t>
  </si>
  <si>
    <t xml:space="preserve">Wittmund                    </t>
  </si>
  <si>
    <t>Stat. Region Weser-Ems</t>
  </si>
  <si>
    <t>Niedersachsen</t>
  </si>
  <si>
    <t>Quelle: Einbürgerungsstatistik</t>
  </si>
  <si>
    <t>Veränderung aktuelles Jahr (2018)
zu 2017</t>
  </si>
  <si>
    <t>AGS</t>
  </si>
  <si>
    <t>241x</t>
  </si>
  <si>
    <t>Prozent</t>
  </si>
  <si>
    <t xml:space="preserve"> </t>
  </si>
  <si>
    <t>Gebiet</t>
  </si>
  <si>
    <t>Wert</t>
  </si>
  <si>
    <t>Lüneburg</t>
  </si>
  <si>
    <t xml:space="preserve">Stat. Region Lüneburg                    </t>
  </si>
  <si>
    <t>© Landesamt für Statistik Niedersachsen (LSN) 2020.  Vervielfältigung und Verbreitung, auch auszugsweise, mit Quellenangabe gestattet.</t>
  </si>
  <si>
    <t>Einbürgerungsstatistik</t>
  </si>
  <si>
    <t>davon</t>
  </si>
  <si>
    <t>davon im Alter von … bis unter … Jahren</t>
  </si>
  <si>
    <t>davon nach Aufenthaltsdauer in Jahren</t>
  </si>
  <si>
    <t>davon nach Kontinent</t>
  </si>
  <si>
    <t>männlich</t>
  </si>
  <si>
    <t>weiblich</t>
  </si>
  <si>
    <t>0-18</t>
  </si>
  <si>
    <t>18-35</t>
  </si>
  <si>
    <t>35-45</t>
  </si>
  <si>
    <t>45 u.ä.</t>
  </si>
  <si>
    <t>unter 8</t>
  </si>
  <si>
    <t>8-14</t>
  </si>
  <si>
    <t>15-19</t>
  </si>
  <si>
    <t>20 u.m.</t>
  </si>
  <si>
    <t>Europa</t>
  </si>
  <si>
    <t>Asien</t>
  </si>
  <si>
    <t>übrige</t>
  </si>
  <si>
    <t>Hannover, Umland</t>
  </si>
  <si>
    <t>•</t>
  </si>
  <si>
    <t xml:space="preserve">•   </t>
  </si>
  <si>
    <t>18</t>
  </si>
  <si>
    <t>19</t>
  </si>
  <si>
    <t>20</t>
  </si>
  <si>
    <t>Veränderung aktuelles Jahr (2019)
zu 2005</t>
  </si>
  <si>
    <t>Veränderung aktuelles Jahr (2019)
zu 2010</t>
  </si>
  <si>
    <t>Veränderung aktuelles Jahr (2019)
zu 2018</t>
  </si>
  <si>
    <t>AGS KARTE</t>
  </si>
  <si>
    <t>Diff_absolut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</si>
</sst>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0"/>
    <numFmt numFmtId="165" formatCode="\+###\ ##0;\-###\ ##0;###\ ##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10"/>
      <color theme="1"/>
      <name val="NDSFrutiger 45 Light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0" borderId="0" xfId="0" applyFont="1" applyBorder="1"/>
    <xf numFmtId="0" fontId="3" fillId="0" borderId="0" xfId="0" applyFont="1"/>
    <xf numFmtId="0" fontId="0" fillId="0" borderId="0" xfId="0" applyAlignment="1">
      <alignment horizontal="left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6" fillId="0" borderId="0" xfId="0" applyNumberFormat="1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164" fontId="2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</cellXfs>
  <cellStyles count="2">
    <cellStyle name="Standard" xfId="0" builtinId="0"/>
    <cellStyle name="Stand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63"/>
  <sheetViews>
    <sheetView workbookViewId="0"/>
  </sheetViews>
  <sheetFormatPr baseColWidth="10" defaultRowHeight="15" x14ac:dyDescent="0.25"/>
  <cols>
    <col min="3" max="20" width="11.28515625" customWidth="1"/>
  </cols>
  <sheetData>
    <row r="1" spans="1:21" ht="30" customHeight="1" x14ac:dyDescent="0.25">
      <c r="A1" s="3" t="s">
        <v>54</v>
      </c>
      <c r="C1" s="3"/>
      <c r="D1" s="4"/>
      <c r="E1" s="4"/>
      <c r="F1" s="4"/>
      <c r="G1" s="4"/>
      <c r="H1" s="4"/>
      <c r="I1" s="4"/>
      <c r="J1" s="4"/>
      <c r="K1" s="4"/>
      <c r="L1" s="20"/>
      <c r="M1" s="21"/>
      <c r="O1" s="5"/>
      <c r="P1" s="5"/>
      <c r="Q1" s="5"/>
    </row>
    <row r="2" spans="1:21" ht="30" customHeight="1" x14ac:dyDescent="0.25">
      <c r="A2" s="6" t="s">
        <v>55</v>
      </c>
      <c r="C2" s="6"/>
      <c r="D2" s="6"/>
      <c r="E2" s="6"/>
      <c r="F2" s="6"/>
      <c r="G2" s="6"/>
      <c r="H2" s="6"/>
      <c r="I2" s="6"/>
      <c r="J2" s="6"/>
      <c r="K2" s="6"/>
      <c r="L2" s="22"/>
      <c r="M2" s="21"/>
      <c r="O2" s="5"/>
      <c r="P2" s="5"/>
      <c r="Q2" s="5"/>
    </row>
    <row r="3" spans="1:2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23"/>
      <c r="M3" s="23"/>
      <c r="N3" s="7"/>
      <c r="O3" s="5"/>
      <c r="P3" s="5"/>
      <c r="Q3" s="5"/>
      <c r="R3" s="7"/>
      <c r="S3" s="7"/>
      <c r="T3" s="7"/>
    </row>
    <row r="4" spans="1:2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23"/>
      <c r="M4" s="23"/>
      <c r="N4" s="7"/>
      <c r="O4" s="5"/>
      <c r="P4" s="5"/>
      <c r="Q4" s="5"/>
      <c r="R4" s="7"/>
      <c r="S4" s="7"/>
      <c r="T4" s="7"/>
    </row>
    <row r="5" spans="1:21" ht="8.25" customHeight="1" x14ac:dyDescent="0.25">
      <c r="A5" s="55" t="s">
        <v>129</v>
      </c>
      <c r="B5" s="51" t="s">
        <v>56</v>
      </c>
      <c r="C5" s="53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</row>
    <row r="6" spans="1:21" ht="30.75" customHeight="1" x14ac:dyDescent="0.25">
      <c r="A6" s="56"/>
      <c r="B6" s="52"/>
      <c r="C6" s="8">
        <v>2005</v>
      </c>
      <c r="D6" s="9">
        <v>2006</v>
      </c>
      <c r="E6" s="9">
        <v>2007</v>
      </c>
      <c r="F6" s="9">
        <v>2008</v>
      </c>
      <c r="G6" s="9">
        <v>2009</v>
      </c>
      <c r="H6" s="9">
        <v>2010</v>
      </c>
      <c r="I6" s="9">
        <v>2011</v>
      </c>
      <c r="J6" s="9">
        <v>2012</v>
      </c>
      <c r="K6" s="9">
        <v>2013</v>
      </c>
      <c r="L6" s="9">
        <v>2014</v>
      </c>
      <c r="M6" s="9">
        <v>2015</v>
      </c>
      <c r="N6" s="9">
        <v>2016</v>
      </c>
      <c r="O6" s="9">
        <v>2017</v>
      </c>
      <c r="P6" s="9">
        <v>2018</v>
      </c>
      <c r="Q6" s="9">
        <v>2019</v>
      </c>
      <c r="R6" s="10" t="s">
        <v>162</v>
      </c>
      <c r="S6" s="10" t="s">
        <v>163</v>
      </c>
      <c r="T6" s="11" t="s">
        <v>164</v>
      </c>
    </row>
    <row r="7" spans="1:21" ht="8.25" customHeight="1" x14ac:dyDescent="0.25">
      <c r="A7" s="57"/>
      <c r="B7" s="52"/>
      <c r="C7" s="53" t="s">
        <v>57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4"/>
    </row>
    <row r="8" spans="1:21" ht="8.25" customHeight="1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1" ht="8.25" customHeight="1" x14ac:dyDescent="0.25">
      <c r="A9" s="13" t="s">
        <v>58</v>
      </c>
      <c r="B9" s="13" t="s">
        <v>59</v>
      </c>
      <c r="C9" s="13" t="s">
        <v>60</v>
      </c>
      <c r="D9" s="13" t="s">
        <v>61</v>
      </c>
      <c r="E9" s="13" t="s">
        <v>62</v>
      </c>
      <c r="F9" s="13" t="s">
        <v>63</v>
      </c>
      <c r="G9" s="13" t="s">
        <v>64</v>
      </c>
      <c r="H9" s="13" t="s">
        <v>65</v>
      </c>
      <c r="I9" s="13" t="s">
        <v>66</v>
      </c>
      <c r="J9" s="13" t="s">
        <v>67</v>
      </c>
      <c r="K9" s="13" t="s">
        <v>68</v>
      </c>
      <c r="L9" s="13" t="s">
        <v>69</v>
      </c>
      <c r="M9" s="13" t="s">
        <v>70</v>
      </c>
      <c r="N9" s="13" t="s">
        <v>71</v>
      </c>
      <c r="O9" s="13" t="s">
        <v>72</v>
      </c>
      <c r="P9" s="13" t="s">
        <v>73</v>
      </c>
      <c r="Q9" s="46">
        <v>17</v>
      </c>
      <c r="R9" s="46">
        <v>18</v>
      </c>
      <c r="S9" s="46">
        <v>19</v>
      </c>
      <c r="T9" s="13" t="s">
        <v>161</v>
      </c>
    </row>
    <row r="10" spans="1:21" ht="8.25" customHeight="1" x14ac:dyDescent="0.25">
      <c r="A10" s="42">
        <v>101</v>
      </c>
      <c r="B10" s="16" t="s">
        <v>75</v>
      </c>
      <c r="C10" s="16">
        <v>441</v>
      </c>
      <c r="D10" s="16">
        <v>440</v>
      </c>
      <c r="E10" s="16">
        <v>386</v>
      </c>
      <c r="F10" s="16">
        <v>286</v>
      </c>
      <c r="G10" s="16">
        <v>294</v>
      </c>
      <c r="H10" s="16">
        <v>314</v>
      </c>
      <c r="I10" s="16">
        <v>288</v>
      </c>
      <c r="J10" s="16">
        <v>408</v>
      </c>
      <c r="K10" s="16">
        <v>418</v>
      </c>
      <c r="L10" s="16">
        <v>315</v>
      </c>
      <c r="M10" s="16">
        <v>379</v>
      </c>
      <c r="N10" s="16">
        <v>391</v>
      </c>
      <c r="O10" s="16">
        <v>390</v>
      </c>
      <c r="P10" s="44">
        <v>249</v>
      </c>
      <c r="Q10" s="47">
        <f>VLOOKUP(A10,'2019_A15_Rohdaten'!$A$6:$D$58,4,FALSE)</f>
        <v>280</v>
      </c>
      <c r="R10" s="48">
        <f>Q10-C10</f>
        <v>-161</v>
      </c>
      <c r="S10" s="48">
        <f>Q10-H10</f>
        <v>-34</v>
      </c>
      <c r="T10" s="48">
        <f>Q10-P10</f>
        <v>31</v>
      </c>
      <c r="U10" s="24"/>
    </row>
    <row r="11" spans="1:21" ht="8.25" customHeight="1" x14ac:dyDescent="0.25">
      <c r="A11" s="42">
        <v>102</v>
      </c>
      <c r="B11" s="16" t="s">
        <v>76</v>
      </c>
      <c r="C11" s="16">
        <v>178</v>
      </c>
      <c r="D11" s="16">
        <v>201</v>
      </c>
      <c r="E11" s="16">
        <v>165</v>
      </c>
      <c r="F11" s="16">
        <v>110</v>
      </c>
      <c r="G11" s="16">
        <v>136</v>
      </c>
      <c r="H11" s="16">
        <v>120</v>
      </c>
      <c r="I11" s="16">
        <v>141</v>
      </c>
      <c r="J11" s="16">
        <v>159</v>
      </c>
      <c r="K11" s="16">
        <v>135</v>
      </c>
      <c r="L11" s="16">
        <v>124</v>
      </c>
      <c r="M11" s="16">
        <v>123</v>
      </c>
      <c r="N11" s="16">
        <v>129</v>
      </c>
      <c r="O11" s="16">
        <v>147</v>
      </c>
      <c r="P11" s="44">
        <v>162</v>
      </c>
      <c r="Q11" s="47">
        <f>VLOOKUP(A11,'2019_A15_Rohdaten'!$A$6:$D$58,4,FALSE)</f>
        <v>168</v>
      </c>
      <c r="R11" s="48">
        <f t="shared" ref="R11:R61" si="0">Q11-C11</f>
        <v>-10</v>
      </c>
      <c r="S11" s="48">
        <f t="shared" ref="S11:S61" si="1">Q11-H11</f>
        <v>48</v>
      </c>
      <c r="T11" s="48">
        <f t="shared" ref="T11:T61" si="2">Q11-P11</f>
        <v>6</v>
      </c>
      <c r="U11" s="24"/>
    </row>
    <row r="12" spans="1:21" ht="8.25" customHeight="1" x14ac:dyDescent="0.25">
      <c r="A12" s="42">
        <v>103</v>
      </c>
      <c r="B12" s="16" t="s">
        <v>77</v>
      </c>
      <c r="C12" s="16">
        <v>185</v>
      </c>
      <c r="D12" s="16">
        <v>193</v>
      </c>
      <c r="E12" s="16">
        <v>216</v>
      </c>
      <c r="F12" s="16">
        <v>137</v>
      </c>
      <c r="G12" s="16">
        <v>190</v>
      </c>
      <c r="H12" s="16">
        <v>194</v>
      </c>
      <c r="I12" s="16">
        <v>203</v>
      </c>
      <c r="J12" s="16">
        <v>222</v>
      </c>
      <c r="K12" s="16">
        <v>252</v>
      </c>
      <c r="L12" s="16">
        <v>254</v>
      </c>
      <c r="M12" s="16">
        <v>290</v>
      </c>
      <c r="N12" s="16">
        <v>317</v>
      </c>
      <c r="O12" s="16">
        <v>277</v>
      </c>
      <c r="P12" s="44">
        <v>341</v>
      </c>
      <c r="Q12" s="47">
        <f>VLOOKUP(A12,'2019_A15_Rohdaten'!$A$6:$D$58,4,FALSE)</f>
        <v>325</v>
      </c>
      <c r="R12" s="48">
        <f t="shared" si="0"/>
        <v>140</v>
      </c>
      <c r="S12" s="48">
        <f t="shared" si="1"/>
        <v>131</v>
      </c>
      <c r="T12" s="48">
        <f t="shared" si="2"/>
        <v>-16</v>
      </c>
      <c r="U12" s="24"/>
    </row>
    <row r="13" spans="1:21" ht="8.25" customHeight="1" x14ac:dyDescent="0.25">
      <c r="A13" s="42">
        <v>151</v>
      </c>
      <c r="B13" s="16" t="s">
        <v>78</v>
      </c>
      <c r="C13" s="16">
        <v>177</v>
      </c>
      <c r="D13" s="16">
        <v>236</v>
      </c>
      <c r="E13" s="16">
        <v>206</v>
      </c>
      <c r="F13" s="16">
        <v>137</v>
      </c>
      <c r="G13" s="16">
        <v>82</v>
      </c>
      <c r="H13" s="16">
        <v>90</v>
      </c>
      <c r="I13" s="16">
        <v>88</v>
      </c>
      <c r="J13" s="16">
        <v>125</v>
      </c>
      <c r="K13" s="16">
        <v>112</v>
      </c>
      <c r="L13" s="16">
        <v>114</v>
      </c>
      <c r="M13" s="16">
        <v>140</v>
      </c>
      <c r="N13" s="16">
        <v>180</v>
      </c>
      <c r="O13" s="16">
        <v>143</v>
      </c>
      <c r="P13" s="44">
        <v>165</v>
      </c>
      <c r="Q13" s="47">
        <f>VLOOKUP(A13,'2019_A15_Rohdaten'!$A$6:$D$58,4,FALSE)</f>
        <v>173</v>
      </c>
      <c r="R13" s="48">
        <f t="shared" si="0"/>
        <v>-4</v>
      </c>
      <c r="S13" s="48">
        <f t="shared" si="1"/>
        <v>83</v>
      </c>
      <c r="T13" s="48">
        <f t="shared" si="2"/>
        <v>8</v>
      </c>
      <c r="U13" s="24"/>
    </row>
    <row r="14" spans="1:21" ht="8.25" customHeight="1" x14ac:dyDescent="0.25">
      <c r="A14" s="42">
        <v>153</v>
      </c>
      <c r="B14" s="16" t="s">
        <v>79</v>
      </c>
      <c r="C14" s="16">
        <v>182</v>
      </c>
      <c r="D14" s="16">
        <v>226</v>
      </c>
      <c r="E14" s="16">
        <v>166</v>
      </c>
      <c r="F14" s="16">
        <v>123</v>
      </c>
      <c r="G14" s="16">
        <v>79</v>
      </c>
      <c r="H14" s="16">
        <v>135</v>
      </c>
      <c r="I14" s="16">
        <v>106</v>
      </c>
      <c r="J14" s="16">
        <v>141</v>
      </c>
      <c r="K14" s="16">
        <v>116</v>
      </c>
      <c r="L14" s="16">
        <v>112</v>
      </c>
      <c r="M14" s="16">
        <v>87</v>
      </c>
      <c r="N14" s="16">
        <v>128</v>
      </c>
      <c r="O14" s="16">
        <v>133</v>
      </c>
      <c r="P14" s="44">
        <v>98</v>
      </c>
      <c r="Q14" s="47">
        <f>VLOOKUP(A14,'2019_A15_Rohdaten'!$A$6:$D$58,4,FALSE)</f>
        <v>102</v>
      </c>
      <c r="R14" s="48">
        <f t="shared" si="0"/>
        <v>-80</v>
      </c>
      <c r="S14" s="48">
        <f t="shared" si="1"/>
        <v>-33</v>
      </c>
      <c r="T14" s="48">
        <f t="shared" si="2"/>
        <v>4</v>
      </c>
      <c r="U14" s="24"/>
    </row>
    <row r="15" spans="1:21" ht="8.25" customHeight="1" x14ac:dyDescent="0.25">
      <c r="A15" s="42">
        <v>154</v>
      </c>
      <c r="B15" s="16" t="s">
        <v>80</v>
      </c>
      <c r="C15" s="16">
        <v>40</v>
      </c>
      <c r="D15" s="16">
        <v>55</v>
      </c>
      <c r="E15" s="16">
        <v>64</v>
      </c>
      <c r="F15" s="16">
        <v>45</v>
      </c>
      <c r="G15" s="16">
        <v>41</v>
      </c>
      <c r="H15" s="16">
        <v>49</v>
      </c>
      <c r="I15" s="16">
        <v>55</v>
      </c>
      <c r="J15" s="16">
        <v>48</v>
      </c>
      <c r="K15" s="16">
        <v>54</v>
      </c>
      <c r="L15" s="16">
        <v>28</v>
      </c>
      <c r="M15" s="16">
        <v>42</v>
      </c>
      <c r="N15" s="16">
        <v>38</v>
      </c>
      <c r="O15" s="16">
        <v>64</v>
      </c>
      <c r="P15" s="44">
        <v>59</v>
      </c>
      <c r="Q15" s="47">
        <f>VLOOKUP(A15,'2019_A15_Rohdaten'!$A$6:$D$58,4,FALSE)</f>
        <v>96</v>
      </c>
      <c r="R15" s="48">
        <f t="shared" si="0"/>
        <v>56</v>
      </c>
      <c r="S15" s="48">
        <f t="shared" si="1"/>
        <v>47</v>
      </c>
      <c r="T15" s="48">
        <f t="shared" si="2"/>
        <v>37</v>
      </c>
      <c r="U15" s="24"/>
    </row>
    <row r="16" spans="1:21" ht="8.25" customHeight="1" x14ac:dyDescent="0.25">
      <c r="A16" s="42">
        <v>155</v>
      </c>
      <c r="B16" s="16" t="s">
        <v>81</v>
      </c>
      <c r="C16" s="16">
        <v>113</v>
      </c>
      <c r="D16" s="16">
        <v>169</v>
      </c>
      <c r="E16" s="16">
        <v>132</v>
      </c>
      <c r="F16" s="16">
        <v>66</v>
      </c>
      <c r="G16" s="16">
        <v>42</v>
      </c>
      <c r="H16" s="16">
        <v>70</v>
      </c>
      <c r="I16" s="16">
        <v>84</v>
      </c>
      <c r="J16" s="16">
        <v>102</v>
      </c>
      <c r="K16" s="16">
        <v>101</v>
      </c>
      <c r="L16" s="16">
        <v>74</v>
      </c>
      <c r="M16" s="16">
        <v>62</v>
      </c>
      <c r="N16" s="16">
        <v>100</v>
      </c>
      <c r="O16" s="16">
        <v>84</v>
      </c>
      <c r="P16" s="44">
        <v>106</v>
      </c>
      <c r="Q16" s="47">
        <f>VLOOKUP(A16,'2019_A15_Rohdaten'!$A$6:$D$58,4,FALSE)</f>
        <v>129</v>
      </c>
      <c r="R16" s="48">
        <f t="shared" si="0"/>
        <v>16</v>
      </c>
      <c r="S16" s="48">
        <f t="shared" si="1"/>
        <v>59</v>
      </c>
      <c r="T16" s="48">
        <f t="shared" si="2"/>
        <v>23</v>
      </c>
      <c r="U16" s="24"/>
    </row>
    <row r="17" spans="1:21" ht="8.25" customHeight="1" x14ac:dyDescent="0.25">
      <c r="A17" s="42">
        <v>157</v>
      </c>
      <c r="B17" s="16" t="s">
        <v>82</v>
      </c>
      <c r="C17" s="16">
        <v>216</v>
      </c>
      <c r="D17" s="16">
        <v>198</v>
      </c>
      <c r="E17" s="16">
        <v>167</v>
      </c>
      <c r="F17" s="16">
        <v>140</v>
      </c>
      <c r="G17" s="16">
        <v>84</v>
      </c>
      <c r="H17" s="16">
        <v>119</v>
      </c>
      <c r="I17" s="16">
        <v>124</v>
      </c>
      <c r="J17" s="16">
        <v>138</v>
      </c>
      <c r="K17" s="16">
        <v>119</v>
      </c>
      <c r="L17" s="16">
        <v>105</v>
      </c>
      <c r="M17" s="16">
        <v>136</v>
      </c>
      <c r="N17" s="16">
        <v>115</v>
      </c>
      <c r="O17" s="16">
        <v>154</v>
      </c>
      <c r="P17" s="44">
        <v>129</v>
      </c>
      <c r="Q17" s="47">
        <f>VLOOKUP(A17,'2019_A15_Rohdaten'!$A$6:$D$58,4,FALSE)</f>
        <v>192</v>
      </c>
      <c r="R17" s="48">
        <f t="shared" si="0"/>
        <v>-24</v>
      </c>
      <c r="S17" s="48">
        <f t="shared" si="1"/>
        <v>73</v>
      </c>
      <c r="T17" s="48">
        <f t="shared" si="2"/>
        <v>63</v>
      </c>
      <c r="U17" s="24"/>
    </row>
    <row r="18" spans="1:21" ht="8.25" customHeight="1" x14ac:dyDescent="0.25">
      <c r="A18" s="42">
        <v>158</v>
      </c>
      <c r="B18" s="16" t="s">
        <v>83</v>
      </c>
      <c r="C18" s="16">
        <v>145</v>
      </c>
      <c r="D18" s="16">
        <v>187</v>
      </c>
      <c r="E18" s="16">
        <v>112</v>
      </c>
      <c r="F18" s="16">
        <v>106</v>
      </c>
      <c r="G18" s="16">
        <v>71</v>
      </c>
      <c r="H18" s="16">
        <v>77</v>
      </c>
      <c r="I18" s="16">
        <v>100</v>
      </c>
      <c r="J18" s="16">
        <v>97</v>
      </c>
      <c r="K18" s="16">
        <v>113</v>
      </c>
      <c r="L18" s="16">
        <v>104</v>
      </c>
      <c r="M18" s="16">
        <v>116</v>
      </c>
      <c r="N18" s="16">
        <v>124</v>
      </c>
      <c r="O18" s="16">
        <v>109</v>
      </c>
      <c r="P18" s="44">
        <v>118</v>
      </c>
      <c r="Q18" s="47">
        <f>VLOOKUP(A18,'2019_A15_Rohdaten'!$A$6:$D$58,4,FALSE)</f>
        <v>134</v>
      </c>
      <c r="R18" s="48">
        <f t="shared" si="0"/>
        <v>-11</v>
      </c>
      <c r="S18" s="48">
        <f t="shared" si="1"/>
        <v>57</v>
      </c>
      <c r="T18" s="48">
        <f t="shared" si="2"/>
        <v>16</v>
      </c>
      <c r="U18" s="24"/>
    </row>
    <row r="19" spans="1:21" ht="8.25" customHeight="1" x14ac:dyDescent="0.25">
      <c r="A19" s="42">
        <v>159</v>
      </c>
      <c r="B19" s="16" t="s">
        <v>84</v>
      </c>
      <c r="C19" s="16">
        <v>424</v>
      </c>
      <c r="D19" s="16">
        <v>499</v>
      </c>
      <c r="E19" s="16">
        <v>383</v>
      </c>
      <c r="F19" s="16">
        <v>274</v>
      </c>
      <c r="G19" s="16">
        <v>222</v>
      </c>
      <c r="H19" s="16">
        <v>183</v>
      </c>
      <c r="I19" s="16">
        <v>312</v>
      </c>
      <c r="J19" s="16">
        <v>348</v>
      </c>
      <c r="K19" s="16">
        <v>299</v>
      </c>
      <c r="L19" s="16">
        <v>290</v>
      </c>
      <c r="M19" s="16">
        <v>320</v>
      </c>
      <c r="N19" s="16">
        <v>345</v>
      </c>
      <c r="O19" s="16">
        <v>340</v>
      </c>
      <c r="P19" s="44">
        <v>354</v>
      </c>
      <c r="Q19" s="47">
        <f>VLOOKUP(A19,'2019_A15_Rohdaten'!$A$6:$D$58,4,FALSE)</f>
        <v>378</v>
      </c>
      <c r="R19" s="48">
        <f t="shared" si="0"/>
        <v>-46</v>
      </c>
      <c r="S19" s="48">
        <f t="shared" si="1"/>
        <v>195</v>
      </c>
      <c r="T19" s="48">
        <f t="shared" si="2"/>
        <v>24</v>
      </c>
      <c r="U19" s="24"/>
    </row>
    <row r="20" spans="1:21" s="28" customFormat="1" ht="16.5" customHeight="1" x14ac:dyDescent="0.25">
      <c r="A20" s="42">
        <v>1</v>
      </c>
      <c r="B20" s="25" t="s">
        <v>85</v>
      </c>
      <c r="C20" s="25">
        <v>2101</v>
      </c>
      <c r="D20" s="25">
        <v>2404</v>
      </c>
      <c r="E20" s="25">
        <v>1997</v>
      </c>
      <c r="F20" s="25">
        <v>1424</v>
      </c>
      <c r="G20" s="25">
        <v>1241</v>
      </c>
      <c r="H20" s="25">
        <v>1351</v>
      </c>
      <c r="I20" s="25">
        <v>1501</v>
      </c>
      <c r="J20" s="25">
        <v>1788</v>
      </c>
      <c r="K20" s="25">
        <v>1719</v>
      </c>
      <c r="L20" s="25">
        <v>1520</v>
      </c>
      <c r="M20" s="25">
        <v>1695</v>
      </c>
      <c r="N20" s="25">
        <v>1867</v>
      </c>
      <c r="O20" s="25">
        <v>1841</v>
      </c>
      <c r="P20" s="45">
        <v>1781</v>
      </c>
      <c r="Q20" s="49">
        <f>VLOOKUP(A20,'2019_A15_Rohdaten'!$A$6:$D$58,4,FALSE)</f>
        <v>1977</v>
      </c>
      <c r="R20" s="50">
        <f t="shared" si="0"/>
        <v>-124</v>
      </c>
      <c r="S20" s="50">
        <f t="shared" si="1"/>
        <v>626</v>
      </c>
      <c r="T20" s="50">
        <f t="shared" si="2"/>
        <v>196</v>
      </c>
      <c r="U20" s="27"/>
    </row>
    <row r="21" spans="1:21" ht="8.25" customHeight="1" x14ac:dyDescent="0.25">
      <c r="A21" s="42">
        <v>241</v>
      </c>
      <c r="B21" s="16" t="s">
        <v>86</v>
      </c>
      <c r="C21" s="16">
        <v>2810</v>
      </c>
      <c r="D21" s="16">
        <v>2779</v>
      </c>
      <c r="E21" s="16">
        <v>2364</v>
      </c>
      <c r="F21" s="16">
        <v>2144</v>
      </c>
      <c r="G21" s="16">
        <v>2002</v>
      </c>
      <c r="H21" s="16">
        <v>1866</v>
      </c>
      <c r="I21" s="16">
        <v>2166</v>
      </c>
      <c r="J21" s="16">
        <v>2363</v>
      </c>
      <c r="K21" s="16">
        <v>2061</v>
      </c>
      <c r="L21" s="16">
        <v>2057</v>
      </c>
      <c r="M21" s="16">
        <v>1932</v>
      </c>
      <c r="N21" s="16">
        <v>2128</v>
      </c>
      <c r="O21" s="16">
        <v>2234</v>
      </c>
      <c r="P21" s="44">
        <v>1973</v>
      </c>
      <c r="Q21" s="47">
        <f>VLOOKUP(A21,'2019_A15_Rohdaten'!$A$6:$D$58,4,FALSE)</f>
        <v>2465</v>
      </c>
      <c r="R21" s="48">
        <f t="shared" si="0"/>
        <v>-345</v>
      </c>
      <c r="S21" s="48">
        <f t="shared" si="1"/>
        <v>599</v>
      </c>
      <c r="T21" s="48">
        <f t="shared" si="2"/>
        <v>492</v>
      </c>
      <c r="U21" s="24"/>
    </row>
    <row r="22" spans="1:21" ht="8.25" customHeight="1" x14ac:dyDescent="0.25">
      <c r="A22" s="42">
        <v>241001</v>
      </c>
      <c r="B22" s="16" t="s">
        <v>87</v>
      </c>
      <c r="C22" s="16">
        <v>1605</v>
      </c>
      <c r="D22" s="16">
        <v>1748</v>
      </c>
      <c r="E22" s="16">
        <v>1671</v>
      </c>
      <c r="F22" s="16">
        <v>1431</v>
      </c>
      <c r="G22" s="16">
        <v>1329</v>
      </c>
      <c r="H22" s="16">
        <v>1276</v>
      </c>
      <c r="I22" s="16">
        <v>1449</v>
      </c>
      <c r="J22" s="16">
        <v>1509</v>
      </c>
      <c r="K22" s="16">
        <v>1337</v>
      </c>
      <c r="L22" s="16">
        <v>1375</v>
      </c>
      <c r="M22" s="16">
        <v>1202</v>
      </c>
      <c r="N22" s="16">
        <v>1300</v>
      </c>
      <c r="O22" s="16">
        <v>1321</v>
      </c>
      <c r="P22" s="44">
        <v>1131</v>
      </c>
      <c r="Q22" s="47">
        <f>VLOOKUP(A22,'2019_A15_Rohdaten'!$A$6:$D$58,4,FALSE)</f>
        <v>1404</v>
      </c>
      <c r="R22" s="48">
        <f t="shared" si="0"/>
        <v>-201</v>
      </c>
      <c r="S22" s="48">
        <f t="shared" si="1"/>
        <v>128</v>
      </c>
      <c r="T22" s="48">
        <f t="shared" si="2"/>
        <v>273</v>
      </c>
      <c r="U22" s="24"/>
    </row>
    <row r="23" spans="1:21" ht="8.25" customHeight="1" x14ac:dyDescent="0.25">
      <c r="A23" s="42" t="s">
        <v>130</v>
      </c>
      <c r="B23" s="16" t="s">
        <v>88</v>
      </c>
      <c r="C23" s="16">
        <v>1205</v>
      </c>
      <c r="D23" s="16">
        <v>1031</v>
      </c>
      <c r="E23" s="16">
        <v>693</v>
      </c>
      <c r="F23" s="16">
        <v>713</v>
      </c>
      <c r="G23" s="16">
        <v>673</v>
      </c>
      <c r="H23" s="16">
        <v>590</v>
      </c>
      <c r="I23" s="16">
        <v>717</v>
      </c>
      <c r="J23" s="16">
        <v>854</v>
      </c>
      <c r="K23" s="16">
        <v>724</v>
      </c>
      <c r="L23" s="16">
        <v>682</v>
      </c>
      <c r="M23" s="16">
        <v>730</v>
      </c>
      <c r="N23" s="16">
        <v>828</v>
      </c>
      <c r="O23" s="16">
        <v>913</v>
      </c>
      <c r="P23" s="44">
        <f>P21-P22</f>
        <v>842</v>
      </c>
      <c r="Q23" s="47">
        <f>VLOOKUP(A23,'2019_A15_Rohdaten'!$A$6:$D$58,4,FALSE)</f>
        <v>1061</v>
      </c>
      <c r="R23" s="48">
        <f t="shared" si="0"/>
        <v>-144</v>
      </c>
      <c r="S23" s="48">
        <f t="shared" si="1"/>
        <v>471</v>
      </c>
      <c r="T23" s="48">
        <f t="shared" si="2"/>
        <v>219</v>
      </c>
      <c r="U23" s="24"/>
    </row>
    <row r="24" spans="1:21" ht="8.25" customHeight="1" x14ac:dyDescent="0.25">
      <c r="A24" s="42">
        <v>251</v>
      </c>
      <c r="B24" s="16" t="s">
        <v>89</v>
      </c>
      <c r="C24" s="16">
        <v>261</v>
      </c>
      <c r="D24" s="16">
        <v>251</v>
      </c>
      <c r="E24" s="16">
        <v>241</v>
      </c>
      <c r="F24" s="16">
        <v>182</v>
      </c>
      <c r="G24" s="16">
        <v>137</v>
      </c>
      <c r="H24" s="16">
        <v>143</v>
      </c>
      <c r="I24" s="16">
        <v>135</v>
      </c>
      <c r="J24" s="16">
        <v>146</v>
      </c>
      <c r="K24" s="16">
        <v>157</v>
      </c>
      <c r="L24" s="16">
        <v>145</v>
      </c>
      <c r="M24" s="16">
        <v>121</v>
      </c>
      <c r="N24" s="16">
        <v>180</v>
      </c>
      <c r="O24" s="16">
        <v>196</v>
      </c>
      <c r="P24" s="44">
        <v>235</v>
      </c>
      <c r="Q24" s="47">
        <f>VLOOKUP(A24,'2019_A15_Rohdaten'!$A$6:$D$58,4,FALSE)</f>
        <v>308</v>
      </c>
      <c r="R24" s="48">
        <f t="shared" si="0"/>
        <v>47</v>
      </c>
      <c r="S24" s="48">
        <f t="shared" si="1"/>
        <v>165</v>
      </c>
      <c r="T24" s="48">
        <f t="shared" si="2"/>
        <v>73</v>
      </c>
      <c r="U24" s="24"/>
    </row>
    <row r="25" spans="1:21" ht="8.25" customHeight="1" x14ac:dyDescent="0.25">
      <c r="A25" s="42">
        <v>252</v>
      </c>
      <c r="B25" s="16" t="s">
        <v>90</v>
      </c>
      <c r="C25" s="16">
        <v>308</v>
      </c>
      <c r="D25" s="16">
        <v>258</v>
      </c>
      <c r="E25" s="16">
        <v>202</v>
      </c>
      <c r="F25" s="16">
        <v>181</v>
      </c>
      <c r="G25" s="16">
        <v>131</v>
      </c>
      <c r="H25" s="16">
        <v>93</v>
      </c>
      <c r="I25" s="16">
        <v>138</v>
      </c>
      <c r="J25" s="16">
        <v>155</v>
      </c>
      <c r="K25" s="16">
        <v>180</v>
      </c>
      <c r="L25" s="16">
        <v>90</v>
      </c>
      <c r="M25" s="16">
        <v>186</v>
      </c>
      <c r="N25" s="16">
        <v>159</v>
      </c>
      <c r="O25" s="16">
        <v>164</v>
      </c>
      <c r="P25" s="44">
        <v>193</v>
      </c>
      <c r="Q25" s="47">
        <f>VLOOKUP(A25,'2019_A15_Rohdaten'!$A$6:$D$58,4,FALSE)</f>
        <v>278</v>
      </c>
      <c r="R25" s="48">
        <f t="shared" si="0"/>
        <v>-30</v>
      </c>
      <c r="S25" s="48">
        <f t="shared" si="1"/>
        <v>185</v>
      </c>
      <c r="T25" s="48">
        <f t="shared" si="2"/>
        <v>85</v>
      </c>
      <c r="U25" s="24"/>
    </row>
    <row r="26" spans="1:21" ht="8.25" customHeight="1" x14ac:dyDescent="0.25">
      <c r="A26" s="42">
        <v>254</v>
      </c>
      <c r="B26" s="16" t="s">
        <v>91</v>
      </c>
      <c r="C26" s="16">
        <v>559</v>
      </c>
      <c r="D26" s="16">
        <v>602</v>
      </c>
      <c r="E26" s="16">
        <v>383</v>
      </c>
      <c r="F26" s="16">
        <v>334</v>
      </c>
      <c r="G26" s="16">
        <v>244</v>
      </c>
      <c r="H26" s="16">
        <v>245</v>
      </c>
      <c r="I26" s="16">
        <v>260</v>
      </c>
      <c r="J26" s="16">
        <v>268</v>
      </c>
      <c r="K26" s="16">
        <v>259</v>
      </c>
      <c r="L26" s="16">
        <v>283</v>
      </c>
      <c r="M26" s="16">
        <v>234</v>
      </c>
      <c r="N26" s="16">
        <v>251</v>
      </c>
      <c r="O26" s="16">
        <v>239</v>
      </c>
      <c r="P26" s="44">
        <v>303</v>
      </c>
      <c r="Q26" s="47">
        <f>VLOOKUP(A26,'2019_A15_Rohdaten'!$A$6:$D$58,4,FALSE)</f>
        <v>355</v>
      </c>
      <c r="R26" s="48">
        <f t="shared" si="0"/>
        <v>-204</v>
      </c>
      <c r="S26" s="48">
        <f t="shared" si="1"/>
        <v>110</v>
      </c>
      <c r="T26" s="48">
        <f t="shared" si="2"/>
        <v>52</v>
      </c>
      <c r="U26" s="24"/>
    </row>
    <row r="27" spans="1:21" ht="8.25" customHeight="1" x14ac:dyDescent="0.25">
      <c r="A27" s="42">
        <v>255</v>
      </c>
      <c r="B27" s="16" t="s">
        <v>92</v>
      </c>
      <c r="C27" s="16">
        <v>58</v>
      </c>
      <c r="D27" s="16">
        <v>56</v>
      </c>
      <c r="E27" s="16">
        <v>26</v>
      </c>
      <c r="F27" s="16">
        <v>47</v>
      </c>
      <c r="G27" s="16">
        <v>47</v>
      </c>
      <c r="H27" s="16">
        <v>36</v>
      </c>
      <c r="I27" s="16">
        <v>52</v>
      </c>
      <c r="J27" s="16">
        <v>62</v>
      </c>
      <c r="K27" s="16">
        <v>33</v>
      </c>
      <c r="L27" s="16">
        <v>44</v>
      </c>
      <c r="M27" s="16">
        <v>55</v>
      </c>
      <c r="N27" s="16">
        <v>26</v>
      </c>
      <c r="O27" s="16">
        <v>58</v>
      </c>
      <c r="P27" s="44">
        <v>50</v>
      </c>
      <c r="Q27" s="47">
        <f>VLOOKUP(A27,'2019_A15_Rohdaten'!$A$6:$D$58,4,FALSE)</f>
        <v>59</v>
      </c>
      <c r="R27" s="48">
        <f t="shared" si="0"/>
        <v>1</v>
      </c>
      <c r="S27" s="48">
        <f t="shared" si="1"/>
        <v>23</v>
      </c>
      <c r="T27" s="48">
        <f t="shared" si="2"/>
        <v>9</v>
      </c>
      <c r="U27" s="24"/>
    </row>
    <row r="28" spans="1:21" ht="8.25" customHeight="1" x14ac:dyDescent="0.25">
      <c r="A28" s="42">
        <v>256</v>
      </c>
      <c r="B28" s="16" t="s">
        <v>93</v>
      </c>
      <c r="C28" s="16">
        <v>194</v>
      </c>
      <c r="D28" s="16">
        <v>167</v>
      </c>
      <c r="E28" s="16">
        <v>113</v>
      </c>
      <c r="F28" s="16">
        <v>73</v>
      </c>
      <c r="G28" s="16">
        <v>106</v>
      </c>
      <c r="H28" s="16">
        <v>132</v>
      </c>
      <c r="I28" s="16">
        <v>121</v>
      </c>
      <c r="J28" s="16">
        <v>110</v>
      </c>
      <c r="K28" s="16">
        <v>107</v>
      </c>
      <c r="L28" s="16">
        <v>102</v>
      </c>
      <c r="M28" s="16">
        <v>124</v>
      </c>
      <c r="N28" s="16">
        <v>115</v>
      </c>
      <c r="O28" s="16">
        <v>83</v>
      </c>
      <c r="P28" s="44">
        <v>102</v>
      </c>
      <c r="Q28" s="47">
        <f>VLOOKUP(A28,'2019_A15_Rohdaten'!$A$6:$D$58,4,FALSE)</f>
        <v>170</v>
      </c>
      <c r="R28" s="48">
        <f t="shared" si="0"/>
        <v>-24</v>
      </c>
      <c r="S28" s="48">
        <f t="shared" si="1"/>
        <v>38</v>
      </c>
      <c r="T28" s="48">
        <f t="shared" si="2"/>
        <v>68</v>
      </c>
      <c r="U28" s="24"/>
    </row>
    <row r="29" spans="1:21" ht="8.25" customHeight="1" x14ac:dyDescent="0.25">
      <c r="A29" s="42">
        <v>257</v>
      </c>
      <c r="B29" s="16" t="s">
        <v>94</v>
      </c>
      <c r="C29" s="16">
        <v>231</v>
      </c>
      <c r="D29" s="16">
        <v>297</v>
      </c>
      <c r="E29" s="16">
        <v>184</v>
      </c>
      <c r="F29" s="16">
        <v>116</v>
      </c>
      <c r="G29" s="16">
        <v>127</v>
      </c>
      <c r="H29" s="16">
        <v>124</v>
      </c>
      <c r="I29" s="16">
        <v>130</v>
      </c>
      <c r="J29" s="16">
        <v>161</v>
      </c>
      <c r="K29" s="16">
        <v>146</v>
      </c>
      <c r="L29" s="16">
        <v>111</v>
      </c>
      <c r="M29" s="16">
        <v>173</v>
      </c>
      <c r="N29" s="16">
        <v>146</v>
      </c>
      <c r="O29" s="16">
        <v>172</v>
      </c>
      <c r="P29" s="44">
        <v>134</v>
      </c>
      <c r="Q29" s="47">
        <f>VLOOKUP(A29,'2019_A15_Rohdaten'!$A$6:$D$58,4,FALSE)</f>
        <v>234</v>
      </c>
      <c r="R29" s="48">
        <f t="shared" si="0"/>
        <v>3</v>
      </c>
      <c r="S29" s="48">
        <f t="shared" si="1"/>
        <v>110</v>
      </c>
      <c r="T29" s="48">
        <f t="shared" si="2"/>
        <v>100</v>
      </c>
      <c r="U29" s="24"/>
    </row>
    <row r="30" spans="1:21" s="28" customFormat="1" ht="16.5" customHeight="1" x14ac:dyDescent="0.25">
      <c r="A30" s="43">
        <v>2</v>
      </c>
      <c r="B30" s="25" t="s">
        <v>95</v>
      </c>
      <c r="C30" s="25">
        <v>4421</v>
      </c>
      <c r="D30" s="25">
        <v>4410</v>
      </c>
      <c r="E30" s="25">
        <v>3513</v>
      </c>
      <c r="F30" s="25">
        <v>3077</v>
      </c>
      <c r="G30" s="25">
        <v>2794</v>
      </c>
      <c r="H30" s="25">
        <v>2639</v>
      </c>
      <c r="I30" s="25">
        <v>3002</v>
      </c>
      <c r="J30" s="25">
        <v>3265</v>
      </c>
      <c r="K30" s="25">
        <v>2943</v>
      </c>
      <c r="L30" s="25">
        <v>2832</v>
      </c>
      <c r="M30" s="25">
        <v>2825</v>
      </c>
      <c r="N30" s="25">
        <v>3005</v>
      </c>
      <c r="O30" s="25">
        <v>3146</v>
      </c>
      <c r="P30" s="45">
        <v>2990</v>
      </c>
      <c r="Q30" s="49">
        <f>VLOOKUP(A30,'2019_A15_Rohdaten'!$A$6:$D$58,4,FALSE)</f>
        <v>3869</v>
      </c>
      <c r="R30" s="50">
        <f t="shared" si="0"/>
        <v>-552</v>
      </c>
      <c r="S30" s="50">
        <f t="shared" si="1"/>
        <v>1230</v>
      </c>
      <c r="T30" s="50">
        <f t="shared" si="2"/>
        <v>879</v>
      </c>
      <c r="U30" s="27"/>
    </row>
    <row r="31" spans="1:21" ht="8.25" customHeight="1" x14ac:dyDescent="0.25">
      <c r="A31" s="42">
        <v>351</v>
      </c>
      <c r="B31" s="16" t="s">
        <v>96</v>
      </c>
      <c r="C31" s="16">
        <v>214</v>
      </c>
      <c r="D31" s="16">
        <v>263</v>
      </c>
      <c r="E31" s="16">
        <v>163</v>
      </c>
      <c r="F31" s="16">
        <v>120</v>
      </c>
      <c r="G31" s="16">
        <v>137</v>
      </c>
      <c r="H31" s="16">
        <v>136</v>
      </c>
      <c r="I31" s="16">
        <v>160</v>
      </c>
      <c r="J31" s="16">
        <v>120</v>
      </c>
      <c r="K31" s="16">
        <v>148</v>
      </c>
      <c r="L31" s="16">
        <v>149</v>
      </c>
      <c r="M31" s="16">
        <v>197</v>
      </c>
      <c r="N31" s="16">
        <v>124</v>
      </c>
      <c r="O31" s="16">
        <v>191</v>
      </c>
      <c r="P31" s="44">
        <v>170</v>
      </c>
      <c r="Q31" s="47">
        <f>VLOOKUP(A31,'2019_A15_Rohdaten'!$A$6:$D$58,4,FALSE)</f>
        <v>338</v>
      </c>
      <c r="R31" s="48">
        <f t="shared" si="0"/>
        <v>124</v>
      </c>
      <c r="S31" s="48">
        <f t="shared" si="1"/>
        <v>202</v>
      </c>
      <c r="T31" s="48">
        <f t="shared" si="2"/>
        <v>168</v>
      </c>
      <c r="U31" s="24"/>
    </row>
    <row r="32" spans="1:21" ht="8.25" customHeight="1" x14ac:dyDescent="0.25">
      <c r="A32" s="42">
        <v>352</v>
      </c>
      <c r="B32" s="16" t="s">
        <v>97</v>
      </c>
      <c r="C32" s="16">
        <v>184</v>
      </c>
      <c r="D32" s="16">
        <v>147</v>
      </c>
      <c r="E32" s="16">
        <v>130</v>
      </c>
      <c r="F32" s="16">
        <v>130</v>
      </c>
      <c r="G32" s="16">
        <v>123</v>
      </c>
      <c r="H32" s="16">
        <v>114</v>
      </c>
      <c r="I32" s="16">
        <v>116</v>
      </c>
      <c r="J32" s="16">
        <v>141</v>
      </c>
      <c r="K32" s="16">
        <v>125</v>
      </c>
      <c r="L32" s="16">
        <v>114</v>
      </c>
      <c r="M32" s="16">
        <v>127</v>
      </c>
      <c r="N32" s="16">
        <v>133</v>
      </c>
      <c r="O32" s="16">
        <v>166</v>
      </c>
      <c r="P32" s="44">
        <v>114</v>
      </c>
      <c r="Q32" s="47">
        <f>VLOOKUP(A32,'2019_A15_Rohdaten'!$A$6:$D$58,4,FALSE)</f>
        <v>149</v>
      </c>
      <c r="R32" s="48">
        <f t="shared" si="0"/>
        <v>-35</v>
      </c>
      <c r="S32" s="48">
        <f t="shared" si="1"/>
        <v>35</v>
      </c>
      <c r="T32" s="48">
        <f t="shared" si="2"/>
        <v>35</v>
      </c>
      <c r="U32" s="24"/>
    </row>
    <row r="33" spans="1:21" ht="8.25" customHeight="1" x14ac:dyDescent="0.25">
      <c r="A33" s="42">
        <v>353</v>
      </c>
      <c r="B33" s="16" t="s">
        <v>98</v>
      </c>
      <c r="C33" s="16">
        <v>301</v>
      </c>
      <c r="D33" s="16">
        <v>257</v>
      </c>
      <c r="E33" s="16">
        <v>177</v>
      </c>
      <c r="F33" s="16">
        <v>169</v>
      </c>
      <c r="G33" s="16">
        <v>204</v>
      </c>
      <c r="H33" s="16">
        <v>207</v>
      </c>
      <c r="I33" s="16">
        <v>225</v>
      </c>
      <c r="J33" s="16">
        <v>153</v>
      </c>
      <c r="K33" s="16">
        <v>194</v>
      </c>
      <c r="L33" s="16">
        <v>236</v>
      </c>
      <c r="M33" s="16">
        <v>203</v>
      </c>
      <c r="N33" s="16">
        <v>298</v>
      </c>
      <c r="O33" s="16">
        <v>345</v>
      </c>
      <c r="P33" s="44">
        <v>282</v>
      </c>
      <c r="Q33" s="47">
        <f>VLOOKUP(A33,'2019_A15_Rohdaten'!$A$6:$D$58,4,FALSE)</f>
        <v>279</v>
      </c>
      <c r="R33" s="48">
        <f t="shared" si="0"/>
        <v>-22</v>
      </c>
      <c r="S33" s="48">
        <f t="shared" si="1"/>
        <v>72</v>
      </c>
      <c r="T33" s="48">
        <f t="shared" si="2"/>
        <v>-3</v>
      </c>
      <c r="U33" s="24"/>
    </row>
    <row r="34" spans="1:21" ht="8.25" customHeight="1" x14ac:dyDescent="0.25">
      <c r="A34" s="42">
        <v>354</v>
      </c>
      <c r="B34" s="16" t="s">
        <v>99</v>
      </c>
      <c r="C34" s="16">
        <v>5</v>
      </c>
      <c r="D34" s="16">
        <v>10</v>
      </c>
      <c r="E34" s="16">
        <v>17</v>
      </c>
      <c r="F34" s="16">
        <v>13</v>
      </c>
      <c r="G34" s="16">
        <v>8</v>
      </c>
      <c r="H34" s="16">
        <v>6</v>
      </c>
      <c r="I34" s="16">
        <v>5</v>
      </c>
      <c r="J34" s="16">
        <v>13</v>
      </c>
      <c r="K34" s="16">
        <v>12</v>
      </c>
      <c r="L34" s="16">
        <v>7</v>
      </c>
      <c r="M34" s="16">
        <v>10</v>
      </c>
      <c r="N34" s="16">
        <v>17</v>
      </c>
      <c r="O34" s="16">
        <v>20</v>
      </c>
      <c r="P34" s="44">
        <v>19</v>
      </c>
      <c r="Q34" s="47">
        <f>VLOOKUP(A34,'2019_A15_Rohdaten'!$A$6:$D$58,4,FALSE)</f>
        <v>26</v>
      </c>
      <c r="R34" s="48">
        <f t="shared" si="0"/>
        <v>21</v>
      </c>
      <c r="S34" s="48">
        <f t="shared" si="1"/>
        <v>20</v>
      </c>
      <c r="T34" s="48">
        <f t="shared" si="2"/>
        <v>7</v>
      </c>
      <c r="U34" s="24"/>
    </row>
    <row r="35" spans="1:21" ht="8.25" customHeight="1" x14ac:dyDescent="0.25">
      <c r="A35" s="42">
        <v>355</v>
      </c>
      <c r="B35" s="16" t="s">
        <v>135</v>
      </c>
      <c r="C35" s="16">
        <v>197</v>
      </c>
      <c r="D35" s="16">
        <v>186</v>
      </c>
      <c r="E35" s="16">
        <v>157</v>
      </c>
      <c r="F35" s="16">
        <v>209</v>
      </c>
      <c r="G35" s="16">
        <v>167</v>
      </c>
      <c r="H35" s="16">
        <v>172</v>
      </c>
      <c r="I35" s="16">
        <v>152</v>
      </c>
      <c r="J35" s="16">
        <v>199</v>
      </c>
      <c r="K35" s="16">
        <v>185</v>
      </c>
      <c r="L35" s="16">
        <v>199</v>
      </c>
      <c r="M35" s="16">
        <v>158</v>
      </c>
      <c r="N35" s="16">
        <v>158</v>
      </c>
      <c r="O35" s="16">
        <v>168</v>
      </c>
      <c r="P35" s="44">
        <v>148</v>
      </c>
      <c r="Q35" s="47">
        <f>VLOOKUP(A35,'2019_A15_Rohdaten'!$A$6:$D$58,4,FALSE)</f>
        <v>253</v>
      </c>
      <c r="R35" s="48">
        <f t="shared" si="0"/>
        <v>56</v>
      </c>
      <c r="S35" s="48">
        <f t="shared" si="1"/>
        <v>81</v>
      </c>
      <c r="T35" s="48">
        <f t="shared" si="2"/>
        <v>105</v>
      </c>
      <c r="U35" s="24"/>
    </row>
    <row r="36" spans="1:21" ht="8.25" customHeight="1" x14ac:dyDescent="0.25">
      <c r="A36" s="42">
        <v>356</v>
      </c>
      <c r="B36" s="16" t="s">
        <v>101</v>
      </c>
      <c r="C36" s="16">
        <v>59</v>
      </c>
      <c r="D36" s="16">
        <v>60</v>
      </c>
      <c r="E36" s="16">
        <v>53</v>
      </c>
      <c r="F36" s="16">
        <v>53</v>
      </c>
      <c r="G36" s="16">
        <v>66</v>
      </c>
      <c r="H36" s="16">
        <v>67</v>
      </c>
      <c r="I36" s="16">
        <v>47</v>
      </c>
      <c r="J36" s="16">
        <v>75</v>
      </c>
      <c r="K36" s="16">
        <v>57</v>
      </c>
      <c r="L36" s="16">
        <v>65</v>
      </c>
      <c r="M36" s="16">
        <v>84</v>
      </c>
      <c r="N36" s="16">
        <v>70</v>
      </c>
      <c r="O36" s="16">
        <v>54</v>
      </c>
      <c r="P36" s="44">
        <v>72</v>
      </c>
      <c r="Q36" s="47">
        <f>VLOOKUP(A36,'2019_A15_Rohdaten'!$A$6:$D$58,4,FALSE)</f>
        <v>114</v>
      </c>
      <c r="R36" s="48">
        <f t="shared" si="0"/>
        <v>55</v>
      </c>
      <c r="S36" s="48">
        <f t="shared" si="1"/>
        <v>47</v>
      </c>
      <c r="T36" s="48">
        <f t="shared" si="2"/>
        <v>42</v>
      </c>
      <c r="U36" s="24"/>
    </row>
    <row r="37" spans="1:21" ht="8.25" customHeight="1" x14ac:dyDescent="0.25">
      <c r="A37" s="42">
        <v>357</v>
      </c>
      <c r="B37" s="16" t="s">
        <v>102</v>
      </c>
      <c r="C37" s="16">
        <v>86</v>
      </c>
      <c r="D37" s="16">
        <v>84</v>
      </c>
      <c r="E37" s="16">
        <v>103</v>
      </c>
      <c r="F37" s="16">
        <v>83</v>
      </c>
      <c r="G37" s="16">
        <v>109</v>
      </c>
      <c r="H37" s="16">
        <v>103</v>
      </c>
      <c r="I37" s="16">
        <v>123</v>
      </c>
      <c r="J37" s="16">
        <v>106</v>
      </c>
      <c r="K37" s="16">
        <v>118</v>
      </c>
      <c r="L37" s="16">
        <v>105</v>
      </c>
      <c r="M37" s="16">
        <v>93</v>
      </c>
      <c r="N37" s="16">
        <v>88</v>
      </c>
      <c r="O37" s="16">
        <v>87</v>
      </c>
      <c r="P37" s="44">
        <v>107</v>
      </c>
      <c r="Q37" s="47">
        <f>VLOOKUP(A37,'2019_A15_Rohdaten'!$A$6:$D$58,4,FALSE)</f>
        <v>126</v>
      </c>
      <c r="R37" s="48">
        <f t="shared" si="0"/>
        <v>40</v>
      </c>
      <c r="S37" s="48">
        <f t="shared" si="1"/>
        <v>23</v>
      </c>
      <c r="T37" s="48">
        <f t="shared" si="2"/>
        <v>19</v>
      </c>
      <c r="U37" s="24"/>
    </row>
    <row r="38" spans="1:21" ht="8.25" customHeight="1" x14ac:dyDescent="0.25">
      <c r="A38" s="42">
        <v>358</v>
      </c>
      <c r="B38" s="16" t="s">
        <v>103</v>
      </c>
      <c r="C38" s="16">
        <v>146</v>
      </c>
      <c r="D38" s="16">
        <v>135</v>
      </c>
      <c r="E38" s="16">
        <v>128</v>
      </c>
      <c r="F38" s="16">
        <v>122</v>
      </c>
      <c r="G38" s="16">
        <v>93</v>
      </c>
      <c r="H38" s="16">
        <v>80</v>
      </c>
      <c r="I38" s="16">
        <v>114</v>
      </c>
      <c r="J38" s="16">
        <v>114</v>
      </c>
      <c r="K38" s="16">
        <v>108</v>
      </c>
      <c r="L38" s="16">
        <v>99</v>
      </c>
      <c r="M38" s="16">
        <v>101</v>
      </c>
      <c r="N38" s="16">
        <v>123</v>
      </c>
      <c r="O38" s="16">
        <v>130</v>
      </c>
      <c r="P38" s="44">
        <v>146</v>
      </c>
      <c r="Q38" s="47">
        <f>VLOOKUP(A38,'2019_A15_Rohdaten'!$A$6:$D$58,4,FALSE)</f>
        <v>192</v>
      </c>
      <c r="R38" s="48">
        <f t="shared" si="0"/>
        <v>46</v>
      </c>
      <c r="S38" s="48">
        <f t="shared" si="1"/>
        <v>112</v>
      </c>
      <c r="T38" s="48">
        <f t="shared" si="2"/>
        <v>46</v>
      </c>
      <c r="U38" s="24"/>
    </row>
    <row r="39" spans="1:21" ht="8.25" customHeight="1" x14ac:dyDescent="0.25">
      <c r="A39" s="42">
        <v>359</v>
      </c>
      <c r="B39" s="16" t="s">
        <v>104</v>
      </c>
      <c r="C39" s="16">
        <v>298</v>
      </c>
      <c r="D39" s="16">
        <v>288</v>
      </c>
      <c r="E39" s="16">
        <v>189</v>
      </c>
      <c r="F39" s="16">
        <v>127</v>
      </c>
      <c r="G39" s="16">
        <v>134</v>
      </c>
      <c r="H39" s="16">
        <v>152</v>
      </c>
      <c r="I39" s="16">
        <v>122</v>
      </c>
      <c r="J39" s="16">
        <v>166</v>
      </c>
      <c r="K39" s="16">
        <v>172</v>
      </c>
      <c r="L39" s="16">
        <v>144</v>
      </c>
      <c r="M39" s="16">
        <v>147</v>
      </c>
      <c r="N39" s="16">
        <v>160</v>
      </c>
      <c r="O39" s="16">
        <v>114</v>
      </c>
      <c r="P39" s="44">
        <v>180</v>
      </c>
      <c r="Q39" s="47">
        <f>VLOOKUP(A39,'2019_A15_Rohdaten'!$A$6:$D$58,4,FALSE)</f>
        <v>279</v>
      </c>
      <c r="R39" s="48">
        <f t="shared" si="0"/>
        <v>-19</v>
      </c>
      <c r="S39" s="48">
        <f t="shared" si="1"/>
        <v>127</v>
      </c>
      <c r="T39" s="48">
        <f t="shared" si="2"/>
        <v>99</v>
      </c>
      <c r="U39" s="24"/>
    </row>
    <row r="40" spans="1:21" ht="8.25" customHeight="1" x14ac:dyDescent="0.25">
      <c r="A40" s="42">
        <v>360</v>
      </c>
      <c r="B40" s="16" t="s">
        <v>105</v>
      </c>
      <c r="C40" s="16">
        <v>53</v>
      </c>
      <c r="D40" s="16">
        <v>57</v>
      </c>
      <c r="E40" s="16">
        <v>43</v>
      </c>
      <c r="F40" s="16">
        <v>74</v>
      </c>
      <c r="G40" s="16">
        <v>51</v>
      </c>
      <c r="H40" s="16">
        <v>44</v>
      </c>
      <c r="I40" s="16">
        <v>57</v>
      </c>
      <c r="J40" s="16">
        <v>47</v>
      </c>
      <c r="K40" s="16">
        <v>34</v>
      </c>
      <c r="L40" s="16">
        <v>17</v>
      </c>
      <c r="M40" s="16">
        <v>40</v>
      </c>
      <c r="N40" s="16">
        <v>39</v>
      </c>
      <c r="O40" s="16">
        <v>19</v>
      </c>
      <c r="P40" s="44">
        <v>46</v>
      </c>
      <c r="Q40" s="47">
        <f>VLOOKUP(A40,'2019_A15_Rohdaten'!$A$6:$D$58,4,FALSE)</f>
        <v>74</v>
      </c>
      <c r="R40" s="48">
        <f t="shared" si="0"/>
        <v>21</v>
      </c>
      <c r="S40" s="48">
        <f t="shared" si="1"/>
        <v>30</v>
      </c>
      <c r="T40" s="48">
        <f t="shared" si="2"/>
        <v>28</v>
      </c>
      <c r="U40" s="24"/>
    </row>
    <row r="41" spans="1:21" ht="8.25" customHeight="1" x14ac:dyDescent="0.25">
      <c r="A41" s="42">
        <v>361</v>
      </c>
      <c r="B41" s="16" t="s">
        <v>106</v>
      </c>
      <c r="C41" s="16">
        <v>177</v>
      </c>
      <c r="D41" s="16">
        <v>148</v>
      </c>
      <c r="E41" s="16">
        <v>128</v>
      </c>
      <c r="F41" s="16">
        <v>91</v>
      </c>
      <c r="G41" s="16">
        <v>124</v>
      </c>
      <c r="H41" s="16">
        <v>117</v>
      </c>
      <c r="I41" s="16">
        <v>144</v>
      </c>
      <c r="J41" s="16">
        <v>132</v>
      </c>
      <c r="K41" s="16">
        <v>122</v>
      </c>
      <c r="L41" s="16">
        <v>134</v>
      </c>
      <c r="M41" s="16">
        <v>143</v>
      </c>
      <c r="N41" s="16">
        <v>121</v>
      </c>
      <c r="O41" s="16">
        <v>115</v>
      </c>
      <c r="P41" s="44">
        <v>105</v>
      </c>
      <c r="Q41" s="47">
        <f>VLOOKUP(A41,'2019_A15_Rohdaten'!$A$6:$D$58,4,FALSE)</f>
        <v>177</v>
      </c>
      <c r="R41" s="48">
        <f t="shared" si="0"/>
        <v>0</v>
      </c>
      <c r="S41" s="48">
        <f t="shared" si="1"/>
        <v>60</v>
      </c>
      <c r="T41" s="48">
        <f t="shared" si="2"/>
        <v>72</v>
      </c>
      <c r="U41" s="24"/>
    </row>
    <row r="42" spans="1:21" s="28" customFormat="1" ht="16.5" customHeight="1" x14ac:dyDescent="0.25">
      <c r="A42" s="43">
        <v>3</v>
      </c>
      <c r="B42" s="25" t="s">
        <v>107</v>
      </c>
      <c r="C42" s="25">
        <v>1720</v>
      </c>
      <c r="D42" s="25">
        <v>1635</v>
      </c>
      <c r="E42" s="25">
        <v>1288</v>
      </c>
      <c r="F42" s="25">
        <v>1191</v>
      </c>
      <c r="G42" s="25">
        <v>1216</v>
      </c>
      <c r="H42" s="25">
        <v>1198</v>
      </c>
      <c r="I42" s="25">
        <v>1265</v>
      </c>
      <c r="J42" s="25">
        <v>1266</v>
      </c>
      <c r="K42" s="25">
        <v>1275</v>
      </c>
      <c r="L42" s="25">
        <v>1269</v>
      </c>
      <c r="M42" s="25">
        <v>1303</v>
      </c>
      <c r="N42" s="25">
        <v>1331</v>
      </c>
      <c r="O42" s="25">
        <v>1409</v>
      </c>
      <c r="P42" s="45">
        <v>1389</v>
      </c>
      <c r="Q42" s="49">
        <f>VLOOKUP(A42,'2019_A15_Rohdaten'!$A$6:$D$58,4,FALSE)</f>
        <v>2007</v>
      </c>
      <c r="R42" s="50">
        <f t="shared" si="0"/>
        <v>287</v>
      </c>
      <c r="S42" s="50">
        <f t="shared" si="1"/>
        <v>809</v>
      </c>
      <c r="T42" s="50">
        <f t="shared" si="2"/>
        <v>618</v>
      </c>
      <c r="U42" s="27"/>
    </row>
    <row r="43" spans="1:21" ht="8.25" customHeight="1" x14ac:dyDescent="0.25">
      <c r="A43" s="42">
        <v>401</v>
      </c>
      <c r="B43" s="16" t="s">
        <v>108</v>
      </c>
      <c r="C43" s="16">
        <v>198</v>
      </c>
      <c r="D43" s="16">
        <v>269</v>
      </c>
      <c r="E43" s="16">
        <v>267</v>
      </c>
      <c r="F43" s="16">
        <v>192</v>
      </c>
      <c r="G43" s="16">
        <v>204</v>
      </c>
      <c r="H43" s="16">
        <v>214</v>
      </c>
      <c r="I43" s="16">
        <v>202</v>
      </c>
      <c r="J43" s="16">
        <v>180</v>
      </c>
      <c r="K43" s="16">
        <v>152</v>
      </c>
      <c r="L43" s="16">
        <v>139</v>
      </c>
      <c r="M43" s="16">
        <v>121</v>
      </c>
      <c r="N43" s="16">
        <v>122</v>
      </c>
      <c r="O43" s="16">
        <v>87</v>
      </c>
      <c r="P43" s="44">
        <v>123</v>
      </c>
      <c r="Q43" s="47">
        <f>VLOOKUP(A43,'2019_A15_Rohdaten'!$A$6:$D$58,4,FALSE)</f>
        <v>155</v>
      </c>
      <c r="R43" s="48">
        <f t="shared" si="0"/>
        <v>-43</v>
      </c>
      <c r="S43" s="48">
        <f t="shared" si="1"/>
        <v>-59</v>
      </c>
      <c r="T43" s="48">
        <f t="shared" si="2"/>
        <v>32</v>
      </c>
      <c r="U43" s="24"/>
    </row>
    <row r="44" spans="1:21" ht="8.25" customHeight="1" x14ac:dyDescent="0.25">
      <c r="A44" s="42">
        <v>402</v>
      </c>
      <c r="B44" s="16" t="s">
        <v>109</v>
      </c>
      <c r="C44" s="16">
        <v>47</v>
      </c>
      <c r="D44" s="16">
        <v>82</v>
      </c>
      <c r="E44" s="16">
        <v>75</v>
      </c>
      <c r="F44" s="16">
        <v>31</v>
      </c>
      <c r="G44" s="16">
        <v>37</v>
      </c>
      <c r="H44" s="16">
        <v>36</v>
      </c>
      <c r="I44" s="16">
        <v>46</v>
      </c>
      <c r="J44" s="16">
        <v>25</v>
      </c>
      <c r="K44" s="16">
        <v>72</v>
      </c>
      <c r="L44" s="16">
        <v>75</v>
      </c>
      <c r="M44" s="16">
        <v>66</v>
      </c>
      <c r="N44" s="16">
        <v>47</v>
      </c>
      <c r="O44" s="16">
        <v>42</v>
      </c>
      <c r="P44" s="44">
        <v>40</v>
      </c>
      <c r="Q44" s="47">
        <f>VLOOKUP(A44,'2019_A15_Rohdaten'!$A$6:$D$58,4,FALSE)</f>
        <v>34</v>
      </c>
      <c r="R44" s="48">
        <f t="shared" si="0"/>
        <v>-13</v>
      </c>
      <c r="S44" s="48">
        <f t="shared" si="1"/>
        <v>-2</v>
      </c>
      <c r="T44" s="48">
        <f t="shared" si="2"/>
        <v>-6</v>
      </c>
      <c r="U44" s="24"/>
    </row>
    <row r="45" spans="1:21" ht="8.25" customHeight="1" x14ac:dyDescent="0.25">
      <c r="A45" s="42">
        <v>403</v>
      </c>
      <c r="B45" s="16" t="s">
        <v>110</v>
      </c>
      <c r="C45" s="16">
        <v>245</v>
      </c>
      <c r="D45" s="16">
        <v>264</v>
      </c>
      <c r="E45" s="16">
        <v>253</v>
      </c>
      <c r="F45" s="16">
        <v>278</v>
      </c>
      <c r="G45" s="16">
        <v>215</v>
      </c>
      <c r="H45" s="16">
        <v>234</v>
      </c>
      <c r="I45" s="16">
        <v>222</v>
      </c>
      <c r="J45" s="16">
        <v>210</v>
      </c>
      <c r="K45" s="16">
        <v>245</v>
      </c>
      <c r="L45" s="16">
        <v>214</v>
      </c>
      <c r="M45" s="16">
        <v>252</v>
      </c>
      <c r="N45" s="16">
        <v>320</v>
      </c>
      <c r="O45" s="16">
        <v>287</v>
      </c>
      <c r="P45" s="44">
        <v>310</v>
      </c>
      <c r="Q45" s="47">
        <f>VLOOKUP(A45,'2019_A15_Rohdaten'!$A$6:$D$58,4,FALSE)</f>
        <v>303</v>
      </c>
      <c r="R45" s="48">
        <f t="shared" si="0"/>
        <v>58</v>
      </c>
      <c r="S45" s="48">
        <f t="shared" si="1"/>
        <v>69</v>
      </c>
      <c r="T45" s="48">
        <f t="shared" si="2"/>
        <v>-7</v>
      </c>
      <c r="U45" s="24"/>
    </row>
    <row r="46" spans="1:21" ht="8.25" customHeight="1" x14ac:dyDescent="0.25">
      <c r="A46" s="42">
        <v>404</v>
      </c>
      <c r="B46" s="16" t="s">
        <v>111</v>
      </c>
      <c r="C46" s="16">
        <v>460</v>
      </c>
      <c r="D46" s="16">
        <v>534</v>
      </c>
      <c r="E46" s="16">
        <v>366</v>
      </c>
      <c r="F46" s="16">
        <v>255</v>
      </c>
      <c r="G46" s="16">
        <v>222</v>
      </c>
      <c r="H46" s="16">
        <v>233</v>
      </c>
      <c r="I46" s="16">
        <v>260</v>
      </c>
      <c r="J46" s="16">
        <v>258</v>
      </c>
      <c r="K46" s="16">
        <v>265</v>
      </c>
      <c r="L46" s="16">
        <v>240</v>
      </c>
      <c r="M46" s="16">
        <v>273</v>
      </c>
      <c r="N46" s="16">
        <v>279</v>
      </c>
      <c r="O46" s="16">
        <v>291</v>
      </c>
      <c r="P46" s="44">
        <v>309</v>
      </c>
      <c r="Q46" s="47">
        <f>VLOOKUP(A46,'2019_A15_Rohdaten'!$A$6:$D$58,4,FALSE)</f>
        <v>407</v>
      </c>
      <c r="R46" s="48">
        <f t="shared" si="0"/>
        <v>-53</v>
      </c>
      <c r="S46" s="48">
        <f t="shared" si="1"/>
        <v>174</v>
      </c>
      <c r="T46" s="48">
        <f t="shared" si="2"/>
        <v>98</v>
      </c>
      <c r="U46" s="24"/>
    </row>
    <row r="47" spans="1:21" ht="8.25" customHeight="1" x14ac:dyDescent="0.25">
      <c r="A47" s="42">
        <v>405</v>
      </c>
      <c r="B47" s="16" t="s">
        <v>112</v>
      </c>
      <c r="C47" s="16">
        <v>183</v>
      </c>
      <c r="D47" s="16">
        <v>146</v>
      </c>
      <c r="E47" s="16">
        <v>129</v>
      </c>
      <c r="F47" s="16">
        <v>88</v>
      </c>
      <c r="G47" s="16">
        <v>110</v>
      </c>
      <c r="H47" s="16">
        <v>107</v>
      </c>
      <c r="I47" s="16">
        <v>83</v>
      </c>
      <c r="J47" s="16">
        <v>83</v>
      </c>
      <c r="K47" s="16">
        <v>109</v>
      </c>
      <c r="L47" s="16">
        <v>91</v>
      </c>
      <c r="M47" s="16">
        <v>100</v>
      </c>
      <c r="N47" s="16">
        <v>116</v>
      </c>
      <c r="O47" s="16">
        <v>115</v>
      </c>
      <c r="P47" s="44">
        <v>109</v>
      </c>
      <c r="Q47" s="47">
        <f>VLOOKUP(A47,'2019_A15_Rohdaten'!$A$6:$D$58,4,FALSE)</f>
        <v>125</v>
      </c>
      <c r="R47" s="48">
        <f t="shared" si="0"/>
        <v>-58</v>
      </c>
      <c r="S47" s="48">
        <f t="shared" si="1"/>
        <v>18</v>
      </c>
      <c r="T47" s="48">
        <f t="shared" si="2"/>
        <v>16</v>
      </c>
      <c r="U47" s="24"/>
    </row>
    <row r="48" spans="1:21" ht="8.25" customHeight="1" x14ac:dyDescent="0.25">
      <c r="A48" s="42">
        <v>451</v>
      </c>
      <c r="B48" s="16" t="s">
        <v>113</v>
      </c>
      <c r="C48" s="16">
        <v>91</v>
      </c>
      <c r="D48" s="16">
        <v>101</v>
      </c>
      <c r="E48" s="16">
        <v>68</v>
      </c>
      <c r="F48" s="16">
        <v>71</v>
      </c>
      <c r="G48" s="16">
        <v>44</v>
      </c>
      <c r="H48" s="16">
        <v>63</v>
      </c>
      <c r="I48" s="16">
        <v>76</v>
      </c>
      <c r="J48" s="16">
        <v>87</v>
      </c>
      <c r="K48" s="16">
        <v>74</v>
      </c>
      <c r="L48" s="16">
        <v>100</v>
      </c>
      <c r="M48" s="16">
        <v>153</v>
      </c>
      <c r="N48" s="16">
        <v>177</v>
      </c>
      <c r="O48" s="16">
        <v>132</v>
      </c>
      <c r="P48" s="44">
        <v>57</v>
      </c>
      <c r="Q48" s="47">
        <f>VLOOKUP(A48,'2019_A15_Rohdaten'!$A$6:$D$58,4,FALSE)</f>
        <v>111</v>
      </c>
      <c r="R48" s="48">
        <f t="shared" si="0"/>
        <v>20</v>
      </c>
      <c r="S48" s="48">
        <f t="shared" si="1"/>
        <v>48</v>
      </c>
      <c r="T48" s="48">
        <f t="shared" si="2"/>
        <v>54</v>
      </c>
      <c r="U48" s="24"/>
    </row>
    <row r="49" spans="1:21" ht="8.25" customHeight="1" x14ac:dyDescent="0.25">
      <c r="A49" s="42">
        <v>452</v>
      </c>
      <c r="B49" s="16" t="s">
        <v>114</v>
      </c>
      <c r="C49" s="16">
        <v>201</v>
      </c>
      <c r="D49" s="16">
        <v>166</v>
      </c>
      <c r="E49" s="16">
        <v>158</v>
      </c>
      <c r="F49" s="16">
        <v>97</v>
      </c>
      <c r="G49" s="16">
        <v>106</v>
      </c>
      <c r="H49" s="16">
        <v>138</v>
      </c>
      <c r="I49" s="16">
        <v>148</v>
      </c>
      <c r="J49" s="16">
        <v>116</v>
      </c>
      <c r="K49" s="16">
        <v>122</v>
      </c>
      <c r="L49" s="16">
        <v>112</v>
      </c>
      <c r="M49" s="16">
        <v>108</v>
      </c>
      <c r="N49" s="16">
        <v>145</v>
      </c>
      <c r="O49" s="16">
        <v>155</v>
      </c>
      <c r="P49" s="44">
        <v>144</v>
      </c>
      <c r="Q49" s="47">
        <f>VLOOKUP(A49,'2019_A15_Rohdaten'!$A$6:$D$58,4,FALSE)</f>
        <v>142</v>
      </c>
      <c r="R49" s="48">
        <f t="shared" si="0"/>
        <v>-59</v>
      </c>
      <c r="S49" s="48">
        <f t="shared" si="1"/>
        <v>4</v>
      </c>
      <c r="T49" s="48">
        <f t="shared" si="2"/>
        <v>-2</v>
      </c>
      <c r="U49" s="24"/>
    </row>
    <row r="50" spans="1:21" ht="8.25" customHeight="1" x14ac:dyDescent="0.25">
      <c r="A50" s="42">
        <v>453</v>
      </c>
      <c r="B50" s="16" t="s">
        <v>115</v>
      </c>
      <c r="C50" s="16">
        <v>83</v>
      </c>
      <c r="D50" s="16">
        <v>123</v>
      </c>
      <c r="E50" s="16">
        <v>117</v>
      </c>
      <c r="F50" s="16">
        <v>68</v>
      </c>
      <c r="G50" s="16">
        <v>101</v>
      </c>
      <c r="H50" s="16">
        <v>89</v>
      </c>
      <c r="I50" s="16">
        <v>109</v>
      </c>
      <c r="J50" s="16">
        <v>124</v>
      </c>
      <c r="K50" s="16">
        <v>103</v>
      </c>
      <c r="L50" s="16">
        <v>108</v>
      </c>
      <c r="M50" s="16">
        <v>101</v>
      </c>
      <c r="N50" s="16">
        <v>74</v>
      </c>
      <c r="O50" s="16">
        <v>117</v>
      </c>
      <c r="P50" s="44">
        <v>122</v>
      </c>
      <c r="Q50" s="47">
        <f>VLOOKUP(A50,'2019_A15_Rohdaten'!$A$6:$D$58,4,FALSE)</f>
        <v>149</v>
      </c>
      <c r="R50" s="48">
        <f t="shared" si="0"/>
        <v>66</v>
      </c>
      <c r="S50" s="48">
        <f t="shared" si="1"/>
        <v>60</v>
      </c>
      <c r="T50" s="48">
        <f t="shared" si="2"/>
        <v>27</v>
      </c>
      <c r="U50" s="24"/>
    </row>
    <row r="51" spans="1:21" ht="8.25" customHeight="1" x14ac:dyDescent="0.25">
      <c r="A51" s="42">
        <v>454</v>
      </c>
      <c r="B51" s="16" t="s">
        <v>116</v>
      </c>
      <c r="C51" s="16">
        <v>165</v>
      </c>
      <c r="D51" s="16">
        <v>183</v>
      </c>
      <c r="E51" s="16">
        <v>130</v>
      </c>
      <c r="F51" s="16">
        <v>118</v>
      </c>
      <c r="G51" s="16">
        <v>109</v>
      </c>
      <c r="H51" s="16">
        <v>152</v>
      </c>
      <c r="I51" s="16">
        <v>171</v>
      </c>
      <c r="J51" s="16">
        <v>157</v>
      </c>
      <c r="K51" s="16">
        <v>146</v>
      </c>
      <c r="L51" s="16">
        <v>163</v>
      </c>
      <c r="M51" s="16">
        <v>116</v>
      </c>
      <c r="N51" s="16">
        <v>184</v>
      </c>
      <c r="O51" s="16">
        <v>156</v>
      </c>
      <c r="P51" s="44">
        <v>127</v>
      </c>
      <c r="Q51" s="47">
        <f>VLOOKUP(A51,'2019_A15_Rohdaten'!$A$6:$D$58,4,FALSE)</f>
        <v>237</v>
      </c>
      <c r="R51" s="48">
        <f t="shared" si="0"/>
        <v>72</v>
      </c>
      <c r="S51" s="48">
        <f t="shared" si="1"/>
        <v>85</v>
      </c>
      <c r="T51" s="48">
        <f t="shared" si="2"/>
        <v>110</v>
      </c>
      <c r="U51" s="24"/>
    </row>
    <row r="52" spans="1:21" ht="8.25" customHeight="1" x14ac:dyDescent="0.25">
      <c r="A52" s="42">
        <v>455</v>
      </c>
      <c r="B52" s="16" t="s">
        <v>117</v>
      </c>
      <c r="C52" s="16">
        <v>71</v>
      </c>
      <c r="D52" s="16">
        <v>43</v>
      </c>
      <c r="E52" s="16">
        <v>48</v>
      </c>
      <c r="F52" s="16">
        <v>64</v>
      </c>
      <c r="G52" s="16">
        <v>39</v>
      </c>
      <c r="H52" s="16">
        <v>81</v>
      </c>
      <c r="I52" s="16">
        <v>66</v>
      </c>
      <c r="J52" s="16">
        <v>47</v>
      </c>
      <c r="K52" s="16">
        <v>80</v>
      </c>
      <c r="L52" s="16">
        <v>70</v>
      </c>
      <c r="M52" s="16">
        <v>54</v>
      </c>
      <c r="N52" s="16">
        <v>33</v>
      </c>
      <c r="O52" s="16">
        <v>25</v>
      </c>
      <c r="P52" s="44">
        <v>31</v>
      </c>
      <c r="Q52" s="47">
        <f>VLOOKUP(A52,'2019_A15_Rohdaten'!$A$6:$D$58,4,FALSE)</f>
        <v>81</v>
      </c>
      <c r="R52" s="48">
        <f t="shared" si="0"/>
        <v>10</v>
      </c>
      <c r="S52" s="48">
        <f t="shared" si="1"/>
        <v>0</v>
      </c>
      <c r="T52" s="48">
        <f t="shared" si="2"/>
        <v>50</v>
      </c>
      <c r="U52" s="24"/>
    </row>
    <row r="53" spans="1:21" ht="8.25" customHeight="1" x14ac:dyDescent="0.25">
      <c r="A53" s="42">
        <v>456</v>
      </c>
      <c r="B53" s="16" t="s">
        <v>118</v>
      </c>
      <c r="C53" s="16">
        <v>114</v>
      </c>
      <c r="D53" s="16">
        <v>115</v>
      </c>
      <c r="E53" s="16">
        <v>124</v>
      </c>
      <c r="F53" s="16">
        <v>116</v>
      </c>
      <c r="G53" s="16">
        <v>109</v>
      </c>
      <c r="H53" s="16">
        <v>132</v>
      </c>
      <c r="I53" s="16">
        <v>133</v>
      </c>
      <c r="J53" s="16">
        <v>131</v>
      </c>
      <c r="K53" s="16">
        <v>136</v>
      </c>
      <c r="L53" s="16">
        <v>138</v>
      </c>
      <c r="M53" s="16">
        <v>172</v>
      </c>
      <c r="N53" s="16">
        <v>112</v>
      </c>
      <c r="O53" s="16">
        <v>124</v>
      </c>
      <c r="P53" s="44">
        <v>173</v>
      </c>
      <c r="Q53" s="47">
        <f>VLOOKUP(A53,'2019_A15_Rohdaten'!$A$6:$D$58,4,FALSE)</f>
        <v>207</v>
      </c>
      <c r="R53" s="48">
        <f t="shared" si="0"/>
        <v>93</v>
      </c>
      <c r="S53" s="48">
        <f t="shared" si="1"/>
        <v>75</v>
      </c>
      <c r="T53" s="48">
        <f t="shared" si="2"/>
        <v>34</v>
      </c>
      <c r="U53" s="24"/>
    </row>
    <row r="54" spans="1:21" ht="8.25" customHeight="1" x14ac:dyDescent="0.25">
      <c r="A54" s="42">
        <v>457</v>
      </c>
      <c r="B54" s="16" t="s">
        <v>119</v>
      </c>
      <c r="C54" s="16">
        <v>124</v>
      </c>
      <c r="D54" s="16">
        <v>173</v>
      </c>
      <c r="E54" s="16">
        <v>124</v>
      </c>
      <c r="F54" s="16">
        <v>110</v>
      </c>
      <c r="G54" s="16">
        <v>129</v>
      </c>
      <c r="H54" s="16">
        <v>121</v>
      </c>
      <c r="I54" s="16">
        <v>86</v>
      </c>
      <c r="J54" s="16">
        <v>94</v>
      </c>
      <c r="K54" s="16">
        <v>92</v>
      </c>
      <c r="L54" s="16">
        <v>81</v>
      </c>
      <c r="M54" s="16">
        <v>98</v>
      </c>
      <c r="N54" s="16">
        <v>93</v>
      </c>
      <c r="O54" s="16">
        <v>97</v>
      </c>
      <c r="P54" s="44">
        <v>94</v>
      </c>
      <c r="Q54" s="47">
        <f>VLOOKUP(A54,'2019_A15_Rohdaten'!$A$6:$D$58,4,FALSE)</f>
        <v>143</v>
      </c>
      <c r="R54" s="48">
        <f t="shared" si="0"/>
        <v>19</v>
      </c>
      <c r="S54" s="48">
        <f t="shared" si="1"/>
        <v>22</v>
      </c>
      <c r="T54" s="48">
        <f t="shared" si="2"/>
        <v>49</v>
      </c>
      <c r="U54" s="24"/>
    </row>
    <row r="55" spans="1:21" ht="8.25" customHeight="1" x14ac:dyDescent="0.25">
      <c r="A55" s="42">
        <v>458</v>
      </c>
      <c r="B55" s="16" t="s">
        <v>120</v>
      </c>
      <c r="C55" s="16">
        <v>91</v>
      </c>
      <c r="D55" s="16">
        <v>99</v>
      </c>
      <c r="E55" s="16">
        <v>81</v>
      </c>
      <c r="F55" s="16">
        <v>61</v>
      </c>
      <c r="G55" s="16">
        <v>81</v>
      </c>
      <c r="H55" s="16">
        <v>95</v>
      </c>
      <c r="I55" s="16">
        <v>144</v>
      </c>
      <c r="J55" s="16">
        <v>129</v>
      </c>
      <c r="K55" s="16">
        <v>131</v>
      </c>
      <c r="L55" s="16">
        <v>103</v>
      </c>
      <c r="M55" s="16">
        <v>99</v>
      </c>
      <c r="N55" s="16">
        <v>118</v>
      </c>
      <c r="O55" s="16">
        <v>126</v>
      </c>
      <c r="P55" s="44">
        <v>104</v>
      </c>
      <c r="Q55" s="47">
        <f>VLOOKUP(A55,'2019_A15_Rohdaten'!$A$6:$D$58,4,FALSE)</f>
        <v>170</v>
      </c>
      <c r="R55" s="48">
        <f t="shared" si="0"/>
        <v>79</v>
      </c>
      <c r="S55" s="48">
        <f t="shared" si="1"/>
        <v>75</v>
      </c>
      <c r="T55" s="48">
        <f t="shared" si="2"/>
        <v>66</v>
      </c>
      <c r="U55" s="24"/>
    </row>
    <row r="56" spans="1:21" ht="8.25" customHeight="1" x14ac:dyDescent="0.25">
      <c r="A56" s="42">
        <v>459</v>
      </c>
      <c r="B56" s="16" t="s">
        <v>121</v>
      </c>
      <c r="C56" s="16">
        <v>166</v>
      </c>
      <c r="D56" s="16">
        <v>338</v>
      </c>
      <c r="E56" s="16">
        <v>183</v>
      </c>
      <c r="F56" s="16">
        <v>219</v>
      </c>
      <c r="G56" s="16">
        <v>189</v>
      </c>
      <c r="H56" s="16">
        <v>211</v>
      </c>
      <c r="I56" s="16">
        <v>194</v>
      </c>
      <c r="J56" s="16">
        <v>228</v>
      </c>
      <c r="K56" s="16">
        <v>231</v>
      </c>
      <c r="L56" s="16">
        <v>207</v>
      </c>
      <c r="M56" s="16">
        <v>183</v>
      </c>
      <c r="N56" s="16">
        <v>222</v>
      </c>
      <c r="O56" s="16">
        <v>287</v>
      </c>
      <c r="P56" s="44">
        <v>298</v>
      </c>
      <c r="Q56" s="47">
        <f>VLOOKUP(A56,'2019_A15_Rohdaten'!$A$6:$D$58,4,FALSE)</f>
        <v>428</v>
      </c>
      <c r="R56" s="48">
        <f t="shared" si="0"/>
        <v>262</v>
      </c>
      <c r="S56" s="48">
        <f t="shared" si="1"/>
        <v>217</v>
      </c>
      <c r="T56" s="48">
        <f t="shared" si="2"/>
        <v>130</v>
      </c>
      <c r="U56" s="24"/>
    </row>
    <row r="57" spans="1:21" ht="8.25" customHeight="1" x14ac:dyDescent="0.25">
      <c r="A57" s="42">
        <v>460</v>
      </c>
      <c r="B57" s="16" t="s">
        <v>122</v>
      </c>
      <c r="C57" s="16">
        <v>287</v>
      </c>
      <c r="D57" s="16">
        <v>236</v>
      </c>
      <c r="E57" s="16">
        <v>213</v>
      </c>
      <c r="F57" s="16">
        <v>150</v>
      </c>
      <c r="G57" s="16">
        <v>179</v>
      </c>
      <c r="H57" s="16">
        <v>164</v>
      </c>
      <c r="I57" s="16">
        <v>215</v>
      </c>
      <c r="J57" s="16">
        <v>205</v>
      </c>
      <c r="K57" s="16">
        <v>207</v>
      </c>
      <c r="L57" s="16">
        <v>176</v>
      </c>
      <c r="M57" s="16">
        <v>165</v>
      </c>
      <c r="N57" s="16">
        <v>169</v>
      </c>
      <c r="O57" s="16">
        <v>228</v>
      </c>
      <c r="P57" s="44">
        <v>171</v>
      </c>
      <c r="Q57" s="47">
        <f>VLOOKUP(A57,'2019_A15_Rohdaten'!$A$6:$D$58,4,FALSE)</f>
        <v>231</v>
      </c>
      <c r="R57" s="48">
        <f t="shared" si="0"/>
        <v>-56</v>
      </c>
      <c r="S57" s="48">
        <f t="shared" si="1"/>
        <v>67</v>
      </c>
      <c r="T57" s="48">
        <f t="shared" si="2"/>
        <v>60</v>
      </c>
      <c r="U57" s="24"/>
    </row>
    <row r="58" spans="1:21" ht="8.25" customHeight="1" x14ac:dyDescent="0.25">
      <c r="A58" s="42">
        <v>461</v>
      </c>
      <c r="B58" s="16" t="s">
        <v>123</v>
      </c>
      <c r="C58" s="16">
        <v>91</v>
      </c>
      <c r="D58" s="16">
        <v>93</v>
      </c>
      <c r="E58" s="16">
        <v>96</v>
      </c>
      <c r="F58" s="16">
        <v>83</v>
      </c>
      <c r="G58" s="16">
        <v>86</v>
      </c>
      <c r="H58" s="16">
        <v>75</v>
      </c>
      <c r="I58" s="16">
        <v>60</v>
      </c>
      <c r="J58" s="16">
        <v>95</v>
      </c>
      <c r="K58" s="16">
        <v>85</v>
      </c>
      <c r="L58" s="16">
        <v>69</v>
      </c>
      <c r="M58" s="16">
        <v>79</v>
      </c>
      <c r="N58" s="16">
        <v>87</v>
      </c>
      <c r="O58" s="16">
        <v>99</v>
      </c>
      <c r="P58" s="44">
        <v>77</v>
      </c>
      <c r="Q58" s="47">
        <f>VLOOKUP(A58,'2019_A15_Rohdaten'!$A$6:$D$58,4,FALSE)</f>
        <v>106</v>
      </c>
      <c r="R58" s="48">
        <f t="shared" si="0"/>
        <v>15</v>
      </c>
      <c r="S58" s="48">
        <f t="shared" si="1"/>
        <v>31</v>
      </c>
      <c r="T58" s="48">
        <f t="shared" si="2"/>
        <v>29</v>
      </c>
      <c r="U58" s="24"/>
    </row>
    <row r="59" spans="1:21" ht="8.25" customHeight="1" x14ac:dyDescent="0.25">
      <c r="A59" s="42">
        <v>462</v>
      </c>
      <c r="B59" s="16" t="s">
        <v>124</v>
      </c>
      <c r="C59" s="16">
        <v>27</v>
      </c>
      <c r="D59" s="16">
        <v>27</v>
      </c>
      <c r="E59" s="16">
        <v>21</v>
      </c>
      <c r="F59" s="16">
        <v>11</v>
      </c>
      <c r="G59" s="16">
        <v>12</v>
      </c>
      <c r="H59" s="16">
        <v>30</v>
      </c>
      <c r="I59" s="16">
        <v>12</v>
      </c>
      <c r="J59" s="16">
        <v>38</v>
      </c>
      <c r="K59" s="16">
        <v>29</v>
      </c>
      <c r="L59" s="16">
        <v>15</v>
      </c>
      <c r="M59" s="16">
        <v>25</v>
      </c>
      <c r="N59" s="16">
        <v>18</v>
      </c>
      <c r="O59" s="16">
        <v>21</v>
      </c>
      <c r="P59" s="44">
        <v>21</v>
      </c>
      <c r="Q59" s="47">
        <f>VLOOKUP(A59,'2019_A15_Rohdaten'!$A$6:$D$58,4,FALSE)</f>
        <v>50</v>
      </c>
      <c r="R59" s="48">
        <f t="shared" si="0"/>
        <v>23</v>
      </c>
      <c r="S59" s="48">
        <f t="shared" si="1"/>
        <v>20</v>
      </c>
      <c r="T59" s="48">
        <f t="shared" si="2"/>
        <v>29</v>
      </c>
      <c r="U59" s="24"/>
    </row>
    <row r="60" spans="1:21" s="28" customFormat="1" ht="16.5" customHeight="1" x14ac:dyDescent="0.25">
      <c r="A60" s="43">
        <v>4</v>
      </c>
      <c r="B60" s="25" t="s">
        <v>125</v>
      </c>
      <c r="C60" s="25">
        <v>2644</v>
      </c>
      <c r="D60" s="25">
        <v>2992</v>
      </c>
      <c r="E60" s="25">
        <v>2453</v>
      </c>
      <c r="F60" s="25">
        <v>2012</v>
      </c>
      <c r="G60" s="25">
        <v>1972</v>
      </c>
      <c r="H60" s="25">
        <v>2175</v>
      </c>
      <c r="I60" s="25">
        <v>2227</v>
      </c>
      <c r="J60" s="25">
        <v>2207</v>
      </c>
      <c r="K60" s="25">
        <v>2279</v>
      </c>
      <c r="L60" s="25">
        <v>2101</v>
      </c>
      <c r="M60" s="25">
        <v>2165</v>
      </c>
      <c r="N60" s="25">
        <v>2316</v>
      </c>
      <c r="O60" s="25">
        <v>2389</v>
      </c>
      <c r="P60" s="45">
        <v>2310</v>
      </c>
      <c r="Q60" s="49">
        <f>VLOOKUP(A60,'2019_A15_Rohdaten'!$A$6:$D$58,4,FALSE)</f>
        <v>3079</v>
      </c>
      <c r="R60" s="50">
        <f t="shared" si="0"/>
        <v>435</v>
      </c>
      <c r="S60" s="50">
        <f t="shared" si="1"/>
        <v>904</v>
      </c>
      <c r="T60" s="50">
        <f t="shared" si="2"/>
        <v>769</v>
      </c>
      <c r="U60" s="27"/>
    </row>
    <row r="61" spans="1:21" s="28" customFormat="1" ht="16.5" customHeight="1" x14ac:dyDescent="0.25">
      <c r="A61" s="43">
        <v>0</v>
      </c>
      <c r="B61" s="25" t="s">
        <v>126</v>
      </c>
      <c r="C61" s="25">
        <v>10886</v>
      </c>
      <c r="D61" s="25">
        <v>11441</v>
      </c>
      <c r="E61" s="25">
        <v>9251</v>
      </c>
      <c r="F61" s="25">
        <v>7704</v>
      </c>
      <c r="G61" s="25">
        <v>7223</v>
      </c>
      <c r="H61" s="25">
        <v>7363</v>
      </c>
      <c r="I61" s="25">
        <v>7995</v>
      </c>
      <c r="J61" s="25">
        <v>8526</v>
      </c>
      <c r="K61" s="25">
        <v>8216</v>
      </c>
      <c r="L61" s="25">
        <v>7722</v>
      </c>
      <c r="M61" s="25">
        <v>7988</v>
      </c>
      <c r="N61" s="25">
        <v>8519</v>
      </c>
      <c r="O61" s="25">
        <v>8785</v>
      </c>
      <c r="P61" s="45">
        <v>8470</v>
      </c>
      <c r="Q61" s="49">
        <f>VLOOKUP(A61,'2019_A15_Rohdaten'!$A$6:$D$58,4,FALSE)</f>
        <v>10932</v>
      </c>
      <c r="R61" s="50">
        <f t="shared" si="0"/>
        <v>46</v>
      </c>
      <c r="S61" s="50">
        <f t="shared" si="1"/>
        <v>3569</v>
      </c>
      <c r="T61" s="50">
        <f t="shared" si="2"/>
        <v>2462</v>
      </c>
      <c r="U61" s="27"/>
    </row>
    <row r="62" spans="1:21" ht="8.25" customHeight="1" x14ac:dyDescent="0.25">
      <c r="B62" s="14"/>
      <c r="C62" s="15"/>
      <c r="D62" s="16"/>
      <c r="E62" s="16"/>
      <c r="F62" s="16"/>
      <c r="G62" s="16"/>
      <c r="H62" s="16"/>
      <c r="I62" s="16"/>
      <c r="J62" s="17"/>
      <c r="K62" s="16"/>
      <c r="L62" s="16"/>
      <c r="M62" s="16"/>
      <c r="N62" s="16"/>
    </row>
    <row r="63" spans="1:21" ht="8.25" customHeight="1" x14ac:dyDescent="0.25">
      <c r="A63" s="18" t="s">
        <v>127</v>
      </c>
      <c r="C63" s="15"/>
      <c r="D63" s="16"/>
      <c r="E63" s="16"/>
      <c r="F63" s="16"/>
      <c r="G63" s="16"/>
      <c r="H63" s="16"/>
      <c r="I63" s="16"/>
      <c r="J63" s="15"/>
      <c r="K63" s="16"/>
      <c r="L63" s="16"/>
      <c r="M63" s="16"/>
      <c r="N63" s="16"/>
      <c r="O63" s="19"/>
      <c r="P63" s="19"/>
      <c r="Q63" s="19"/>
      <c r="R63" s="19"/>
      <c r="S63" s="19"/>
      <c r="T63" s="19"/>
    </row>
  </sheetData>
  <autoFilter ref="A9:T9" xr:uid="{00000000-0009-0000-0000-000000000000}"/>
  <mergeCells count="4">
    <mergeCell ref="B5:B7"/>
    <mergeCell ref="C5:T5"/>
    <mergeCell ref="C7:T7"/>
    <mergeCell ref="A5:A7"/>
  </mergeCells>
  <pageMargins left="0.7" right="0.7" top="0.78740157499999996" bottom="0.78740157499999996" header="0.3" footer="0.3"/>
  <pageSetup paperSize="9" orientation="portrait" r:id="rId1"/>
  <ignoredErrors>
    <ignoredError sqref="A9:P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E15D-3E2A-4D91-ACE8-A832F7F9E89A}">
  <sheetPr>
    <tabColor theme="5"/>
  </sheetPr>
  <dimension ref="A1:U63"/>
  <sheetViews>
    <sheetView workbookViewId="0"/>
  </sheetViews>
  <sheetFormatPr baseColWidth="10" defaultRowHeight="15" x14ac:dyDescent="0.25"/>
  <cols>
    <col min="2" max="2" width="21.28515625" customWidth="1"/>
    <col min="3" max="20" width="11.28515625" customWidth="1"/>
  </cols>
  <sheetData>
    <row r="1" spans="1:21" ht="30" customHeight="1" x14ac:dyDescent="0.25">
      <c r="A1" s="3" t="s">
        <v>54</v>
      </c>
      <c r="C1" s="3"/>
      <c r="D1" s="4"/>
      <c r="E1" s="4"/>
      <c r="F1" s="4"/>
      <c r="G1" s="4"/>
      <c r="H1" s="4"/>
      <c r="I1" s="4"/>
      <c r="J1" s="4"/>
      <c r="K1" s="4"/>
      <c r="L1" s="20"/>
      <c r="M1" s="21"/>
      <c r="O1" s="5"/>
      <c r="P1" s="5"/>
      <c r="Q1" s="5"/>
    </row>
    <row r="2" spans="1:21" ht="30" customHeight="1" x14ac:dyDescent="0.25">
      <c r="A2" s="6" t="s">
        <v>55</v>
      </c>
      <c r="C2" s="6"/>
      <c r="D2" s="6"/>
      <c r="E2" s="6"/>
      <c r="F2" s="6"/>
      <c r="G2" s="6"/>
      <c r="H2" s="6"/>
      <c r="I2" s="6"/>
      <c r="J2" s="6"/>
      <c r="K2" s="6"/>
      <c r="L2" s="22"/>
      <c r="M2" s="21"/>
      <c r="O2" s="5"/>
      <c r="P2" s="5"/>
      <c r="Q2" s="5"/>
    </row>
    <row r="3" spans="1:2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23"/>
      <c r="M3" s="23"/>
      <c r="N3" s="7"/>
      <c r="O3" s="5"/>
      <c r="P3" s="5"/>
      <c r="Q3" s="5"/>
      <c r="R3" s="7"/>
      <c r="S3" s="7"/>
      <c r="T3" s="7"/>
    </row>
    <row r="4" spans="1:2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23"/>
      <c r="M4" s="23"/>
      <c r="N4" s="7"/>
      <c r="O4" s="5"/>
      <c r="P4" s="5"/>
      <c r="Q4" s="5"/>
      <c r="R4" s="7"/>
      <c r="S4" s="7"/>
      <c r="T4" s="7"/>
    </row>
    <row r="5" spans="1:21" ht="8.25" customHeight="1" x14ac:dyDescent="0.25">
      <c r="A5" s="55" t="s">
        <v>129</v>
      </c>
      <c r="B5" s="51" t="s">
        <v>56</v>
      </c>
      <c r="C5" s="53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</row>
    <row r="6" spans="1:21" ht="30.75" customHeight="1" x14ac:dyDescent="0.25">
      <c r="A6" s="56"/>
      <c r="B6" s="52"/>
      <c r="C6" s="8">
        <v>2005</v>
      </c>
      <c r="D6" s="9">
        <v>2006</v>
      </c>
      <c r="E6" s="9">
        <v>2007</v>
      </c>
      <c r="F6" s="9">
        <v>2008</v>
      </c>
      <c r="G6" s="9">
        <v>2009</v>
      </c>
      <c r="H6" s="9">
        <v>2010</v>
      </c>
      <c r="I6" s="9">
        <v>2011</v>
      </c>
      <c r="J6" s="9">
        <v>2012</v>
      </c>
      <c r="K6" s="9">
        <v>2013</v>
      </c>
      <c r="L6" s="9">
        <v>2014</v>
      </c>
      <c r="M6" s="9">
        <v>2015</v>
      </c>
      <c r="N6" s="9">
        <v>2016</v>
      </c>
      <c r="O6" s="9">
        <v>2017</v>
      </c>
      <c r="P6" s="9">
        <v>2018</v>
      </c>
      <c r="Q6" s="9">
        <v>2019</v>
      </c>
      <c r="R6" s="10" t="s">
        <v>162</v>
      </c>
      <c r="S6" s="10" t="s">
        <v>163</v>
      </c>
      <c r="T6" s="11" t="s">
        <v>164</v>
      </c>
    </row>
    <row r="7" spans="1:21" ht="8.25" customHeight="1" x14ac:dyDescent="0.25">
      <c r="A7" s="57"/>
      <c r="B7" s="52"/>
      <c r="C7" s="53" t="s">
        <v>57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4"/>
    </row>
    <row r="8" spans="1:21" ht="8.25" customHeight="1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1" ht="8.25" customHeight="1" x14ac:dyDescent="0.25">
      <c r="A9" s="13" t="s">
        <v>58</v>
      </c>
      <c r="B9" s="13" t="s">
        <v>59</v>
      </c>
      <c r="C9" s="13" t="s">
        <v>60</v>
      </c>
      <c r="D9" s="13" t="s">
        <v>61</v>
      </c>
      <c r="E9" s="13" t="s">
        <v>62</v>
      </c>
      <c r="F9" s="13" t="s">
        <v>63</v>
      </c>
      <c r="G9" s="13" t="s">
        <v>64</v>
      </c>
      <c r="H9" s="13" t="s">
        <v>65</v>
      </c>
      <c r="I9" s="13" t="s">
        <v>66</v>
      </c>
      <c r="J9" s="13" t="s">
        <v>67</v>
      </c>
      <c r="K9" s="13" t="s">
        <v>68</v>
      </c>
      <c r="L9" s="13" t="s">
        <v>69</v>
      </c>
      <c r="M9" s="13" t="s">
        <v>70</v>
      </c>
      <c r="N9" s="13" t="s">
        <v>71</v>
      </c>
      <c r="O9" s="13" t="s">
        <v>72</v>
      </c>
      <c r="P9" s="13" t="s">
        <v>73</v>
      </c>
      <c r="Q9" s="13" t="s">
        <v>74</v>
      </c>
      <c r="R9" s="13" t="s">
        <v>159</v>
      </c>
      <c r="S9" s="13" t="s">
        <v>160</v>
      </c>
      <c r="T9" s="13" t="s">
        <v>161</v>
      </c>
    </row>
    <row r="10" spans="1:21" ht="8.25" customHeight="1" x14ac:dyDescent="0.25">
      <c r="A10" s="42">
        <v>101</v>
      </c>
      <c r="B10" s="16" t="s">
        <v>75</v>
      </c>
      <c r="C10" s="16">
        <v>441</v>
      </c>
      <c r="D10" s="16">
        <v>440</v>
      </c>
      <c r="E10" s="16">
        <v>386</v>
      </c>
      <c r="F10" s="16">
        <v>286</v>
      </c>
      <c r="G10" s="16">
        <v>294</v>
      </c>
      <c r="H10" s="16">
        <v>314</v>
      </c>
      <c r="I10" s="16">
        <v>288</v>
      </c>
      <c r="J10" s="16">
        <v>408</v>
      </c>
      <c r="K10" s="16">
        <v>418</v>
      </c>
      <c r="L10" s="16">
        <v>315</v>
      </c>
      <c r="M10" s="16">
        <v>379</v>
      </c>
      <c r="N10" s="16">
        <v>391</v>
      </c>
      <c r="O10" s="16">
        <v>390</v>
      </c>
      <c r="P10" s="44">
        <v>249</v>
      </c>
      <c r="Q10" s="47">
        <f>VLOOKUP(A10,'2019_A15_Rohdaten'!$A$6:$D$58,4,FALSE)</f>
        <v>280</v>
      </c>
      <c r="R10" s="48">
        <f>Q10-C10</f>
        <v>-161</v>
      </c>
      <c r="S10" s="48">
        <f>Q10-H10</f>
        <v>-34</v>
      </c>
      <c r="T10" s="48">
        <f>Q10-P10</f>
        <v>31</v>
      </c>
      <c r="U10" s="24"/>
    </row>
    <row r="11" spans="1:21" ht="8.25" customHeight="1" x14ac:dyDescent="0.25">
      <c r="A11" s="42">
        <v>102</v>
      </c>
      <c r="B11" s="16" t="s">
        <v>76</v>
      </c>
      <c r="C11" s="16">
        <v>178</v>
      </c>
      <c r="D11" s="16">
        <v>201</v>
      </c>
      <c r="E11" s="16">
        <v>165</v>
      </c>
      <c r="F11" s="16">
        <v>110</v>
      </c>
      <c r="G11" s="16">
        <v>136</v>
      </c>
      <c r="H11" s="16">
        <v>120</v>
      </c>
      <c r="I11" s="16">
        <v>141</v>
      </c>
      <c r="J11" s="16">
        <v>159</v>
      </c>
      <c r="K11" s="16">
        <v>135</v>
      </c>
      <c r="L11" s="16">
        <v>124</v>
      </c>
      <c r="M11" s="16">
        <v>123</v>
      </c>
      <c r="N11" s="16">
        <v>129</v>
      </c>
      <c r="O11" s="16">
        <v>147</v>
      </c>
      <c r="P11" s="44">
        <v>162</v>
      </c>
      <c r="Q11" s="47">
        <f>VLOOKUP(A11,'2019_A15_Rohdaten'!$A$6:$D$58,4,FALSE)</f>
        <v>168</v>
      </c>
      <c r="R11" s="48">
        <f t="shared" ref="R11:R61" si="0">Q11-C11</f>
        <v>-10</v>
      </c>
      <c r="S11" s="48">
        <f t="shared" ref="S11:S61" si="1">Q11-H11</f>
        <v>48</v>
      </c>
      <c r="T11" s="48">
        <f t="shared" ref="T11:T61" si="2">Q11-P11</f>
        <v>6</v>
      </c>
      <c r="U11" s="24"/>
    </row>
    <row r="12" spans="1:21" ht="8.25" customHeight="1" x14ac:dyDescent="0.25">
      <c r="A12" s="42">
        <v>103</v>
      </c>
      <c r="B12" s="16" t="s">
        <v>77</v>
      </c>
      <c r="C12" s="16">
        <v>185</v>
      </c>
      <c r="D12" s="16">
        <v>193</v>
      </c>
      <c r="E12" s="16">
        <v>216</v>
      </c>
      <c r="F12" s="16">
        <v>137</v>
      </c>
      <c r="G12" s="16">
        <v>190</v>
      </c>
      <c r="H12" s="16">
        <v>194</v>
      </c>
      <c r="I12" s="16">
        <v>203</v>
      </c>
      <c r="J12" s="16">
        <v>222</v>
      </c>
      <c r="K12" s="16">
        <v>252</v>
      </c>
      <c r="L12" s="16">
        <v>254</v>
      </c>
      <c r="M12" s="16">
        <v>290</v>
      </c>
      <c r="N12" s="16">
        <v>317</v>
      </c>
      <c r="O12" s="16">
        <v>277</v>
      </c>
      <c r="P12" s="44">
        <v>341</v>
      </c>
      <c r="Q12" s="47">
        <f>VLOOKUP(A12,'2019_A15_Rohdaten'!$A$6:$D$58,4,FALSE)</f>
        <v>325</v>
      </c>
      <c r="R12" s="48">
        <f t="shared" si="0"/>
        <v>140</v>
      </c>
      <c r="S12" s="48">
        <f t="shared" si="1"/>
        <v>131</v>
      </c>
      <c r="T12" s="48">
        <f t="shared" si="2"/>
        <v>-16</v>
      </c>
      <c r="U12" s="24"/>
    </row>
    <row r="13" spans="1:21" ht="8.25" customHeight="1" x14ac:dyDescent="0.25">
      <c r="A13" s="42">
        <v>151</v>
      </c>
      <c r="B13" s="16" t="s">
        <v>78</v>
      </c>
      <c r="C13" s="16">
        <v>177</v>
      </c>
      <c r="D13" s="16">
        <v>236</v>
      </c>
      <c r="E13" s="16">
        <v>206</v>
      </c>
      <c r="F13" s="16">
        <v>137</v>
      </c>
      <c r="G13" s="16">
        <v>82</v>
      </c>
      <c r="H13" s="16">
        <v>90</v>
      </c>
      <c r="I13" s="16">
        <v>88</v>
      </c>
      <c r="J13" s="16">
        <v>125</v>
      </c>
      <c r="K13" s="16">
        <v>112</v>
      </c>
      <c r="L13" s="16">
        <v>114</v>
      </c>
      <c r="M13" s="16">
        <v>140</v>
      </c>
      <c r="N13" s="16">
        <v>180</v>
      </c>
      <c r="O13" s="16">
        <v>143</v>
      </c>
      <c r="P13" s="44">
        <v>165</v>
      </c>
      <c r="Q13" s="47">
        <f>VLOOKUP(A13,'2019_A15_Rohdaten'!$A$6:$D$58,4,FALSE)</f>
        <v>173</v>
      </c>
      <c r="R13" s="48">
        <f t="shared" si="0"/>
        <v>-4</v>
      </c>
      <c r="S13" s="48">
        <f t="shared" si="1"/>
        <v>83</v>
      </c>
      <c r="T13" s="48">
        <f t="shared" si="2"/>
        <v>8</v>
      </c>
      <c r="U13" s="24"/>
    </row>
    <row r="14" spans="1:21" ht="8.25" customHeight="1" x14ac:dyDescent="0.25">
      <c r="A14" s="42">
        <v>153</v>
      </c>
      <c r="B14" s="16" t="s">
        <v>79</v>
      </c>
      <c r="C14" s="16">
        <v>182</v>
      </c>
      <c r="D14" s="16">
        <v>226</v>
      </c>
      <c r="E14" s="16">
        <v>166</v>
      </c>
      <c r="F14" s="16">
        <v>123</v>
      </c>
      <c r="G14" s="16">
        <v>79</v>
      </c>
      <c r="H14" s="16">
        <v>135</v>
      </c>
      <c r="I14" s="16">
        <v>106</v>
      </c>
      <c r="J14" s="16">
        <v>141</v>
      </c>
      <c r="K14" s="16">
        <v>116</v>
      </c>
      <c r="L14" s="16">
        <v>112</v>
      </c>
      <c r="M14" s="16">
        <v>87</v>
      </c>
      <c r="N14" s="16">
        <v>128</v>
      </c>
      <c r="O14" s="16">
        <v>133</v>
      </c>
      <c r="P14" s="44">
        <v>98</v>
      </c>
      <c r="Q14" s="47">
        <f>VLOOKUP(A14,'2019_A15_Rohdaten'!$A$6:$D$58,4,FALSE)</f>
        <v>102</v>
      </c>
      <c r="R14" s="48">
        <f t="shared" si="0"/>
        <v>-80</v>
      </c>
      <c r="S14" s="48">
        <f t="shared" si="1"/>
        <v>-33</v>
      </c>
      <c r="T14" s="48">
        <f t="shared" si="2"/>
        <v>4</v>
      </c>
      <c r="U14" s="24"/>
    </row>
    <row r="15" spans="1:21" ht="8.25" customHeight="1" x14ac:dyDescent="0.25">
      <c r="A15" s="42">
        <v>154</v>
      </c>
      <c r="B15" s="16" t="s">
        <v>80</v>
      </c>
      <c r="C15" s="16">
        <v>40</v>
      </c>
      <c r="D15" s="16">
        <v>55</v>
      </c>
      <c r="E15" s="16">
        <v>64</v>
      </c>
      <c r="F15" s="16">
        <v>45</v>
      </c>
      <c r="G15" s="16">
        <v>41</v>
      </c>
      <c r="H15" s="16">
        <v>49</v>
      </c>
      <c r="I15" s="16">
        <v>55</v>
      </c>
      <c r="J15" s="16">
        <v>48</v>
      </c>
      <c r="K15" s="16">
        <v>54</v>
      </c>
      <c r="L15" s="16">
        <v>28</v>
      </c>
      <c r="M15" s="16">
        <v>42</v>
      </c>
      <c r="N15" s="16">
        <v>38</v>
      </c>
      <c r="O15" s="16">
        <v>64</v>
      </c>
      <c r="P15" s="44">
        <v>59</v>
      </c>
      <c r="Q15" s="47">
        <f>VLOOKUP(A15,'2019_A15_Rohdaten'!$A$6:$D$58,4,FALSE)</f>
        <v>96</v>
      </c>
      <c r="R15" s="48">
        <f t="shared" si="0"/>
        <v>56</v>
      </c>
      <c r="S15" s="48">
        <f t="shared" si="1"/>
        <v>47</v>
      </c>
      <c r="T15" s="48">
        <f t="shared" si="2"/>
        <v>37</v>
      </c>
      <c r="U15" s="24"/>
    </row>
    <row r="16" spans="1:21" ht="8.25" customHeight="1" x14ac:dyDescent="0.25">
      <c r="A16" s="42">
        <v>155</v>
      </c>
      <c r="B16" s="16" t="s">
        <v>81</v>
      </c>
      <c r="C16" s="16">
        <v>113</v>
      </c>
      <c r="D16" s="16">
        <v>169</v>
      </c>
      <c r="E16" s="16">
        <v>132</v>
      </c>
      <c r="F16" s="16">
        <v>66</v>
      </c>
      <c r="G16" s="16">
        <v>42</v>
      </c>
      <c r="H16" s="16">
        <v>70</v>
      </c>
      <c r="I16" s="16">
        <v>84</v>
      </c>
      <c r="J16" s="16">
        <v>102</v>
      </c>
      <c r="K16" s="16">
        <v>101</v>
      </c>
      <c r="L16" s="16">
        <v>74</v>
      </c>
      <c r="M16" s="16">
        <v>62</v>
      </c>
      <c r="N16" s="16">
        <v>100</v>
      </c>
      <c r="O16" s="16">
        <v>84</v>
      </c>
      <c r="P16" s="44">
        <v>106</v>
      </c>
      <c r="Q16" s="47">
        <f>VLOOKUP(A16,'2019_A15_Rohdaten'!$A$6:$D$58,4,FALSE)</f>
        <v>129</v>
      </c>
      <c r="R16" s="48">
        <f t="shared" si="0"/>
        <v>16</v>
      </c>
      <c r="S16" s="48">
        <f t="shared" si="1"/>
        <v>59</v>
      </c>
      <c r="T16" s="48">
        <f t="shared" si="2"/>
        <v>23</v>
      </c>
      <c r="U16" s="24"/>
    </row>
    <row r="17" spans="1:21" ht="8.25" customHeight="1" x14ac:dyDescent="0.25">
      <c r="A17" s="42">
        <v>157</v>
      </c>
      <c r="B17" s="16" t="s">
        <v>82</v>
      </c>
      <c r="C17" s="16">
        <v>216</v>
      </c>
      <c r="D17" s="16">
        <v>198</v>
      </c>
      <c r="E17" s="16">
        <v>167</v>
      </c>
      <c r="F17" s="16">
        <v>140</v>
      </c>
      <c r="G17" s="16">
        <v>84</v>
      </c>
      <c r="H17" s="16">
        <v>119</v>
      </c>
      <c r="I17" s="16">
        <v>124</v>
      </c>
      <c r="J17" s="16">
        <v>138</v>
      </c>
      <c r="K17" s="16">
        <v>119</v>
      </c>
      <c r="L17" s="16">
        <v>105</v>
      </c>
      <c r="M17" s="16">
        <v>136</v>
      </c>
      <c r="N17" s="16">
        <v>115</v>
      </c>
      <c r="O17" s="16">
        <v>154</v>
      </c>
      <c r="P17" s="44">
        <v>129</v>
      </c>
      <c r="Q17" s="47">
        <f>VLOOKUP(A17,'2019_A15_Rohdaten'!$A$6:$D$58,4,FALSE)</f>
        <v>192</v>
      </c>
      <c r="R17" s="48">
        <f t="shared" si="0"/>
        <v>-24</v>
      </c>
      <c r="S17" s="48">
        <f t="shared" si="1"/>
        <v>73</v>
      </c>
      <c r="T17" s="48">
        <f t="shared" si="2"/>
        <v>63</v>
      </c>
      <c r="U17" s="24"/>
    </row>
    <row r="18" spans="1:21" ht="8.25" customHeight="1" x14ac:dyDescent="0.25">
      <c r="A18" s="42">
        <v>158</v>
      </c>
      <c r="B18" s="16" t="s">
        <v>83</v>
      </c>
      <c r="C18" s="16">
        <v>145</v>
      </c>
      <c r="D18" s="16">
        <v>187</v>
      </c>
      <c r="E18" s="16">
        <v>112</v>
      </c>
      <c r="F18" s="16">
        <v>106</v>
      </c>
      <c r="G18" s="16">
        <v>71</v>
      </c>
      <c r="H18" s="16">
        <v>77</v>
      </c>
      <c r="I18" s="16">
        <v>100</v>
      </c>
      <c r="J18" s="16">
        <v>97</v>
      </c>
      <c r="K18" s="16">
        <v>113</v>
      </c>
      <c r="L18" s="16">
        <v>104</v>
      </c>
      <c r="M18" s="16">
        <v>116</v>
      </c>
      <c r="N18" s="16">
        <v>124</v>
      </c>
      <c r="O18" s="16">
        <v>109</v>
      </c>
      <c r="P18" s="44">
        <v>118</v>
      </c>
      <c r="Q18" s="47">
        <f>VLOOKUP(A18,'2019_A15_Rohdaten'!$A$6:$D$58,4,FALSE)</f>
        <v>134</v>
      </c>
      <c r="R18" s="48">
        <f t="shared" si="0"/>
        <v>-11</v>
      </c>
      <c r="S18" s="48">
        <f t="shared" si="1"/>
        <v>57</v>
      </c>
      <c r="T18" s="48">
        <f t="shared" si="2"/>
        <v>16</v>
      </c>
      <c r="U18" s="24"/>
    </row>
    <row r="19" spans="1:21" ht="8.25" customHeight="1" x14ac:dyDescent="0.25">
      <c r="A19" s="42">
        <v>159</v>
      </c>
      <c r="B19" s="16" t="s">
        <v>84</v>
      </c>
      <c r="C19" s="16">
        <v>424</v>
      </c>
      <c r="D19" s="16">
        <v>499</v>
      </c>
      <c r="E19" s="16">
        <v>383</v>
      </c>
      <c r="F19" s="16">
        <v>274</v>
      </c>
      <c r="G19" s="16">
        <v>222</v>
      </c>
      <c r="H19" s="16">
        <v>183</v>
      </c>
      <c r="I19" s="16">
        <v>312</v>
      </c>
      <c r="J19" s="16">
        <v>348</v>
      </c>
      <c r="K19" s="16">
        <v>299</v>
      </c>
      <c r="L19" s="16">
        <v>290</v>
      </c>
      <c r="M19" s="16">
        <v>320</v>
      </c>
      <c r="N19" s="16">
        <v>345</v>
      </c>
      <c r="O19" s="16">
        <v>340</v>
      </c>
      <c r="P19" s="44">
        <v>354</v>
      </c>
      <c r="Q19" s="47">
        <f>VLOOKUP(A19,'2019_A15_Rohdaten'!$A$6:$D$58,4,FALSE)</f>
        <v>378</v>
      </c>
      <c r="R19" s="48">
        <f t="shared" si="0"/>
        <v>-46</v>
      </c>
      <c r="S19" s="48">
        <f t="shared" si="1"/>
        <v>195</v>
      </c>
      <c r="T19" s="48">
        <f t="shared" si="2"/>
        <v>24</v>
      </c>
      <c r="U19" s="24"/>
    </row>
    <row r="20" spans="1:21" s="28" customFormat="1" ht="16.5" customHeight="1" x14ac:dyDescent="0.25">
      <c r="A20" s="42">
        <v>1</v>
      </c>
      <c r="B20" s="25" t="s">
        <v>85</v>
      </c>
      <c r="C20" s="25">
        <v>2101</v>
      </c>
      <c r="D20" s="25">
        <v>2404</v>
      </c>
      <c r="E20" s="25">
        <v>1997</v>
      </c>
      <c r="F20" s="25">
        <v>1424</v>
      </c>
      <c r="G20" s="25">
        <v>1241</v>
      </c>
      <c r="H20" s="25">
        <v>1351</v>
      </c>
      <c r="I20" s="25">
        <v>1501</v>
      </c>
      <c r="J20" s="25">
        <v>1788</v>
      </c>
      <c r="K20" s="25">
        <v>1719</v>
      </c>
      <c r="L20" s="25">
        <v>1520</v>
      </c>
      <c r="M20" s="25">
        <v>1695</v>
      </c>
      <c r="N20" s="25">
        <v>1867</v>
      </c>
      <c r="O20" s="25">
        <v>1841</v>
      </c>
      <c r="P20" s="45">
        <v>1781</v>
      </c>
      <c r="Q20" s="49">
        <f>VLOOKUP(A20,'2019_A15_Rohdaten'!$A$6:$D$58,4,FALSE)</f>
        <v>1977</v>
      </c>
      <c r="R20" s="50">
        <f t="shared" si="0"/>
        <v>-124</v>
      </c>
      <c r="S20" s="50">
        <f t="shared" si="1"/>
        <v>626</v>
      </c>
      <c r="T20" s="50">
        <f t="shared" si="2"/>
        <v>196</v>
      </c>
      <c r="U20" s="27"/>
    </row>
    <row r="21" spans="1:21" ht="8.25" customHeight="1" x14ac:dyDescent="0.25">
      <c r="A21" s="42">
        <v>241</v>
      </c>
      <c r="B21" s="16" t="s">
        <v>86</v>
      </c>
      <c r="C21" s="16">
        <v>2810</v>
      </c>
      <c r="D21" s="16">
        <v>2779</v>
      </c>
      <c r="E21" s="16">
        <v>2364</v>
      </c>
      <c r="F21" s="16">
        <v>2144</v>
      </c>
      <c r="G21" s="16">
        <v>2002</v>
      </c>
      <c r="H21" s="16">
        <v>1866</v>
      </c>
      <c r="I21" s="16">
        <v>2166</v>
      </c>
      <c r="J21" s="16">
        <v>2363</v>
      </c>
      <c r="K21" s="16">
        <v>2061</v>
      </c>
      <c r="L21" s="16">
        <v>2057</v>
      </c>
      <c r="M21" s="16">
        <v>1932</v>
      </c>
      <c r="N21" s="16">
        <v>2128</v>
      </c>
      <c r="O21" s="16">
        <v>2234</v>
      </c>
      <c r="P21" s="44">
        <v>1973</v>
      </c>
      <c r="Q21" s="47">
        <f>VLOOKUP(A21,'2019_A15_Rohdaten'!$A$6:$D$58,4,FALSE)</f>
        <v>2465</v>
      </c>
      <c r="R21" s="48">
        <f t="shared" si="0"/>
        <v>-345</v>
      </c>
      <c r="S21" s="48">
        <f t="shared" si="1"/>
        <v>599</v>
      </c>
      <c r="T21" s="48">
        <f t="shared" si="2"/>
        <v>492</v>
      </c>
      <c r="U21" s="24"/>
    </row>
    <row r="22" spans="1:21" ht="8.25" customHeight="1" x14ac:dyDescent="0.25">
      <c r="A22" s="42">
        <v>241001</v>
      </c>
      <c r="B22" s="16" t="s">
        <v>87</v>
      </c>
      <c r="C22" s="16">
        <v>1605</v>
      </c>
      <c r="D22" s="16">
        <v>1748</v>
      </c>
      <c r="E22" s="16">
        <v>1671</v>
      </c>
      <c r="F22" s="16">
        <v>1431</v>
      </c>
      <c r="G22" s="16">
        <v>1329</v>
      </c>
      <c r="H22" s="16">
        <v>1276</v>
      </c>
      <c r="I22" s="16">
        <v>1449</v>
      </c>
      <c r="J22" s="16">
        <v>1509</v>
      </c>
      <c r="K22" s="16">
        <v>1337</v>
      </c>
      <c r="L22" s="16">
        <v>1375</v>
      </c>
      <c r="M22" s="16">
        <v>1202</v>
      </c>
      <c r="N22" s="16">
        <v>1300</v>
      </c>
      <c r="O22" s="16">
        <v>1321</v>
      </c>
      <c r="P22" s="44">
        <v>1131</v>
      </c>
      <c r="Q22" s="47">
        <f>VLOOKUP(A22,'2019_A15_Rohdaten'!$A$6:$D$58,4,FALSE)</f>
        <v>1404</v>
      </c>
      <c r="R22" s="48">
        <f t="shared" si="0"/>
        <v>-201</v>
      </c>
      <c r="S22" s="48">
        <f t="shared" si="1"/>
        <v>128</v>
      </c>
      <c r="T22" s="48">
        <f t="shared" si="2"/>
        <v>273</v>
      </c>
      <c r="U22" s="24"/>
    </row>
    <row r="23" spans="1:21" ht="8.25" customHeight="1" x14ac:dyDescent="0.25">
      <c r="A23" s="42" t="s">
        <v>130</v>
      </c>
      <c r="B23" s="16" t="s">
        <v>88</v>
      </c>
      <c r="C23" s="16">
        <v>1205</v>
      </c>
      <c r="D23" s="16">
        <v>1031</v>
      </c>
      <c r="E23" s="16">
        <v>693</v>
      </c>
      <c r="F23" s="16">
        <v>713</v>
      </c>
      <c r="G23" s="16">
        <v>673</v>
      </c>
      <c r="H23" s="16">
        <v>590</v>
      </c>
      <c r="I23" s="16">
        <v>717</v>
      </c>
      <c r="J23" s="16">
        <v>854</v>
      </c>
      <c r="K23" s="16">
        <v>724</v>
      </c>
      <c r="L23" s="16">
        <v>682</v>
      </c>
      <c r="M23" s="16">
        <v>730</v>
      </c>
      <c r="N23" s="16">
        <v>828</v>
      </c>
      <c r="O23" s="16">
        <v>913</v>
      </c>
      <c r="P23" s="44">
        <f>P21-P22</f>
        <v>842</v>
      </c>
      <c r="Q23" s="47">
        <f>VLOOKUP(A23,'2019_A15_Rohdaten'!$A$6:$D$58,4,FALSE)</f>
        <v>1061</v>
      </c>
      <c r="R23" s="48">
        <f t="shared" si="0"/>
        <v>-144</v>
      </c>
      <c r="S23" s="48">
        <f t="shared" si="1"/>
        <v>471</v>
      </c>
      <c r="T23" s="48">
        <f t="shared" si="2"/>
        <v>219</v>
      </c>
      <c r="U23" s="24"/>
    </row>
    <row r="24" spans="1:21" ht="8.25" customHeight="1" x14ac:dyDescent="0.25">
      <c r="A24" s="42">
        <v>251</v>
      </c>
      <c r="B24" s="16" t="s">
        <v>89</v>
      </c>
      <c r="C24" s="16">
        <v>261</v>
      </c>
      <c r="D24" s="16">
        <v>251</v>
      </c>
      <c r="E24" s="16">
        <v>241</v>
      </c>
      <c r="F24" s="16">
        <v>182</v>
      </c>
      <c r="G24" s="16">
        <v>137</v>
      </c>
      <c r="H24" s="16">
        <v>143</v>
      </c>
      <c r="I24" s="16">
        <v>135</v>
      </c>
      <c r="J24" s="16">
        <v>146</v>
      </c>
      <c r="K24" s="16">
        <v>157</v>
      </c>
      <c r="L24" s="16">
        <v>145</v>
      </c>
      <c r="M24" s="16">
        <v>121</v>
      </c>
      <c r="N24" s="16">
        <v>180</v>
      </c>
      <c r="O24" s="16">
        <v>196</v>
      </c>
      <c r="P24" s="44">
        <v>235</v>
      </c>
      <c r="Q24" s="47">
        <f>VLOOKUP(A24,'2019_A15_Rohdaten'!$A$6:$D$58,4,FALSE)</f>
        <v>308</v>
      </c>
      <c r="R24" s="48">
        <f t="shared" si="0"/>
        <v>47</v>
      </c>
      <c r="S24" s="48">
        <f t="shared" si="1"/>
        <v>165</v>
      </c>
      <c r="T24" s="48">
        <f t="shared" si="2"/>
        <v>73</v>
      </c>
      <c r="U24" s="24"/>
    </row>
    <row r="25" spans="1:21" ht="8.25" customHeight="1" x14ac:dyDescent="0.25">
      <c r="A25" s="42">
        <v>252</v>
      </c>
      <c r="B25" s="16" t="s">
        <v>90</v>
      </c>
      <c r="C25" s="16">
        <v>308</v>
      </c>
      <c r="D25" s="16">
        <v>258</v>
      </c>
      <c r="E25" s="16">
        <v>202</v>
      </c>
      <c r="F25" s="16">
        <v>181</v>
      </c>
      <c r="G25" s="16">
        <v>131</v>
      </c>
      <c r="H25" s="16">
        <v>93</v>
      </c>
      <c r="I25" s="16">
        <v>138</v>
      </c>
      <c r="J25" s="16">
        <v>155</v>
      </c>
      <c r="K25" s="16">
        <v>180</v>
      </c>
      <c r="L25" s="16">
        <v>90</v>
      </c>
      <c r="M25" s="16">
        <v>186</v>
      </c>
      <c r="N25" s="16">
        <v>159</v>
      </c>
      <c r="O25" s="16">
        <v>164</v>
      </c>
      <c r="P25" s="44">
        <v>193</v>
      </c>
      <c r="Q25" s="47">
        <f>VLOOKUP(A25,'2019_A15_Rohdaten'!$A$6:$D$58,4,FALSE)</f>
        <v>278</v>
      </c>
      <c r="R25" s="48">
        <f t="shared" si="0"/>
        <v>-30</v>
      </c>
      <c r="S25" s="48">
        <f t="shared" si="1"/>
        <v>185</v>
      </c>
      <c r="T25" s="48">
        <f t="shared" si="2"/>
        <v>85</v>
      </c>
      <c r="U25" s="24"/>
    </row>
    <row r="26" spans="1:21" ht="8.25" customHeight="1" x14ac:dyDescent="0.25">
      <c r="A26" s="42">
        <v>254</v>
      </c>
      <c r="B26" s="16" t="s">
        <v>91</v>
      </c>
      <c r="C26" s="16">
        <v>559</v>
      </c>
      <c r="D26" s="16">
        <v>602</v>
      </c>
      <c r="E26" s="16">
        <v>383</v>
      </c>
      <c r="F26" s="16">
        <v>334</v>
      </c>
      <c r="G26" s="16">
        <v>244</v>
      </c>
      <c r="H26" s="16">
        <v>245</v>
      </c>
      <c r="I26" s="16">
        <v>260</v>
      </c>
      <c r="J26" s="16">
        <v>268</v>
      </c>
      <c r="K26" s="16">
        <v>259</v>
      </c>
      <c r="L26" s="16">
        <v>283</v>
      </c>
      <c r="M26" s="16">
        <v>234</v>
      </c>
      <c r="N26" s="16">
        <v>251</v>
      </c>
      <c r="O26" s="16">
        <v>239</v>
      </c>
      <c r="P26" s="44">
        <v>303</v>
      </c>
      <c r="Q26" s="47">
        <f>VLOOKUP(A26,'2019_A15_Rohdaten'!$A$6:$D$58,4,FALSE)</f>
        <v>355</v>
      </c>
      <c r="R26" s="48">
        <f t="shared" si="0"/>
        <v>-204</v>
      </c>
      <c r="S26" s="48">
        <f t="shared" si="1"/>
        <v>110</v>
      </c>
      <c r="T26" s="48">
        <f t="shared" si="2"/>
        <v>52</v>
      </c>
      <c r="U26" s="24"/>
    </row>
    <row r="27" spans="1:21" ht="8.25" customHeight="1" x14ac:dyDescent="0.25">
      <c r="A27" s="42">
        <v>255</v>
      </c>
      <c r="B27" s="16" t="s">
        <v>92</v>
      </c>
      <c r="C27" s="16">
        <v>58</v>
      </c>
      <c r="D27" s="16">
        <v>56</v>
      </c>
      <c r="E27" s="16">
        <v>26</v>
      </c>
      <c r="F27" s="16">
        <v>47</v>
      </c>
      <c r="G27" s="16">
        <v>47</v>
      </c>
      <c r="H27" s="16">
        <v>36</v>
      </c>
      <c r="I27" s="16">
        <v>52</v>
      </c>
      <c r="J27" s="16">
        <v>62</v>
      </c>
      <c r="K27" s="16">
        <v>33</v>
      </c>
      <c r="L27" s="16">
        <v>44</v>
      </c>
      <c r="M27" s="16">
        <v>55</v>
      </c>
      <c r="N27" s="16">
        <v>26</v>
      </c>
      <c r="O27" s="16">
        <v>58</v>
      </c>
      <c r="P27" s="44">
        <v>50</v>
      </c>
      <c r="Q27" s="47">
        <f>VLOOKUP(A27,'2019_A15_Rohdaten'!$A$6:$D$58,4,FALSE)</f>
        <v>59</v>
      </c>
      <c r="R27" s="48">
        <f t="shared" si="0"/>
        <v>1</v>
      </c>
      <c r="S27" s="48">
        <f t="shared" si="1"/>
        <v>23</v>
      </c>
      <c r="T27" s="48">
        <f t="shared" si="2"/>
        <v>9</v>
      </c>
      <c r="U27" s="24"/>
    </row>
    <row r="28" spans="1:21" ht="8.25" customHeight="1" x14ac:dyDescent="0.25">
      <c r="A28" s="42">
        <v>256</v>
      </c>
      <c r="B28" s="16" t="s">
        <v>93</v>
      </c>
      <c r="C28" s="16">
        <v>194</v>
      </c>
      <c r="D28" s="16">
        <v>167</v>
      </c>
      <c r="E28" s="16">
        <v>113</v>
      </c>
      <c r="F28" s="16">
        <v>73</v>
      </c>
      <c r="G28" s="16">
        <v>106</v>
      </c>
      <c r="H28" s="16">
        <v>132</v>
      </c>
      <c r="I28" s="16">
        <v>121</v>
      </c>
      <c r="J28" s="16">
        <v>110</v>
      </c>
      <c r="K28" s="16">
        <v>107</v>
      </c>
      <c r="L28" s="16">
        <v>102</v>
      </c>
      <c r="M28" s="16">
        <v>124</v>
      </c>
      <c r="N28" s="16">
        <v>115</v>
      </c>
      <c r="O28" s="16">
        <v>83</v>
      </c>
      <c r="P28" s="44">
        <v>102</v>
      </c>
      <c r="Q28" s="47">
        <f>VLOOKUP(A28,'2019_A15_Rohdaten'!$A$6:$D$58,4,FALSE)</f>
        <v>170</v>
      </c>
      <c r="R28" s="48">
        <f t="shared" si="0"/>
        <v>-24</v>
      </c>
      <c r="S28" s="48">
        <f t="shared" si="1"/>
        <v>38</v>
      </c>
      <c r="T28" s="48">
        <f t="shared" si="2"/>
        <v>68</v>
      </c>
      <c r="U28" s="24"/>
    </row>
    <row r="29" spans="1:21" ht="8.25" customHeight="1" x14ac:dyDescent="0.25">
      <c r="A29" s="42">
        <v>257</v>
      </c>
      <c r="B29" s="16" t="s">
        <v>94</v>
      </c>
      <c r="C29" s="16">
        <v>231</v>
      </c>
      <c r="D29" s="16">
        <v>297</v>
      </c>
      <c r="E29" s="16">
        <v>184</v>
      </c>
      <c r="F29" s="16">
        <v>116</v>
      </c>
      <c r="G29" s="16">
        <v>127</v>
      </c>
      <c r="H29" s="16">
        <v>124</v>
      </c>
      <c r="I29" s="16">
        <v>130</v>
      </c>
      <c r="J29" s="16">
        <v>161</v>
      </c>
      <c r="K29" s="16">
        <v>146</v>
      </c>
      <c r="L29" s="16">
        <v>111</v>
      </c>
      <c r="M29" s="16">
        <v>173</v>
      </c>
      <c r="N29" s="16">
        <v>146</v>
      </c>
      <c r="O29" s="16">
        <v>172</v>
      </c>
      <c r="P29" s="44">
        <v>134</v>
      </c>
      <c r="Q29" s="47">
        <f>VLOOKUP(A29,'2019_A15_Rohdaten'!$A$6:$D$58,4,FALSE)</f>
        <v>234</v>
      </c>
      <c r="R29" s="48">
        <f t="shared" si="0"/>
        <v>3</v>
      </c>
      <c r="S29" s="48">
        <f t="shared" si="1"/>
        <v>110</v>
      </c>
      <c r="T29" s="48">
        <f t="shared" si="2"/>
        <v>100</v>
      </c>
      <c r="U29" s="24"/>
    </row>
    <row r="30" spans="1:21" s="28" customFormat="1" ht="16.5" customHeight="1" x14ac:dyDescent="0.25">
      <c r="A30" s="43">
        <v>2</v>
      </c>
      <c r="B30" s="25" t="s">
        <v>95</v>
      </c>
      <c r="C30" s="25">
        <v>4421</v>
      </c>
      <c r="D30" s="25">
        <v>4410</v>
      </c>
      <c r="E30" s="25">
        <v>3513</v>
      </c>
      <c r="F30" s="25">
        <v>3077</v>
      </c>
      <c r="G30" s="25">
        <v>2794</v>
      </c>
      <c r="H30" s="25">
        <v>2639</v>
      </c>
      <c r="I30" s="25">
        <v>3002</v>
      </c>
      <c r="J30" s="25">
        <v>3265</v>
      </c>
      <c r="K30" s="25">
        <v>2943</v>
      </c>
      <c r="L30" s="25">
        <v>2832</v>
      </c>
      <c r="M30" s="25">
        <v>2825</v>
      </c>
      <c r="N30" s="25">
        <v>3005</v>
      </c>
      <c r="O30" s="25">
        <v>3146</v>
      </c>
      <c r="P30" s="45">
        <v>2990</v>
      </c>
      <c r="Q30" s="49">
        <f>VLOOKUP(A30,'2019_A15_Rohdaten'!$A$6:$D$58,4,FALSE)</f>
        <v>3869</v>
      </c>
      <c r="R30" s="50">
        <f t="shared" si="0"/>
        <v>-552</v>
      </c>
      <c r="S30" s="50">
        <f t="shared" si="1"/>
        <v>1230</v>
      </c>
      <c r="T30" s="50">
        <f t="shared" si="2"/>
        <v>879</v>
      </c>
      <c r="U30" s="27"/>
    </row>
    <row r="31" spans="1:21" ht="8.25" customHeight="1" x14ac:dyDescent="0.25">
      <c r="A31" s="42">
        <v>351</v>
      </c>
      <c r="B31" s="16" t="s">
        <v>96</v>
      </c>
      <c r="C31" s="16">
        <v>214</v>
      </c>
      <c r="D31" s="16">
        <v>263</v>
      </c>
      <c r="E31" s="16">
        <v>163</v>
      </c>
      <c r="F31" s="16">
        <v>120</v>
      </c>
      <c r="G31" s="16">
        <v>137</v>
      </c>
      <c r="H31" s="16">
        <v>136</v>
      </c>
      <c r="I31" s="16">
        <v>160</v>
      </c>
      <c r="J31" s="16">
        <v>120</v>
      </c>
      <c r="K31" s="16">
        <v>148</v>
      </c>
      <c r="L31" s="16">
        <v>149</v>
      </c>
      <c r="M31" s="16">
        <v>197</v>
      </c>
      <c r="N31" s="16">
        <v>124</v>
      </c>
      <c r="O31" s="16">
        <v>191</v>
      </c>
      <c r="P31" s="44">
        <v>170</v>
      </c>
      <c r="Q31" s="47">
        <f>VLOOKUP(A31,'2019_A15_Rohdaten'!$A$6:$D$58,4,FALSE)</f>
        <v>338</v>
      </c>
      <c r="R31" s="48">
        <f t="shared" si="0"/>
        <v>124</v>
      </c>
      <c r="S31" s="48">
        <f t="shared" si="1"/>
        <v>202</v>
      </c>
      <c r="T31" s="48">
        <f t="shared" si="2"/>
        <v>168</v>
      </c>
      <c r="U31" s="24"/>
    </row>
    <row r="32" spans="1:21" ht="8.25" customHeight="1" x14ac:dyDescent="0.25">
      <c r="A32" s="42">
        <v>352</v>
      </c>
      <c r="B32" s="16" t="s">
        <v>97</v>
      </c>
      <c r="C32" s="16">
        <v>184</v>
      </c>
      <c r="D32" s="16">
        <v>147</v>
      </c>
      <c r="E32" s="16">
        <v>130</v>
      </c>
      <c r="F32" s="16">
        <v>130</v>
      </c>
      <c r="G32" s="16">
        <v>123</v>
      </c>
      <c r="H32" s="16">
        <v>114</v>
      </c>
      <c r="I32" s="16">
        <v>116</v>
      </c>
      <c r="J32" s="16">
        <v>141</v>
      </c>
      <c r="K32" s="16">
        <v>125</v>
      </c>
      <c r="L32" s="16">
        <v>114</v>
      </c>
      <c r="M32" s="16">
        <v>127</v>
      </c>
      <c r="N32" s="16">
        <v>133</v>
      </c>
      <c r="O32" s="16">
        <v>166</v>
      </c>
      <c r="P32" s="44">
        <v>114</v>
      </c>
      <c r="Q32" s="47">
        <f>VLOOKUP(A32,'2019_A15_Rohdaten'!$A$6:$D$58,4,FALSE)</f>
        <v>149</v>
      </c>
      <c r="R32" s="48">
        <f t="shared" si="0"/>
        <v>-35</v>
      </c>
      <c r="S32" s="48">
        <f t="shared" si="1"/>
        <v>35</v>
      </c>
      <c r="T32" s="48">
        <f t="shared" si="2"/>
        <v>35</v>
      </c>
      <c r="U32" s="24"/>
    </row>
    <row r="33" spans="1:21" ht="8.25" customHeight="1" x14ac:dyDescent="0.25">
      <c r="A33" s="42">
        <v>353</v>
      </c>
      <c r="B33" s="16" t="s">
        <v>98</v>
      </c>
      <c r="C33" s="16">
        <v>301</v>
      </c>
      <c r="D33" s="16">
        <v>257</v>
      </c>
      <c r="E33" s="16">
        <v>177</v>
      </c>
      <c r="F33" s="16">
        <v>169</v>
      </c>
      <c r="G33" s="16">
        <v>204</v>
      </c>
      <c r="H33" s="16">
        <v>207</v>
      </c>
      <c r="I33" s="16">
        <v>225</v>
      </c>
      <c r="J33" s="16">
        <v>153</v>
      </c>
      <c r="K33" s="16">
        <v>194</v>
      </c>
      <c r="L33" s="16">
        <v>236</v>
      </c>
      <c r="M33" s="16">
        <v>203</v>
      </c>
      <c r="N33" s="16">
        <v>298</v>
      </c>
      <c r="O33" s="16">
        <v>345</v>
      </c>
      <c r="P33" s="44">
        <v>282</v>
      </c>
      <c r="Q33" s="47">
        <f>VLOOKUP(A33,'2019_A15_Rohdaten'!$A$6:$D$58,4,FALSE)</f>
        <v>279</v>
      </c>
      <c r="R33" s="48">
        <f t="shared" si="0"/>
        <v>-22</v>
      </c>
      <c r="S33" s="48">
        <f t="shared" si="1"/>
        <v>72</v>
      </c>
      <c r="T33" s="48">
        <f t="shared" si="2"/>
        <v>-3</v>
      </c>
      <c r="U33" s="24"/>
    </row>
    <row r="34" spans="1:21" ht="8.25" customHeight="1" x14ac:dyDescent="0.25">
      <c r="A34" s="42">
        <v>354</v>
      </c>
      <c r="B34" s="16" t="s">
        <v>99</v>
      </c>
      <c r="C34" s="16">
        <v>5</v>
      </c>
      <c r="D34" s="16">
        <v>10</v>
      </c>
      <c r="E34" s="16">
        <v>17</v>
      </c>
      <c r="F34" s="16">
        <v>13</v>
      </c>
      <c r="G34" s="16">
        <v>8</v>
      </c>
      <c r="H34" s="16">
        <v>6</v>
      </c>
      <c r="I34" s="16">
        <v>5</v>
      </c>
      <c r="J34" s="16">
        <v>13</v>
      </c>
      <c r="K34" s="16">
        <v>12</v>
      </c>
      <c r="L34" s="16">
        <v>7</v>
      </c>
      <c r="M34" s="16">
        <v>10</v>
      </c>
      <c r="N34" s="16">
        <v>17</v>
      </c>
      <c r="O34" s="16">
        <v>20</v>
      </c>
      <c r="P34" s="44">
        <v>19</v>
      </c>
      <c r="Q34" s="47">
        <f>VLOOKUP(A34,'2019_A15_Rohdaten'!$A$6:$D$58,4,FALSE)</f>
        <v>26</v>
      </c>
      <c r="R34" s="48">
        <f t="shared" si="0"/>
        <v>21</v>
      </c>
      <c r="S34" s="48">
        <f t="shared" si="1"/>
        <v>20</v>
      </c>
      <c r="T34" s="48">
        <f t="shared" si="2"/>
        <v>7</v>
      </c>
      <c r="U34" s="24"/>
    </row>
    <row r="35" spans="1:21" ht="8.25" customHeight="1" x14ac:dyDescent="0.25">
      <c r="A35" s="42">
        <v>355</v>
      </c>
      <c r="B35" s="16" t="s">
        <v>135</v>
      </c>
      <c r="C35" s="16">
        <v>197</v>
      </c>
      <c r="D35" s="16">
        <v>186</v>
      </c>
      <c r="E35" s="16">
        <v>157</v>
      </c>
      <c r="F35" s="16">
        <v>209</v>
      </c>
      <c r="G35" s="16">
        <v>167</v>
      </c>
      <c r="H35" s="16">
        <v>172</v>
      </c>
      <c r="I35" s="16">
        <v>152</v>
      </c>
      <c r="J35" s="16">
        <v>199</v>
      </c>
      <c r="K35" s="16">
        <v>185</v>
      </c>
      <c r="L35" s="16">
        <v>199</v>
      </c>
      <c r="M35" s="16">
        <v>158</v>
      </c>
      <c r="N35" s="16">
        <v>158</v>
      </c>
      <c r="O35" s="16">
        <v>168</v>
      </c>
      <c r="P35" s="44">
        <v>148</v>
      </c>
      <c r="Q35" s="47">
        <f>VLOOKUP(A35,'2019_A15_Rohdaten'!$A$6:$D$58,4,FALSE)</f>
        <v>253</v>
      </c>
      <c r="R35" s="48">
        <f t="shared" si="0"/>
        <v>56</v>
      </c>
      <c r="S35" s="48">
        <f t="shared" si="1"/>
        <v>81</v>
      </c>
      <c r="T35" s="48">
        <f t="shared" si="2"/>
        <v>105</v>
      </c>
      <c r="U35" s="24"/>
    </row>
    <row r="36" spans="1:21" ht="8.25" customHeight="1" x14ac:dyDescent="0.25">
      <c r="A36" s="42">
        <v>356</v>
      </c>
      <c r="B36" s="16" t="s">
        <v>101</v>
      </c>
      <c r="C36" s="16">
        <v>59</v>
      </c>
      <c r="D36" s="16">
        <v>60</v>
      </c>
      <c r="E36" s="16">
        <v>53</v>
      </c>
      <c r="F36" s="16">
        <v>53</v>
      </c>
      <c r="G36" s="16">
        <v>66</v>
      </c>
      <c r="H36" s="16">
        <v>67</v>
      </c>
      <c r="I36" s="16">
        <v>47</v>
      </c>
      <c r="J36" s="16">
        <v>75</v>
      </c>
      <c r="K36" s="16">
        <v>57</v>
      </c>
      <c r="L36" s="16">
        <v>65</v>
      </c>
      <c r="M36" s="16">
        <v>84</v>
      </c>
      <c r="N36" s="16">
        <v>70</v>
      </c>
      <c r="O36" s="16">
        <v>54</v>
      </c>
      <c r="P36" s="44">
        <v>72</v>
      </c>
      <c r="Q36" s="47">
        <f>VLOOKUP(A36,'2019_A15_Rohdaten'!$A$6:$D$58,4,FALSE)</f>
        <v>114</v>
      </c>
      <c r="R36" s="48">
        <f t="shared" si="0"/>
        <v>55</v>
      </c>
      <c r="S36" s="48">
        <f t="shared" si="1"/>
        <v>47</v>
      </c>
      <c r="T36" s="48">
        <f t="shared" si="2"/>
        <v>42</v>
      </c>
      <c r="U36" s="24"/>
    </row>
    <row r="37" spans="1:21" ht="8.25" customHeight="1" x14ac:dyDescent="0.25">
      <c r="A37" s="42">
        <v>357</v>
      </c>
      <c r="B37" s="16" t="s">
        <v>102</v>
      </c>
      <c r="C37" s="16">
        <v>86</v>
      </c>
      <c r="D37" s="16">
        <v>84</v>
      </c>
      <c r="E37" s="16">
        <v>103</v>
      </c>
      <c r="F37" s="16">
        <v>83</v>
      </c>
      <c r="G37" s="16">
        <v>109</v>
      </c>
      <c r="H37" s="16">
        <v>103</v>
      </c>
      <c r="I37" s="16">
        <v>123</v>
      </c>
      <c r="J37" s="16">
        <v>106</v>
      </c>
      <c r="K37" s="16">
        <v>118</v>
      </c>
      <c r="L37" s="16">
        <v>105</v>
      </c>
      <c r="M37" s="16">
        <v>93</v>
      </c>
      <c r="N37" s="16">
        <v>88</v>
      </c>
      <c r="O37" s="16">
        <v>87</v>
      </c>
      <c r="P37" s="44">
        <v>107</v>
      </c>
      <c r="Q37" s="47">
        <f>VLOOKUP(A37,'2019_A15_Rohdaten'!$A$6:$D$58,4,FALSE)</f>
        <v>126</v>
      </c>
      <c r="R37" s="48">
        <f t="shared" si="0"/>
        <v>40</v>
      </c>
      <c r="S37" s="48">
        <f t="shared" si="1"/>
        <v>23</v>
      </c>
      <c r="T37" s="48">
        <f t="shared" si="2"/>
        <v>19</v>
      </c>
      <c r="U37" s="24"/>
    </row>
    <row r="38" spans="1:21" ht="8.25" customHeight="1" x14ac:dyDescent="0.25">
      <c r="A38" s="42">
        <v>358</v>
      </c>
      <c r="B38" s="16" t="s">
        <v>103</v>
      </c>
      <c r="C38" s="16">
        <v>146</v>
      </c>
      <c r="D38" s="16">
        <v>135</v>
      </c>
      <c r="E38" s="16">
        <v>128</v>
      </c>
      <c r="F38" s="16">
        <v>122</v>
      </c>
      <c r="G38" s="16">
        <v>93</v>
      </c>
      <c r="H38" s="16">
        <v>80</v>
      </c>
      <c r="I38" s="16">
        <v>114</v>
      </c>
      <c r="J38" s="16">
        <v>114</v>
      </c>
      <c r="K38" s="16">
        <v>108</v>
      </c>
      <c r="L38" s="16">
        <v>99</v>
      </c>
      <c r="M38" s="16">
        <v>101</v>
      </c>
      <c r="N38" s="16">
        <v>123</v>
      </c>
      <c r="O38" s="16">
        <v>130</v>
      </c>
      <c r="P38" s="44">
        <v>146</v>
      </c>
      <c r="Q38" s="47">
        <f>VLOOKUP(A38,'2019_A15_Rohdaten'!$A$6:$D$58,4,FALSE)</f>
        <v>192</v>
      </c>
      <c r="R38" s="48">
        <f t="shared" si="0"/>
        <v>46</v>
      </c>
      <c r="S38" s="48">
        <f t="shared" si="1"/>
        <v>112</v>
      </c>
      <c r="T38" s="48">
        <f t="shared" si="2"/>
        <v>46</v>
      </c>
      <c r="U38" s="24"/>
    </row>
    <row r="39" spans="1:21" ht="8.25" customHeight="1" x14ac:dyDescent="0.25">
      <c r="A39" s="42">
        <v>359</v>
      </c>
      <c r="B39" s="16" t="s">
        <v>104</v>
      </c>
      <c r="C39" s="16">
        <v>298</v>
      </c>
      <c r="D39" s="16">
        <v>288</v>
      </c>
      <c r="E39" s="16">
        <v>189</v>
      </c>
      <c r="F39" s="16">
        <v>127</v>
      </c>
      <c r="G39" s="16">
        <v>134</v>
      </c>
      <c r="H39" s="16">
        <v>152</v>
      </c>
      <c r="I39" s="16">
        <v>122</v>
      </c>
      <c r="J39" s="16">
        <v>166</v>
      </c>
      <c r="K39" s="16">
        <v>172</v>
      </c>
      <c r="L39" s="16">
        <v>144</v>
      </c>
      <c r="M39" s="16">
        <v>147</v>
      </c>
      <c r="N39" s="16">
        <v>160</v>
      </c>
      <c r="O39" s="16">
        <v>114</v>
      </c>
      <c r="P39" s="44">
        <v>180</v>
      </c>
      <c r="Q39" s="47">
        <f>VLOOKUP(A39,'2019_A15_Rohdaten'!$A$6:$D$58,4,FALSE)</f>
        <v>279</v>
      </c>
      <c r="R39" s="48">
        <f t="shared" si="0"/>
        <v>-19</v>
      </c>
      <c r="S39" s="48">
        <f t="shared" si="1"/>
        <v>127</v>
      </c>
      <c r="T39" s="48">
        <f t="shared" si="2"/>
        <v>99</v>
      </c>
      <c r="U39" s="24"/>
    </row>
    <row r="40" spans="1:21" ht="8.25" customHeight="1" x14ac:dyDescent="0.25">
      <c r="A40" s="42">
        <v>360</v>
      </c>
      <c r="B40" s="16" t="s">
        <v>105</v>
      </c>
      <c r="C40" s="16">
        <v>53</v>
      </c>
      <c r="D40" s="16">
        <v>57</v>
      </c>
      <c r="E40" s="16">
        <v>43</v>
      </c>
      <c r="F40" s="16">
        <v>74</v>
      </c>
      <c r="G40" s="16">
        <v>51</v>
      </c>
      <c r="H40" s="16">
        <v>44</v>
      </c>
      <c r="I40" s="16">
        <v>57</v>
      </c>
      <c r="J40" s="16">
        <v>47</v>
      </c>
      <c r="K40" s="16">
        <v>34</v>
      </c>
      <c r="L40" s="16">
        <v>17</v>
      </c>
      <c r="M40" s="16">
        <v>40</v>
      </c>
      <c r="N40" s="16">
        <v>39</v>
      </c>
      <c r="O40" s="16">
        <v>19</v>
      </c>
      <c r="P40" s="44">
        <v>46</v>
      </c>
      <c r="Q40" s="47">
        <f>VLOOKUP(A40,'2019_A15_Rohdaten'!$A$6:$D$58,4,FALSE)</f>
        <v>74</v>
      </c>
      <c r="R40" s="48">
        <f t="shared" si="0"/>
        <v>21</v>
      </c>
      <c r="S40" s="48">
        <f t="shared" si="1"/>
        <v>30</v>
      </c>
      <c r="T40" s="48">
        <f t="shared" si="2"/>
        <v>28</v>
      </c>
      <c r="U40" s="24"/>
    </row>
    <row r="41" spans="1:21" ht="8.25" customHeight="1" x14ac:dyDescent="0.25">
      <c r="A41" s="42">
        <v>361</v>
      </c>
      <c r="B41" s="16" t="s">
        <v>106</v>
      </c>
      <c r="C41" s="16">
        <v>177</v>
      </c>
      <c r="D41" s="16">
        <v>148</v>
      </c>
      <c r="E41" s="16">
        <v>128</v>
      </c>
      <c r="F41" s="16">
        <v>91</v>
      </c>
      <c r="G41" s="16">
        <v>124</v>
      </c>
      <c r="H41" s="16">
        <v>117</v>
      </c>
      <c r="I41" s="16">
        <v>144</v>
      </c>
      <c r="J41" s="16">
        <v>132</v>
      </c>
      <c r="K41" s="16">
        <v>122</v>
      </c>
      <c r="L41" s="16">
        <v>134</v>
      </c>
      <c r="M41" s="16">
        <v>143</v>
      </c>
      <c r="N41" s="16">
        <v>121</v>
      </c>
      <c r="O41" s="16">
        <v>115</v>
      </c>
      <c r="P41" s="44">
        <v>105</v>
      </c>
      <c r="Q41" s="47">
        <f>VLOOKUP(A41,'2019_A15_Rohdaten'!$A$6:$D$58,4,FALSE)</f>
        <v>177</v>
      </c>
      <c r="R41" s="48">
        <f t="shared" si="0"/>
        <v>0</v>
      </c>
      <c r="S41" s="48">
        <f t="shared" si="1"/>
        <v>60</v>
      </c>
      <c r="T41" s="48">
        <f t="shared" si="2"/>
        <v>72</v>
      </c>
      <c r="U41" s="24"/>
    </row>
    <row r="42" spans="1:21" s="28" customFormat="1" ht="16.5" customHeight="1" x14ac:dyDescent="0.25">
      <c r="A42" s="43">
        <v>3</v>
      </c>
      <c r="B42" s="25" t="s">
        <v>107</v>
      </c>
      <c r="C42" s="25">
        <v>1720</v>
      </c>
      <c r="D42" s="25">
        <v>1635</v>
      </c>
      <c r="E42" s="25">
        <v>1288</v>
      </c>
      <c r="F42" s="25">
        <v>1191</v>
      </c>
      <c r="G42" s="25">
        <v>1216</v>
      </c>
      <c r="H42" s="25">
        <v>1198</v>
      </c>
      <c r="I42" s="25">
        <v>1265</v>
      </c>
      <c r="J42" s="25">
        <v>1266</v>
      </c>
      <c r="K42" s="25">
        <v>1275</v>
      </c>
      <c r="L42" s="25">
        <v>1269</v>
      </c>
      <c r="M42" s="25">
        <v>1303</v>
      </c>
      <c r="N42" s="25">
        <v>1331</v>
      </c>
      <c r="O42" s="25">
        <v>1409</v>
      </c>
      <c r="P42" s="45">
        <v>1389</v>
      </c>
      <c r="Q42" s="49">
        <f>VLOOKUP(A42,'2019_A15_Rohdaten'!$A$6:$D$58,4,FALSE)</f>
        <v>2007</v>
      </c>
      <c r="R42" s="50">
        <f t="shared" si="0"/>
        <v>287</v>
      </c>
      <c r="S42" s="50">
        <f t="shared" si="1"/>
        <v>809</v>
      </c>
      <c r="T42" s="50">
        <f t="shared" si="2"/>
        <v>618</v>
      </c>
      <c r="U42" s="27"/>
    </row>
    <row r="43" spans="1:21" ht="8.25" customHeight="1" x14ac:dyDescent="0.25">
      <c r="A43" s="42">
        <v>401</v>
      </c>
      <c r="B43" s="16" t="s">
        <v>108</v>
      </c>
      <c r="C43" s="16">
        <v>198</v>
      </c>
      <c r="D43" s="16">
        <v>269</v>
      </c>
      <c r="E43" s="16">
        <v>267</v>
      </c>
      <c r="F43" s="16">
        <v>192</v>
      </c>
      <c r="G43" s="16">
        <v>204</v>
      </c>
      <c r="H43" s="16">
        <v>214</v>
      </c>
      <c r="I43" s="16">
        <v>202</v>
      </c>
      <c r="J43" s="16">
        <v>180</v>
      </c>
      <c r="K43" s="16">
        <v>152</v>
      </c>
      <c r="L43" s="16">
        <v>139</v>
      </c>
      <c r="M43" s="16">
        <v>121</v>
      </c>
      <c r="N43" s="16">
        <v>122</v>
      </c>
      <c r="O43" s="16">
        <v>87</v>
      </c>
      <c r="P43" s="44">
        <v>123</v>
      </c>
      <c r="Q43" s="47">
        <f>VLOOKUP(A43,'2019_A15_Rohdaten'!$A$6:$D$58,4,FALSE)</f>
        <v>155</v>
      </c>
      <c r="R43" s="48">
        <f t="shared" si="0"/>
        <v>-43</v>
      </c>
      <c r="S43" s="48">
        <f t="shared" si="1"/>
        <v>-59</v>
      </c>
      <c r="T43" s="48">
        <f t="shared" si="2"/>
        <v>32</v>
      </c>
      <c r="U43" s="24"/>
    </row>
    <row r="44" spans="1:21" ht="8.25" customHeight="1" x14ac:dyDescent="0.25">
      <c r="A44" s="42">
        <v>402</v>
      </c>
      <c r="B44" s="16" t="s">
        <v>109</v>
      </c>
      <c r="C44" s="16">
        <v>47</v>
      </c>
      <c r="D44" s="16">
        <v>82</v>
      </c>
      <c r="E44" s="16">
        <v>75</v>
      </c>
      <c r="F44" s="16">
        <v>31</v>
      </c>
      <c r="G44" s="16">
        <v>37</v>
      </c>
      <c r="H44" s="16">
        <v>36</v>
      </c>
      <c r="I44" s="16">
        <v>46</v>
      </c>
      <c r="J44" s="16">
        <v>25</v>
      </c>
      <c r="K44" s="16">
        <v>72</v>
      </c>
      <c r="L44" s="16">
        <v>75</v>
      </c>
      <c r="M44" s="16">
        <v>66</v>
      </c>
      <c r="N44" s="16">
        <v>47</v>
      </c>
      <c r="O44" s="16">
        <v>42</v>
      </c>
      <c r="P44" s="44">
        <v>40</v>
      </c>
      <c r="Q44" s="47">
        <f>VLOOKUP(A44,'2019_A15_Rohdaten'!$A$6:$D$58,4,FALSE)</f>
        <v>34</v>
      </c>
      <c r="R44" s="48">
        <f t="shared" si="0"/>
        <v>-13</v>
      </c>
      <c r="S44" s="48">
        <f t="shared" si="1"/>
        <v>-2</v>
      </c>
      <c r="T44" s="48">
        <f t="shared" si="2"/>
        <v>-6</v>
      </c>
      <c r="U44" s="24"/>
    </row>
    <row r="45" spans="1:21" ht="8.25" customHeight="1" x14ac:dyDescent="0.25">
      <c r="A45" s="42">
        <v>403</v>
      </c>
      <c r="B45" s="16" t="s">
        <v>110</v>
      </c>
      <c r="C45" s="16">
        <v>245</v>
      </c>
      <c r="D45" s="16">
        <v>264</v>
      </c>
      <c r="E45" s="16">
        <v>253</v>
      </c>
      <c r="F45" s="16">
        <v>278</v>
      </c>
      <c r="G45" s="16">
        <v>215</v>
      </c>
      <c r="H45" s="16">
        <v>234</v>
      </c>
      <c r="I45" s="16">
        <v>222</v>
      </c>
      <c r="J45" s="16">
        <v>210</v>
      </c>
      <c r="K45" s="16">
        <v>245</v>
      </c>
      <c r="L45" s="16">
        <v>214</v>
      </c>
      <c r="M45" s="16">
        <v>252</v>
      </c>
      <c r="N45" s="16">
        <v>320</v>
      </c>
      <c r="O45" s="16">
        <v>287</v>
      </c>
      <c r="P45" s="44">
        <v>310</v>
      </c>
      <c r="Q45" s="47">
        <f>VLOOKUP(A45,'2019_A15_Rohdaten'!$A$6:$D$58,4,FALSE)</f>
        <v>303</v>
      </c>
      <c r="R45" s="48">
        <f t="shared" si="0"/>
        <v>58</v>
      </c>
      <c r="S45" s="48">
        <f t="shared" si="1"/>
        <v>69</v>
      </c>
      <c r="T45" s="48">
        <f t="shared" si="2"/>
        <v>-7</v>
      </c>
      <c r="U45" s="24"/>
    </row>
    <row r="46" spans="1:21" ht="8.25" customHeight="1" x14ac:dyDescent="0.25">
      <c r="A46" s="42">
        <v>404</v>
      </c>
      <c r="B46" s="16" t="s">
        <v>111</v>
      </c>
      <c r="C46" s="16">
        <v>460</v>
      </c>
      <c r="D46" s="16">
        <v>534</v>
      </c>
      <c r="E46" s="16">
        <v>366</v>
      </c>
      <c r="F46" s="16">
        <v>255</v>
      </c>
      <c r="G46" s="16">
        <v>222</v>
      </c>
      <c r="H46" s="16">
        <v>233</v>
      </c>
      <c r="I46" s="16">
        <v>260</v>
      </c>
      <c r="J46" s="16">
        <v>258</v>
      </c>
      <c r="K46" s="16">
        <v>265</v>
      </c>
      <c r="L46" s="16">
        <v>240</v>
      </c>
      <c r="M46" s="16">
        <v>273</v>
      </c>
      <c r="N46" s="16">
        <v>279</v>
      </c>
      <c r="O46" s="16">
        <v>291</v>
      </c>
      <c r="P46" s="44">
        <v>309</v>
      </c>
      <c r="Q46" s="47">
        <f>VLOOKUP(A46,'2019_A15_Rohdaten'!$A$6:$D$58,4,FALSE)</f>
        <v>407</v>
      </c>
      <c r="R46" s="48">
        <f t="shared" si="0"/>
        <v>-53</v>
      </c>
      <c r="S46" s="48">
        <f t="shared" si="1"/>
        <v>174</v>
      </c>
      <c r="T46" s="48">
        <f t="shared" si="2"/>
        <v>98</v>
      </c>
      <c r="U46" s="24"/>
    </row>
    <row r="47" spans="1:21" ht="8.25" customHeight="1" x14ac:dyDescent="0.25">
      <c r="A47" s="42">
        <v>405</v>
      </c>
      <c r="B47" s="16" t="s">
        <v>112</v>
      </c>
      <c r="C47" s="16">
        <v>183</v>
      </c>
      <c r="D47" s="16">
        <v>146</v>
      </c>
      <c r="E47" s="16">
        <v>129</v>
      </c>
      <c r="F47" s="16">
        <v>88</v>
      </c>
      <c r="G47" s="16">
        <v>110</v>
      </c>
      <c r="H47" s="16">
        <v>107</v>
      </c>
      <c r="I47" s="16">
        <v>83</v>
      </c>
      <c r="J47" s="16">
        <v>83</v>
      </c>
      <c r="K47" s="16">
        <v>109</v>
      </c>
      <c r="L47" s="16">
        <v>91</v>
      </c>
      <c r="M47" s="16">
        <v>100</v>
      </c>
      <c r="N47" s="16">
        <v>116</v>
      </c>
      <c r="O47" s="16">
        <v>115</v>
      </c>
      <c r="P47" s="44">
        <v>109</v>
      </c>
      <c r="Q47" s="47">
        <f>VLOOKUP(A47,'2019_A15_Rohdaten'!$A$6:$D$58,4,FALSE)</f>
        <v>125</v>
      </c>
      <c r="R47" s="48">
        <f t="shared" si="0"/>
        <v>-58</v>
      </c>
      <c r="S47" s="48">
        <f t="shared" si="1"/>
        <v>18</v>
      </c>
      <c r="T47" s="48">
        <f t="shared" si="2"/>
        <v>16</v>
      </c>
      <c r="U47" s="24"/>
    </row>
    <row r="48" spans="1:21" ht="8.25" customHeight="1" x14ac:dyDescent="0.25">
      <c r="A48" s="42">
        <v>451</v>
      </c>
      <c r="B48" s="16" t="s">
        <v>113</v>
      </c>
      <c r="C48" s="16">
        <v>91</v>
      </c>
      <c r="D48" s="16">
        <v>101</v>
      </c>
      <c r="E48" s="16">
        <v>68</v>
      </c>
      <c r="F48" s="16">
        <v>71</v>
      </c>
      <c r="G48" s="16">
        <v>44</v>
      </c>
      <c r="H48" s="16">
        <v>63</v>
      </c>
      <c r="I48" s="16">
        <v>76</v>
      </c>
      <c r="J48" s="16">
        <v>87</v>
      </c>
      <c r="K48" s="16">
        <v>74</v>
      </c>
      <c r="L48" s="16">
        <v>100</v>
      </c>
      <c r="M48" s="16">
        <v>153</v>
      </c>
      <c r="N48" s="16">
        <v>177</v>
      </c>
      <c r="O48" s="16">
        <v>132</v>
      </c>
      <c r="P48" s="44">
        <v>57</v>
      </c>
      <c r="Q48" s="47">
        <f>VLOOKUP(A48,'2019_A15_Rohdaten'!$A$6:$D$58,4,FALSE)</f>
        <v>111</v>
      </c>
      <c r="R48" s="48">
        <f t="shared" si="0"/>
        <v>20</v>
      </c>
      <c r="S48" s="48">
        <f t="shared" si="1"/>
        <v>48</v>
      </c>
      <c r="T48" s="48">
        <f t="shared" si="2"/>
        <v>54</v>
      </c>
      <c r="U48" s="24"/>
    </row>
    <row r="49" spans="1:21" ht="8.25" customHeight="1" x14ac:dyDescent="0.25">
      <c r="A49" s="42">
        <v>452</v>
      </c>
      <c r="B49" s="16" t="s">
        <v>114</v>
      </c>
      <c r="C49" s="16">
        <v>201</v>
      </c>
      <c r="D49" s="16">
        <v>166</v>
      </c>
      <c r="E49" s="16">
        <v>158</v>
      </c>
      <c r="F49" s="16">
        <v>97</v>
      </c>
      <c r="G49" s="16">
        <v>106</v>
      </c>
      <c r="H49" s="16">
        <v>138</v>
      </c>
      <c r="I49" s="16">
        <v>148</v>
      </c>
      <c r="J49" s="16">
        <v>116</v>
      </c>
      <c r="K49" s="16">
        <v>122</v>
      </c>
      <c r="L49" s="16">
        <v>112</v>
      </c>
      <c r="M49" s="16">
        <v>108</v>
      </c>
      <c r="N49" s="16">
        <v>145</v>
      </c>
      <c r="O49" s="16">
        <v>155</v>
      </c>
      <c r="P49" s="44">
        <v>144</v>
      </c>
      <c r="Q49" s="47">
        <f>VLOOKUP(A49,'2019_A15_Rohdaten'!$A$6:$D$58,4,FALSE)</f>
        <v>142</v>
      </c>
      <c r="R49" s="48">
        <f t="shared" si="0"/>
        <v>-59</v>
      </c>
      <c r="S49" s="48">
        <f t="shared" si="1"/>
        <v>4</v>
      </c>
      <c r="T49" s="48">
        <f t="shared" si="2"/>
        <v>-2</v>
      </c>
      <c r="U49" s="24"/>
    </row>
    <row r="50" spans="1:21" ht="8.25" customHeight="1" x14ac:dyDescent="0.25">
      <c r="A50" s="42">
        <v>453</v>
      </c>
      <c r="B50" s="16" t="s">
        <v>115</v>
      </c>
      <c r="C50" s="16">
        <v>83</v>
      </c>
      <c r="D50" s="16">
        <v>123</v>
      </c>
      <c r="E50" s="16">
        <v>117</v>
      </c>
      <c r="F50" s="16">
        <v>68</v>
      </c>
      <c r="G50" s="16">
        <v>101</v>
      </c>
      <c r="H50" s="16">
        <v>89</v>
      </c>
      <c r="I50" s="16">
        <v>109</v>
      </c>
      <c r="J50" s="16">
        <v>124</v>
      </c>
      <c r="K50" s="16">
        <v>103</v>
      </c>
      <c r="L50" s="16">
        <v>108</v>
      </c>
      <c r="M50" s="16">
        <v>101</v>
      </c>
      <c r="N50" s="16">
        <v>74</v>
      </c>
      <c r="O50" s="16">
        <v>117</v>
      </c>
      <c r="P50" s="44">
        <v>122</v>
      </c>
      <c r="Q50" s="47">
        <f>VLOOKUP(A50,'2019_A15_Rohdaten'!$A$6:$D$58,4,FALSE)</f>
        <v>149</v>
      </c>
      <c r="R50" s="48">
        <f t="shared" si="0"/>
        <v>66</v>
      </c>
      <c r="S50" s="48">
        <f t="shared" si="1"/>
        <v>60</v>
      </c>
      <c r="T50" s="48">
        <f t="shared" si="2"/>
        <v>27</v>
      </c>
      <c r="U50" s="24"/>
    </row>
    <row r="51" spans="1:21" ht="8.25" customHeight="1" x14ac:dyDescent="0.25">
      <c r="A51" s="42">
        <v>454</v>
      </c>
      <c r="B51" s="16" t="s">
        <v>116</v>
      </c>
      <c r="C51" s="16">
        <v>165</v>
      </c>
      <c r="D51" s="16">
        <v>183</v>
      </c>
      <c r="E51" s="16">
        <v>130</v>
      </c>
      <c r="F51" s="16">
        <v>118</v>
      </c>
      <c r="G51" s="16">
        <v>109</v>
      </c>
      <c r="H51" s="16">
        <v>152</v>
      </c>
      <c r="I51" s="16">
        <v>171</v>
      </c>
      <c r="J51" s="16">
        <v>157</v>
      </c>
      <c r="K51" s="16">
        <v>146</v>
      </c>
      <c r="L51" s="16">
        <v>163</v>
      </c>
      <c r="M51" s="16">
        <v>116</v>
      </c>
      <c r="N51" s="16">
        <v>184</v>
      </c>
      <c r="O51" s="16">
        <v>156</v>
      </c>
      <c r="P51" s="44">
        <v>127</v>
      </c>
      <c r="Q51" s="47">
        <f>VLOOKUP(A51,'2019_A15_Rohdaten'!$A$6:$D$58,4,FALSE)</f>
        <v>237</v>
      </c>
      <c r="R51" s="48">
        <f t="shared" si="0"/>
        <v>72</v>
      </c>
      <c r="S51" s="48">
        <f t="shared" si="1"/>
        <v>85</v>
      </c>
      <c r="T51" s="48">
        <f t="shared" si="2"/>
        <v>110</v>
      </c>
      <c r="U51" s="24"/>
    </row>
    <row r="52" spans="1:21" ht="8.25" customHeight="1" x14ac:dyDescent="0.25">
      <c r="A52" s="42">
        <v>455</v>
      </c>
      <c r="B52" s="16" t="s">
        <v>117</v>
      </c>
      <c r="C52" s="16">
        <v>71</v>
      </c>
      <c r="D52" s="16">
        <v>43</v>
      </c>
      <c r="E52" s="16">
        <v>48</v>
      </c>
      <c r="F52" s="16">
        <v>64</v>
      </c>
      <c r="G52" s="16">
        <v>39</v>
      </c>
      <c r="H52" s="16">
        <v>81</v>
      </c>
      <c r="I52" s="16">
        <v>66</v>
      </c>
      <c r="J52" s="16">
        <v>47</v>
      </c>
      <c r="K52" s="16">
        <v>80</v>
      </c>
      <c r="L52" s="16">
        <v>70</v>
      </c>
      <c r="M52" s="16">
        <v>54</v>
      </c>
      <c r="N52" s="16">
        <v>33</v>
      </c>
      <c r="O52" s="16">
        <v>25</v>
      </c>
      <c r="P52" s="44">
        <v>31</v>
      </c>
      <c r="Q52" s="47">
        <f>VLOOKUP(A52,'2019_A15_Rohdaten'!$A$6:$D$58,4,FALSE)</f>
        <v>81</v>
      </c>
      <c r="R52" s="48">
        <f t="shared" si="0"/>
        <v>10</v>
      </c>
      <c r="S52" s="48">
        <f t="shared" si="1"/>
        <v>0</v>
      </c>
      <c r="T52" s="48">
        <f t="shared" si="2"/>
        <v>50</v>
      </c>
      <c r="U52" s="24"/>
    </row>
    <row r="53" spans="1:21" ht="8.25" customHeight="1" x14ac:dyDescent="0.25">
      <c r="A53" s="42">
        <v>456</v>
      </c>
      <c r="B53" s="16" t="s">
        <v>118</v>
      </c>
      <c r="C53" s="16">
        <v>114</v>
      </c>
      <c r="D53" s="16">
        <v>115</v>
      </c>
      <c r="E53" s="16">
        <v>124</v>
      </c>
      <c r="F53" s="16">
        <v>116</v>
      </c>
      <c r="G53" s="16">
        <v>109</v>
      </c>
      <c r="H53" s="16">
        <v>132</v>
      </c>
      <c r="I53" s="16">
        <v>133</v>
      </c>
      <c r="J53" s="16">
        <v>131</v>
      </c>
      <c r="K53" s="16">
        <v>136</v>
      </c>
      <c r="L53" s="16">
        <v>138</v>
      </c>
      <c r="M53" s="16">
        <v>172</v>
      </c>
      <c r="N53" s="16">
        <v>112</v>
      </c>
      <c r="O53" s="16">
        <v>124</v>
      </c>
      <c r="P53" s="44">
        <v>173</v>
      </c>
      <c r="Q53" s="47">
        <f>VLOOKUP(A53,'2019_A15_Rohdaten'!$A$6:$D$58,4,FALSE)</f>
        <v>207</v>
      </c>
      <c r="R53" s="48">
        <f t="shared" si="0"/>
        <v>93</v>
      </c>
      <c r="S53" s="48">
        <f t="shared" si="1"/>
        <v>75</v>
      </c>
      <c r="T53" s="48">
        <f t="shared" si="2"/>
        <v>34</v>
      </c>
      <c r="U53" s="24"/>
    </row>
    <row r="54" spans="1:21" ht="8.25" customHeight="1" x14ac:dyDescent="0.25">
      <c r="A54" s="42">
        <v>457</v>
      </c>
      <c r="B54" s="16" t="s">
        <v>119</v>
      </c>
      <c r="C54" s="16">
        <v>124</v>
      </c>
      <c r="D54" s="16">
        <v>173</v>
      </c>
      <c r="E54" s="16">
        <v>124</v>
      </c>
      <c r="F54" s="16">
        <v>110</v>
      </c>
      <c r="G54" s="16">
        <v>129</v>
      </c>
      <c r="H54" s="16">
        <v>121</v>
      </c>
      <c r="I54" s="16">
        <v>86</v>
      </c>
      <c r="J54" s="16">
        <v>94</v>
      </c>
      <c r="K54" s="16">
        <v>92</v>
      </c>
      <c r="L54" s="16">
        <v>81</v>
      </c>
      <c r="M54" s="16">
        <v>98</v>
      </c>
      <c r="N54" s="16">
        <v>93</v>
      </c>
      <c r="O54" s="16">
        <v>97</v>
      </c>
      <c r="P54" s="44">
        <v>94</v>
      </c>
      <c r="Q54" s="47">
        <f>VLOOKUP(A54,'2019_A15_Rohdaten'!$A$6:$D$58,4,FALSE)</f>
        <v>143</v>
      </c>
      <c r="R54" s="48">
        <f t="shared" si="0"/>
        <v>19</v>
      </c>
      <c r="S54" s="48">
        <f t="shared" si="1"/>
        <v>22</v>
      </c>
      <c r="T54" s="48">
        <f t="shared" si="2"/>
        <v>49</v>
      </c>
      <c r="U54" s="24"/>
    </row>
    <row r="55" spans="1:21" ht="8.25" customHeight="1" x14ac:dyDescent="0.25">
      <c r="A55" s="42">
        <v>458</v>
      </c>
      <c r="B55" s="16" t="s">
        <v>120</v>
      </c>
      <c r="C55" s="16">
        <v>91</v>
      </c>
      <c r="D55" s="16">
        <v>99</v>
      </c>
      <c r="E55" s="16">
        <v>81</v>
      </c>
      <c r="F55" s="16">
        <v>61</v>
      </c>
      <c r="G55" s="16">
        <v>81</v>
      </c>
      <c r="H55" s="16">
        <v>95</v>
      </c>
      <c r="I55" s="16">
        <v>144</v>
      </c>
      <c r="J55" s="16">
        <v>129</v>
      </c>
      <c r="K55" s="16">
        <v>131</v>
      </c>
      <c r="L55" s="16">
        <v>103</v>
      </c>
      <c r="M55" s="16">
        <v>99</v>
      </c>
      <c r="N55" s="16">
        <v>118</v>
      </c>
      <c r="O55" s="16">
        <v>126</v>
      </c>
      <c r="P55" s="44">
        <v>104</v>
      </c>
      <c r="Q55" s="47">
        <f>VLOOKUP(A55,'2019_A15_Rohdaten'!$A$6:$D$58,4,FALSE)</f>
        <v>170</v>
      </c>
      <c r="R55" s="48">
        <f t="shared" si="0"/>
        <v>79</v>
      </c>
      <c r="S55" s="48">
        <f t="shared" si="1"/>
        <v>75</v>
      </c>
      <c r="T55" s="48">
        <f t="shared" si="2"/>
        <v>66</v>
      </c>
      <c r="U55" s="24"/>
    </row>
    <row r="56" spans="1:21" ht="8.25" customHeight="1" x14ac:dyDescent="0.25">
      <c r="A56" s="42">
        <v>459</v>
      </c>
      <c r="B56" s="16" t="s">
        <v>121</v>
      </c>
      <c r="C56" s="16">
        <v>166</v>
      </c>
      <c r="D56" s="16">
        <v>338</v>
      </c>
      <c r="E56" s="16">
        <v>183</v>
      </c>
      <c r="F56" s="16">
        <v>219</v>
      </c>
      <c r="G56" s="16">
        <v>189</v>
      </c>
      <c r="H56" s="16">
        <v>211</v>
      </c>
      <c r="I56" s="16">
        <v>194</v>
      </c>
      <c r="J56" s="16">
        <v>228</v>
      </c>
      <c r="K56" s="16">
        <v>231</v>
      </c>
      <c r="L56" s="16">
        <v>207</v>
      </c>
      <c r="M56" s="16">
        <v>183</v>
      </c>
      <c r="N56" s="16">
        <v>222</v>
      </c>
      <c r="O56" s="16">
        <v>287</v>
      </c>
      <c r="P56" s="44">
        <v>298</v>
      </c>
      <c r="Q56" s="47">
        <f>VLOOKUP(A56,'2019_A15_Rohdaten'!$A$6:$D$58,4,FALSE)</f>
        <v>428</v>
      </c>
      <c r="R56" s="48">
        <f t="shared" si="0"/>
        <v>262</v>
      </c>
      <c r="S56" s="48">
        <f t="shared" si="1"/>
        <v>217</v>
      </c>
      <c r="T56" s="48">
        <f t="shared" si="2"/>
        <v>130</v>
      </c>
      <c r="U56" s="24"/>
    </row>
    <row r="57" spans="1:21" ht="8.25" customHeight="1" x14ac:dyDescent="0.25">
      <c r="A57" s="42">
        <v>460</v>
      </c>
      <c r="B57" s="16" t="s">
        <v>122</v>
      </c>
      <c r="C57" s="16">
        <v>287</v>
      </c>
      <c r="D57" s="16">
        <v>236</v>
      </c>
      <c r="E57" s="16">
        <v>213</v>
      </c>
      <c r="F57" s="16">
        <v>150</v>
      </c>
      <c r="G57" s="16">
        <v>179</v>
      </c>
      <c r="H57" s="16">
        <v>164</v>
      </c>
      <c r="I57" s="16">
        <v>215</v>
      </c>
      <c r="J57" s="16">
        <v>205</v>
      </c>
      <c r="K57" s="16">
        <v>207</v>
      </c>
      <c r="L57" s="16">
        <v>176</v>
      </c>
      <c r="M57" s="16">
        <v>165</v>
      </c>
      <c r="N57" s="16">
        <v>169</v>
      </c>
      <c r="O57" s="16">
        <v>228</v>
      </c>
      <c r="P57" s="44">
        <v>171</v>
      </c>
      <c r="Q57" s="47">
        <f>VLOOKUP(A57,'2019_A15_Rohdaten'!$A$6:$D$58,4,FALSE)</f>
        <v>231</v>
      </c>
      <c r="R57" s="48">
        <f t="shared" si="0"/>
        <v>-56</v>
      </c>
      <c r="S57" s="48">
        <f t="shared" si="1"/>
        <v>67</v>
      </c>
      <c r="T57" s="48">
        <f t="shared" si="2"/>
        <v>60</v>
      </c>
      <c r="U57" s="24"/>
    </row>
    <row r="58" spans="1:21" ht="8.25" customHeight="1" x14ac:dyDescent="0.25">
      <c r="A58" s="42">
        <v>461</v>
      </c>
      <c r="B58" s="16" t="s">
        <v>123</v>
      </c>
      <c r="C58" s="16">
        <v>91</v>
      </c>
      <c r="D58" s="16">
        <v>93</v>
      </c>
      <c r="E58" s="16">
        <v>96</v>
      </c>
      <c r="F58" s="16">
        <v>83</v>
      </c>
      <c r="G58" s="16">
        <v>86</v>
      </c>
      <c r="H58" s="16">
        <v>75</v>
      </c>
      <c r="I58" s="16">
        <v>60</v>
      </c>
      <c r="J58" s="16">
        <v>95</v>
      </c>
      <c r="K58" s="16">
        <v>85</v>
      </c>
      <c r="L58" s="16">
        <v>69</v>
      </c>
      <c r="M58" s="16">
        <v>79</v>
      </c>
      <c r="N58" s="16">
        <v>87</v>
      </c>
      <c r="O58" s="16">
        <v>99</v>
      </c>
      <c r="P58" s="44">
        <v>77</v>
      </c>
      <c r="Q58" s="47">
        <f>VLOOKUP(A58,'2019_A15_Rohdaten'!$A$6:$D$58,4,FALSE)</f>
        <v>106</v>
      </c>
      <c r="R58" s="48">
        <f t="shared" si="0"/>
        <v>15</v>
      </c>
      <c r="S58" s="48">
        <f t="shared" si="1"/>
        <v>31</v>
      </c>
      <c r="T58" s="48">
        <f t="shared" si="2"/>
        <v>29</v>
      </c>
      <c r="U58" s="24"/>
    </row>
    <row r="59" spans="1:21" ht="8.25" customHeight="1" x14ac:dyDescent="0.25">
      <c r="A59" s="42">
        <v>462</v>
      </c>
      <c r="B59" s="16" t="s">
        <v>124</v>
      </c>
      <c r="C59" s="16">
        <v>27</v>
      </c>
      <c r="D59" s="16">
        <v>27</v>
      </c>
      <c r="E59" s="16">
        <v>21</v>
      </c>
      <c r="F59" s="16">
        <v>11</v>
      </c>
      <c r="G59" s="16">
        <v>12</v>
      </c>
      <c r="H59" s="16">
        <v>30</v>
      </c>
      <c r="I59" s="16">
        <v>12</v>
      </c>
      <c r="J59" s="16">
        <v>38</v>
      </c>
      <c r="K59" s="16">
        <v>29</v>
      </c>
      <c r="L59" s="16">
        <v>15</v>
      </c>
      <c r="M59" s="16">
        <v>25</v>
      </c>
      <c r="N59" s="16">
        <v>18</v>
      </c>
      <c r="O59" s="16">
        <v>21</v>
      </c>
      <c r="P59" s="44">
        <v>21</v>
      </c>
      <c r="Q59" s="47">
        <f>VLOOKUP(A59,'2019_A15_Rohdaten'!$A$6:$D$58,4,FALSE)</f>
        <v>50</v>
      </c>
      <c r="R59" s="48">
        <f t="shared" si="0"/>
        <v>23</v>
      </c>
      <c r="S59" s="48">
        <f t="shared" si="1"/>
        <v>20</v>
      </c>
      <c r="T59" s="48">
        <f t="shared" si="2"/>
        <v>29</v>
      </c>
      <c r="U59" s="24"/>
    </row>
    <row r="60" spans="1:21" s="28" customFormat="1" ht="16.5" customHeight="1" x14ac:dyDescent="0.25">
      <c r="A60" s="43">
        <v>4</v>
      </c>
      <c r="B60" s="25" t="s">
        <v>125</v>
      </c>
      <c r="C60" s="25">
        <v>2644</v>
      </c>
      <c r="D60" s="25">
        <v>2992</v>
      </c>
      <c r="E60" s="25">
        <v>2453</v>
      </c>
      <c r="F60" s="25">
        <v>2012</v>
      </c>
      <c r="G60" s="25">
        <v>1972</v>
      </c>
      <c r="H60" s="25">
        <v>2175</v>
      </c>
      <c r="I60" s="25">
        <v>2227</v>
      </c>
      <c r="J60" s="25">
        <v>2207</v>
      </c>
      <c r="K60" s="25">
        <v>2279</v>
      </c>
      <c r="L60" s="25">
        <v>2101</v>
      </c>
      <c r="M60" s="25">
        <v>2165</v>
      </c>
      <c r="N60" s="25">
        <v>2316</v>
      </c>
      <c r="O60" s="25">
        <v>2389</v>
      </c>
      <c r="P60" s="45">
        <v>2310</v>
      </c>
      <c r="Q60" s="49">
        <f>VLOOKUP(A60,'2019_A15_Rohdaten'!$A$6:$D$58,4,FALSE)</f>
        <v>3079</v>
      </c>
      <c r="R60" s="50">
        <f t="shared" si="0"/>
        <v>435</v>
      </c>
      <c r="S60" s="50">
        <f t="shared" si="1"/>
        <v>904</v>
      </c>
      <c r="T60" s="50">
        <f t="shared" si="2"/>
        <v>769</v>
      </c>
      <c r="U60" s="27"/>
    </row>
    <row r="61" spans="1:21" s="28" customFormat="1" ht="16.5" customHeight="1" x14ac:dyDescent="0.25">
      <c r="A61" s="43">
        <v>0</v>
      </c>
      <c r="B61" s="25" t="s">
        <v>126</v>
      </c>
      <c r="C61" s="25">
        <v>10886</v>
      </c>
      <c r="D61" s="25">
        <v>11441</v>
      </c>
      <c r="E61" s="25">
        <v>9251</v>
      </c>
      <c r="F61" s="25">
        <v>7704</v>
      </c>
      <c r="G61" s="25">
        <v>7223</v>
      </c>
      <c r="H61" s="25">
        <v>7363</v>
      </c>
      <c r="I61" s="25">
        <v>7995</v>
      </c>
      <c r="J61" s="25">
        <v>8526</v>
      </c>
      <c r="K61" s="25">
        <v>8216</v>
      </c>
      <c r="L61" s="25">
        <v>7722</v>
      </c>
      <c r="M61" s="25">
        <v>7988</v>
      </c>
      <c r="N61" s="25">
        <v>8519</v>
      </c>
      <c r="O61" s="25">
        <v>8785</v>
      </c>
      <c r="P61" s="45">
        <v>8470</v>
      </c>
      <c r="Q61" s="49">
        <f>VLOOKUP(A61,'2019_A15_Rohdaten'!$A$6:$D$58,4,FALSE)</f>
        <v>10932</v>
      </c>
      <c r="R61" s="50">
        <f t="shared" si="0"/>
        <v>46</v>
      </c>
      <c r="S61" s="50">
        <f t="shared" si="1"/>
        <v>3569</v>
      </c>
      <c r="T61" s="50">
        <f t="shared" si="2"/>
        <v>2462</v>
      </c>
      <c r="U61" s="27"/>
    </row>
    <row r="62" spans="1:21" ht="8.25" customHeight="1" x14ac:dyDescent="0.25">
      <c r="B62" s="14"/>
      <c r="C62" s="15"/>
      <c r="D62" s="16"/>
      <c r="E62" s="16"/>
      <c r="F62" s="16"/>
      <c r="G62" s="16"/>
      <c r="H62" s="16"/>
      <c r="I62" s="16"/>
      <c r="J62" s="17"/>
      <c r="K62" s="16"/>
      <c r="L62" s="16"/>
      <c r="M62" s="16"/>
      <c r="N62" s="16"/>
    </row>
    <row r="63" spans="1:21" ht="8.25" customHeight="1" x14ac:dyDescent="0.25">
      <c r="A63" s="18" t="s">
        <v>127</v>
      </c>
      <c r="C63" s="15"/>
      <c r="D63" s="16"/>
      <c r="E63" s="16"/>
      <c r="F63" s="16"/>
      <c r="G63" s="16"/>
      <c r="H63" s="16"/>
      <c r="I63" s="16"/>
      <c r="J63" s="15"/>
      <c r="K63" s="16"/>
      <c r="L63" s="16"/>
      <c r="M63" s="16"/>
      <c r="N63" s="16"/>
      <c r="O63" s="19"/>
      <c r="P63" s="19"/>
      <c r="Q63" s="19"/>
      <c r="R63" s="19"/>
      <c r="S63" s="19"/>
      <c r="T63" s="19"/>
    </row>
  </sheetData>
  <mergeCells count="4">
    <mergeCell ref="A5:A7"/>
    <mergeCell ref="B5:B7"/>
    <mergeCell ref="C5:T5"/>
    <mergeCell ref="C7:T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/>
  </sheetViews>
  <sheetFormatPr baseColWidth="10" defaultRowHeight="15" x14ac:dyDescent="0.25"/>
  <cols>
    <col min="2" max="2" width="31.85546875" bestFit="1" customWidth="1"/>
    <col min="7" max="7" width="22.140625" bestFit="1" customWidth="1"/>
  </cols>
  <sheetData>
    <row r="1" spans="1:8" x14ac:dyDescent="0.25">
      <c r="A1" t="s">
        <v>129</v>
      </c>
      <c r="B1" t="s">
        <v>133</v>
      </c>
      <c r="C1" t="s">
        <v>134</v>
      </c>
    </row>
    <row r="2" spans="1:8" x14ac:dyDescent="0.25">
      <c r="A2">
        <v>3402</v>
      </c>
      <c r="B2" t="s">
        <v>109</v>
      </c>
      <c r="C2">
        <f>VLOOKUP(A2,'2019_A15_Karte_Berechnung'!$A$4:$F$55,6,FALSE)</f>
        <v>-15</v>
      </c>
      <c r="F2">
        <v>30</v>
      </c>
      <c r="G2" t="s">
        <v>126</v>
      </c>
      <c r="H2" s="32">
        <f>VLOOKUP(F2,'2019_A15_Karte_Berechnung'!$A$4:$F$55,6,FALSE)</f>
        <v>29.067296340023603</v>
      </c>
    </row>
    <row r="3" spans="1:8" x14ac:dyDescent="0.25">
      <c r="A3">
        <v>3103</v>
      </c>
      <c r="B3" t="s">
        <v>77</v>
      </c>
      <c r="C3">
        <f>VLOOKUP(A3,'2019_A15_Karte_Berechnung'!$A$4:$F$55,6,FALSE)</f>
        <v>-4.692082111436946</v>
      </c>
      <c r="F3">
        <v>3241</v>
      </c>
      <c r="G3" t="s">
        <v>86</v>
      </c>
      <c r="H3" s="32">
        <f>VLOOKUP(F3,'2019_A15_Karte_Berechnung'!$A$4:$F$55,6,FALSE)</f>
        <v>24.936644703497208</v>
      </c>
    </row>
    <row r="4" spans="1:8" x14ac:dyDescent="0.25">
      <c r="A4">
        <v>3403</v>
      </c>
      <c r="B4" t="s">
        <v>110</v>
      </c>
      <c r="C4">
        <f>VLOOKUP(A4,'2019_A15_Karte_Berechnung'!$A$4:$F$55,6,FALSE)</f>
        <v>-2.2580645161290391</v>
      </c>
    </row>
    <row r="5" spans="1:8" x14ac:dyDescent="0.25">
      <c r="A5">
        <v>3452</v>
      </c>
      <c r="B5" t="s">
        <v>114</v>
      </c>
      <c r="C5">
        <f>VLOOKUP(A5,'2019_A15_Karte_Berechnung'!$A$4:$F$55,6,FALSE)</f>
        <v>-1.3888888888888857</v>
      </c>
    </row>
    <row r="6" spans="1:8" x14ac:dyDescent="0.25">
      <c r="A6">
        <v>3353</v>
      </c>
      <c r="B6" t="s">
        <v>98</v>
      </c>
      <c r="C6">
        <f>VLOOKUP(A6,'2019_A15_Karte_Berechnung'!$A$4:$F$55,6,FALSE)</f>
        <v>-1.0638297872340416</v>
      </c>
    </row>
    <row r="7" spans="1:8" x14ac:dyDescent="0.25">
      <c r="A7">
        <v>3102</v>
      </c>
      <c r="B7" t="s">
        <v>76</v>
      </c>
      <c r="C7">
        <f>VLOOKUP(A7,'2019_A15_Karte_Berechnung'!$A$4:$F$55,6,FALSE)</f>
        <v>3.7037037037036953</v>
      </c>
    </row>
    <row r="8" spans="1:8" x14ac:dyDescent="0.25">
      <c r="A8">
        <v>3153</v>
      </c>
      <c r="B8" t="s">
        <v>79</v>
      </c>
      <c r="C8">
        <f>VLOOKUP(A8,'2019_A15_Karte_Berechnung'!$A$4:$F$55,6,FALSE)</f>
        <v>4.0816326530612344</v>
      </c>
    </row>
    <row r="9" spans="1:8" x14ac:dyDescent="0.25">
      <c r="A9">
        <v>3151</v>
      </c>
      <c r="B9" t="s">
        <v>78</v>
      </c>
      <c r="C9">
        <f>VLOOKUP(A9,'2019_A15_Karte_Berechnung'!$A$4:$F$55,6,FALSE)</f>
        <v>4.8484848484848584</v>
      </c>
    </row>
    <row r="10" spans="1:8" x14ac:dyDescent="0.25">
      <c r="A10">
        <v>3159</v>
      </c>
      <c r="B10" t="s">
        <v>84</v>
      </c>
      <c r="C10">
        <f>VLOOKUP(A10,'2019_A15_Karte_Berechnung'!$A$4:$F$55,6,FALSE)</f>
        <v>6.7796610169491629</v>
      </c>
    </row>
    <row r="11" spans="1:8" x14ac:dyDescent="0.25">
      <c r="A11">
        <v>31</v>
      </c>
      <c r="B11" t="s">
        <v>85</v>
      </c>
      <c r="C11">
        <f>VLOOKUP(A11,'2019_A15_Karte_Berechnung'!$A$4:$F$55,6,FALSE)</f>
        <v>11.005053340819757</v>
      </c>
    </row>
    <row r="12" spans="1:8" x14ac:dyDescent="0.25">
      <c r="A12">
        <v>3101</v>
      </c>
      <c r="B12" t="s">
        <v>75</v>
      </c>
      <c r="C12">
        <f>VLOOKUP(A12,'2019_A15_Karte_Berechnung'!$A$4:$F$55,6,FALSE)</f>
        <v>12.449799196787154</v>
      </c>
    </row>
    <row r="13" spans="1:8" x14ac:dyDescent="0.25">
      <c r="A13">
        <v>3158</v>
      </c>
      <c r="B13" t="s">
        <v>83</v>
      </c>
      <c r="C13">
        <f>VLOOKUP(A13,'2019_A15_Karte_Berechnung'!$A$4:$F$55,6,FALSE)</f>
        <v>13.559322033898312</v>
      </c>
    </row>
    <row r="14" spans="1:8" x14ac:dyDescent="0.25">
      <c r="A14">
        <v>3405</v>
      </c>
      <c r="B14" t="s">
        <v>112</v>
      </c>
      <c r="C14">
        <f>VLOOKUP(A14,'2019_A15_Karte_Berechnung'!$A$4:$F$55,6,FALSE)</f>
        <v>14.678899082568805</v>
      </c>
    </row>
    <row r="15" spans="1:8" x14ac:dyDescent="0.25">
      <c r="A15">
        <v>3254</v>
      </c>
      <c r="B15" t="s">
        <v>91</v>
      </c>
      <c r="C15">
        <f>VLOOKUP(A15,'2019_A15_Karte_Berechnung'!$A$4:$F$55,6,FALSE)</f>
        <v>17.161716171617172</v>
      </c>
    </row>
    <row r="16" spans="1:8" x14ac:dyDescent="0.25">
      <c r="A16">
        <v>3357</v>
      </c>
      <c r="B16" t="s">
        <v>102</v>
      </c>
      <c r="C16">
        <f>VLOOKUP(A16,'2019_A15_Karte_Berechnung'!$A$4:$F$55,6,FALSE)</f>
        <v>17.757009345794387</v>
      </c>
    </row>
    <row r="17" spans="1:3" x14ac:dyDescent="0.25">
      <c r="A17">
        <v>3255</v>
      </c>
      <c r="B17" t="s">
        <v>92</v>
      </c>
      <c r="C17">
        <f>VLOOKUP(A17,'2019_A15_Karte_Berechnung'!$A$4:$F$55,6,FALSE)</f>
        <v>18</v>
      </c>
    </row>
    <row r="18" spans="1:3" x14ac:dyDescent="0.25">
      <c r="A18">
        <v>3456</v>
      </c>
      <c r="B18" t="s">
        <v>118</v>
      </c>
      <c r="C18">
        <f>VLOOKUP(A18,'2019_A15_Karte_Berechnung'!$A$4:$F$55,6,FALSE)</f>
        <v>19.653179190751445</v>
      </c>
    </row>
    <row r="19" spans="1:3" x14ac:dyDescent="0.25">
      <c r="A19">
        <v>3155</v>
      </c>
      <c r="B19" t="s">
        <v>81</v>
      </c>
      <c r="C19">
        <f>VLOOKUP(A19,'2019_A15_Karte_Berechnung'!$A$4:$F$55,6,FALSE)</f>
        <v>21.698113207547181</v>
      </c>
    </row>
    <row r="20" spans="1:3" x14ac:dyDescent="0.25">
      <c r="A20">
        <v>3453</v>
      </c>
      <c r="B20" t="s">
        <v>115</v>
      </c>
      <c r="C20">
        <f>VLOOKUP(A20,'2019_A15_Karte_Berechnung'!$A$4:$F$55,6,FALSE)</f>
        <v>22.131147540983591</v>
      </c>
    </row>
    <row r="21" spans="1:3" x14ac:dyDescent="0.25">
      <c r="A21">
        <v>3241001</v>
      </c>
      <c r="B21" t="s">
        <v>87</v>
      </c>
      <c r="C21">
        <f>VLOOKUP(A21,'2019_A15_Karte_Berechnung'!$A$4:$F$55,6,FALSE)</f>
        <v>24.137931034482762</v>
      </c>
    </row>
    <row r="22" spans="1:3" x14ac:dyDescent="0.25">
      <c r="A22">
        <v>3241999</v>
      </c>
      <c r="B22" t="s">
        <v>88</v>
      </c>
      <c r="C22">
        <f>VLOOKUP(A22,'2019_A15_Karte_Berechnung'!$A$4:$F$55,6,FALSE)</f>
        <v>26.009501187648468</v>
      </c>
    </row>
    <row r="23" spans="1:3" x14ac:dyDescent="0.25">
      <c r="A23">
        <v>3401</v>
      </c>
      <c r="B23" t="s">
        <v>108</v>
      </c>
      <c r="C23">
        <f>VLOOKUP(A23,'2019_A15_Karte_Berechnung'!$A$4:$F$55,6,FALSE)</f>
        <v>26.01626016260164</v>
      </c>
    </row>
    <row r="24" spans="1:3" x14ac:dyDescent="0.25">
      <c r="A24">
        <v>32</v>
      </c>
      <c r="B24" t="s">
        <v>95</v>
      </c>
      <c r="C24">
        <f>VLOOKUP(A24,'2019_A15_Karte_Berechnung'!$A$4:$F$55,6,FALSE)</f>
        <v>29.397993311036771</v>
      </c>
    </row>
    <row r="25" spans="1:3" x14ac:dyDescent="0.25">
      <c r="A25">
        <v>3352</v>
      </c>
      <c r="B25" t="s">
        <v>97</v>
      </c>
      <c r="C25">
        <f>VLOOKUP(A25,'2019_A15_Karte_Berechnung'!$A$4:$F$55,6,FALSE)</f>
        <v>30.701754385964932</v>
      </c>
    </row>
    <row r="26" spans="1:3" x14ac:dyDescent="0.25">
      <c r="A26">
        <v>3251</v>
      </c>
      <c r="B26" t="s">
        <v>89</v>
      </c>
      <c r="C26">
        <f>VLOOKUP(A26,'2019_A15_Karte_Berechnung'!$A$4:$F$55,6,FALSE)</f>
        <v>31.063829787234027</v>
      </c>
    </row>
    <row r="27" spans="1:3" x14ac:dyDescent="0.25">
      <c r="A27">
        <v>3358</v>
      </c>
      <c r="B27" t="s">
        <v>103</v>
      </c>
      <c r="C27">
        <f>VLOOKUP(A27,'2019_A15_Karte_Berechnung'!$A$4:$F$55,6,FALSE)</f>
        <v>31.506849315068479</v>
      </c>
    </row>
    <row r="28" spans="1:3" x14ac:dyDescent="0.25">
      <c r="A28">
        <v>3404</v>
      </c>
      <c r="B28" t="s">
        <v>111</v>
      </c>
      <c r="C28">
        <f>VLOOKUP(A28,'2019_A15_Karte_Berechnung'!$A$4:$F$55,6,FALSE)</f>
        <v>31.715210355987068</v>
      </c>
    </row>
    <row r="29" spans="1:3" x14ac:dyDescent="0.25">
      <c r="A29">
        <v>34</v>
      </c>
      <c r="B29" t="s">
        <v>125</v>
      </c>
      <c r="C29">
        <f>VLOOKUP(A29,'2019_A15_Karte_Berechnung'!$A$4:$F$55,6,FALSE)</f>
        <v>33.290043290043286</v>
      </c>
    </row>
    <row r="30" spans="1:3" x14ac:dyDescent="0.25">
      <c r="A30">
        <v>3460</v>
      </c>
      <c r="B30" t="s">
        <v>122</v>
      </c>
      <c r="C30">
        <f>VLOOKUP(A30,'2019_A15_Karte_Berechnung'!$A$4:$F$55,6,FALSE)</f>
        <v>35.087719298245617</v>
      </c>
    </row>
    <row r="31" spans="1:3" x14ac:dyDescent="0.25">
      <c r="A31">
        <v>3354</v>
      </c>
      <c r="B31" t="s">
        <v>99</v>
      </c>
      <c r="C31">
        <f>VLOOKUP(A31,'2019_A15_Karte_Berechnung'!$A$4:$F$55,6,FALSE)</f>
        <v>36.84210526315789</v>
      </c>
    </row>
    <row r="32" spans="1:3" x14ac:dyDescent="0.25">
      <c r="A32">
        <v>3461</v>
      </c>
      <c r="B32" t="s">
        <v>123</v>
      </c>
      <c r="C32">
        <f>VLOOKUP(A32,'2019_A15_Karte_Berechnung'!$A$4:$F$55,6,FALSE)</f>
        <v>37.662337662337677</v>
      </c>
    </row>
    <row r="33" spans="1:3" x14ac:dyDescent="0.25">
      <c r="A33">
        <v>3459</v>
      </c>
      <c r="B33" t="s">
        <v>121</v>
      </c>
      <c r="C33">
        <f>VLOOKUP(A33,'2019_A15_Karte_Berechnung'!$A$4:$F$55,6,FALSE)</f>
        <v>43.624161073825491</v>
      </c>
    </row>
    <row r="34" spans="1:3" x14ac:dyDescent="0.25">
      <c r="A34">
        <v>3252</v>
      </c>
      <c r="B34" t="s">
        <v>90</v>
      </c>
      <c r="C34">
        <f>VLOOKUP(A34,'2019_A15_Karte_Berechnung'!$A$4:$F$55,6,FALSE)</f>
        <v>44.041450777202073</v>
      </c>
    </row>
    <row r="35" spans="1:3" x14ac:dyDescent="0.25">
      <c r="A35">
        <v>33</v>
      </c>
      <c r="B35" t="s">
        <v>107</v>
      </c>
      <c r="C35">
        <f>VLOOKUP(A35,'2019_A15_Karte_Berechnung'!$A$4:$F$55,6,FALSE)</f>
        <v>44.492440604751607</v>
      </c>
    </row>
    <row r="36" spans="1:3" x14ac:dyDescent="0.25">
      <c r="A36">
        <v>3157</v>
      </c>
      <c r="B36" t="s">
        <v>82</v>
      </c>
      <c r="C36">
        <f>VLOOKUP(A36,'2019_A15_Karte_Berechnung'!$A$4:$F$55,6,FALSE)</f>
        <v>48.83720930232559</v>
      </c>
    </row>
    <row r="37" spans="1:3" x14ac:dyDescent="0.25">
      <c r="A37">
        <v>3457</v>
      </c>
      <c r="B37" t="s">
        <v>119</v>
      </c>
      <c r="C37">
        <f>VLOOKUP(A37,'2019_A15_Karte_Berechnung'!$A$4:$F$55,6,FALSE)</f>
        <v>52.127659574468083</v>
      </c>
    </row>
    <row r="38" spans="1:3" x14ac:dyDescent="0.25">
      <c r="A38">
        <v>3359</v>
      </c>
      <c r="B38" t="s">
        <v>104</v>
      </c>
      <c r="C38">
        <f>VLOOKUP(A38,'2019_A15_Karte_Berechnung'!$A$4:$F$55,6,FALSE)</f>
        <v>55</v>
      </c>
    </row>
    <row r="39" spans="1:3" x14ac:dyDescent="0.25">
      <c r="A39">
        <v>3356</v>
      </c>
      <c r="B39" t="s">
        <v>101</v>
      </c>
      <c r="C39">
        <f>VLOOKUP(A39,'2019_A15_Karte_Berechnung'!$A$4:$F$55,6,FALSE)</f>
        <v>58.333333333333314</v>
      </c>
    </row>
    <row r="40" spans="1:3" x14ac:dyDescent="0.25">
      <c r="A40">
        <v>3360</v>
      </c>
      <c r="B40" t="s">
        <v>105</v>
      </c>
      <c r="C40">
        <f>VLOOKUP(A40,'2019_A15_Karte_Berechnung'!$A$4:$F$55,6,FALSE)</f>
        <v>60.869565217391312</v>
      </c>
    </row>
    <row r="41" spans="1:3" x14ac:dyDescent="0.25">
      <c r="A41">
        <v>3154</v>
      </c>
      <c r="B41" t="s">
        <v>80</v>
      </c>
      <c r="C41">
        <f>VLOOKUP(A41,'2019_A15_Karte_Berechnung'!$A$4:$F$55,6,FALSE)</f>
        <v>62.711864406779682</v>
      </c>
    </row>
    <row r="42" spans="1:3" x14ac:dyDescent="0.25">
      <c r="A42">
        <v>3458</v>
      </c>
      <c r="B42" t="s">
        <v>120</v>
      </c>
      <c r="C42">
        <f>VLOOKUP(A42,'2019_A15_Karte_Berechnung'!$A$4:$F$55,6,FALSE)</f>
        <v>63.461538461538453</v>
      </c>
    </row>
    <row r="43" spans="1:3" x14ac:dyDescent="0.25">
      <c r="A43">
        <v>3256</v>
      </c>
      <c r="B43" t="s">
        <v>93</v>
      </c>
      <c r="C43">
        <f>VLOOKUP(A43,'2019_A15_Karte_Berechnung'!$A$4:$F$55,6,FALSE)</f>
        <v>66.666666666666686</v>
      </c>
    </row>
    <row r="44" spans="1:3" x14ac:dyDescent="0.25">
      <c r="A44">
        <v>3361</v>
      </c>
      <c r="B44" t="s">
        <v>106</v>
      </c>
      <c r="C44">
        <f>VLOOKUP(A44,'2019_A15_Karte_Berechnung'!$A$4:$F$55,6,FALSE)</f>
        <v>68.571428571428584</v>
      </c>
    </row>
    <row r="45" spans="1:3" x14ac:dyDescent="0.25">
      <c r="A45">
        <v>3355</v>
      </c>
      <c r="B45" t="s">
        <v>100</v>
      </c>
      <c r="C45">
        <f>VLOOKUP(A45,'2019_A15_Karte_Berechnung'!$A$4:$F$55,6,FALSE)</f>
        <v>70.945945945945937</v>
      </c>
    </row>
    <row r="46" spans="1:3" x14ac:dyDescent="0.25">
      <c r="A46">
        <v>3257</v>
      </c>
      <c r="B46" t="s">
        <v>94</v>
      </c>
      <c r="C46">
        <f>VLOOKUP(A46,'2019_A15_Karte_Berechnung'!$A$4:$F$55,6,FALSE)</f>
        <v>74.626865671641781</v>
      </c>
    </row>
    <row r="47" spans="1:3" x14ac:dyDescent="0.25">
      <c r="A47">
        <v>3454</v>
      </c>
      <c r="B47" t="s">
        <v>116</v>
      </c>
      <c r="C47">
        <f>VLOOKUP(A47,'2019_A15_Karte_Berechnung'!$A$4:$F$55,6,FALSE)</f>
        <v>86.614173228346459</v>
      </c>
    </row>
    <row r="48" spans="1:3" x14ac:dyDescent="0.25">
      <c r="A48">
        <v>3451</v>
      </c>
      <c r="B48" t="s">
        <v>113</v>
      </c>
      <c r="C48">
        <f>VLOOKUP(A48,'2019_A15_Karte_Berechnung'!$A$4:$F$55,6,FALSE)</f>
        <v>94.73684210526315</v>
      </c>
    </row>
    <row r="49" spans="1:3" x14ac:dyDescent="0.25">
      <c r="A49">
        <v>3351</v>
      </c>
      <c r="B49" t="s">
        <v>96</v>
      </c>
      <c r="C49">
        <f>VLOOKUP(A49,'2019_A15_Karte_Berechnung'!$A$4:$F$55,6,FALSE)</f>
        <v>98.823529411764696</v>
      </c>
    </row>
    <row r="50" spans="1:3" x14ac:dyDescent="0.25">
      <c r="A50">
        <v>3462</v>
      </c>
      <c r="B50" t="s">
        <v>124</v>
      </c>
      <c r="C50">
        <f>VLOOKUP(A50,'2019_A15_Karte_Berechnung'!$A$4:$F$55,6,FALSE)</f>
        <v>138.0952380952381</v>
      </c>
    </row>
    <row r="51" spans="1:3" x14ac:dyDescent="0.25">
      <c r="A51">
        <v>3455</v>
      </c>
      <c r="B51" t="s">
        <v>117</v>
      </c>
      <c r="C51">
        <f>VLOOKUP(A51,'2019_A15_Karte_Berechnung'!$A$4:$F$55,6,FALSE)</f>
        <v>161.29032258064512</v>
      </c>
    </row>
  </sheetData>
  <sortState ref="A2:C51">
    <sortCondition ref="C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tabSelected="1" workbookViewId="0">
      <selection activeCell="F4" sqref="F4"/>
    </sheetView>
  </sheetViews>
  <sheetFormatPr baseColWidth="10" defaultRowHeight="15" x14ac:dyDescent="0.25"/>
  <sheetData>
    <row r="1" spans="1:7" x14ac:dyDescent="0.25">
      <c r="A1" s="55" t="s">
        <v>165</v>
      </c>
      <c r="B1" s="55" t="s">
        <v>129</v>
      </c>
      <c r="C1" s="51" t="s">
        <v>56</v>
      </c>
      <c r="D1" s="53"/>
      <c r="E1" s="53"/>
      <c r="F1" s="54"/>
    </row>
    <row r="2" spans="1:7" ht="33" x14ac:dyDescent="0.25">
      <c r="A2" s="56"/>
      <c r="B2" s="56"/>
      <c r="C2" s="52"/>
      <c r="D2" s="9">
        <v>2018</v>
      </c>
      <c r="E2" s="9">
        <v>2019</v>
      </c>
      <c r="F2" s="11" t="s">
        <v>128</v>
      </c>
    </row>
    <row r="3" spans="1:7" x14ac:dyDescent="0.25">
      <c r="A3" s="57"/>
      <c r="B3" s="57"/>
      <c r="C3" s="52"/>
      <c r="D3" s="54" t="s">
        <v>57</v>
      </c>
      <c r="E3" s="52"/>
      <c r="F3" s="30" t="s">
        <v>131</v>
      </c>
      <c r="G3" t="s">
        <v>166</v>
      </c>
    </row>
    <row r="4" spans="1:7" x14ac:dyDescent="0.25">
      <c r="A4">
        <v>3101</v>
      </c>
      <c r="B4" s="42">
        <v>101</v>
      </c>
      <c r="C4" s="16" t="s">
        <v>75</v>
      </c>
      <c r="D4" s="16">
        <f>VLOOKUP(B4,'2019_A15_Zeitreihe'!$A$10:$Q$61,16,FALSE)</f>
        <v>249</v>
      </c>
      <c r="E4" s="16">
        <f>VLOOKUP(B4,'2019_A15_Zeitreihe'!$A$10:$Q$61,17,FALSE)</f>
        <v>280</v>
      </c>
      <c r="F4" s="31">
        <f>E4/D4*100-100</f>
        <v>12.449799196787154</v>
      </c>
      <c r="G4" s="60">
        <f>E4-D4</f>
        <v>31</v>
      </c>
    </row>
    <row r="5" spans="1:7" x14ac:dyDescent="0.25">
      <c r="A5">
        <v>3102</v>
      </c>
      <c r="B5" s="42">
        <v>102</v>
      </c>
      <c r="C5" s="16" t="s">
        <v>76</v>
      </c>
      <c r="D5" s="16">
        <f>VLOOKUP(B5,'2019_A15_Zeitreihe'!$A$10:$Q$61,16,FALSE)</f>
        <v>162</v>
      </c>
      <c r="E5" s="16">
        <f>VLOOKUP(B5,'2019_A15_Zeitreihe'!$A$10:$Q$61,17,FALSE)</f>
        <v>168</v>
      </c>
      <c r="F5" s="31">
        <f t="shared" ref="F5:F54" si="0">E5/D5*100-100</f>
        <v>3.7037037037036953</v>
      </c>
      <c r="G5" s="60">
        <f t="shared" ref="G5:G55" si="1">E5-D5</f>
        <v>6</v>
      </c>
    </row>
    <row r="6" spans="1:7" x14ac:dyDescent="0.25">
      <c r="A6">
        <v>3103</v>
      </c>
      <c r="B6" s="42">
        <v>103</v>
      </c>
      <c r="C6" s="16" t="s">
        <v>77</v>
      </c>
      <c r="D6" s="16">
        <f>VLOOKUP(B6,'2019_A15_Zeitreihe'!$A$10:$Q$61,16,FALSE)</f>
        <v>341</v>
      </c>
      <c r="E6" s="16">
        <f>VLOOKUP(B6,'2019_A15_Zeitreihe'!$A$10:$Q$61,17,FALSE)</f>
        <v>325</v>
      </c>
      <c r="F6" s="31">
        <f t="shared" si="0"/>
        <v>-4.692082111436946</v>
      </c>
      <c r="G6" s="60">
        <f t="shared" si="1"/>
        <v>-16</v>
      </c>
    </row>
    <row r="7" spans="1:7" x14ac:dyDescent="0.25">
      <c r="A7">
        <v>3151</v>
      </c>
      <c r="B7" s="42">
        <v>151</v>
      </c>
      <c r="C7" s="16" t="s">
        <v>78</v>
      </c>
      <c r="D7" s="16">
        <f>VLOOKUP(B7,'2019_A15_Zeitreihe'!$A$10:$Q$61,16,FALSE)</f>
        <v>165</v>
      </c>
      <c r="E7" s="16">
        <f>VLOOKUP(B7,'2019_A15_Zeitreihe'!$A$10:$Q$61,17,FALSE)</f>
        <v>173</v>
      </c>
      <c r="F7" s="31">
        <f t="shared" si="0"/>
        <v>4.8484848484848584</v>
      </c>
      <c r="G7" s="60">
        <f t="shared" si="1"/>
        <v>8</v>
      </c>
    </row>
    <row r="8" spans="1:7" x14ac:dyDescent="0.25">
      <c r="A8">
        <v>3153</v>
      </c>
      <c r="B8" s="42">
        <v>153</v>
      </c>
      <c r="C8" s="16" t="s">
        <v>79</v>
      </c>
      <c r="D8" s="16">
        <f>VLOOKUP(B8,'2019_A15_Zeitreihe'!$A$10:$Q$61,16,FALSE)</f>
        <v>98</v>
      </c>
      <c r="E8" s="16">
        <f>VLOOKUP(B8,'2019_A15_Zeitreihe'!$A$10:$Q$61,17,FALSE)</f>
        <v>102</v>
      </c>
      <c r="F8" s="31">
        <f t="shared" si="0"/>
        <v>4.0816326530612344</v>
      </c>
      <c r="G8" s="60">
        <f t="shared" si="1"/>
        <v>4</v>
      </c>
    </row>
    <row r="9" spans="1:7" x14ac:dyDescent="0.25">
      <c r="A9">
        <v>3154</v>
      </c>
      <c r="B9" s="42">
        <v>154</v>
      </c>
      <c r="C9" s="16" t="s">
        <v>80</v>
      </c>
      <c r="D9" s="16">
        <f>VLOOKUP(B9,'2019_A15_Zeitreihe'!$A$10:$Q$61,16,FALSE)</f>
        <v>59</v>
      </c>
      <c r="E9" s="16">
        <f>VLOOKUP(B9,'2019_A15_Zeitreihe'!$A$10:$Q$61,17,FALSE)</f>
        <v>96</v>
      </c>
      <c r="F9" s="31">
        <f t="shared" si="0"/>
        <v>62.711864406779682</v>
      </c>
      <c r="G9" s="60">
        <f t="shared" si="1"/>
        <v>37</v>
      </c>
    </row>
    <row r="10" spans="1:7" x14ac:dyDescent="0.25">
      <c r="A10">
        <v>3155</v>
      </c>
      <c r="B10" s="42">
        <v>155</v>
      </c>
      <c r="C10" s="16" t="s">
        <v>81</v>
      </c>
      <c r="D10" s="16">
        <f>VLOOKUP(B10,'2019_A15_Zeitreihe'!$A$10:$Q$61,16,FALSE)</f>
        <v>106</v>
      </c>
      <c r="E10" s="16">
        <f>VLOOKUP(B10,'2019_A15_Zeitreihe'!$A$10:$Q$61,17,FALSE)</f>
        <v>129</v>
      </c>
      <c r="F10" s="31">
        <f t="shared" si="0"/>
        <v>21.698113207547181</v>
      </c>
      <c r="G10" s="60">
        <f t="shared" si="1"/>
        <v>23</v>
      </c>
    </row>
    <row r="11" spans="1:7" x14ac:dyDescent="0.25">
      <c r="A11">
        <v>3157</v>
      </c>
      <c r="B11" s="42">
        <v>157</v>
      </c>
      <c r="C11" s="16" t="s">
        <v>82</v>
      </c>
      <c r="D11" s="16">
        <f>VLOOKUP(B11,'2019_A15_Zeitreihe'!$A$10:$Q$61,16,FALSE)</f>
        <v>129</v>
      </c>
      <c r="E11" s="16">
        <f>VLOOKUP(B11,'2019_A15_Zeitreihe'!$A$10:$Q$61,17,FALSE)</f>
        <v>192</v>
      </c>
      <c r="F11" s="31">
        <f t="shared" si="0"/>
        <v>48.83720930232559</v>
      </c>
      <c r="G11" s="60">
        <f t="shared" si="1"/>
        <v>63</v>
      </c>
    </row>
    <row r="12" spans="1:7" x14ac:dyDescent="0.25">
      <c r="A12">
        <v>3158</v>
      </c>
      <c r="B12" s="42">
        <v>158</v>
      </c>
      <c r="C12" s="16" t="s">
        <v>83</v>
      </c>
      <c r="D12" s="16">
        <f>VLOOKUP(B12,'2019_A15_Zeitreihe'!$A$10:$Q$61,16,FALSE)</f>
        <v>118</v>
      </c>
      <c r="E12" s="16">
        <f>VLOOKUP(B12,'2019_A15_Zeitreihe'!$A$10:$Q$61,17,FALSE)</f>
        <v>134</v>
      </c>
      <c r="F12" s="31">
        <f t="shared" si="0"/>
        <v>13.559322033898312</v>
      </c>
      <c r="G12" s="60">
        <f t="shared" si="1"/>
        <v>16</v>
      </c>
    </row>
    <row r="13" spans="1:7" x14ac:dyDescent="0.25">
      <c r="A13">
        <v>3159</v>
      </c>
      <c r="B13" s="42">
        <v>159</v>
      </c>
      <c r="C13" s="16" t="s">
        <v>84</v>
      </c>
      <c r="D13" s="16">
        <f>VLOOKUP(B13,'2019_A15_Zeitreihe'!$A$10:$Q$61,16,FALSE)</f>
        <v>354</v>
      </c>
      <c r="E13" s="16">
        <f>VLOOKUP(B13,'2019_A15_Zeitreihe'!$A$10:$Q$61,17,FALSE)</f>
        <v>378</v>
      </c>
      <c r="F13" s="31">
        <f t="shared" si="0"/>
        <v>6.7796610169491629</v>
      </c>
      <c r="G13" s="60">
        <f t="shared" si="1"/>
        <v>24</v>
      </c>
    </row>
    <row r="14" spans="1:7" x14ac:dyDescent="0.25">
      <c r="A14">
        <v>31</v>
      </c>
      <c r="B14" s="43">
        <v>1</v>
      </c>
      <c r="C14" s="25" t="s">
        <v>85</v>
      </c>
      <c r="D14" s="16">
        <f>VLOOKUP(B14,'2019_A15_Zeitreihe'!$A$10:$Q$61,16,FALSE)</f>
        <v>1781</v>
      </c>
      <c r="E14" s="16">
        <f>VLOOKUP(B14,'2019_A15_Zeitreihe'!$A$10:$Q$61,17,FALSE)</f>
        <v>1977</v>
      </c>
      <c r="F14" s="31">
        <f t="shared" si="0"/>
        <v>11.005053340819757</v>
      </c>
      <c r="G14" s="60">
        <f t="shared" si="1"/>
        <v>196</v>
      </c>
    </row>
    <row r="15" spans="1:7" x14ac:dyDescent="0.25">
      <c r="A15">
        <v>3241</v>
      </c>
      <c r="B15" s="42">
        <v>241</v>
      </c>
      <c r="C15" s="16" t="s">
        <v>86</v>
      </c>
      <c r="D15" s="16">
        <f>VLOOKUP(B15,'2019_A15_Zeitreihe'!$A$10:$Q$61,16,FALSE)</f>
        <v>1973</v>
      </c>
      <c r="E15" s="16">
        <f>VLOOKUP(B15,'2019_A15_Zeitreihe'!$A$10:$Q$61,17,FALSE)</f>
        <v>2465</v>
      </c>
      <c r="F15" s="31">
        <f t="shared" si="0"/>
        <v>24.936644703497208</v>
      </c>
      <c r="G15" s="60">
        <f t="shared" si="1"/>
        <v>492</v>
      </c>
    </row>
    <row r="16" spans="1:7" x14ac:dyDescent="0.25">
      <c r="A16">
        <v>3241001</v>
      </c>
      <c r="B16" s="42">
        <v>241001</v>
      </c>
      <c r="C16" s="16" t="s">
        <v>87</v>
      </c>
      <c r="D16" s="16">
        <f>VLOOKUP(B16,'2019_A15_Zeitreihe'!$A$10:$Q$61,16,FALSE)</f>
        <v>1131</v>
      </c>
      <c r="E16" s="16">
        <f>VLOOKUP(B16,'2019_A15_Zeitreihe'!$A$10:$Q$61,17,FALSE)</f>
        <v>1404</v>
      </c>
      <c r="F16" s="31">
        <f t="shared" si="0"/>
        <v>24.137931034482762</v>
      </c>
      <c r="G16" s="60">
        <f t="shared" si="1"/>
        <v>273</v>
      </c>
    </row>
    <row r="17" spans="1:7" x14ac:dyDescent="0.25">
      <c r="A17">
        <v>3241999</v>
      </c>
      <c r="B17" s="26" t="s">
        <v>130</v>
      </c>
      <c r="C17" s="16" t="s">
        <v>88</v>
      </c>
      <c r="D17" s="16">
        <f>VLOOKUP(B17,'2019_A15_Zeitreihe'!$A$10:$Q$61,16,FALSE)</f>
        <v>842</v>
      </c>
      <c r="E17" s="16">
        <f>VLOOKUP(B17,'2019_A15_Zeitreihe'!$A$10:$Q$61,17,FALSE)</f>
        <v>1061</v>
      </c>
      <c r="F17" s="31">
        <f t="shared" si="0"/>
        <v>26.009501187648468</v>
      </c>
      <c r="G17" s="60">
        <f t="shared" si="1"/>
        <v>219</v>
      </c>
    </row>
    <row r="18" spans="1:7" x14ac:dyDescent="0.25">
      <c r="A18">
        <v>3251</v>
      </c>
      <c r="B18" s="42">
        <v>251</v>
      </c>
      <c r="C18" s="16" t="s">
        <v>89</v>
      </c>
      <c r="D18" s="16">
        <f>VLOOKUP(B18,'2019_A15_Zeitreihe'!$A$10:$Q$61,16,FALSE)</f>
        <v>235</v>
      </c>
      <c r="E18" s="16">
        <f>VLOOKUP(B18,'2019_A15_Zeitreihe'!$A$10:$Q$61,17,FALSE)</f>
        <v>308</v>
      </c>
      <c r="F18" s="31">
        <f t="shared" si="0"/>
        <v>31.063829787234027</v>
      </c>
      <c r="G18" s="60">
        <f t="shared" si="1"/>
        <v>73</v>
      </c>
    </row>
    <row r="19" spans="1:7" x14ac:dyDescent="0.25">
      <c r="A19">
        <v>3252</v>
      </c>
      <c r="B19" s="42">
        <v>252</v>
      </c>
      <c r="C19" s="16" t="s">
        <v>90</v>
      </c>
      <c r="D19" s="16">
        <f>VLOOKUP(B19,'2019_A15_Zeitreihe'!$A$10:$Q$61,16,FALSE)</f>
        <v>193</v>
      </c>
      <c r="E19" s="16">
        <f>VLOOKUP(B19,'2019_A15_Zeitreihe'!$A$10:$Q$61,17,FALSE)</f>
        <v>278</v>
      </c>
      <c r="F19" s="31">
        <f t="shared" si="0"/>
        <v>44.041450777202073</v>
      </c>
      <c r="G19" s="60">
        <f t="shared" si="1"/>
        <v>85</v>
      </c>
    </row>
    <row r="20" spans="1:7" x14ac:dyDescent="0.25">
      <c r="A20">
        <v>3254</v>
      </c>
      <c r="B20" s="42">
        <v>254</v>
      </c>
      <c r="C20" s="16" t="s">
        <v>91</v>
      </c>
      <c r="D20" s="16">
        <f>VLOOKUP(B20,'2019_A15_Zeitreihe'!$A$10:$Q$61,16,FALSE)</f>
        <v>303</v>
      </c>
      <c r="E20" s="16">
        <f>VLOOKUP(B20,'2019_A15_Zeitreihe'!$A$10:$Q$61,17,FALSE)</f>
        <v>355</v>
      </c>
      <c r="F20" s="31">
        <f t="shared" si="0"/>
        <v>17.161716171617172</v>
      </c>
      <c r="G20" s="60">
        <f t="shared" si="1"/>
        <v>52</v>
      </c>
    </row>
    <row r="21" spans="1:7" x14ac:dyDescent="0.25">
      <c r="A21">
        <v>3255</v>
      </c>
      <c r="B21" s="42">
        <v>255</v>
      </c>
      <c r="C21" s="16" t="s">
        <v>92</v>
      </c>
      <c r="D21" s="16">
        <f>VLOOKUP(B21,'2019_A15_Zeitreihe'!$A$10:$Q$61,16,FALSE)</f>
        <v>50</v>
      </c>
      <c r="E21" s="16">
        <f>VLOOKUP(B21,'2019_A15_Zeitreihe'!$A$10:$Q$61,17,FALSE)</f>
        <v>59</v>
      </c>
      <c r="F21" s="31">
        <f t="shared" si="0"/>
        <v>18</v>
      </c>
      <c r="G21" s="60">
        <f t="shared" si="1"/>
        <v>9</v>
      </c>
    </row>
    <row r="22" spans="1:7" x14ac:dyDescent="0.25">
      <c r="A22">
        <v>3256</v>
      </c>
      <c r="B22" s="42">
        <v>256</v>
      </c>
      <c r="C22" s="16" t="s">
        <v>93</v>
      </c>
      <c r="D22" s="16">
        <f>VLOOKUP(B22,'2019_A15_Zeitreihe'!$A$10:$Q$61,16,FALSE)</f>
        <v>102</v>
      </c>
      <c r="E22" s="16">
        <f>VLOOKUP(B22,'2019_A15_Zeitreihe'!$A$10:$Q$61,17,FALSE)</f>
        <v>170</v>
      </c>
      <c r="F22" s="31">
        <f t="shared" si="0"/>
        <v>66.666666666666686</v>
      </c>
      <c r="G22" s="60">
        <f t="shared" si="1"/>
        <v>68</v>
      </c>
    </row>
    <row r="23" spans="1:7" x14ac:dyDescent="0.25">
      <c r="A23">
        <v>3257</v>
      </c>
      <c r="B23" s="42">
        <v>257</v>
      </c>
      <c r="C23" s="16" t="s">
        <v>94</v>
      </c>
      <c r="D23" s="16">
        <f>VLOOKUP(B23,'2019_A15_Zeitreihe'!$A$10:$Q$61,16,FALSE)</f>
        <v>134</v>
      </c>
      <c r="E23" s="16">
        <f>VLOOKUP(B23,'2019_A15_Zeitreihe'!$A$10:$Q$61,17,FALSE)</f>
        <v>234</v>
      </c>
      <c r="F23" s="31">
        <f t="shared" si="0"/>
        <v>74.626865671641781</v>
      </c>
      <c r="G23" s="60">
        <f t="shared" si="1"/>
        <v>100</v>
      </c>
    </row>
    <row r="24" spans="1:7" x14ac:dyDescent="0.25">
      <c r="A24">
        <v>32</v>
      </c>
      <c r="B24" s="43">
        <v>2</v>
      </c>
      <c r="C24" s="25" t="s">
        <v>95</v>
      </c>
      <c r="D24" s="16">
        <f>VLOOKUP(B24,'2019_A15_Zeitreihe'!$A$10:$Q$61,16,FALSE)</f>
        <v>2990</v>
      </c>
      <c r="E24" s="16">
        <f>VLOOKUP(B24,'2019_A15_Zeitreihe'!$A$10:$Q$61,17,FALSE)</f>
        <v>3869</v>
      </c>
      <c r="F24" s="31">
        <f t="shared" si="0"/>
        <v>29.397993311036771</v>
      </c>
      <c r="G24" s="60">
        <f t="shared" si="1"/>
        <v>879</v>
      </c>
    </row>
    <row r="25" spans="1:7" x14ac:dyDescent="0.25">
      <c r="A25">
        <v>3351</v>
      </c>
      <c r="B25" s="42">
        <v>351</v>
      </c>
      <c r="C25" s="16" t="s">
        <v>96</v>
      </c>
      <c r="D25" s="16">
        <f>VLOOKUP(B25,'2019_A15_Zeitreihe'!$A$10:$Q$61,16,FALSE)</f>
        <v>170</v>
      </c>
      <c r="E25" s="16">
        <f>VLOOKUP(B25,'2019_A15_Zeitreihe'!$A$10:$Q$61,17,FALSE)</f>
        <v>338</v>
      </c>
      <c r="F25" s="31">
        <f t="shared" si="0"/>
        <v>98.823529411764696</v>
      </c>
      <c r="G25" s="60">
        <f t="shared" si="1"/>
        <v>168</v>
      </c>
    </row>
    <row r="26" spans="1:7" x14ac:dyDescent="0.25">
      <c r="A26">
        <v>3352</v>
      </c>
      <c r="B26" s="42">
        <v>352</v>
      </c>
      <c r="C26" s="16" t="s">
        <v>97</v>
      </c>
      <c r="D26" s="16">
        <f>VLOOKUP(B26,'2019_A15_Zeitreihe'!$A$10:$Q$61,16,FALSE)</f>
        <v>114</v>
      </c>
      <c r="E26" s="16">
        <f>VLOOKUP(B26,'2019_A15_Zeitreihe'!$A$10:$Q$61,17,FALSE)</f>
        <v>149</v>
      </c>
      <c r="F26" s="31">
        <f t="shared" si="0"/>
        <v>30.701754385964932</v>
      </c>
      <c r="G26" s="60">
        <f t="shared" si="1"/>
        <v>35</v>
      </c>
    </row>
    <row r="27" spans="1:7" x14ac:dyDescent="0.25">
      <c r="A27">
        <v>3353</v>
      </c>
      <c r="B27" s="42">
        <v>353</v>
      </c>
      <c r="C27" s="16" t="s">
        <v>98</v>
      </c>
      <c r="D27" s="16">
        <f>VLOOKUP(B27,'2019_A15_Zeitreihe'!$A$10:$Q$61,16,FALSE)</f>
        <v>282</v>
      </c>
      <c r="E27" s="16">
        <f>VLOOKUP(B27,'2019_A15_Zeitreihe'!$A$10:$Q$61,17,FALSE)</f>
        <v>279</v>
      </c>
      <c r="F27" s="31">
        <f t="shared" si="0"/>
        <v>-1.0638297872340416</v>
      </c>
      <c r="G27" s="60">
        <f t="shared" si="1"/>
        <v>-3</v>
      </c>
    </row>
    <row r="28" spans="1:7" x14ac:dyDescent="0.25">
      <c r="A28">
        <v>3354</v>
      </c>
      <c r="B28" s="42">
        <v>354</v>
      </c>
      <c r="C28" s="16" t="s">
        <v>99</v>
      </c>
      <c r="D28" s="16">
        <f>VLOOKUP(B28,'2019_A15_Zeitreihe'!$A$10:$Q$61,16,FALSE)</f>
        <v>19</v>
      </c>
      <c r="E28" s="16">
        <f>VLOOKUP(B28,'2019_A15_Zeitreihe'!$A$10:$Q$61,17,FALSE)</f>
        <v>26</v>
      </c>
      <c r="F28" s="31">
        <f t="shared" si="0"/>
        <v>36.84210526315789</v>
      </c>
      <c r="G28" s="60">
        <f t="shared" si="1"/>
        <v>7</v>
      </c>
    </row>
    <row r="29" spans="1:7" x14ac:dyDescent="0.25">
      <c r="A29">
        <v>3355</v>
      </c>
      <c r="B29" s="42">
        <v>355</v>
      </c>
      <c r="C29" s="16" t="s">
        <v>135</v>
      </c>
      <c r="D29" s="16">
        <f>VLOOKUP(B29,'2019_A15_Zeitreihe'!$A$10:$Q$61,16,FALSE)</f>
        <v>148</v>
      </c>
      <c r="E29" s="16">
        <f>VLOOKUP(B29,'2019_A15_Zeitreihe'!$A$10:$Q$61,17,FALSE)</f>
        <v>253</v>
      </c>
      <c r="F29" s="31">
        <f t="shared" si="0"/>
        <v>70.945945945945937</v>
      </c>
      <c r="G29" s="60">
        <f t="shared" si="1"/>
        <v>105</v>
      </c>
    </row>
    <row r="30" spans="1:7" x14ac:dyDescent="0.25">
      <c r="A30">
        <v>3356</v>
      </c>
      <c r="B30" s="42">
        <v>356</v>
      </c>
      <c r="C30" s="16" t="s">
        <v>101</v>
      </c>
      <c r="D30" s="16">
        <f>VLOOKUP(B30,'2019_A15_Zeitreihe'!$A$10:$Q$61,16,FALSE)</f>
        <v>72</v>
      </c>
      <c r="E30" s="16">
        <f>VLOOKUP(B30,'2019_A15_Zeitreihe'!$A$10:$Q$61,17,FALSE)</f>
        <v>114</v>
      </c>
      <c r="F30" s="31">
        <f t="shared" si="0"/>
        <v>58.333333333333314</v>
      </c>
      <c r="G30" s="60">
        <f t="shared" si="1"/>
        <v>42</v>
      </c>
    </row>
    <row r="31" spans="1:7" x14ac:dyDescent="0.25">
      <c r="A31">
        <v>3357</v>
      </c>
      <c r="B31" s="42">
        <v>357</v>
      </c>
      <c r="C31" s="16" t="s">
        <v>102</v>
      </c>
      <c r="D31" s="16">
        <f>VLOOKUP(B31,'2019_A15_Zeitreihe'!$A$10:$Q$61,16,FALSE)</f>
        <v>107</v>
      </c>
      <c r="E31" s="16">
        <f>VLOOKUP(B31,'2019_A15_Zeitreihe'!$A$10:$Q$61,17,FALSE)</f>
        <v>126</v>
      </c>
      <c r="F31" s="31">
        <f t="shared" si="0"/>
        <v>17.757009345794387</v>
      </c>
      <c r="G31" s="60">
        <f t="shared" si="1"/>
        <v>19</v>
      </c>
    </row>
    <row r="32" spans="1:7" x14ac:dyDescent="0.25">
      <c r="A32">
        <v>3358</v>
      </c>
      <c r="B32" s="42">
        <v>358</v>
      </c>
      <c r="C32" s="16" t="s">
        <v>103</v>
      </c>
      <c r="D32" s="16">
        <f>VLOOKUP(B32,'2019_A15_Zeitreihe'!$A$10:$Q$61,16,FALSE)</f>
        <v>146</v>
      </c>
      <c r="E32" s="16">
        <f>VLOOKUP(B32,'2019_A15_Zeitreihe'!$A$10:$Q$61,17,FALSE)</f>
        <v>192</v>
      </c>
      <c r="F32" s="31">
        <f t="shared" si="0"/>
        <v>31.506849315068479</v>
      </c>
      <c r="G32" s="60">
        <f t="shared" si="1"/>
        <v>46</v>
      </c>
    </row>
    <row r="33" spans="1:14" x14ac:dyDescent="0.25">
      <c r="A33">
        <v>3359</v>
      </c>
      <c r="B33" s="42">
        <v>359</v>
      </c>
      <c r="C33" s="16" t="s">
        <v>104</v>
      </c>
      <c r="D33" s="16">
        <f>VLOOKUP(B33,'2019_A15_Zeitreihe'!$A$10:$Q$61,16,FALSE)</f>
        <v>180</v>
      </c>
      <c r="E33" s="16">
        <f>VLOOKUP(B33,'2019_A15_Zeitreihe'!$A$10:$Q$61,17,FALSE)</f>
        <v>279</v>
      </c>
      <c r="F33" s="31">
        <f t="shared" si="0"/>
        <v>55</v>
      </c>
      <c r="G33" s="60">
        <f t="shared" si="1"/>
        <v>99</v>
      </c>
    </row>
    <row r="34" spans="1:14" x14ac:dyDescent="0.25">
      <c r="A34">
        <v>3360</v>
      </c>
      <c r="B34" s="42">
        <v>360</v>
      </c>
      <c r="C34" s="16" t="s">
        <v>105</v>
      </c>
      <c r="D34" s="16">
        <f>VLOOKUP(B34,'2019_A15_Zeitreihe'!$A$10:$Q$61,16,FALSE)</f>
        <v>46</v>
      </c>
      <c r="E34" s="16">
        <f>VLOOKUP(B34,'2019_A15_Zeitreihe'!$A$10:$Q$61,17,FALSE)</f>
        <v>74</v>
      </c>
      <c r="F34" s="31">
        <f t="shared" si="0"/>
        <v>60.869565217391312</v>
      </c>
      <c r="G34" s="60">
        <f t="shared" si="1"/>
        <v>28</v>
      </c>
    </row>
    <row r="35" spans="1:14" x14ac:dyDescent="0.25">
      <c r="A35">
        <v>3361</v>
      </c>
      <c r="B35" s="42">
        <v>361</v>
      </c>
      <c r="C35" s="16" t="s">
        <v>106</v>
      </c>
      <c r="D35" s="16">
        <f>VLOOKUP(B35,'2019_A15_Zeitreihe'!$A$10:$Q$61,16,FALSE)</f>
        <v>105</v>
      </c>
      <c r="E35" s="16">
        <f>VLOOKUP(B35,'2019_A15_Zeitreihe'!$A$10:$Q$61,17,FALSE)</f>
        <v>177</v>
      </c>
      <c r="F35" s="31">
        <f t="shared" si="0"/>
        <v>68.571428571428584</v>
      </c>
      <c r="G35" s="60">
        <f t="shared" si="1"/>
        <v>72</v>
      </c>
    </row>
    <row r="36" spans="1:14" x14ac:dyDescent="0.25">
      <c r="A36">
        <v>33</v>
      </c>
      <c r="B36" s="43">
        <v>3</v>
      </c>
      <c r="C36" s="25" t="s">
        <v>136</v>
      </c>
      <c r="D36" s="16">
        <f>VLOOKUP(B36,'2019_A15_Zeitreihe'!$A$10:$Q$61,16,FALSE)</f>
        <v>1389</v>
      </c>
      <c r="E36" s="16">
        <f>VLOOKUP(B36,'2019_A15_Zeitreihe'!$A$10:$Q$61,17,FALSE)</f>
        <v>2007</v>
      </c>
      <c r="F36" s="31">
        <f t="shared" si="0"/>
        <v>44.492440604751607</v>
      </c>
      <c r="G36" s="60">
        <f t="shared" si="1"/>
        <v>618</v>
      </c>
    </row>
    <row r="37" spans="1:14" x14ac:dyDescent="0.25">
      <c r="A37">
        <v>3401</v>
      </c>
      <c r="B37" s="42">
        <v>401</v>
      </c>
      <c r="C37" s="16" t="s">
        <v>108</v>
      </c>
      <c r="D37" s="16">
        <f>VLOOKUP(B37,'2019_A15_Zeitreihe'!$A$10:$Q$61,16,FALSE)</f>
        <v>123</v>
      </c>
      <c r="E37" s="16">
        <f>VLOOKUP(B37,'2019_A15_Zeitreihe'!$A$10:$Q$61,17,FALSE)</f>
        <v>155</v>
      </c>
      <c r="F37" s="31">
        <f t="shared" si="0"/>
        <v>26.01626016260164</v>
      </c>
      <c r="G37" s="60">
        <f t="shared" si="1"/>
        <v>32</v>
      </c>
    </row>
    <row r="38" spans="1:14" x14ac:dyDescent="0.25">
      <c r="A38">
        <v>3402</v>
      </c>
      <c r="B38" s="42">
        <v>402</v>
      </c>
      <c r="C38" s="16" t="s">
        <v>109</v>
      </c>
      <c r="D38" s="16">
        <f>VLOOKUP(B38,'2019_A15_Zeitreihe'!$A$10:$Q$61,16,FALSE)</f>
        <v>40</v>
      </c>
      <c r="E38" s="16">
        <f>VLOOKUP(B38,'2019_A15_Zeitreihe'!$A$10:$Q$61,17,FALSE)</f>
        <v>34</v>
      </c>
      <c r="F38" s="31">
        <f t="shared" si="0"/>
        <v>-15</v>
      </c>
      <c r="G38" s="60">
        <f t="shared" si="1"/>
        <v>-6</v>
      </c>
      <c r="L38" s="25" t="s">
        <v>132</v>
      </c>
      <c r="M38" s="25" t="s">
        <v>132</v>
      </c>
      <c r="N38" t="s">
        <v>132</v>
      </c>
    </row>
    <row r="39" spans="1:14" x14ac:dyDescent="0.25">
      <c r="A39">
        <v>3403</v>
      </c>
      <c r="B39" s="42">
        <v>403</v>
      </c>
      <c r="C39" s="16" t="s">
        <v>110</v>
      </c>
      <c r="D39" s="16">
        <f>VLOOKUP(B39,'2019_A15_Zeitreihe'!$A$10:$Q$61,16,FALSE)</f>
        <v>310</v>
      </c>
      <c r="E39" s="16">
        <f>VLOOKUP(B39,'2019_A15_Zeitreihe'!$A$10:$Q$61,17,FALSE)</f>
        <v>303</v>
      </c>
      <c r="F39" s="31">
        <f t="shared" si="0"/>
        <v>-2.2580645161290391</v>
      </c>
      <c r="G39" s="60">
        <f t="shared" si="1"/>
        <v>-7</v>
      </c>
    </row>
    <row r="40" spans="1:14" x14ac:dyDescent="0.25">
      <c r="A40">
        <v>3404</v>
      </c>
      <c r="B40" s="42">
        <v>404</v>
      </c>
      <c r="C40" s="16" t="s">
        <v>111</v>
      </c>
      <c r="D40" s="16">
        <f>VLOOKUP(B40,'2019_A15_Zeitreihe'!$A$10:$Q$61,16,FALSE)</f>
        <v>309</v>
      </c>
      <c r="E40" s="16">
        <f>VLOOKUP(B40,'2019_A15_Zeitreihe'!$A$10:$Q$61,17,FALSE)</f>
        <v>407</v>
      </c>
      <c r="F40" s="31">
        <f t="shared" si="0"/>
        <v>31.715210355987068</v>
      </c>
      <c r="G40" s="60">
        <f t="shared" si="1"/>
        <v>98</v>
      </c>
    </row>
    <row r="41" spans="1:14" x14ac:dyDescent="0.25">
      <c r="A41">
        <v>3405</v>
      </c>
      <c r="B41" s="42">
        <v>405</v>
      </c>
      <c r="C41" s="16" t="s">
        <v>112</v>
      </c>
      <c r="D41" s="16">
        <f>VLOOKUP(B41,'2019_A15_Zeitreihe'!$A$10:$Q$61,16,FALSE)</f>
        <v>109</v>
      </c>
      <c r="E41" s="16">
        <f>VLOOKUP(B41,'2019_A15_Zeitreihe'!$A$10:$Q$61,17,FALSE)</f>
        <v>125</v>
      </c>
      <c r="F41" s="31">
        <f t="shared" si="0"/>
        <v>14.678899082568805</v>
      </c>
      <c r="G41" s="60">
        <f t="shared" si="1"/>
        <v>16</v>
      </c>
    </row>
    <row r="42" spans="1:14" x14ac:dyDescent="0.25">
      <c r="A42">
        <v>3451</v>
      </c>
      <c r="B42" s="42">
        <v>451</v>
      </c>
      <c r="C42" s="16" t="s">
        <v>113</v>
      </c>
      <c r="D42" s="16">
        <f>VLOOKUP(B42,'2019_A15_Zeitreihe'!$A$10:$Q$61,16,FALSE)</f>
        <v>57</v>
      </c>
      <c r="E42" s="16">
        <f>VLOOKUP(B42,'2019_A15_Zeitreihe'!$A$10:$Q$61,17,FALSE)</f>
        <v>111</v>
      </c>
      <c r="F42" s="31">
        <f t="shared" si="0"/>
        <v>94.73684210526315</v>
      </c>
      <c r="G42" s="60">
        <f t="shared" si="1"/>
        <v>54</v>
      </c>
    </row>
    <row r="43" spans="1:14" x14ac:dyDescent="0.25">
      <c r="A43">
        <v>3452</v>
      </c>
      <c r="B43" s="42">
        <v>452</v>
      </c>
      <c r="C43" s="16" t="s">
        <v>114</v>
      </c>
      <c r="D43" s="16">
        <f>VLOOKUP(B43,'2019_A15_Zeitreihe'!$A$10:$Q$61,16,FALSE)</f>
        <v>144</v>
      </c>
      <c r="E43" s="16">
        <f>VLOOKUP(B43,'2019_A15_Zeitreihe'!$A$10:$Q$61,17,FALSE)</f>
        <v>142</v>
      </c>
      <c r="F43" s="31">
        <f t="shared" si="0"/>
        <v>-1.3888888888888857</v>
      </c>
      <c r="G43" s="60">
        <f t="shared" si="1"/>
        <v>-2</v>
      </c>
    </row>
    <row r="44" spans="1:14" x14ac:dyDescent="0.25">
      <c r="A44">
        <v>3453</v>
      </c>
      <c r="B44" s="42">
        <v>453</v>
      </c>
      <c r="C44" s="16" t="s">
        <v>115</v>
      </c>
      <c r="D44" s="16">
        <f>VLOOKUP(B44,'2019_A15_Zeitreihe'!$A$10:$Q$61,16,FALSE)</f>
        <v>122</v>
      </c>
      <c r="E44" s="16">
        <f>VLOOKUP(B44,'2019_A15_Zeitreihe'!$A$10:$Q$61,17,FALSE)</f>
        <v>149</v>
      </c>
      <c r="F44" s="31">
        <f t="shared" si="0"/>
        <v>22.131147540983591</v>
      </c>
      <c r="G44" s="60">
        <f t="shared" si="1"/>
        <v>27</v>
      </c>
    </row>
    <row r="45" spans="1:14" x14ac:dyDescent="0.25">
      <c r="A45">
        <v>3454</v>
      </c>
      <c r="B45" s="42">
        <v>454</v>
      </c>
      <c r="C45" s="16" t="s">
        <v>116</v>
      </c>
      <c r="D45" s="16">
        <f>VLOOKUP(B45,'2019_A15_Zeitreihe'!$A$10:$Q$61,16,FALSE)</f>
        <v>127</v>
      </c>
      <c r="E45" s="16">
        <f>VLOOKUP(B45,'2019_A15_Zeitreihe'!$A$10:$Q$61,17,FALSE)</f>
        <v>237</v>
      </c>
      <c r="F45" s="31">
        <f t="shared" si="0"/>
        <v>86.614173228346459</v>
      </c>
      <c r="G45" s="60">
        <f t="shared" si="1"/>
        <v>110</v>
      </c>
    </row>
    <row r="46" spans="1:14" x14ac:dyDescent="0.25">
      <c r="A46">
        <v>3455</v>
      </c>
      <c r="B46" s="42">
        <v>455</v>
      </c>
      <c r="C46" s="16" t="s">
        <v>117</v>
      </c>
      <c r="D46" s="16">
        <f>VLOOKUP(B46,'2019_A15_Zeitreihe'!$A$10:$Q$61,16,FALSE)</f>
        <v>31</v>
      </c>
      <c r="E46" s="16">
        <f>VLOOKUP(B46,'2019_A15_Zeitreihe'!$A$10:$Q$61,17,FALSE)</f>
        <v>81</v>
      </c>
      <c r="F46" s="31">
        <f t="shared" si="0"/>
        <v>161.29032258064512</v>
      </c>
      <c r="G46" s="60">
        <f t="shared" si="1"/>
        <v>50</v>
      </c>
    </row>
    <row r="47" spans="1:14" x14ac:dyDescent="0.25">
      <c r="A47">
        <v>3456</v>
      </c>
      <c r="B47" s="42">
        <v>456</v>
      </c>
      <c r="C47" s="16" t="s">
        <v>118</v>
      </c>
      <c r="D47" s="16">
        <f>VLOOKUP(B47,'2019_A15_Zeitreihe'!$A$10:$Q$61,16,FALSE)</f>
        <v>173</v>
      </c>
      <c r="E47" s="16">
        <f>VLOOKUP(B47,'2019_A15_Zeitreihe'!$A$10:$Q$61,17,FALSE)</f>
        <v>207</v>
      </c>
      <c r="F47" s="31">
        <f t="shared" si="0"/>
        <v>19.653179190751445</v>
      </c>
      <c r="G47" s="60">
        <f t="shared" si="1"/>
        <v>34</v>
      </c>
    </row>
    <row r="48" spans="1:14" x14ac:dyDescent="0.25">
      <c r="A48">
        <v>3457</v>
      </c>
      <c r="B48" s="42">
        <v>457</v>
      </c>
      <c r="C48" s="16" t="s">
        <v>119</v>
      </c>
      <c r="D48" s="16">
        <f>VLOOKUP(B48,'2019_A15_Zeitreihe'!$A$10:$Q$61,16,FALSE)</f>
        <v>94</v>
      </c>
      <c r="E48" s="16">
        <f>VLOOKUP(B48,'2019_A15_Zeitreihe'!$A$10:$Q$61,17,FALSE)</f>
        <v>143</v>
      </c>
      <c r="F48" s="31">
        <f t="shared" si="0"/>
        <v>52.127659574468083</v>
      </c>
      <c r="G48" s="60">
        <f t="shared" si="1"/>
        <v>49</v>
      </c>
    </row>
    <row r="49" spans="1:7" x14ac:dyDescent="0.25">
      <c r="A49">
        <v>3458</v>
      </c>
      <c r="B49" s="42">
        <v>458</v>
      </c>
      <c r="C49" s="16" t="s">
        <v>120</v>
      </c>
      <c r="D49" s="16">
        <f>VLOOKUP(B49,'2019_A15_Zeitreihe'!$A$10:$Q$61,16,FALSE)</f>
        <v>104</v>
      </c>
      <c r="E49" s="16">
        <f>VLOOKUP(B49,'2019_A15_Zeitreihe'!$A$10:$Q$61,17,FALSE)</f>
        <v>170</v>
      </c>
      <c r="F49" s="31">
        <f t="shared" si="0"/>
        <v>63.461538461538453</v>
      </c>
      <c r="G49" s="60">
        <f t="shared" si="1"/>
        <v>66</v>
      </c>
    </row>
    <row r="50" spans="1:7" x14ac:dyDescent="0.25">
      <c r="A50">
        <v>3459</v>
      </c>
      <c r="B50" s="42">
        <v>459</v>
      </c>
      <c r="C50" s="16" t="s">
        <v>121</v>
      </c>
      <c r="D50" s="16">
        <f>VLOOKUP(B50,'2019_A15_Zeitreihe'!$A$10:$Q$61,16,FALSE)</f>
        <v>298</v>
      </c>
      <c r="E50" s="16">
        <f>VLOOKUP(B50,'2019_A15_Zeitreihe'!$A$10:$Q$61,17,FALSE)</f>
        <v>428</v>
      </c>
      <c r="F50" s="31">
        <f t="shared" si="0"/>
        <v>43.624161073825491</v>
      </c>
      <c r="G50" s="60">
        <f t="shared" si="1"/>
        <v>130</v>
      </c>
    </row>
    <row r="51" spans="1:7" x14ac:dyDescent="0.25">
      <c r="A51">
        <v>3460</v>
      </c>
      <c r="B51" s="42">
        <v>460</v>
      </c>
      <c r="C51" s="16" t="s">
        <v>122</v>
      </c>
      <c r="D51" s="16">
        <f>VLOOKUP(B51,'2019_A15_Zeitreihe'!$A$10:$Q$61,16,FALSE)</f>
        <v>171</v>
      </c>
      <c r="E51" s="16">
        <f>VLOOKUP(B51,'2019_A15_Zeitreihe'!$A$10:$Q$61,17,FALSE)</f>
        <v>231</v>
      </c>
      <c r="F51" s="31">
        <f t="shared" si="0"/>
        <v>35.087719298245617</v>
      </c>
      <c r="G51" s="60">
        <f t="shared" si="1"/>
        <v>60</v>
      </c>
    </row>
    <row r="52" spans="1:7" x14ac:dyDescent="0.25">
      <c r="A52">
        <v>3461</v>
      </c>
      <c r="B52" s="42">
        <v>461</v>
      </c>
      <c r="C52" s="16" t="s">
        <v>123</v>
      </c>
      <c r="D52" s="16">
        <f>VLOOKUP(B52,'2019_A15_Zeitreihe'!$A$10:$Q$61,16,FALSE)</f>
        <v>77</v>
      </c>
      <c r="E52" s="16">
        <f>VLOOKUP(B52,'2019_A15_Zeitreihe'!$A$10:$Q$61,17,FALSE)</f>
        <v>106</v>
      </c>
      <c r="F52" s="31">
        <f t="shared" si="0"/>
        <v>37.662337662337677</v>
      </c>
      <c r="G52" s="60">
        <f t="shared" si="1"/>
        <v>29</v>
      </c>
    </row>
    <row r="53" spans="1:7" x14ac:dyDescent="0.25">
      <c r="A53">
        <v>3462</v>
      </c>
      <c r="B53" s="42">
        <v>462</v>
      </c>
      <c r="C53" s="16" t="s">
        <v>124</v>
      </c>
      <c r="D53" s="16">
        <f>VLOOKUP(B53,'2019_A15_Zeitreihe'!$A$10:$Q$61,16,FALSE)</f>
        <v>21</v>
      </c>
      <c r="E53" s="16">
        <f>VLOOKUP(B53,'2019_A15_Zeitreihe'!$A$10:$Q$61,17,FALSE)</f>
        <v>50</v>
      </c>
      <c r="F53" s="31">
        <f t="shared" si="0"/>
        <v>138.0952380952381</v>
      </c>
      <c r="G53" s="60">
        <f t="shared" si="1"/>
        <v>29</v>
      </c>
    </row>
    <row r="54" spans="1:7" x14ac:dyDescent="0.25">
      <c r="A54">
        <v>34</v>
      </c>
      <c r="B54" s="29">
        <v>4</v>
      </c>
      <c r="C54" s="25" t="s">
        <v>125</v>
      </c>
      <c r="D54" s="16">
        <f>VLOOKUP(B54,'2019_A15_Zeitreihe'!$A$10:$Q$61,16,FALSE)</f>
        <v>2310</v>
      </c>
      <c r="E54" s="16">
        <f>VLOOKUP(B54,'2019_A15_Zeitreihe'!$A$10:$Q$61,17,FALSE)</f>
        <v>3079</v>
      </c>
      <c r="F54" s="31">
        <f t="shared" si="0"/>
        <v>33.290043290043286</v>
      </c>
      <c r="G54" s="60">
        <f t="shared" si="1"/>
        <v>769</v>
      </c>
    </row>
    <row r="55" spans="1:7" x14ac:dyDescent="0.25">
      <c r="A55">
        <v>30</v>
      </c>
      <c r="B55" s="29">
        <v>0</v>
      </c>
      <c r="C55" s="25" t="s">
        <v>126</v>
      </c>
      <c r="D55" s="16">
        <f>VLOOKUP(B55,'2019_A15_Zeitreihe'!$A$10:$Q$61,16,FALSE)</f>
        <v>8470</v>
      </c>
      <c r="E55" s="16">
        <f>VLOOKUP(B55,'2019_A15_Zeitreihe'!$A$10:$Q$61,17,FALSE)</f>
        <v>10932</v>
      </c>
      <c r="F55" s="31">
        <f>E55/D55*100-100</f>
        <v>29.067296340023603</v>
      </c>
      <c r="G55" s="60">
        <f t="shared" si="1"/>
        <v>2462</v>
      </c>
    </row>
  </sheetData>
  <mergeCells count="5">
    <mergeCell ref="B1:B3"/>
    <mergeCell ref="C1:C3"/>
    <mergeCell ref="D1:F1"/>
    <mergeCell ref="D3:E3"/>
    <mergeCell ref="A1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B8DF-0E8D-492F-8B89-C50AC20B40F2}">
  <dimension ref="A1:Q58"/>
  <sheetViews>
    <sheetView topLeftCell="A34" workbookViewId="0">
      <selection activeCell="A58" sqref="A58"/>
    </sheetView>
  </sheetViews>
  <sheetFormatPr baseColWidth="10" defaultColWidth="14.85546875" defaultRowHeight="15" x14ac:dyDescent="0.25"/>
  <cols>
    <col min="2" max="2" width="19.7109375" customWidth="1"/>
    <col min="3" max="3" width="14.85546875" style="2"/>
  </cols>
  <sheetData>
    <row r="1" spans="1:17" x14ac:dyDescent="0.25">
      <c r="A1" s="34" t="s">
        <v>137</v>
      </c>
      <c r="B1" s="35"/>
    </row>
    <row r="2" spans="1:17" x14ac:dyDescent="0.25">
      <c r="A2" s="36" t="s">
        <v>138</v>
      </c>
      <c r="B2" s="37"/>
      <c r="C2" s="38"/>
    </row>
    <row r="3" spans="1:17" ht="15.75" customHeight="1" x14ac:dyDescent="0.25">
      <c r="A3" s="58" t="s">
        <v>0</v>
      </c>
      <c r="B3" s="58"/>
      <c r="C3" s="58" t="s">
        <v>1</v>
      </c>
      <c r="D3" s="58" t="s">
        <v>2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ht="20.25" customHeight="1" x14ac:dyDescent="0.25">
      <c r="A4" s="58"/>
      <c r="B4" s="58"/>
      <c r="C4" s="58"/>
      <c r="D4" s="58" t="s">
        <v>3</v>
      </c>
      <c r="E4" s="58" t="s">
        <v>139</v>
      </c>
      <c r="F4" s="58"/>
      <c r="G4" s="58" t="s">
        <v>140</v>
      </c>
      <c r="H4" s="58"/>
      <c r="I4" s="58"/>
      <c r="J4" s="58"/>
      <c r="K4" s="58" t="s">
        <v>141</v>
      </c>
      <c r="L4" s="58"/>
      <c r="M4" s="58"/>
      <c r="N4" s="58"/>
      <c r="O4" s="58" t="s">
        <v>142</v>
      </c>
      <c r="P4" s="58"/>
      <c r="Q4" s="58"/>
    </row>
    <row r="5" spans="1:17" ht="20.25" customHeight="1" x14ac:dyDescent="0.25">
      <c r="A5" s="58"/>
      <c r="B5" s="58"/>
      <c r="C5" s="58"/>
      <c r="D5" s="59"/>
      <c r="E5" s="33" t="s">
        <v>143</v>
      </c>
      <c r="F5" s="33" t="s">
        <v>144</v>
      </c>
      <c r="G5" s="33" t="s">
        <v>145</v>
      </c>
      <c r="H5" s="33" t="s">
        <v>146</v>
      </c>
      <c r="I5" s="33" t="s">
        <v>147</v>
      </c>
      <c r="J5" s="33" t="s">
        <v>148</v>
      </c>
      <c r="K5" s="33" t="s">
        <v>149</v>
      </c>
      <c r="L5" s="39" t="s">
        <v>150</v>
      </c>
      <c r="M5" s="33" t="s">
        <v>151</v>
      </c>
      <c r="N5" s="33" t="s">
        <v>152</v>
      </c>
      <c r="O5" s="33" t="s">
        <v>153</v>
      </c>
      <c r="P5" s="33" t="s">
        <v>154</v>
      </c>
      <c r="Q5" s="33" t="s">
        <v>155</v>
      </c>
    </row>
    <row r="6" spans="1:17" x14ac:dyDescent="0.25">
      <c r="A6" s="41">
        <v>101</v>
      </c>
      <c r="B6" s="1" t="s">
        <v>6</v>
      </c>
      <c r="C6" s="2">
        <v>2019</v>
      </c>
      <c r="D6" s="40">
        <v>280</v>
      </c>
      <c r="E6" s="40">
        <v>142</v>
      </c>
      <c r="F6" s="40">
        <v>138</v>
      </c>
      <c r="G6" s="40">
        <v>21</v>
      </c>
      <c r="H6" s="40">
        <v>116</v>
      </c>
      <c r="I6" s="40">
        <v>64</v>
      </c>
      <c r="J6" s="40">
        <v>79</v>
      </c>
      <c r="K6" s="40">
        <v>59</v>
      </c>
      <c r="L6" s="40">
        <v>89</v>
      </c>
      <c r="M6" s="40">
        <v>32</v>
      </c>
      <c r="N6" s="40">
        <v>100</v>
      </c>
      <c r="O6" s="40">
        <v>171</v>
      </c>
      <c r="P6" s="40">
        <v>52</v>
      </c>
      <c r="Q6" s="40">
        <v>57</v>
      </c>
    </row>
    <row r="7" spans="1:17" x14ac:dyDescent="0.25">
      <c r="A7" s="41">
        <v>102</v>
      </c>
      <c r="B7" s="1" t="s">
        <v>7</v>
      </c>
      <c r="C7" s="2">
        <v>2019</v>
      </c>
      <c r="D7" s="40">
        <v>168</v>
      </c>
      <c r="E7" s="40">
        <v>80</v>
      </c>
      <c r="F7" s="40">
        <v>88</v>
      </c>
      <c r="G7" s="40">
        <v>27</v>
      </c>
      <c r="H7" s="40">
        <v>81</v>
      </c>
      <c r="I7" s="40">
        <v>29</v>
      </c>
      <c r="J7" s="40">
        <v>31</v>
      </c>
      <c r="K7" s="40">
        <v>45</v>
      </c>
      <c r="L7" s="40">
        <v>40</v>
      </c>
      <c r="M7" s="40">
        <v>20</v>
      </c>
      <c r="N7" s="40">
        <v>63</v>
      </c>
      <c r="O7" s="40">
        <v>102</v>
      </c>
      <c r="P7" s="40">
        <v>39</v>
      </c>
      <c r="Q7" s="40">
        <v>27</v>
      </c>
    </row>
    <row r="8" spans="1:17" x14ac:dyDescent="0.25">
      <c r="A8" s="41">
        <v>103</v>
      </c>
      <c r="B8" s="1" t="s">
        <v>8</v>
      </c>
      <c r="C8" s="2">
        <v>2019</v>
      </c>
      <c r="D8" s="40">
        <v>325</v>
      </c>
      <c r="E8" s="40">
        <v>149</v>
      </c>
      <c r="F8" s="40">
        <v>176</v>
      </c>
      <c r="G8" s="40">
        <v>45</v>
      </c>
      <c r="H8" s="40">
        <v>129</v>
      </c>
      <c r="I8" s="40">
        <v>77</v>
      </c>
      <c r="J8" s="40">
        <v>74</v>
      </c>
      <c r="K8" s="40">
        <v>113</v>
      </c>
      <c r="L8" s="40">
        <v>84</v>
      </c>
      <c r="M8" s="40">
        <v>40</v>
      </c>
      <c r="N8" s="40">
        <v>88</v>
      </c>
      <c r="O8" s="40">
        <v>152</v>
      </c>
      <c r="P8" s="40">
        <v>109</v>
      </c>
      <c r="Q8" s="40">
        <v>64</v>
      </c>
    </row>
    <row r="9" spans="1:17" x14ac:dyDescent="0.25">
      <c r="A9" s="41">
        <v>151</v>
      </c>
      <c r="B9" s="1" t="s">
        <v>9</v>
      </c>
      <c r="C9" s="2">
        <v>2019</v>
      </c>
      <c r="D9" s="40">
        <v>173</v>
      </c>
      <c r="E9" s="40">
        <v>77</v>
      </c>
      <c r="F9" s="40">
        <v>96</v>
      </c>
      <c r="G9" s="40">
        <v>19</v>
      </c>
      <c r="H9" s="40">
        <v>57</v>
      </c>
      <c r="I9" s="40">
        <v>35</v>
      </c>
      <c r="J9" s="40">
        <v>62</v>
      </c>
      <c r="K9" s="40">
        <v>32</v>
      </c>
      <c r="L9" s="40">
        <v>36</v>
      </c>
      <c r="M9" s="40">
        <v>26</v>
      </c>
      <c r="N9" s="40">
        <v>79</v>
      </c>
      <c r="O9" s="40">
        <v>112</v>
      </c>
      <c r="P9" s="40">
        <v>39</v>
      </c>
      <c r="Q9" s="40">
        <v>22</v>
      </c>
    </row>
    <row r="10" spans="1:17" x14ac:dyDescent="0.25">
      <c r="A10" s="41">
        <v>153</v>
      </c>
      <c r="B10" s="1" t="s">
        <v>10</v>
      </c>
      <c r="C10" s="2">
        <v>2019</v>
      </c>
      <c r="D10" s="40">
        <v>102</v>
      </c>
      <c r="E10" s="40">
        <v>55</v>
      </c>
      <c r="F10" s="40">
        <v>47</v>
      </c>
      <c r="G10" s="40">
        <v>4</v>
      </c>
      <c r="H10" s="40">
        <v>41</v>
      </c>
      <c r="I10" s="40">
        <v>18</v>
      </c>
      <c r="J10" s="40">
        <v>39</v>
      </c>
      <c r="K10" s="40">
        <v>23</v>
      </c>
      <c r="L10" s="40">
        <v>22</v>
      </c>
      <c r="M10" s="40">
        <v>20</v>
      </c>
      <c r="N10" s="40">
        <v>37</v>
      </c>
      <c r="O10" s="40">
        <v>60</v>
      </c>
      <c r="P10" s="40">
        <v>28</v>
      </c>
      <c r="Q10" s="40">
        <v>14</v>
      </c>
    </row>
    <row r="11" spans="1:17" x14ac:dyDescent="0.25">
      <c r="A11" s="41">
        <v>154</v>
      </c>
      <c r="B11" s="1" t="s">
        <v>11</v>
      </c>
      <c r="C11" s="2">
        <v>2019</v>
      </c>
      <c r="D11" s="40">
        <v>96</v>
      </c>
      <c r="E11" s="40">
        <v>52</v>
      </c>
      <c r="F11" s="40">
        <v>44</v>
      </c>
      <c r="G11" s="40">
        <v>10</v>
      </c>
      <c r="H11" s="40">
        <v>29</v>
      </c>
      <c r="I11" s="40">
        <v>20</v>
      </c>
      <c r="J11" s="40">
        <v>37</v>
      </c>
      <c r="K11" s="40">
        <v>28</v>
      </c>
      <c r="L11" s="40">
        <v>24</v>
      </c>
      <c r="M11" s="40">
        <v>20</v>
      </c>
      <c r="N11" s="40">
        <v>24</v>
      </c>
      <c r="O11" s="40">
        <v>58</v>
      </c>
      <c r="P11" s="40">
        <v>26</v>
      </c>
      <c r="Q11" s="40">
        <v>12</v>
      </c>
    </row>
    <row r="12" spans="1:17" x14ac:dyDescent="0.25">
      <c r="A12" s="41">
        <v>155</v>
      </c>
      <c r="B12" s="1" t="s">
        <v>12</v>
      </c>
      <c r="C12" s="2">
        <v>2019</v>
      </c>
      <c r="D12" s="40">
        <v>129</v>
      </c>
      <c r="E12" s="40">
        <v>60</v>
      </c>
      <c r="F12" s="40">
        <v>69</v>
      </c>
      <c r="G12" s="40">
        <v>16</v>
      </c>
      <c r="H12" s="40">
        <v>44</v>
      </c>
      <c r="I12" s="40">
        <v>25</v>
      </c>
      <c r="J12" s="40">
        <v>44</v>
      </c>
      <c r="K12" s="40">
        <v>24</v>
      </c>
      <c r="L12" s="40">
        <v>26</v>
      </c>
      <c r="M12" s="40">
        <v>33</v>
      </c>
      <c r="N12" s="40">
        <v>46</v>
      </c>
      <c r="O12" s="40">
        <v>92</v>
      </c>
      <c r="P12" s="40">
        <v>33</v>
      </c>
      <c r="Q12" s="40">
        <v>4</v>
      </c>
    </row>
    <row r="13" spans="1:17" x14ac:dyDescent="0.25">
      <c r="A13" s="41">
        <v>157</v>
      </c>
      <c r="B13" s="1" t="s">
        <v>13</v>
      </c>
      <c r="C13" s="2">
        <v>2019</v>
      </c>
      <c r="D13" s="40">
        <v>192</v>
      </c>
      <c r="E13" s="40">
        <v>98</v>
      </c>
      <c r="F13" s="40">
        <v>94</v>
      </c>
      <c r="G13" s="40">
        <v>36</v>
      </c>
      <c r="H13" s="40">
        <v>76</v>
      </c>
      <c r="I13" s="40">
        <v>37</v>
      </c>
      <c r="J13" s="40">
        <v>43</v>
      </c>
      <c r="K13" s="40">
        <v>40</v>
      </c>
      <c r="L13" s="40">
        <v>51</v>
      </c>
      <c r="M13" s="40">
        <v>29</v>
      </c>
      <c r="N13" s="40">
        <v>72</v>
      </c>
      <c r="O13" s="40">
        <v>117</v>
      </c>
      <c r="P13" s="40">
        <v>56</v>
      </c>
      <c r="Q13" s="40">
        <v>19</v>
      </c>
    </row>
    <row r="14" spans="1:17" x14ac:dyDescent="0.25">
      <c r="A14" s="41">
        <v>158</v>
      </c>
      <c r="B14" s="1" t="s">
        <v>14</v>
      </c>
      <c r="C14" s="2">
        <v>2019</v>
      </c>
      <c r="D14" s="40">
        <v>134</v>
      </c>
      <c r="E14" s="40">
        <v>73</v>
      </c>
      <c r="F14" s="40">
        <v>61</v>
      </c>
      <c r="G14" s="40">
        <v>13</v>
      </c>
      <c r="H14" s="40">
        <v>44</v>
      </c>
      <c r="I14" s="40">
        <v>18</v>
      </c>
      <c r="J14" s="40">
        <v>59</v>
      </c>
      <c r="K14" s="40">
        <v>30</v>
      </c>
      <c r="L14" s="40">
        <v>31</v>
      </c>
      <c r="M14" s="40">
        <v>19</v>
      </c>
      <c r="N14" s="40">
        <v>54</v>
      </c>
      <c r="O14" s="40">
        <v>93</v>
      </c>
      <c r="P14" s="40">
        <v>25</v>
      </c>
      <c r="Q14" s="40">
        <v>16</v>
      </c>
    </row>
    <row r="15" spans="1:17" x14ac:dyDescent="0.25">
      <c r="A15" s="41">
        <v>159</v>
      </c>
      <c r="B15" s="1" t="s">
        <v>15</v>
      </c>
      <c r="C15" s="2">
        <v>2019</v>
      </c>
      <c r="D15" s="40">
        <v>378</v>
      </c>
      <c r="E15" s="40">
        <v>180</v>
      </c>
      <c r="F15" s="40">
        <v>198</v>
      </c>
      <c r="G15" s="40">
        <v>52</v>
      </c>
      <c r="H15" s="40">
        <v>133</v>
      </c>
      <c r="I15" s="40">
        <v>82</v>
      </c>
      <c r="J15" s="40">
        <v>111</v>
      </c>
      <c r="K15" s="40">
        <v>73</v>
      </c>
      <c r="L15" s="40">
        <v>110</v>
      </c>
      <c r="M15" s="40">
        <v>58</v>
      </c>
      <c r="N15" s="40">
        <v>137</v>
      </c>
      <c r="O15" s="40">
        <v>213</v>
      </c>
      <c r="P15" s="40">
        <v>130</v>
      </c>
      <c r="Q15" s="40">
        <v>35</v>
      </c>
    </row>
    <row r="16" spans="1:17" x14ac:dyDescent="0.25">
      <c r="A16" s="41">
        <v>1</v>
      </c>
      <c r="B16" s="1" t="s">
        <v>5</v>
      </c>
      <c r="C16" s="2">
        <v>2019</v>
      </c>
      <c r="D16" s="40">
        <v>1977</v>
      </c>
      <c r="E16" s="40">
        <v>966</v>
      </c>
      <c r="F16" s="40">
        <v>1011</v>
      </c>
      <c r="G16" s="40">
        <v>243</v>
      </c>
      <c r="H16" s="40">
        <v>750</v>
      </c>
      <c r="I16" s="40">
        <v>405</v>
      </c>
      <c r="J16" s="40">
        <v>579</v>
      </c>
      <c r="K16" s="40">
        <v>467</v>
      </c>
      <c r="L16" s="40">
        <v>513</v>
      </c>
      <c r="M16" s="40">
        <v>297</v>
      </c>
      <c r="N16" s="40">
        <v>700</v>
      </c>
      <c r="O16" s="40">
        <v>1170</v>
      </c>
      <c r="P16" s="40">
        <v>537</v>
      </c>
      <c r="Q16" s="40">
        <v>270</v>
      </c>
    </row>
    <row r="17" spans="1:17" x14ac:dyDescent="0.25">
      <c r="A17" s="41">
        <v>241</v>
      </c>
      <c r="B17" s="1" t="s">
        <v>17</v>
      </c>
      <c r="C17" s="2">
        <v>2019</v>
      </c>
      <c r="D17" s="40">
        <v>2465</v>
      </c>
      <c r="E17" s="40">
        <v>1226</v>
      </c>
      <c r="F17" s="40">
        <v>1239</v>
      </c>
      <c r="G17" s="40">
        <v>299</v>
      </c>
      <c r="H17" s="40">
        <v>976</v>
      </c>
      <c r="I17" s="40">
        <v>537</v>
      </c>
      <c r="J17" s="40">
        <v>653</v>
      </c>
      <c r="K17" s="40">
        <v>469</v>
      </c>
      <c r="L17" s="40">
        <v>787</v>
      </c>
      <c r="M17" s="40">
        <v>377</v>
      </c>
      <c r="N17" s="40">
        <v>832</v>
      </c>
      <c r="O17" s="40">
        <v>1384</v>
      </c>
      <c r="P17" s="40">
        <v>782</v>
      </c>
      <c r="Q17" s="40">
        <v>299</v>
      </c>
    </row>
    <row r="18" spans="1:17" x14ac:dyDescent="0.25">
      <c r="A18" s="41">
        <v>241001</v>
      </c>
      <c r="B18" s="1" t="s">
        <v>18</v>
      </c>
      <c r="C18" s="2">
        <v>2019</v>
      </c>
      <c r="D18" s="40">
        <v>1404</v>
      </c>
      <c r="E18" s="40">
        <v>712</v>
      </c>
      <c r="F18" s="40">
        <v>692</v>
      </c>
      <c r="G18" s="40">
        <v>171</v>
      </c>
      <c r="H18" s="40">
        <v>568</v>
      </c>
      <c r="I18" s="40">
        <v>329</v>
      </c>
      <c r="J18" s="40">
        <v>336</v>
      </c>
      <c r="K18" s="40">
        <v>280</v>
      </c>
      <c r="L18" s="40">
        <v>573</v>
      </c>
      <c r="M18" s="40">
        <v>174</v>
      </c>
      <c r="N18" s="40">
        <v>377</v>
      </c>
      <c r="O18" s="40">
        <v>721</v>
      </c>
      <c r="P18" s="40">
        <v>482</v>
      </c>
      <c r="Q18" s="40">
        <v>201</v>
      </c>
    </row>
    <row r="19" spans="1:17" x14ac:dyDescent="0.25">
      <c r="A19" s="41" t="s">
        <v>130</v>
      </c>
      <c r="B19" s="1" t="s">
        <v>156</v>
      </c>
      <c r="C19" s="2">
        <v>2019</v>
      </c>
      <c r="D19" s="40">
        <f>D17-D18</f>
        <v>1061</v>
      </c>
      <c r="E19" s="40">
        <f t="shared" ref="E19:Q19" si="0">E17-E18</f>
        <v>514</v>
      </c>
      <c r="F19" s="40">
        <f t="shared" si="0"/>
        <v>547</v>
      </c>
      <c r="G19" s="40">
        <f t="shared" si="0"/>
        <v>128</v>
      </c>
      <c r="H19" s="40">
        <f t="shared" si="0"/>
        <v>408</v>
      </c>
      <c r="I19" s="40">
        <f t="shared" si="0"/>
        <v>208</v>
      </c>
      <c r="J19" s="40">
        <f t="shared" si="0"/>
        <v>317</v>
      </c>
      <c r="K19" s="40">
        <f t="shared" si="0"/>
        <v>189</v>
      </c>
      <c r="L19" s="40">
        <f t="shared" si="0"/>
        <v>214</v>
      </c>
      <c r="M19" s="40">
        <f t="shared" si="0"/>
        <v>203</v>
      </c>
      <c r="N19" s="40">
        <f t="shared" si="0"/>
        <v>455</v>
      </c>
      <c r="O19" s="40">
        <f t="shared" si="0"/>
        <v>663</v>
      </c>
      <c r="P19" s="40">
        <f t="shared" si="0"/>
        <v>300</v>
      </c>
      <c r="Q19" s="40">
        <f t="shared" si="0"/>
        <v>98</v>
      </c>
    </row>
    <row r="20" spans="1:17" x14ac:dyDescent="0.25">
      <c r="A20" s="41">
        <v>251</v>
      </c>
      <c r="B20" s="1" t="s">
        <v>19</v>
      </c>
      <c r="C20" s="2">
        <v>2019</v>
      </c>
      <c r="D20" s="40">
        <v>308</v>
      </c>
      <c r="E20" s="40">
        <v>164</v>
      </c>
      <c r="F20" s="40">
        <v>144</v>
      </c>
      <c r="G20" s="40">
        <v>58</v>
      </c>
      <c r="H20" s="40">
        <v>95</v>
      </c>
      <c r="I20" s="40">
        <v>44</v>
      </c>
      <c r="J20" s="40">
        <v>111</v>
      </c>
      <c r="K20" s="40">
        <v>32</v>
      </c>
      <c r="L20" s="40">
        <v>112</v>
      </c>
      <c r="M20" s="40">
        <v>44</v>
      </c>
      <c r="N20" s="40">
        <v>120</v>
      </c>
      <c r="O20" s="40">
        <v>180</v>
      </c>
      <c r="P20" s="40">
        <v>94</v>
      </c>
      <c r="Q20" s="40">
        <v>34</v>
      </c>
    </row>
    <row r="21" spans="1:17" x14ac:dyDescent="0.25">
      <c r="A21" s="41">
        <v>252</v>
      </c>
      <c r="B21" s="1" t="s">
        <v>20</v>
      </c>
      <c r="C21" s="2">
        <v>2019</v>
      </c>
      <c r="D21" s="40">
        <v>278</v>
      </c>
      <c r="E21" s="40">
        <v>177</v>
      </c>
      <c r="F21" s="40">
        <v>101</v>
      </c>
      <c r="G21" s="40">
        <v>17</v>
      </c>
      <c r="H21" s="40">
        <v>66</v>
      </c>
      <c r="I21" s="40">
        <v>37</v>
      </c>
      <c r="J21" s="40">
        <v>158</v>
      </c>
      <c r="K21" s="40">
        <v>21</v>
      </c>
      <c r="L21" s="40">
        <v>58</v>
      </c>
      <c r="M21" s="40">
        <v>37</v>
      </c>
      <c r="N21" s="40">
        <v>162</v>
      </c>
      <c r="O21" s="40">
        <v>226</v>
      </c>
      <c r="P21" s="40">
        <v>39</v>
      </c>
      <c r="Q21" s="40">
        <v>13</v>
      </c>
    </row>
    <row r="22" spans="1:17" x14ac:dyDescent="0.25">
      <c r="A22" s="41">
        <v>254</v>
      </c>
      <c r="B22" s="1" t="s">
        <v>21</v>
      </c>
      <c r="C22" s="2">
        <v>2019</v>
      </c>
      <c r="D22" s="40">
        <v>355</v>
      </c>
      <c r="E22" s="40">
        <v>178</v>
      </c>
      <c r="F22" s="40">
        <v>177</v>
      </c>
      <c r="G22" s="40">
        <v>39</v>
      </c>
      <c r="H22" s="40">
        <v>129</v>
      </c>
      <c r="I22" s="40">
        <v>59</v>
      </c>
      <c r="J22" s="40">
        <v>128</v>
      </c>
      <c r="K22" s="40">
        <v>66</v>
      </c>
      <c r="L22" s="40">
        <v>83</v>
      </c>
      <c r="M22" s="40">
        <v>45</v>
      </c>
      <c r="N22" s="40">
        <v>161</v>
      </c>
      <c r="O22" s="40">
        <v>259</v>
      </c>
      <c r="P22" s="40">
        <v>79</v>
      </c>
      <c r="Q22" s="40">
        <v>17</v>
      </c>
    </row>
    <row r="23" spans="1:17" x14ac:dyDescent="0.25">
      <c r="A23" s="41">
        <v>255</v>
      </c>
      <c r="B23" s="1" t="s">
        <v>22</v>
      </c>
      <c r="C23" s="2">
        <v>2019</v>
      </c>
      <c r="D23" s="40">
        <v>59</v>
      </c>
      <c r="E23" s="40">
        <v>21</v>
      </c>
      <c r="F23" s="40">
        <v>38</v>
      </c>
      <c r="G23" s="40">
        <v>7</v>
      </c>
      <c r="H23" s="40">
        <v>14</v>
      </c>
      <c r="I23" s="40">
        <v>13</v>
      </c>
      <c r="J23" s="40">
        <v>25</v>
      </c>
      <c r="K23" s="40">
        <v>5</v>
      </c>
      <c r="L23" s="40">
        <v>12</v>
      </c>
      <c r="M23" s="40">
        <v>12</v>
      </c>
      <c r="N23" s="40">
        <v>30</v>
      </c>
      <c r="O23" s="40">
        <v>34</v>
      </c>
      <c r="P23" s="40">
        <v>21</v>
      </c>
      <c r="Q23" s="40">
        <v>4</v>
      </c>
    </row>
    <row r="24" spans="1:17" x14ac:dyDescent="0.25">
      <c r="A24" s="41">
        <v>256</v>
      </c>
      <c r="B24" s="1" t="s">
        <v>23</v>
      </c>
      <c r="C24" s="2">
        <v>2019</v>
      </c>
      <c r="D24" s="40">
        <v>170</v>
      </c>
      <c r="E24" s="40">
        <v>98</v>
      </c>
      <c r="F24" s="40">
        <v>72</v>
      </c>
      <c r="G24" s="40">
        <v>20</v>
      </c>
      <c r="H24" s="40">
        <v>52</v>
      </c>
      <c r="I24" s="40">
        <v>32</v>
      </c>
      <c r="J24" s="40">
        <v>66</v>
      </c>
      <c r="K24" s="40">
        <v>27</v>
      </c>
      <c r="L24" s="40">
        <v>59</v>
      </c>
      <c r="M24" s="40">
        <v>29</v>
      </c>
      <c r="N24" s="40">
        <v>55</v>
      </c>
      <c r="O24" s="40">
        <v>108</v>
      </c>
      <c r="P24" s="40">
        <v>49</v>
      </c>
      <c r="Q24" s="40">
        <v>13</v>
      </c>
    </row>
    <row r="25" spans="1:17" x14ac:dyDescent="0.25">
      <c r="A25" s="41">
        <v>257</v>
      </c>
      <c r="B25" s="1" t="s">
        <v>24</v>
      </c>
      <c r="C25" s="2">
        <v>2019</v>
      </c>
      <c r="D25" s="40">
        <v>234</v>
      </c>
      <c r="E25" s="40">
        <v>130</v>
      </c>
      <c r="F25" s="40">
        <v>104</v>
      </c>
      <c r="G25" s="40">
        <v>27</v>
      </c>
      <c r="H25" s="40">
        <v>86</v>
      </c>
      <c r="I25" s="40">
        <v>40</v>
      </c>
      <c r="J25" s="40">
        <v>81</v>
      </c>
      <c r="K25" s="40">
        <v>43</v>
      </c>
      <c r="L25" s="40">
        <v>40</v>
      </c>
      <c r="M25" s="40">
        <v>31</v>
      </c>
      <c r="N25" s="40">
        <v>120</v>
      </c>
      <c r="O25" s="40">
        <v>156</v>
      </c>
      <c r="P25" s="40">
        <v>65</v>
      </c>
      <c r="Q25" s="40">
        <v>13</v>
      </c>
    </row>
    <row r="26" spans="1:17" ht="24" customHeight="1" x14ac:dyDescent="0.25">
      <c r="A26" s="41">
        <v>2</v>
      </c>
      <c r="B26" s="1" t="s">
        <v>16</v>
      </c>
      <c r="C26" s="2">
        <v>2019</v>
      </c>
      <c r="D26" s="40">
        <v>3869</v>
      </c>
      <c r="E26" s="40">
        <v>1994</v>
      </c>
      <c r="F26" s="40">
        <v>1875</v>
      </c>
      <c r="G26" s="40">
        <v>467</v>
      </c>
      <c r="H26" s="40">
        <v>1418</v>
      </c>
      <c r="I26" s="40">
        <v>762</v>
      </c>
      <c r="J26" s="40">
        <v>1222</v>
      </c>
      <c r="K26" s="40">
        <v>663</v>
      </c>
      <c r="L26" s="40">
        <v>1151</v>
      </c>
      <c r="M26" s="40">
        <v>575</v>
      </c>
      <c r="N26" s="40">
        <v>1480</v>
      </c>
      <c r="O26" s="40">
        <v>2347</v>
      </c>
      <c r="P26" s="40">
        <v>1129</v>
      </c>
      <c r="Q26" s="40">
        <v>393</v>
      </c>
    </row>
    <row r="27" spans="1:17" ht="24" customHeight="1" x14ac:dyDescent="0.25">
      <c r="A27" s="41">
        <v>3</v>
      </c>
      <c r="B27" s="1" t="s">
        <v>25</v>
      </c>
      <c r="C27" s="2">
        <v>2019</v>
      </c>
      <c r="D27" s="40">
        <v>2007</v>
      </c>
      <c r="E27" s="40">
        <v>1057</v>
      </c>
      <c r="F27" s="40">
        <v>950</v>
      </c>
      <c r="G27" s="40">
        <v>259</v>
      </c>
      <c r="H27" s="40">
        <v>542</v>
      </c>
      <c r="I27" s="40">
        <v>375</v>
      </c>
      <c r="J27" s="40">
        <v>831</v>
      </c>
      <c r="K27" s="40">
        <v>378</v>
      </c>
      <c r="L27" s="40">
        <v>519</v>
      </c>
      <c r="M27" s="40">
        <v>307</v>
      </c>
      <c r="N27" s="40">
        <v>803</v>
      </c>
      <c r="O27" s="40">
        <v>1397</v>
      </c>
      <c r="P27" s="40">
        <v>450</v>
      </c>
      <c r="Q27" s="40">
        <v>160</v>
      </c>
    </row>
    <row r="28" spans="1:17" x14ac:dyDescent="0.25">
      <c r="A28" s="41">
        <v>351</v>
      </c>
      <c r="B28" s="1" t="s">
        <v>26</v>
      </c>
      <c r="C28" s="2">
        <v>2019</v>
      </c>
      <c r="D28" s="40">
        <v>338</v>
      </c>
      <c r="E28" s="40">
        <v>204</v>
      </c>
      <c r="F28" s="40">
        <v>134</v>
      </c>
      <c r="G28" s="40">
        <v>31</v>
      </c>
      <c r="H28" s="40">
        <v>75</v>
      </c>
      <c r="I28" s="40">
        <v>47</v>
      </c>
      <c r="J28" s="40">
        <v>185</v>
      </c>
      <c r="K28" s="40">
        <v>75</v>
      </c>
      <c r="L28" s="40">
        <v>63</v>
      </c>
      <c r="M28" s="40">
        <v>40</v>
      </c>
      <c r="N28" s="40">
        <v>160</v>
      </c>
      <c r="O28" s="40">
        <v>262</v>
      </c>
      <c r="P28" s="40">
        <v>48</v>
      </c>
      <c r="Q28" s="40">
        <v>28</v>
      </c>
    </row>
    <row r="29" spans="1:17" x14ac:dyDescent="0.25">
      <c r="A29" s="41">
        <v>352</v>
      </c>
      <c r="B29" s="1" t="s">
        <v>27</v>
      </c>
      <c r="C29" s="2">
        <v>2019</v>
      </c>
      <c r="D29" s="40">
        <v>149</v>
      </c>
      <c r="E29" s="40">
        <v>59</v>
      </c>
      <c r="F29" s="40">
        <v>90</v>
      </c>
      <c r="G29" s="40">
        <v>21</v>
      </c>
      <c r="H29" s="40">
        <v>44</v>
      </c>
      <c r="I29" s="40">
        <v>35</v>
      </c>
      <c r="J29" s="40">
        <v>49</v>
      </c>
      <c r="K29" s="40">
        <v>36</v>
      </c>
      <c r="L29" s="40">
        <v>25</v>
      </c>
      <c r="M29" s="40">
        <v>28</v>
      </c>
      <c r="N29" s="40">
        <v>60</v>
      </c>
      <c r="O29" s="40">
        <v>102</v>
      </c>
      <c r="P29" s="40">
        <v>33</v>
      </c>
      <c r="Q29" s="40">
        <v>14</v>
      </c>
    </row>
    <row r="30" spans="1:17" x14ac:dyDescent="0.25">
      <c r="A30" s="41">
        <v>353</v>
      </c>
      <c r="B30" s="1" t="s">
        <v>28</v>
      </c>
      <c r="C30" s="2">
        <v>2019</v>
      </c>
      <c r="D30" s="40">
        <v>279</v>
      </c>
      <c r="E30" s="40">
        <v>151</v>
      </c>
      <c r="F30" s="40">
        <v>128</v>
      </c>
      <c r="G30" s="40">
        <v>49</v>
      </c>
      <c r="H30" s="40">
        <v>69</v>
      </c>
      <c r="I30" s="40">
        <v>70</v>
      </c>
      <c r="J30" s="40">
        <v>91</v>
      </c>
      <c r="K30" s="40">
        <v>47</v>
      </c>
      <c r="L30" s="40">
        <v>87</v>
      </c>
      <c r="M30" s="40">
        <v>45</v>
      </c>
      <c r="N30" s="40">
        <v>100</v>
      </c>
      <c r="O30" s="40">
        <v>176</v>
      </c>
      <c r="P30" s="40">
        <v>75</v>
      </c>
      <c r="Q30" s="40">
        <v>28</v>
      </c>
    </row>
    <row r="31" spans="1:17" x14ac:dyDescent="0.25">
      <c r="A31" s="41">
        <v>354</v>
      </c>
      <c r="B31" s="1" t="s">
        <v>29</v>
      </c>
      <c r="C31" s="2">
        <v>2019</v>
      </c>
      <c r="D31" s="40">
        <v>26</v>
      </c>
      <c r="E31" s="40">
        <v>15</v>
      </c>
      <c r="F31" s="40">
        <v>11</v>
      </c>
      <c r="G31" s="40" t="s">
        <v>157</v>
      </c>
      <c r="H31" s="40" t="s">
        <v>157</v>
      </c>
      <c r="I31" s="40" t="s">
        <v>157</v>
      </c>
      <c r="J31" s="40" t="s">
        <v>157</v>
      </c>
      <c r="K31" s="40" t="s">
        <v>157</v>
      </c>
      <c r="L31" s="40" t="s">
        <v>157</v>
      </c>
      <c r="M31" s="40" t="s">
        <v>157</v>
      </c>
      <c r="N31" s="40" t="s">
        <v>157</v>
      </c>
      <c r="O31" s="40">
        <v>21</v>
      </c>
      <c r="P31" s="40" t="s">
        <v>157</v>
      </c>
      <c r="Q31" s="40" t="s">
        <v>158</v>
      </c>
    </row>
    <row r="32" spans="1:17" x14ac:dyDescent="0.25">
      <c r="A32" s="41">
        <v>355</v>
      </c>
      <c r="B32" s="1" t="s">
        <v>25</v>
      </c>
      <c r="C32" s="2">
        <v>2019</v>
      </c>
      <c r="D32" s="40">
        <v>253</v>
      </c>
      <c r="E32" s="40">
        <v>117</v>
      </c>
      <c r="F32" s="40">
        <v>136</v>
      </c>
      <c r="G32" s="40">
        <v>31</v>
      </c>
      <c r="H32" s="40">
        <v>79</v>
      </c>
      <c r="I32" s="40">
        <v>46</v>
      </c>
      <c r="J32" s="40">
        <v>97</v>
      </c>
      <c r="K32" s="40">
        <v>61</v>
      </c>
      <c r="L32" s="40">
        <v>61</v>
      </c>
      <c r="M32" s="40">
        <v>38</v>
      </c>
      <c r="N32" s="40">
        <v>93</v>
      </c>
      <c r="O32" s="40">
        <v>140</v>
      </c>
      <c r="P32" s="40">
        <v>89</v>
      </c>
      <c r="Q32" s="40">
        <v>24</v>
      </c>
    </row>
    <row r="33" spans="1:17" x14ac:dyDescent="0.25">
      <c r="A33" s="41">
        <v>356</v>
      </c>
      <c r="B33" s="1" t="s">
        <v>30</v>
      </c>
      <c r="C33" s="2">
        <v>2019</v>
      </c>
      <c r="D33" s="40">
        <v>114</v>
      </c>
      <c r="E33" s="40">
        <v>58</v>
      </c>
      <c r="F33" s="40">
        <v>56</v>
      </c>
      <c r="G33" s="40">
        <v>10</v>
      </c>
      <c r="H33" s="40">
        <v>38</v>
      </c>
      <c r="I33" s="40">
        <v>28</v>
      </c>
      <c r="J33" s="40">
        <v>38</v>
      </c>
      <c r="K33" s="40">
        <v>21</v>
      </c>
      <c r="L33" s="40">
        <v>26</v>
      </c>
      <c r="M33" s="40">
        <v>31</v>
      </c>
      <c r="N33" s="40">
        <v>36</v>
      </c>
      <c r="O33" s="40">
        <v>78</v>
      </c>
      <c r="P33" s="40">
        <v>24</v>
      </c>
      <c r="Q33" s="40">
        <v>12</v>
      </c>
    </row>
    <row r="34" spans="1:17" x14ac:dyDescent="0.25">
      <c r="A34" s="41">
        <v>357</v>
      </c>
      <c r="B34" s="1" t="s">
        <v>31</v>
      </c>
      <c r="C34" s="2">
        <v>2019</v>
      </c>
      <c r="D34" s="40">
        <v>126</v>
      </c>
      <c r="E34" s="40">
        <v>60</v>
      </c>
      <c r="F34" s="40">
        <v>66</v>
      </c>
      <c r="G34" s="40">
        <v>21</v>
      </c>
      <c r="H34" s="40">
        <v>32</v>
      </c>
      <c r="I34" s="40">
        <v>25</v>
      </c>
      <c r="J34" s="40">
        <v>48</v>
      </c>
      <c r="K34" s="40">
        <v>23</v>
      </c>
      <c r="L34" s="40">
        <v>27</v>
      </c>
      <c r="M34" s="40">
        <v>20</v>
      </c>
      <c r="N34" s="40">
        <v>56</v>
      </c>
      <c r="O34" s="40">
        <v>102</v>
      </c>
      <c r="P34" s="40">
        <v>18</v>
      </c>
      <c r="Q34" s="40">
        <v>6</v>
      </c>
    </row>
    <row r="35" spans="1:17" x14ac:dyDescent="0.25">
      <c r="A35" s="41">
        <v>358</v>
      </c>
      <c r="B35" s="1" t="s">
        <v>32</v>
      </c>
      <c r="C35" s="2">
        <v>2019</v>
      </c>
      <c r="D35" s="40">
        <v>192</v>
      </c>
      <c r="E35" s="40">
        <v>119</v>
      </c>
      <c r="F35" s="40">
        <v>73</v>
      </c>
      <c r="G35" s="40">
        <v>26</v>
      </c>
      <c r="H35" s="40">
        <v>40</v>
      </c>
      <c r="I35" s="40">
        <v>31</v>
      </c>
      <c r="J35" s="40">
        <v>95</v>
      </c>
      <c r="K35" s="40">
        <v>17</v>
      </c>
      <c r="L35" s="40">
        <v>71</v>
      </c>
      <c r="M35" s="40">
        <v>27</v>
      </c>
      <c r="N35" s="40">
        <v>77</v>
      </c>
      <c r="O35" s="40">
        <v>156</v>
      </c>
      <c r="P35" s="40">
        <v>31</v>
      </c>
      <c r="Q35" s="40">
        <v>5</v>
      </c>
    </row>
    <row r="36" spans="1:17" x14ac:dyDescent="0.25">
      <c r="A36" s="41">
        <v>359</v>
      </c>
      <c r="B36" s="1" t="s">
        <v>33</v>
      </c>
      <c r="C36" s="2">
        <v>2019</v>
      </c>
      <c r="D36" s="40">
        <v>279</v>
      </c>
      <c r="E36" s="40">
        <v>136</v>
      </c>
      <c r="F36" s="40">
        <v>143</v>
      </c>
      <c r="G36" s="40">
        <v>36</v>
      </c>
      <c r="H36" s="40">
        <v>94</v>
      </c>
      <c r="I36" s="40">
        <v>49</v>
      </c>
      <c r="J36" s="40">
        <v>100</v>
      </c>
      <c r="K36" s="40">
        <v>55</v>
      </c>
      <c r="L36" s="40">
        <v>104</v>
      </c>
      <c r="M36" s="40">
        <v>33</v>
      </c>
      <c r="N36" s="40">
        <v>87</v>
      </c>
      <c r="O36" s="40">
        <v>183</v>
      </c>
      <c r="P36" s="40">
        <v>69</v>
      </c>
      <c r="Q36" s="40">
        <v>27</v>
      </c>
    </row>
    <row r="37" spans="1:17" x14ac:dyDescent="0.25">
      <c r="A37" s="41">
        <v>360</v>
      </c>
      <c r="B37" s="1" t="s">
        <v>34</v>
      </c>
      <c r="C37" s="2">
        <v>2019</v>
      </c>
      <c r="D37" s="40">
        <v>74</v>
      </c>
      <c r="E37" s="40">
        <v>38</v>
      </c>
      <c r="F37" s="40">
        <v>36</v>
      </c>
      <c r="G37" s="40" t="s">
        <v>157</v>
      </c>
      <c r="H37" s="40" t="s">
        <v>157</v>
      </c>
      <c r="I37" s="40" t="s">
        <v>157</v>
      </c>
      <c r="J37" s="40" t="s">
        <v>157</v>
      </c>
      <c r="K37" s="40" t="s">
        <v>157</v>
      </c>
      <c r="L37" s="40" t="s">
        <v>157</v>
      </c>
      <c r="M37" s="40" t="s">
        <v>157</v>
      </c>
      <c r="N37" s="40" t="s">
        <v>157</v>
      </c>
      <c r="O37" s="40">
        <v>38</v>
      </c>
      <c r="P37" s="40" t="s">
        <v>157</v>
      </c>
      <c r="Q37" s="40" t="s">
        <v>158</v>
      </c>
    </row>
    <row r="38" spans="1:17" x14ac:dyDescent="0.25">
      <c r="A38" s="41">
        <v>361</v>
      </c>
      <c r="B38" s="1" t="s">
        <v>35</v>
      </c>
      <c r="C38" s="2">
        <v>2019</v>
      </c>
      <c r="D38" s="40">
        <v>177</v>
      </c>
      <c r="E38" s="40">
        <v>100</v>
      </c>
      <c r="F38" s="40">
        <v>77</v>
      </c>
      <c r="G38" s="40">
        <v>14</v>
      </c>
      <c r="H38" s="40">
        <v>55</v>
      </c>
      <c r="I38" s="40">
        <v>22</v>
      </c>
      <c r="J38" s="40">
        <v>86</v>
      </c>
      <c r="K38" s="40">
        <v>20</v>
      </c>
      <c r="L38" s="40">
        <v>40</v>
      </c>
      <c r="M38" s="40">
        <v>23</v>
      </c>
      <c r="N38" s="40">
        <v>94</v>
      </c>
      <c r="O38" s="40">
        <v>139</v>
      </c>
      <c r="P38" s="40">
        <v>29</v>
      </c>
      <c r="Q38" s="40">
        <v>9</v>
      </c>
    </row>
    <row r="39" spans="1:17" x14ac:dyDescent="0.25">
      <c r="A39" s="41"/>
    </row>
    <row r="40" spans="1:17" x14ac:dyDescent="0.25">
      <c r="A40" s="41">
        <v>401</v>
      </c>
      <c r="B40" s="1" t="s">
        <v>37</v>
      </c>
      <c r="C40" s="2">
        <v>2019</v>
      </c>
      <c r="D40" s="40">
        <v>155</v>
      </c>
      <c r="E40" s="40">
        <v>80</v>
      </c>
      <c r="F40" s="40">
        <v>75</v>
      </c>
      <c r="G40" s="40">
        <v>28</v>
      </c>
      <c r="H40" s="40">
        <v>56</v>
      </c>
      <c r="I40" s="40">
        <v>38</v>
      </c>
      <c r="J40" s="40">
        <v>33</v>
      </c>
      <c r="K40" s="40">
        <v>41</v>
      </c>
      <c r="L40" s="40">
        <v>42</v>
      </c>
      <c r="M40" s="40">
        <v>28</v>
      </c>
      <c r="N40" s="40">
        <v>44</v>
      </c>
      <c r="O40" s="40">
        <v>82</v>
      </c>
      <c r="P40" s="40">
        <v>60</v>
      </c>
      <c r="Q40" s="40">
        <v>13</v>
      </c>
    </row>
    <row r="41" spans="1:17" x14ac:dyDescent="0.25">
      <c r="A41" s="41">
        <v>402</v>
      </c>
      <c r="B41" s="1" t="s">
        <v>38</v>
      </c>
      <c r="C41" s="2">
        <v>2019</v>
      </c>
      <c r="D41" s="40">
        <v>34</v>
      </c>
      <c r="E41" s="40">
        <v>15</v>
      </c>
      <c r="F41" s="40">
        <v>19</v>
      </c>
      <c r="G41" s="40">
        <v>3</v>
      </c>
      <c r="H41" s="40">
        <v>10</v>
      </c>
      <c r="I41" s="40">
        <v>10</v>
      </c>
      <c r="J41" s="40">
        <v>11</v>
      </c>
      <c r="K41" s="40">
        <v>5</v>
      </c>
      <c r="L41" s="40">
        <v>11</v>
      </c>
      <c r="M41" s="40">
        <v>12</v>
      </c>
      <c r="N41" s="40">
        <v>6</v>
      </c>
      <c r="O41" s="40">
        <v>25</v>
      </c>
      <c r="P41" s="40">
        <v>4</v>
      </c>
      <c r="Q41" s="40">
        <v>5</v>
      </c>
    </row>
    <row r="42" spans="1:17" x14ac:dyDescent="0.25">
      <c r="A42" s="41">
        <v>403</v>
      </c>
      <c r="B42" s="1" t="s">
        <v>39</v>
      </c>
      <c r="C42" s="2">
        <v>2019</v>
      </c>
      <c r="D42" s="40">
        <v>303</v>
      </c>
      <c r="E42" s="40">
        <v>157</v>
      </c>
      <c r="F42" s="40">
        <v>146</v>
      </c>
      <c r="G42" s="40">
        <v>54</v>
      </c>
      <c r="H42" s="40">
        <v>102</v>
      </c>
      <c r="I42" s="40">
        <v>74</v>
      </c>
      <c r="J42" s="40">
        <v>73</v>
      </c>
      <c r="K42" s="40">
        <v>59</v>
      </c>
      <c r="L42" s="40">
        <v>137</v>
      </c>
      <c r="M42" s="40">
        <v>51</v>
      </c>
      <c r="N42" s="40">
        <v>56</v>
      </c>
      <c r="O42" s="40">
        <v>112</v>
      </c>
      <c r="P42" s="40">
        <v>163</v>
      </c>
      <c r="Q42" s="40">
        <v>28</v>
      </c>
    </row>
    <row r="43" spans="1:17" x14ac:dyDescent="0.25">
      <c r="A43" s="41">
        <v>404</v>
      </c>
      <c r="B43" s="1" t="s">
        <v>40</v>
      </c>
      <c r="C43" s="2">
        <v>2019</v>
      </c>
      <c r="D43" s="40">
        <v>407</v>
      </c>
      <c r="E43" s="40">
        <v>216</v>
      </c>
      <c r="F43" s="40">
        <v>191</v>
      </c>
      <c r="G43" s="40">
        <v>51</v>
      </c>
      <c r="H43" s="40">
        <v>135</v>
      </c>
      <c r="I43" s="40">
        <v>76</v>
      </c>
      <c r="J43" s="40">
        <v>145</v>
      </c>
      <c r="K43" s="40">
        <v>96</v>
      </c>
      <c r="L43" s="40">
        <v>86</v>
      </c>
      <c r="M43" s="40">
        <v>51</v>
      </c>
      <c r="N43" s="40">
        <v>174</v>
      </c>
      <c r="O43" s="40">
        <v>248</v>
      </c>
      <c r="P43" s="40">
        <v>102</v>
      </c>
      <c r="Q43" s="40">
        <v>57</v>
      </c>
    </row>
    <row r="44" spans="1:17" x14ac:dyDescent="0.25">
      <c r="A44" s="41">
        <v>405</v>
      </c>
      <c r="B44" s="1" t="s">
        <v>41</v>
      </c>
      <c r="C44" s="2">
        <v>2019</v>
      </c>
      <c r="D44" s="40">
        <v>125</v>
      </c>
      <c r="E44" s="40">
        <v>60</v>
      </c>
      <c r="F44" s="40">
        <v>65</v>
      </c>
      <c r="G44" s="40">
        <v>20</v>
      </c>
      <c r="H44" s="40">
        <v>40</v>
      </c>
      <c r="I44" s="40">
        <v>30</v>
      </c>
      <c r="J44" s="40">
        <v>35</v>
      </c>
      <c r="K44" s="40">
        <v>36</v>
      </c>
      <c r="L44" s="40">
        <v>45</v>
      </c>
      <c r="M44" s="40">
        <v>9</v>
      </c>
      <c r="N44" s="40">
        <v>35</v>
      </c>
      <c r="O44" s="40">
        <v>67</v>
      </c>
      <c r="P44" s="40">
        <v>43</v>
      </c>
      <c r="Q44" s="40">
        <v>15</v>
      </c>
    </row>
    <row r="45" spans="1:17" x14ac:dyDescent="0.25">
      <c r="A45" s="41">
        <v>451</v>
      </c>
      <c r="B45" s="1" t="s">
        <v>42</v>
      </c>
      <c r="C45" s="2">
        <v>2019</v>
      </c>
      <c r="D45" s="40">
        <v>111</v>
      </c>
      <c r="E45" s="40">
        <v>57</v>
      </c>
      <c r="F45" s="40">
        <v>54</v>
      </c>
      <c r="G45" s="40">
        <v>16</v>
      </c>
      <c r="H45" s="40">
        <v>40</v>
      </c>
      <c r="I45" s="40">
        <v>17</v>
      </c>
      <c r="J45" s="40">
        <v>38</v>
      </c>
      <c r="K45" s="40">
        <v>26</v>
      </c>
      <c r="L45" s="40">
        <v>32</v>
      </c>
      <c r="M45" s="40">
        <v>24</v>
      </c>
      <c r="N45" s="40">
        <v>29</v>
      </c>
      <c r="O45" s="40">
        <v>65</v>
      </c>
      <c r="P45" s="40">
        <v>37</v>
      </c>
      <c r="Q45" s="40">
        <v>9</v>
      </c>
    </row>
    <row r="46" spans="1:17" x14ac:dyDescent="0.25">
      <c r="A46" s="41">
        <v>452</v>
      </c>
      <c r="B46" s="1" t="s">
        <v>43</v>
      </c>
      <c r="C46" s="2">
        <v>2019</v>
      </c>
      <c r="D46" s="40">
        <v>142</v>
      </c>
      <c r="E46" s="40">
        <v>75</v>
      </c>
      <c r="F46" s="40">
        <v>67</v>
      </c>
      <c r="G46" s="40">
        <v>24</v>
      </c>
      <c r="H46" s="40">
        <v>42</v>
      </c>
      <c r="I46" s="40">
        <v>28</v>
      </c>
      <c r="J46" s="40">
        <v>48</v>
      </c>
      <c r="K46" s="40">
        <v>40</v>
      </c>
      <c r="L46" s="40">
        <v>35</v>
      </c>
      <c r="M46" s="40">
        <v>27</v>
      </c>
      <c r="N46" s="40">
        <v>40</v>
      </c>
      <c r="O46" s="40">
        <v>71</v>
      </c>
      <c r="P46" s="40">
        <v>56</v>
      </c>
      <c r="Q46" s="40">
        <v>15</v>
      </c>
    </row>
    <row r="47" spans="1:17" x14ac:dyDescent="0.25">
      <c r="A47" s="41">
        <v>453</v>
      </c>
      <c r="B47" s="1" t="s">
        <v>44</v>
      </c>
      <c r="C47" s="2">
        <v>2019</v>
      </c>
      <c r="D47" s="40">
        <v>149</v>
      </c>
      <c r="E47" s="40">
        <v>68</v>
      </c>
      <c r="F47" s="40">
        <v>81</v>
      </c>
      <c r="G47" s="40">
        <v>28</v>
      </c>
      <c r="H47" s="40">
        <v>54</v>
      </c>
      <c r="I47" s="40">
        <v>26</v>
      </c>
      <c r="J47" s="40">
        <v>41</v>
      </c>
      <c r="K47" s="40">
        <v>42</v>
      </c>
      <c r="L47" s="40">
        <v>60</v>
      </c>
      <c r="M47" s="40">
        <v>26</v>
      </c>
      <c r="N47" s="40">
        <v>21</v>
      </c>
      <c r="O47" s="40">
        <v>84</v>
      </c>
      <c r="P47" s="40">
        <v>58</v>
      </c>
      <c r="Q47" s="40">
        <v>7</v>
      </c>
    </row>
    <row r="48" spans="1:17" x14ac:dyDescent="0.25">
      <c r="A48" s="41">
        <v>454</v>
      </c>
      <c r="B48" s="1" t="s">
        <v>45</v>
      </c>
      <c r="C48" s="2">
        <v>2019</v>
      </c>
      <c r="D48" s="40">
        <v>237</v>
      </c>
      <c r="E48" s="40">
        <v>116</v>
      </c>
      <c r="F48" s="40">
        <v>121</v>
      </c>
      <c r="G48" s="40">
        <v>37</v>
      </c>
      <c r="H48" s="40">
        <v>76</v>
      </c>
      <c r="I48" s="40">
        <v>43</v>
      </c>
      <c r="J48" s="40">
        <v>81</v>
      </c>
      <c r="K48" s="40">
        <v>64</v>
      </c>
      <c r="L48" s="40">
        <v>75</v>
      </c>
      <c r="M48" s="40">
        <v>38</v>
      </c>
      <c r="N48" s="40">
        <v>60</v>
      </c>
      <c r="O48" s="40">
        <v>160</v>
      </c>
      <c r="P48" s="40">
        <v>61</v>
      </c>
      <c r="Q48" s="40">
        <v>16</v>
      </c>
    </row>
    <row r="49" spans="1:17" x14ac:dyDescent="0.25">
      <c r="A49" s="41">
        <v>455</v>
      </c>
      <c r="B49" s="1" t="s">
        <v>46</v>
      </c>
      <c r="C49" s="2">
        <v>2019</v>
      </c>
      <c r="D49" s="40">
        <v>81</v>
      </c>
      <c r="E49" s="40">
        <v>39</v>
      </c>
      <c r="F49" s="40">
        <v>42</v>
      </c>
      <c r="G49" s="40">
        <v>7</v>
      </c>
      <c r="H49" s="40">
        <v>17</v>
      </c>
      <c r="I49" s="40">
        <v>11</v>
      </c>
      <c r="J49" s="40">
        <v>46</v>
      </c>
      <c r="K49" s="40">
        <v>15</v>
      </c>
      <c r="L49" s="40">
        <v>19</v>
      </c>
      <c r="M49" s="40">
        <v>8</v>
      </c>
      <c r="N49" s="40">
        <v>39</v>
      </c>
      <c r="O49" s="40">
        <v>59</v>
      </c>
      <c r="P49" s="40">
        <v>15</v>
      </c>
      <c r="Q49" s="40">
        <v>7</v>
      </c>
    </row>
    <row r="50" spans="1:17" x14ac:dyDescent="0.25">
      <c r="A50" s="41">
        <v>456</v>
      </c>
      <c r="B50" s="1" t="s">
        <v>47</v>
      </c>
      <c r="C50" s="2">
        <v>2019</v>
      </c>
      <c r="D50" s="40">
        <v>207</v>
      </c>
      <c r="E50" s="40">
        <v>106</v>
      </c>
      <c r="F50" s="40">
        <v>101</v>
      </c>
      <c r="G50" s="40">
        <v>50</v>
      </c>
      <c r="H50" s="40">
        <v>56</v>
      </c>
      <c r="I50" s="40">
        <v>43</v>
      </c>
      <c r="J50" s="40">
        <v>58</v>
      </c>
      <c r="K50" s="40">
        <v>67</v>
      </c>
      <c r="L50" s="40">
        <v>51</v>
      </c>
      <c r="M50" s="40">
        <v>29</v>
      </c>
      <c r="N50" s="40">
        <v>60</v>
      </c>
      <c r="O50" s="40">
        <v>137</v>
      </c>
      <c r="P50" s="40">
        <v>54</v>
      </c>
      <c r="Q50" s="40">
        <v>16</v>
      </c>
    </row>
    <row r="51" spans="1:17" x14ac:dyDescent="0.25">
      <c r="A51" s="41">
        <v>457</v>
      </c>
      <c r="B51" s="1" t="s">
        <v>48</v>
      </c>
      <c r="C51" s="2">
        <v>2019</v>
      </c>
      <c r="D51" s="40">
        <v>143</v>
      </c>
      <c r="E51" s="40">
        <v>65</v>
      </c>
      <c r="F51" s="40">
        <v>78</v>
      </c>
      <c r="G51" s="40">
        <v>20</v>
      </c>
      <c r="H51" s="40">
        <v>45</v>
      </c>
      <c r="I51" s="40">
        <v>24</v>
      </c>
      <c r="J51" s="40">
        <v>54</v>
      </c>
      <c r="K51" s="40">
        <v>42</v>
      </c>
      <c r="L51" s="40">
        <v>35</v>
      </c>
      <c r="M51" s="40">
        <v>26</v>
      </c>
      <c r="N51" s="40">
        <v>40</v>
      </c>
      <c r="O51" s="40">
        <v>99</v>
      </c>
      <c r="P51" s="40">
        <v>35</v>
      </c>
      <c r="Q51" s="40">
        <v>9</v>
      </c>
    </row>
    <row r="52" spans="1:17" x14ac:dyDescent="0.25">
      <c r="A52" s="41">
        <v>458</v>
      </c>
      <c r="B52" s="1" t="s">
        <v>49</v>
      </c>
      <c r="C52" s="2">
        <v>2019</v>
      </c>
      <c r="D52" s="40">
        <v>170</v>
      </c>
      <c r="E52" s="40">
        <v>84</v>
      </c>
      <c r="F52" s="40">
        <v>86</v>
      </c>
      <c r="G52" s="40">
        <v>49</v>
      </c>
      <c r="H52" s="40">
        <v>36</v>
      </c>
      <c r="I52" s="40">
        <v>32</v>
      </c>
      <c r="J52" s="40">
        <v>53</v>
      </c>
      <c r="K52" s="40">
        <v>30</v>
      </c>
      <c r="L52" s="40">
        <v>74</v>
      </c>
      <c r="M52" s="40">
        <v>24</v>
      </c>
      <c r="N52" s="40">
        <v>42</v>
      </c>
      <c r="O52" s="40">
        <v>73</v>
      </c>
      <c r="P52" s="40">
        <v>85</v>
      </c>
      <c r="Q52" s="40">
        <v>12</v>
      </c>
    </row>
    <row r="53" spans="1:17" x14ac:dyDescent="0.25">
      <c r="A53" s="41">
        <v>459</v>
      </c>
      <c r="B53" s="1" t="s">
        <v>50</v>
      </c>
      <c r="C53" s="2">
        <v>2019</v>
      </c>
      <c r="D53" s="40">
        <v>428</v>
      </c>
      <c r="E53" s="40">
        <v>243</v>
      </c>
      <c r="F53" s="40">
        <v>185</v>
      </c>
      <c r="G53" s="40">
        <v>31</v>
      </c>
      <c r="H53" s="40">
        <v>134</v>
      </c>
      <c r="I53" s="40">
        <v>73</v>
      </c>
      <c r="J53" s="40">
        <v>190</v>
      </c>
      <c r="K53" s="40">
        <v>65</v>
      </c>
      <c r="L53" s="40">
        <v>89</v>
      </c>
      <c r="M53" s="40">
        <v>55</v>
      </c>
      <c r="N53" s="40">
        <v>219</v>
      </c>
      <c r="O53" s="40">
        <v>329</v>
      </c>
      <c r="P53" s="40">
        <v>73</v>
      </c>
      <c r="Q53" s="40">
        <v>26</v>
      </c>
    </row>
    <row r="54" spans="1:17" x14ac:dyDescent="0.25">
      <c r="A54" s="41">
        <v>460</v>
      </c>
      <c r="B54" s="1" t="s">
        <v>51</v>
      </c>
      <c r="C54" s="2">
        <v>2019</v>
      </c>
      <c r="D54" s="40">
        <v>231</v>
      </c>
      <c r="E54" s="40">
        <v>125</v>
      </c>
      <c r="F54" s="40">
        <v>106</v>
      </c>
      <c r="G54" s="40">
        <v>38</v>
      </c>
      <c r="H54" s="40">
        <v>101</v>
      </c>
      <c r="I54" s="40">
        <v>36</v>
      </c>
      <c r="J54" s="40">
        <v>56</v>
      </c>
      <c r="K54" s="40">
        <v>59</v>
      </c>
      <c r="L54" s="40">
        <v>51</v>
      </c>
      <c r="M54" s="40">
        <v>48</v>
      </c>
      <c r="N54" s="40">
        <v>73</v>
      </c>
      <c r="O54" s="40">
        <v>116</v>
      </c>
      <c r="P54" s="40">
        <v>93</v>
      </c>
      <c r="Q54" s="40">
        <v>22</v>
      </c>
    </row>
    <row r="55" spans="1:17" x14ac:dyDescent="0.25">
      <c r="A55" s="41">
        <v>461</v>
      </c>
      <c r="B55" s="1" t="s">
        <v>52</v>
      </c>
      <c r="C55" s="2">
        <v>2019</v>
      </c>
      <c r="D55" s="40">
        <v>106</v>
      </c>
      <c r="E55" s="40">
        <v>56</v>
      </c>
      <c r="F55" s="40">
        <v>50</v>
      </c>
      <c r="G55" s="40">
        <v>21</v>
      </c>
      <c r="H55" s="40">
        <v>32</v>
      </c>
      <c r="I55" s="40">
        <v>13</v>
      </c>
      <c r="J55" s="40">
        <v>40</v>
      </c>
      <c r="K55" s="40">
        <v>28</v>
      </c>
      <c r="L55" s="40">
        <v>17</v>
      </c>
      <c r="M55" s="40">
        <v>19</v>
      </c>
      <c r="N55" s="40">
        <v>42</v>
      </c>
      <c r="O55" s="40">
        <v>56</v>
      </c>
      <c r="P55" s="40">
        <v>45</v>
      </c>
      <c r="Q55" s="40">
        <v>5</v>
      </c>
    </row>
    <row r="56" spans="1:17" x14ac:dyDescent="0.25">
      <c r="A56" s="41">
        <v>462</v>
      </c>
      <c r="B56" s="1" t="s">
        <v>53</v>
      </c>
      <c r="C56" s="2">
        <v>2019</v>
      </c>
      <c r="D56" s="40">
        <v>50</v>
      </c>
      <c r="E56" s="40">
        <v>21</v>
      </c>
      <c r="F56" s="40">
        <v>29</v>
      </c>
      <c r="G56" s="40">
        <v>10</v>
      </c>
      <c r="H56" s="40">
        <v>11</v>
      </c>
      <c r="I56" s="40">
        <v>9</v>
      </c>
      <c r="J56" s="40">
        <v>20</v>
      </c>
      <c r="K56" s="40">
        <v>11</v>
      </c>
      <c r="L56" s="40">
        <v>17</v>
      </c>
      <c r="M56" s="40">
        <v>9</v>
      </c>
      <c r="N56" s="40">
        <v>13</v>
      </c>
      <c r="O56" s="40">
        <v>25</v>
      </c>
      <c r="P56" s="40">
        <v>20</v>
      </c>
      <c r="Q56" s="40">
        <v>5</v>
      </c>
    </row>
    <row r="57" spans="1:17" ht="29.25" customHeight="1" x14ac:dyDescent="0.25">
      <c r="A57" s="41">
        <v>4</v>
      </c>
      <c r="B57" s="1" t="s">
        <v>36</v>
      </c>
      <c r="C57" s="2">
        <v>2019</v>
      </c>
      <c r="D57" s="40">
        <v>3079</v>
      </c>
      <c r="E57" s="40">
        <v>1583</v>
      </c>
      <c r="F57" s="40">
        <v>1496</v>
      </c>
      <c r="G57" s="40">
        <v>487</v>
      </c>
      <c r="H57" s="40">
        <v>987</v>
      </c>
      <c r="I57" s="40">
        <v>583</v>
      </c>
      <c r="J57" s="40">
        <v>1022</v>
      </c>
      <c r="K57" s="40">
        <v>726</v>
      </c>
      <c r="L57" s="40">
        <v>876</v>
      </c>
      <c r="M57" s="40">
        <v>484</v>
      </c>
      <c r="N57" s="40">
        <v>993</v>
      </c>
      <c r="O57" s="40">
        <v>1808</v>
      </c>
      <c r="P57" s="40">
        <v>1004</v>
      </c>
      <c r="Q57" s="40">
        <v>267</v>
      </c>
    </row>
    <row r="58" spans="1:17" x14ac:dyDescent="0.25">
      <c r="A58" s="41">
        <v>0</v>
      </c>
      <c r="B58" s="1" t="s">
        <v>4</v>
      </c>
      <c r="C58" s="2">
        <v>2019</v>
      </c>
      <c r="D58" s="40">
        <v>10932</v>
      </c>
      <c r="E58" s="40">
        <v>5600</v>
      </c>
      <c r="F58" s="40">
        <v>5332</v>
      </c>
      <c r="G58" s="40">
        <v>1456</v>
      </c>
      <c r="H58" s="40">
        <v>3697</v>
      </c>
      <c r="I58" s="40">
        <v>2125</v>
      </c>
      <c r="J58" s="40">
        <v>3654</v>
      </c>
      <c r="K58" s="40">
        <v>2234</v>
      </c>
      <c r="L58" s="40">
        <v>3059</v>
      </c>
      <c r="M58" s="40">
        <v>1663</v>
      </c>
      <c r="N58" s="40">
        <v>3976</v>
      </c>
      <c r="O58" s="40">
        <v>6722</v>
      </c>
      <c r="P58" s="40">
        <v>3120</v>
      </c>
      <c r="Q58" s="40">
        <v>1090</v>
      </c>
    </row>
  </sheetData>
  <mergeCells count="8">
    <mergeCell ref="A3:B5"/>
    <mergeCell ref="C3:C5"/>
    <mergeCell ref="D3:Q3"/>
    <mergeCell ref="D4:D5"/>
    <mergeCell ref="E4:F4"/>
    <mergeCell ref="G4:J4"/>
    <mergeCell ref="K4:N4"/>
    <mergeCell ref="O4:Q4"/>
  </mergeCells>
  <conditionalFormatting sqref="C6:Q38 C40:Q58">
    <cfRule type="cellIs" dxfId="0" priority="1" stopIfTrue="1" operator="between">
      <formula>1</formula>
      <formula>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2019_A15_Zeitreihe</vt:lpstr>
      <vt:lpstr>2019_A15_Regionalinformationen</vt:lpstr>
      <vt:lpstr>2019_A15_Karte</vt:lpstr>
      <vt:lpstr>2019_A15_Karte_Berechnung</vt:lpstr>
      <vt:lpstr>2019_A15_Rohdaten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2019-09-17T06:06:37Z</dcterms:created>
  <dcterms:modified xsi:type="dcterms:W3CDTF">2020-09-21T12:41:33Z</dcterms:modified>
</cp:coreProperties>
</file>