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7E8B62CE-12ED-4415-B33D-93BFF72226DE}" xr6:coauthVersionLast="36" xr6:coauthVersionMax="36" xr10:uidLastSave="{00000000-0000-0000-0000-000000000000}"/>
  <bookViews>
    <workbookView xWindow="0" yWindow="0" windowWidth="28800" windowHeight="14025" activeTab="1" xr2:uid="{469F4D73-CE32-4267-A463-1F5215659917}"/>
  </bookViews>
  <sheets>
    <sheet name="A1_2019" sheetId="3" r:id="rId1"/>
    <sheet name="2019_A1_Karte" sheetId="7" r:id="rId2"/>
    <sheet name="A1_Berechnung" sheetId="2" r:id="rId3"/>
    <sheet name="Roh_Göttingen" sheetId="9" r:id="rId4"/>
    <sheet name="A1_2019_roh" sheetId="8" r:id="rId5"/>
    <sheet name="A1_2018_roh" sheetId="1" r:id="rId6"/>
    <sheet name="A1_2017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G4" i="7"/>
  <c r="G3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T11" i="3" l="1"/>
  <c r="F3" i="7" l="1"/>
  <c r="F4" i="7"/>
  <c r="F5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12" i="3"/>
  <c r="D13" i="3"/>
  <c r="D14" i="3"/>
  <c r="D15" i="3"/>
  <c r="D16" i="3"/>
  <c r="D17" i="3"/>
  <c r="D18" i="3"/>
  <c r="D19" i="3"/>
  <c r="D20" i="3"/>
  <c r="D21" i="3"/>
  <c r="D22" i="3"/>
  <c r="D23" i="3"/>
  <c r="D11" i="3"/>
  <c r="U27" i="2"/>
  <c r="U32" i="3" s="1"/>
  <c r="S7" i="2"/>
  <c r="S12" i="3" s="1"/>
  <c r="S8" i="2"/>
  <c r="S13" i="3" s="1"/>
  <c r="S9" i="2"/>
  <c r="S14" i="3" s="1"/>
  <c r="S10" i="2"/>
  <c r="T10" i="2" s="1"/>
  <c r="T15" i="3" s="1"/>
  <c r="S11" i="2"/>
  <c r="S16" i="3" s="1"/>
  <c r="S12" i="2"/>
  <c r="U12" i="2" s="1"/>
  <c r="U17" i="3" s="1"/>
  <c r="S13" i="2"/>
  <c r="S18" i="3" s="1"/>
  <c r="S14" i="2"/>
  <c r="U14" i="2" s="1"/>
  <c r="U19" i="3" s="1"/>
  <c r="S15" i="2"/>
  <c r="S20" i="3" s="1"/>
  <c r="S16" i="2"/>
  <c r="S21" i="3" s="1"/>
  <c r="S17" i="2"/>
  <c r="S22" i="3" s="1"/>
  <c r="S18" i="2"/>
  <c r="T18" i="2" s="1"/>
  <c r="T23" i="3" s="1"/>
  <c r="S19" i="2"/>
  <c r="S24" i="3" s="1"/>
  <c r="S20" i="2"/>
  <c r="U20" i="2" s="1"/>
  <c r="U25" i="3" s="1"/>
  <c r="S21" i="2"/>
  <c r="S26" i="3" s="1"/>
  <c r="S22" i="2"/>
  <c r="U22" i="2" s="1"/>
  <c r="U27" i="3" s="1"/>
  <c r="S23" i="2"/>
  <c r="S28" i="3" s="1"/>
  <c r="S24" i="2"/>
  <c r="S29" i="3" s="1"/>
  <c r="S25" i="2"/>
  <c r="S30" i="3" s="1"/>
  <c r="S26" i="2"/>
  <c r="T26" i="2" s="1"/>
  <c r="T31" i="3" s="1"/>
  <c r="S27" i="2"/>
  <c r="S32" i="3" s="1"/>
  <c r="S28" i="2"/>
  <c r="U28" i="2" s="1"/>
  <c r="U33" i="3" s="1"/>
  <c r="S29" i="2"/>
  <c r="S34" i="3" s="1"/>
  <c r="S30" i="2"/>
  <c r="U30" i="2" s="1"/>
  <c r="U35" i="3" s="1"/>
  <c r="S31" i="2"/>
  <c r="S36" i="3" s="1"/>
  <c r="S32" i="2"/>
  <c r="S37" i="3" s="1"/>
  <c r="S33" i="2"/>
  <c r="S38" i="3" s="1"/>
  <c r="S34" i="2"/>
  <c r="T34" i="2" s="1"/>
  <c r="T39" i="3" s="1"/>
  <c r="S35" i="2"/>
  <c r="S40" i="3" s="1"/>
  <c r="S36" i="2"/>
  <c r="U36" i="2" s="1"/>
  <c r="U41" i="3" s="1"/>
  <c r="S37" i="2"/>
  <c r="S42" i="3" s="1"/>
  <c r="S38" i="2"/>
  <c r="U38" i="2" s="1"/>
  <c r="U43" i="3" s="1"/>
  <c r="S39" i="2"/>
  <c r="S44" i="3" s="1"/>
  <c r="S40" i="2"/>
  <c r="S45" i="3" s="1"/>
  <c r="S41" i="2"/>
  <c r="S46" i="3" s="1"/>
  <c r="S42" i="2"/>
  <c r="T42" i="2" s="1"/>
  <c r="T47" i="3" s="1"/>
  <c r="S43" i="2"/>
  <c r="S48" i="3" s="1"/>
  <c r="S44" i="2"/>
  <c r="U44" i="2" s="1"/>
  <c r="U49" i="3" s="1"/>
  <c r="S45" i="2"/>
  <c r="S50" i="3" s="1"/>
  <c r="S46" i="2"/>
  <c r="U46" i="2" s="1"/>
  <c r="U51" i="3" s="1"/>
  <c r="S47" i="2"/>
  <c r="S52" i="3" s="1"/>
  <c r="S48" i="2"/>
  <c r="S53" i="3" s="1"/>
  <c r="S49" i="2"/>
  <c r="S54" i="3" s="1"/>
  <c r="S50" i="2"/>
  <c r="T50" i="2" s="1"/>
  <c r="T55" i="3" s="1"/>
  <c r="S51" i="2"/>
  <c r="S56" i="3" s="1"/>
  <c r="S52" i="2"/>
  <c r="U52" i="2" s="1"/>
  <c r="U57" i="3" s="1"/>
  <c r="S53" i="2"/>
  <c r="S58" i="3" s="1"/>
  <c r="S54" i="2"/>
  <c r="U54" i="2" s="1"/>
  <c r="U59" i="3" s="1"/>
  <c r="S55" i="2"/>
  <c r="S60" i="3" s="1"/>
  <c r="S56" i="2"/>
  <c r="S61" i="3" s="1"/>
  <c r="S57" i="2"/>
  <c r="S62" i="3" s="1"/>
  <c r="S58" i="2"/>
  <c r="T58" i="2" s="1"/>
  <c r="T63" i="3" s="1"/>
  <c r="S59" i="2"/>
  <c r="S64" i="3" s="1"/>
  <c r="S60" i="2"/>
  <c r="U60" i="2" s="1"/>
  <c r="U65" i="3" s="1"/>
  <c r="S61" i="2"/>
  <c r="S66" i="3" s="1"/>
  <c r="S6" i="2"/>
  <c r="D41" i="8"/>
  <c r="D32" i="8"/>
  <c r="D36" i="8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E22" i="3"/>
  <c r="S10" i="3"/>
  <c r="T10" i="3"/>
  <c r="U59" i="2" l="1"/>
  <c r="U64" i="3" s="1"/>
  <c r="U11" i="2"/>
  <c r="U16" i="3" s="1"/>
  <c r="V50" i="2"/>
  <c r="V55" i="3" s="1"/>
  <c r="T44" i="2"/>
  <c r="T49" i="3" s="1"/>
  <c r="V26" i="2"/>
  <c r="V31" i="3" s="1"/>
  <c r="U43" i="2"/>
  <c r="U48" i="3" s="1"/>
  <c r="T20" i="2"/>
  <c r="T25" i="3" s="1"/>
  <c r="T52" i="2"/>
  <c r="T57" i="3" s="1"/>
  <c r="T60" i="2"/>
  <c r="T65" i="3" s="1"/>
  <c r="V42" i="2"/>
  <c r="V47" i="3" s="1"/>
  <c r="U19" i="2"/>
  <c r="U24" i="3" s="1"/>
  <c r="T36" i="2"/>
  <c r="T41" i="3" s="1"/>
  <c r="V18" i="2"/>
  <c r="V23" i="3" s="1"/>
  <c r="V58" i="2"/>
  <c r="V63" i="3" s="1"/>
  <c r="U35" i="2"/>
  <c r="U40" i="3" s="1"/>
  <c r="T12" i="2"/>
  <c r="T17" i="3" s="1"/>
  <c r="V34" i="2"/>
  <c r="V39" i="3" s="1"/>
  <c r="U51" i="2"/>
  <c r="U56" i="3" s="1"/>
  <c r="T28" i="2"/>
  <c r="T33" i="3" s="1"/>
  <c r="V10" i="2"/>
  <c r="V15" i="3" s="1"/>
  <c r="U57" i="2"/>
  <c r="U62" i="3" s="1"/>
  <c r="U33" i="2"/>
  <c r="U38" i="3" s="1"/>
  <c r="U25" i="2"/>
  <c r="U30" i="3" s="1"/>
  <c r="U17" i="2"/>
  <c r="U22" i="3" s="1"/>
  <c r="U9" i="2"/>
  <c r="U14" i="3" s="1"/>
  <c r="V48" i="2"/>
  <c r="V53" i="3" s="1"/>
  <c r="V32" i="2"/>
  <c r="V37" i="3" s="1"/>
  <c r="U8" i="2"/>
  <c r="U13" i="3" s="1"/>
  <c r="V54" i="2"/>
  <c r="V59" i="3" s="1"/>
  <c r="V46" i="2"/>
  <c r="V51" i="3" s="1"/>
  <c r="V38" i="2"/>
  <c r="V43" i="3" s="1"/>
  <c r="V30" i="2"/>
  <c r="V35" i="3" s="1"/>
  <c r="V22" i="2"/>
  <c r="V27" i="3" s="1"/>
  <c r="V14" i="2"/>
  <c r="V19" i="3" s="1"/>
  <c r="T6" i="2"/>
  <c r="V56" i="2"/>
  <c r="V61" i="3" s="1"/>
  <c r="V40" i="2"/>
  <c r="V45" i="3" s="1"/>
  <c r="V24" i="2"/>
  <c r="V29" i="3" s="1"/>
  <c r="V16" i="2"/>
  <c r="V21" i="3" s="1"/>
  <c r="T9" i="2"/>
  <c r="T14" i="3" s="1"/>
  <c r="T8" i="2"/>
  <c r="T13" i="3" s="1"/>
  <c r="T54" i="2"/>
  <c r="T59" i="3" s="1"/>
  <c r="T46" i="2"/>
  <c r="T51" i="3" s="1"/>
  <c r="T38" i="2"/>
  <c r="T43" i="3" s="1"/>
  <c r="T30" i="2"/>
  <c r="T35" i="3" s="1"/>
  <c r="T22" i="2"/>
  <c r="T27" i="3" s="1"/>
  <c r="T14" i="2"/>
  <c r="T19" i="3" s="1"/>
  <c r="U49" i="2"/>
  <c r="U54" i="3" s="1"/>
  <c r="U41" i="2"/>
  <c r="U46" i="3" s="1"/>
  <c r="V8" i="2"/>
  <c r="V13" i="3" s="1"/>
  <c r="T56" i="2"/>
  <c r="T61" i="3" s="1"/>
  <c r="T48" i="2"/>
  <c r="T53" i="3" s="1"/>
  <c r="T40" i="2"/>
  <c r="T45" i="3" s="1"/>
  <c r="T32" i="2"/>
  <c r="T37" i="3" s="1"/>
  <c r="T24" i="2"/>
  <c r="T29" i="3" s="1"/>
  <c r="T16" i="2"/>
  <c r="T21" i="3" s="1"/>
  <c r="S11" i="3"/>
  <c r="U6" i="2"/>
  <c r="U11" i="3" s="1"/>
  <c r="V61" i="2"/>
  <c r="V66" i="3" s="1"/>
  <c r="T59" i="2"/>
  <c r="T64" i="3" s="1"/>
  <c r="U56" i="2"/>
  <c r="U61" i="3" s="1"/>
  <c r="V53" i="2"/>
  <c r="V58" i="3" s="1"/>
  <c r="T51" i="2"/>
  <c r="T56" i="3" s="1"/>
  <c r="U48" i="2"/>
  <c r="U53" i="3" s="1"/>
  <c r="V45" i="2"/>
  <c r="V50" i="3" s="1"/>
  <c r="T43" i="2"/>
  <c r="T48" i="3" s="1"/>
  <c r="U40" i="2"/>
  <c r="U45" i="3" s="1"/>
  <c r="V37" i="2"/>
  <c r="V42" i="3" s="1"/>
  <c r="T35" i="2"/>
  <c r="T40" i="3" s="1"/>
  <c r="U32" i="2"/>
  <c r="U37" i="3" s="1"/>
  <c r="V29" i="2"/>
  <c r="V34" i="3" s="1"/>
  <c r="T27" i="2"/>
  <c r="T32" i="3" s="1"/>
  <c r="U24" i="2"/>
  <c r="U29" i="3" s="1"/>
  <c r="V21" i="2"/>
  <c r="V26" i="3" s="1"/>
  <c r="T19" i="2"/>
  <c r="T24" i="3" s="1"/>
  <c r="U16" i="2"/>
  <c r="U21" i="3" s="1"/>
  <c r="V13" i="2"/>
  <c r="V18" i="3" s="1"/>
  <c r="T11" i="2"/>
  <c r="T16" i="3" s="1"/>
  <c r="U53" i="2"/>
  <c r="U58" i="3" s="1"/>
  <c r="U45" i="2"/>
  <c r="U50" i="3" s="1"/>
  <c r="U37" i="2"/>
  <c r="U42" i="3" s="1"/>
  <c r="U29" i="2"/>
  <c r="U34" i="3" s="1"/>
  <c r="U21" i="2"/>
  <c r="U26" i="3" s="1"/>
  <c r="U13" i="2"/>
  <c r="U18" i="3" s="1"/>
  <c r="U61" i="2"/>
  <c r="U66" i="3" s="1"/>
  <c r="V7" i="2"/>
  <c r="V12" i="3" s="1"/>
  <c r="T61" i="2"/>
  <c r="T66" i="3" s="1"/>
  <c r="U58" i="2"/>
  <c r="U63" i="3" s="1"/>
  <c r="V55" i="2"/>
  <c r="V60" i="3" s="1"/>
  <c r="T53" i="2"/>
  <c r="T58" i="3" s="1"/>
  <c r="U50" i="2"/>
  <c r="U55" i="3" s="1"/>
  <c r="V47" i="2"/>
  <c r="V52" i="3" s="1"/>
  <c r="T45" i="2"/>
  <c r="T50" i="3" s="1"/>
  <c r="U42" i="2"/>
  <c r="U47" i="3" s="1"/>
  <c r="V39" i="2"/>
  <c r="V44" i="3" s="1"/>
  <c r="T37" i="2"/>
  <c r="T42" i="3" s="1"/>
  <c r="U34" i="2"/>
  <c r="U39" i="3" s="1"/>
  <c r="V31" i="2"/>
  <c r="V36" i="3" s="1"/>
  <c r="T29" i="2"/>
  <c r="T34" i="3" s="1"/>
  <c r="U26" i="2"/>
  <c r="U31" i="3" s="1"/>
  <c r="V23" i="2"/>
  <c r="V28" i="3" s="1"/>
  <c r="T21" i="2"/>
  <c r="T26" i="3" s="1"/>
  <c r="U18" i="2"/>
  <c r="U23" i="3" s="1"/>
  <c r="V15" i="2"/>
  <c r="V20" i="3" s="1"/>
  <c r="T13" i="2"/>
  <c r="T18" i="3" s="1"/>
  <c r="U10" i="2"/>
  <c r="U15" i="3" s="1"/>
  <c r="S65" i="3"/>
  <c r="S63" i="3"/>
  <c r="S59" i="3"/>
  <c r="S57" i="3"/>
  <c r="S55" i="3"/>
  <c r="S51" i="3"/>
  <c r="S49" i="3"/>
  <c r="S47" i="3"/>
  <c r="S43" i="3"/>
  <c r="S41" i="3"/>
  <c r="S39" i="3"/>
  <c r="S35" i="3"/>
  <c r="S33" i="3"/>
  <c r="S31" i="3"/>
  <c r="S27" i="3"/>
  <c r="S25" i="3"/>
  <c r="S23" i="3"/>
  <c r="S19" i="3"/>
  <c r="S17" i="3"/>
  <c r="S15" i="3"/>
  <c r="V6" i="2"/>
  <c r="V11" i="3" s="1"/>
  <c r="U7" i="2"/>
  <c r="U12" i="3" s="1"/>
  <c r="V60" i="2"/>
  <c r="V65" i="3" s="1"/>
  <c r="U55" i="2"/>
  <c r="U60" i="3" s="1"/>
  <c r="V52" i="2"/>
  <c r="V57" i="3" s="1"/>
  <c r="U47" i="2"/>
  <c r="U52" i="3" s="1"/>
  <c r="V44" i="2"/>
  <c r="V49" i="3" s="1"/>
  <c r="U39" i="2"/>
  <c r="U44" i="3" s="1"/>
  <c r="V36" i="2"/>
  <c r="V41" i="3" s="1"/>
  <c r="U31" i="2"/>
  <c r="U36" i="3" s="1"/>
  <c r="V28" i="2"/>
  <c r="V33" i="3" s="1"/>
  <c r="U23" i="2"/>
  <c r="U28" i="3" s="1"/>
  <c r="V20" i="2"/>
  <c r="V25" i="3" s="1"/>
  <c r="U15" i="2"/>
  <c r="U20" i="3" s="1"/>
  <c r="V12" i="2"/>
  <c r="V17" i="3" s="1"/>
  <c r="T7" i="2"/>
  <c r="T12" i="3" s="1"/>
  <c r="V57" i="2"/>
  <c r="V62" i="3" s="1"/>
  <c r="T55" i="2"/>
  <c r="T60" i="3" s="1"/>
  <c r="V49" i="2"/>
  <c r="V54" i="3" s="1"/>
  <c r="T47" i="2"/>
  <c r="T52" i="3" s="1"/>
  <c r="V41" i="2"/>
  <c r="V46" i="3" s="1"/>
  <c r="T39" i="2"/>
  <c r="T44" i="3" s="1"/>
  <c r="V33" i="2"/>
  <c r="V38" i="3" s="1"/>
  <c r="T31" i="2"/>
  <c r="T36" i="3" s="1"/>
  <c r="V25" i="2"/>
  <c r="V30" i="3" s="1"/>
  <c r="T23" i="2"/>
  <c r="T28" i="3" s="1"/>
  <c r="V17" i="2"/>
  <c r="V22" i="3" s="1"/>
  <c r="T15" i="2"/>
  <c r="T20" i="3" s="1"/>
  <c r="V9" i="2"/>
  <c r="V14" i="3" s="1"/>
  <c r="V59" i="2"/>
  <c r="V64" i="3" s="1"/>
  <c r="T57" i="2"/>
  <c r="T62" i="3" s="1"/>
  <c r="V51" i="2"/>
  <c r="V56" i="3" s="1"/>
  <c r="T49" i="2"/>
  <c r="T54" i="3" s="1"/>
  <c r="V43" i="2"/>
  <c r="V48" i="3" s="1"/>
  <c r="T41" i="2"/>
  <c r="T46" i="3" s="1"/>
  <c r="V35" i="2"/>
  <c r="V40" i="3" s="1"/>
  <c r="T33" i="2"/>
  <c r="T38" i="3" s="1"/>
  <c r="V27" i="2"/>
  <c r="V32" i="3" s="1"/>
  <c r="T25" i="2"/>
  <c r="T30" i="3" s="1"/>
  <c r="V19" i="2"/>
  <c r="V24" i="3" s="1"/>
  <c r="T17" i="2"/>
  <c r="T22" i="3" s="1"/>
  <c r="V11" i="2"/>
  <c r="V16" i="3" s="1"/>
  <c r="R12" i="3" l="1"/>
  <c r="R13" i="3"/>
  <c r="R14" i="3"/>
  <c r="R15" i="3"/>
  <c r="R16" i="3"/>
  <c r="R17" i="3"/>
  <c r="R18" i="3"/>
  <c r="R19" i="3"/>
  <c r="R23" i="3"/>
  <c r="R24" i="3"/>
  <c r="R25" i="3"/>
  <c r="R27" i="3"/>
  <c r="R28" i="3"/>
  <c r="R29" i="3"/>
  <c r="R30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11" i="3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8" i="2"/>
  <c r="E23" i="3" s="1"/>
  <c r="F18" i="2"/>
  <c r="G18" i="2"/>
  <c r="H18" i="2"/>
  <c r="I18" i="2"/>
  <c r="J18" i="2"/>
  <c r="K18" i="2"/>
  <c r="L18" i="2"/>
  <c r="M18" i="2"/>
  <c r="N18" i="2"/>
  <c r="O18" i="2"/>
  <c r="P18" i="2"/>
  <c r="Q18" i="2"/>
  <c r="E19" i="2"/>
  <c r="E24" i="3" s="1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E25" i="3" s="1"/>
  <c r="F20" i="2"/>
  <c r="G20" i="2"/>
  <c r="H20" i="2"/>
  <c r="I20" i="2"/>
  <c r="J20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E22" i="2"/>
  <c r="E27" i="3" s="1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E28" i="3" s="1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E29" i="3" s="1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E30" i="3" s="1"/>
  <c r="F25" i="2"/>
  <c r="G25" i="2"/>
  <c r="H25" i="2"/>
  <c r="I25" i="2"/>
  <c r="J25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E27" i="2"/>
  <c r="E32" i="3" s="1"/>
  <c r="F27" i="2"/>
  <c r="G27" i="2"/>
  <c r="H27" i="2"/>
  <c r="I27" i="2"/>
  <c r="J27" i="2"/>
  <c r="K27" i="2"/>
  <c r="L27" i="2"/>
  <c r="M27" i="2"/>
  <c r="N27" i="2"/>
  <c r="O27" i="2"/>
  <c r="P27" i="2"/>
  <c r="Q27" i="2"/>
  <c r="E28" i="2"/>
  <c r="E33" i="3" s="1"/>
  <c r="F28" i="2"/>
  <c r="G28" i="2"/>
  <c r="H28" i="2"/>
  <c r="I28" i="2"/>
  <c r="J28" i="2"/>
  <c r="K28" i="2"/>
  <c r="L28" i="2"/>
  <c r="M28" i="2"/>
  <c r="N28" i="2"/>
  <c r="O28" i="2"/>
  <c r="P28" i="2"/>
  <c r="Q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F6" i="2"/>
  <c r="G6" i="2"/>
  <c r="H6" i="2"/>
  <c r="I6" i="2"/>
  <c r="J6" i="2"/>
  <c r="K6" i="2"/>
  <c r="L6" i="2"/>
  <c r="M6" i="2"/>
  <c r="N6" i="2"/>
  <c r="O6" i="2"/>
  <c r="P6" i="2"/>
  <c r="Q6" i="2"/>
  <c r="E6" i="2"/>
  <c r="R26" i="2"/>
  <c r="R21" i="2"/>
  <c r="N11" i="3" l="1"/>
  <c r="O65" i="3"/>
  <c r="N62" i="3"/>
  <c r="K61" i="3"/>
  <c r="M59" i="3"/>
  <c r="J58" i="3"/>
  <c r="H52" i="3"/>
  <c r="J50" i="3"/>
  <c r="G49" i="3"/>
  <c r="F46" i="3"/>
  <c r="P44" i="3"/>
  <c r="E43" i="3"/>
  <c r="O41" i="3"/>
  <c r="I39" i="3"/>
  <c r="F38" i="3"/>
  <c r="P36" i="3"/>
  <c r="E35" i="3"/>
  <c r="J34" i="3"/>
  <c r="G33" i="3"/>
  <c r="K29" i="3"/>
  <c r="P28" i="3"/>
  <c r="H28" i="3"/>
  <c r="O25" i="3"/>
  <c r="G25" i="3"/>
  <c r="L24" i="3"/>
  <c r="I23" i="3"/>
  <c r="E19" i="3"/>
  <c r="L17" i="3"/>
  <c r="I16" i="3"/>
  <c r="I66" i="3"/>
  <c r="K64" i="3"/>
  <c r="J61" i="3"/>
  <c r="I58" i="3"/>
  <c r="P55" i="3"/>
  <c r="Q50" i="3"/>
  <c r="N49" i="3"/>
  <c r="F49" i="3"/>
  <c r="H47" i="3"/>
  <c r="M46" i="3"/>
  <c r="O44" i="3"/>
  <c r="L43" i="3"/>
  <c r="Q42" i="3"/>
  <c r="I42" i="3"/>
  <c r="N41" i="3"/>
  <c r="F41" i="3"/>
  <c r="K40" i="3"/>
  <c r="P39" i="3"/>
  <c r="E38" i="3"/>
  <c r="J37" i="3"/>
  <c r="O36" i="3"/>
  <c r="G36" i="3"/>
  <c r="L35" i="3"/>
  <c r="I34" i="3"/>
  <c r="N33" i="3"/>
  <c r="F33" i="3"/>
  <c r="K32" i="3"/>
  <c r="P31" i="3"/>
  <c r="M30" i="3"/>
  <c r="J29" i="3"/>
  <c r="O28" i="3"/>
  <c r="G28" i="3"/>
  <c r="L27" i="3"/>
  <c r="N25" i="3"/>
  <c r="F25" i="3"/>
  <c r="K24" i="3"/>
  <c r="P23" i="3"/>
  <c r="H23" i="3"/>
  <c r="L19" i="3"/>
  <c r="Q18" i="3"/>
  <c r="I18" i="3"/>
  <c r="K17" i="3"/>
  <c r="P16" i="3"/>
  <c r="H16" i="3"/>
  <c r="M15" i="3"/>
  <c r="E15" i="3"/>
  <c r="Q14" i="3"/>
  <c r="I14" i="3"/>
  <c r="N13" i="3"/>
  <c r="F13" i="3"/>
  <c r="K12" i="3"/>
  <c r="L11" i="3"/>
  <c r="P66" i="3"/>
  <c r="H66" i="3"/>
  <c r="M65" i="3"/>
  <c r="E65" i="3"/>
  <c r="J64" i="3"/>
  <c r="O63" i="3"/>
  <c r="G63" i="3"/>
  <c r="L62" i="3"/>
  <c r="Q61" i="3"/>
  <c r="I61" i="3"/>
  <c r="N60" i="3"/>
  <c r="F60" i="3"/>
  <c r="K59" i="3"/>
  <c r="P58" i="3"/>
  <c r="H58" i="3"/>
  <c r="M57" i="3"/>
  <c r="E57" i="3"/>
  <c r="J56" i="3"/>
  <c r="O55" i="3"/>
  <c r="G55" i="3"/>
  <c r="L54" i="3"/>
  <c r="Q53" i="3"/>
  <c r="I53" i="3"/>
  <c r="N52" i="3"/>
  <c r="F52" i="3"/>
  <c r="K51" i="3"/>
  <c r="P50" i="3"/>
  <c r="H50" i="3"/>
  <c r="M49" i="3"/>
  <c r="E49" i="3"/>
  <c r="J48" i="3"/>
  <c r="O47" i="3"/>
  <c r="G47" i="3"/>
  <c r="L46" i="3"/>
  <c r="Q45" i="3"/>
  <c r="I45" i="3"/>
  <c r="N44" i="3"/>
  <c r="F44" i="3"/>
  <c r="K43" i="3"/>
  <c r="P42" i="3"/>
  <c r="H42" i="3"/>
  <c r="M41" i="3"/>
  <c r="E41" i="3"/>
  <c r="J40" i="3"/>
  <c r="O39" i="3"/>
  <c r="G39" i="3"/>
  <c r="L38" i="3"/>
  <c r="I37" i="3"/>
  <c r="N36" i="3"/>
  <c r="F36" i="3"/>
  <c r="K35" i="3"/>
  <c r="P34" i="3"/>
  <c r="H34" i="3"/>
  <c r="M33" i="3"/>
  <c r="J32" i="3"/>
  <c r="O31" i="3"/>
  <c r="L30" i="3"/>
  <c r="Q29" i="3"/>
  <c r="I29" i="3"/>
  <c r="N28" i="3"/>
  <c r="F28" i="3"/>
  <c r="K27" i="3"/>
  <c r="P26" i="3"/>
  <c r="M25" i="3"/>
  <c r="J24" i="3"/>
  <c r="O23" i="3"/>
  <c r="G23" i="3"/>
  <c r="K19" i="3"/>
  <c r="P18" i="3"/>
  <c r="H18" i="3"/>
  <c r="J17" i="3"/>
  <c r="O16" i="3"/>
  <c r="G16" i="3"/>
  <c r="L15" i="3"/>
  <c r="P14" i="3"/>
  <c r="H14" i="3"/>
  <c r="M13" i="3"/>
  <c r="E13" i="3"/>
  <c r="J12" i="3"/>
  <c r="G65" i="3"/>
  <c r="O57" i="3"/>
  <c r="G57" i="3"/>
  <c r="Q55" i="3"/>
  <c r="I55" i="3"/>
  <c r="P52" i="3"/>
  <c r="E51" i="3"/>
  <c r="I47" i="3"/>
  <c r="H44" i="3"/>
  <c r="L40" i="3"/>
  <c r="M35" i="3"/>
  <c r="F30" i="3"/>
  <c r="M27" i="3"/>
  <c r="Q23" i="3"/>
  <c r="Q66" i="3"/>
  <c r="F65" i="3"/>
  <c r="H63" i="3"/>
  <c r="O60" i="3"/>
  <c r="N57" i="3"/>
  <c r="L51" i="3"/>
  <c r="G44" i="3"/>
  <c r="G66" i="3"/>
  <c r="I64" i="3"/>
  <c r="P61" i="3"/>
  <c r="O58" i="3"/>
  <c r="I56" i="3"/>
  <c r="P53" i="3"/>
  <c r="O50" i="3"/>
  <c r="Q48" i="3"/>
  <c r="F47" i="3"/>
  <c r="J43" i="3"/>
  <c r="O42" i="3"/>
  <c r="L41" i="3"/>
  <c r="N39" i="3"/>
  <c r="P37" i="3"/>
  <c r="E36" i="3"/>
  <c r="K30" i="3"/>
  <c r="M28" i="3"/>
  <c r="Q17" i="3"/>
  <c r="I12" i="3"/>
  <c r="J11" i="3"/>
  <c r="N66" i="3"/>
  <c r="F66" i="3"/>
  <c r="K65" i="3"/>
  <c r="P64" i="3"/>
  <c r="H64" i="3"/>
  <c r="M63" i="3"/>
  <c r="E63" i="3"/>
  <c r="J62" i="3"/>
  <c r="O61" i="3"/>
  <c r="G61" i="3"/>
  <c r="L60" i="3"/>
  <c r="Q59" i="3"/>
  <c r="I59" i="3"/>
  <c r="N58" i="3"/>
  <c r="F58" i="3"/>
  <c r="K57" i="3"/>
  <c r="P56" i="3"/>
  <c r="H56" i="3"/>
  <c r="M55" i="3"/>
  <c r="E55" i="3"/>
  <c r="J54" i="3"/>
  <c r="O53" i="3"/>
  <c r="G53" i="3"/>
  <c r="L52" i="3"/>
  <c r="Q51" i="3"/>
  <c r="I51" i="3"/>
  <c r="N50" i="3"/>
  <c r="F50" i="3"/>
  <c r="K49" i="3"/>
  <c r="P48" i="3"/>
  <c r="H48" i="3"/>
  <c r="M47" i="3"/>
  <c r="E47" i="3"/>
  <c r="J46" i="3"/>
  <c r="O45" i="3"/>
  <c r="G45" i="3"/>
  <c r="L44" i="3"/>
  <c r="Q43" i="3"/>
  <c r="I43" i="3"/>
  <c r="N42" i="3"/>
  <c r="F42" i="3"/>
  <c r="K41" i="3"/>
  <c r="P40" i="3"/>
  <c r="H40" i="3"/>
  <c r="M39" i="3"/>
  <c r="E39" i="3"/>
  <c r="J38" i="3"/>
  <c r="O37" i="3"/>
  <c r="G37" i="3"/>
  <c r="L36" i="3"/>
  <c r="I35" i="3"/>
  <c r="N34" i="3"/>
  <c r="F34" i="3"/>
  <c r="K33" i="3"/>
  <c r="P32" i="3"/>
  <c r="H32" i="3"/>
  <c r="M31" i="3"/>
  <c r="J30" i="3"/>
  <c r="O29" i="3"/>
  <c r="G29" i="3"/>
  <c r="L28" i="3"/>
  <c r="Q27" i="3"/>
  <c r="I27" i="3"/>
  <c r="N26" i="3"/>
  <c r="K25" i="3"/>
  <c r="P24" i="3"/>
  <c r="H24" i="3"/>
  <c r="M23" i="3"/>
  <c r="Q19" i="3"/>
  <c r="I19" i="3"/>
  <c r="N18" i="3"/>
  <c r="F18" i="3"/>
  <c r="P17" i="3"/>
  <c r="H17" i="3"/>
  <c r="M16" i="3"/>
  <c r="E16" i="3"/>
  <c r="J15" i="3"/>
  <c r="N14" i="3"/>
  <c r="F14" i="3"/>
  <c r="K13" i="3"/>
  <c r="P12" i="3"/>
  <c r="H12" i="3"/>
  <c r="J66" i="3"/>
  <c r="L64" i="3"/>
  <c r="I63" i="3"/>
  <c r="F62" i="3"/>
  <c r="P60" i="3"/>
  <c r="H60" i="3"/>
  <c r="E59" i="3"/>
  <c r="N54" i="3"/>
  <c r="F54" i="3"/>
  <c r="K53" i="3"/>
  <c r="M51" i="3"/>
  <c r="O49" i="3"/>
  <c r="L48" i="3"/>
  <c r="N46" i="3"/>
  <c r="K45" i="3"/>
  <c r="J42" i="3"/>
  <c r="G41" i="3"/>
  <c r="N38" i="3"/>
  <c r="K37" i="3"/>
  <c r="H36" i="3"/>
  <c r="O33" i="3"/>
  <c r="L32" i="3"/>
  <c r="N30" i="3"/>
  <c r="M19" i="3"/>
  <c r="J18" i="3"/>
  <c r="Q16" i="3"/>
  <c r="N15" i="3"/>
  <c r="F15" i="3"/>
  <c r="J14" i="3"/>
  <c r="O13" i="3"/>
  <c r="G13" i="3"/>
  <c r="L12" i="3"/>
  <c r="N65" i="3"/>
  <c r="P63" i="3"/>
  <c r="E62" i="3"/>
  <c r="L59" i="3"/>
  <c r="K56" i="3"/>
  <c r="M54" i="3"/>
  <c r="E54" i="3"/>
  <c r="O52" i="3"/>
  <c r="G52" i="3"/>
  <c r="K48" i="3"/>
  <c r="E46" i="3"/>
  <c r="M38" i="3"/>
  <c r="K11" i="3"/>
  <c r="O66" i="3"/>
  <c r="L65" i="3"/>
  <c r="Q64" i="3"/>
  <c r="N63" i="3"/>
  <c r="K62" i="3"/>
  <c r="H61" i="3"/>
  <c r="M60" i="3"/>
  <c r="E60" i="3"/>
  <c r="G58" i="3"/>
  <c r="Q56" i="3"/>
  <c r="F55" i="3"/>
  <c r="K54" i="3"/>
  <c r="H53" i="3"/>
  <c r="E52" i="3"/>
  <c r="J51" i="3"/>
  <c r="G50" i="3"/>
  <c r="L49" i="3"/>
  <c r="I48" i="3"/>
  <c r="N47" i="3"/>
  <c r="P45" i="3"/>
  <c r="H45" i="3"/>
  <c r="M44" i="3"/>
  <c r="E44" i="3"/>
  <c r="Q40" i="3"/>
  <c r="K38" i="3"/>
  <c r="M36" i="3"/>
  <c r="O34" i="3"/>
  <c r="L33" i="3"/>
  <c r="Q32" i="3"/>
  <c r="I32" i="3"/>
  <c r="H29" i="3"/>
  <c r="J27" i="3"/>
  <c r="O26" i="3"/>
  <c r="L25" i="3"/>
  <c r="I24" i="3"/>
  <c r="N23" i="3"/>
  <c r="F23" i="3"/>
  <c r="J19" i="3"/>
  <c r="O18" i="3"/>
  <c r="G18" i="3"/>
  <c r="I17" i="3"/>
  <c r="N16" i="3"/>
  <c r="F16" i="3"/>
  <c r="K15" i="3"/>
  <c r="O14" i="3"/>
  <c r="G14" i="3"/>
  <c r="L13" i="3"/>
  <c r="Q12" i="3"/>
  <c r="Q11" i="3"/>
  <c r="I11" i="3"/>
  <c r="M66" i="3"/>
  <c r="E66" i="3"/>
  <c r="J65" i="3"/>
  <c r="O64" i="3"/>
  <c r="G64" i="3"/>
  <c r="L63" i="3"/>
  <c r="Q62" i="3"/>
  <c r="I62" i="3"/>
  <c r="N61" i="3"/>
  <c r="F61" i="3"/>
  <c r="K60" i="3"/>
  <c r="P59" i="3"/>
  <c r="H59" i="3"/>
  <c r="M58" i="3"/>
  <c r="E58" i="3"/>
  <c r="J57" i="3"/>
  <c r="O56" i="3"/>
  <c r="G56" i="3"/>
  <c r="L55" i="3"/>
  <c r="Q54" i="3"/>
  <c r="I54" i="3"/>
  <c r="N53" i="3"/>
  <c r="F53" i="3"/>
  <c r="K52" i="3"/>
  <c r="P51" i="3"/>
  <c r="H51" i="3"/>
  <c r="M50" i="3"/>
  <c r="E50" i="3"/>
  <c r="J49" i="3"/>
  <c r="O48" i="3"/>
  <c r="G48" i="3"/>
  <c r="L47" i="3"/>
  <c r="Q46" i="3"/>
  <c r="I46" i="3"/>
  <c r="N45" i="3"/>
  <c r="F45" i="3"/>
  <c r="K44" i="3"/>
  <c r="P43" i="3"/>
  <c r="H43" i="3"/>
  <c r="J41" i="3"/>
  <c r="O40" i="3"/>
  <c r="G40" i="3"/>
  <c r="L39" i="3"/>
  <c r="Q38" i="3"/>
  <c r="I38" i="3"/>
  <c r="N37" i="3"/>
  <c r="F37" i="3"/>
  <c r="K36" i="3"/>
  <c r="P35" i="3"/>
  <c r="H35" i="3"/>
  <c r="M34" i="3"/>
  <c r="E34" i="3"/>
  <c r="J33" i="3"/>
  <c r="O32" i="3"/>
  <c r="G32" i="3"/>
  <c r="L31" i="3"/>
  <c r="Q30" i="3"/>
  <c r="I30" i="3"/>
  <c r="N29" i="3"/>
  <c r="F29" i="3"/>
  <c r="K28" i="3"/>
  <c r="P27" i="3"/>
  <c r="H27" i="3"/>
  <c r="M26" i="3"/>
  <c r="J25" i="3"/>
  <c r="O24" i="3"/>
  <c r="G24" i="3"/>
  <c r="L23" i="3"/>
  <c r="P19" i="3"/>
  <c r="H19" i="3"/>
  <c r="M18" i="3"/>
  <c r="E18" i="3"/>
  <c r="O17" i="3"/>
  <c r="G17" i="3"/>
  <c r="L16" i="3"/>
  <c r="Q15" i="3"/>
  <c r="I15" i="3"/>
  <c r="M14" i="3"/>
  <c r="E14" i="3"/>
  <c r="J13" i="3"/>
  <c r="O12" i="3"/>
  <c r="G12" i="3"/>
  <c r="L34" i="3"/>
  <c r="Q33" i="3"/>
  <c r="I33" i="3"/>
  <c r="N32" i="3"/>
  <c r="F32" i="3"/>
  <c r="K31" i="3"/>
  <c r="P30" i="3"/>
  <c r="H30" i="3"/>
  <c r="M29" i="3"/>
  <c r="J28" i="3"/>
  <c r="O27" i="3"/>
  <c r="G27" i="3"/>
  <c r="L26" i="3"/>
  <c r="Q25" i="3"/>
  <c r="I25" i="3"/>
  <c r="N24" i="3"/>
  <c r="F24" i="3"/>
  <c r="K23" i="3"/>
  <c r="O19" i="3"/>
  <c r="G19" i="3"/>
  <c r="L18" i="3"/>
  <c r="N17" i="3"/>
  <c r="F17" i="3"/>
  <c r="K16" i="3"/>
  <c r="P15" i="3"/>
  <c r="H15" i="3"/>
  <c r="L14" i="3"/>
  <c r="Q13" i="3"/>
  <c r="I13" i="3"/>
  <c r="N12" i="3"/>
  <c r="F12" i="3"/>
  <c r="F11" i="3"/>
  <c r="L56" i="3"/>
  <c r="Q39" i="3"/>
  <c r="M62" i="3"/>
  <c r="G60" i="3"/>
  <c r="Q58" i="3"/>
  <c r="F57" i="3"/>
  <c r="H55" i="3"/>
  <c r="J53" i="3"/>
  <c r="I50" i="3"/>
  <c r="P47" i="3"/>
  <c r="J45" i="3"/>
  <c r="H39" i="3"/>
  <c r="F63" i="3"/>
  <c r="J59" i="3"/>
  <c r="L57" i="3"/>
  <c r="N55" i="3"/>
  <c r="M52" i="3"/>
  <c r="K46" i="3"/>
  <c r="G42" i="3"/>
  <c r="I40" i="3"/>
  <c r="F39" i="3"/>
  <c r="H37" i="3"/>
  <c r="J35" i="3"/>
  <c r="G34" i="3"/>
  <c r="N31" i="3"/>
  <c r="P29" i="3"/>
  <c r="Q24" i="3"/>
  <c r="P11" i="3"/>
  <c r="H11" i="3"/>
  <c r="L66" i="3"/>
  <c r="I65" i="3"/>
  <c r="N64" i="3"/>
  <c r="F64" i="3"/>
  <c r="K63" i="3"/>
  <c r="P62" i="3"/>
  <c r="H62" i="3"/>
  <c r="M61" i="3"/>
  <c r="E61" i="3"/>
  <c r="J60" i="3"/>
  <c r="O59" i="3"/>
  <c r="G59" i="3"/>
  <c r="L58" i="3"/>
  <c r="Q57" i="3"/>
  <c r="I57" i="3"/>
  <c r="N56" i="3"/>
  <c r="F56" i="3"/>
  <c r="K55" i="3"/>
  <c r="P54" i="3"/>
  <c r="H54" i="3"/>
  <c r="M53" i="3"/>
  <c r="E53" i="3"/>
  <c r="J52" i="3"/>
  <c r="O51" i="3"/>
  <c r="G51" i="3"/>
  <c r="L50" i="3"/>
  <c r="Q49" i="3"/>
  <c r="I49" i="3"/>
  <c r="N48" i="3"/>
  <c r="F48" i="3"/>
  <c r="K47" i="3"/>
  <c r="P46" i="3"/>
  <c r="H46" i="3"/>
  <c r="J44" i="3"/>
  <c r="O43" i="3"/>
  <c r="G43" i="3"/>
  <c r="L42" i="3"/>
  <c r="Q41" i="3"/>
  <c r="I41" i="3"/>
  <c r="N40" i="3"/>
  <c r="F40" i="3"/>
  <c r="K39" i="3"/>
  <c r="P38" i="3"/>
  <c r="H38" i="3"/>
  <c r="M37" i="3"/>
  <c r="E37" i="3"/>
  <c r="J36" i="3"/>
  <c r="O35" i="3"/>
  <c r="G35" i="3"/>
  <c r="O11" i="3"/>
  <c r="G11" i="3"/>
  <c r="K66" i="3"/>
  <c r="P65" i="3"/>
  <c r="H65" i="3"/>
  <c r="M64" i="3"/>
  <c r="E64" i="3"/>
  <c r="J63" i="3"/>
  <c r="O62" i="3"/>
  <c r="G62" i="3"/>
  <c r="L61" i="3"/>
  <c r="I60" i="3"/>
  <c r="N59" i="3"/>
  <c r="F59" i="3"/>
  <c r="K58" i="3"/>
  <c r="P57" i="3"/>
  <c r="H57" i="3"/>
  <c r="M56" i="3"/>
  <c r="E56" i="3"/>
  <c r="J55" i="3"/>
  <c r="O54" i="3"/>
  <c r="G54" i="3"/>
  <c r="L53" i="3"/>
  <c r="Q52" i="3"/>
  <c r="I52" i="3"/>
  <c r="N51" i="3"/>
  <c r="F51" i="3"/>
  <c r="K50" i="3"/>
  <c r="P49" i="3"/>
  <c r="H49" i="3"/>
  <c r="M48" i="3"/>
  <c r="E48" i="3"/>
  <c r="J47" i="3"/>
  <c r="O46" i="3"/>
  <c r="G46" i="3"/>
  <c r="L45" i="3"/>
  <c r="Q44" i="3"/>
  <c r="I44" i="3"/>
  <c r="N43" i="3"/>
  <c r="F43" i="3"/>
  <c r="K42" i="3"/>
  <c r="P41" i="3"/>
  <c r="H41" i="3"/>
  <c r="M40" i="3"/>
  <c r="E40" i="3"/>
  <c r="J39" i="3"/>
  <c r="O38" i="3"/>
  <c r="G38" i="3"/>
  <c r="L37" i="3"/>
  <c r="Q36" i="3"/>
  <c r="I36" i="3"/>
  <c r="N35" i="3"/>
  <c r="F35" i="3"/>
  <c r="K34" i="3"/>
  <c r="P33" i="3"/>
  <c r="H33" i="3"/>
  <c r="M32" i="3"/>
  <c r="O30" i="3"/>
  <c r="G30" i="3"/>
  <c r="L29" i="3"/>
  <c r="Q28" i="3"/>
  <c r="I28" i="3"/>
  <c r="N27" i="3"/>
  <c r="F27" i="3"/>
  <c r="K26" i="3"/>
  <c r="P25" i="3"/>
  <c r="H25" i="3"/>
  <c r="M24" i="3"/>
  <c r="J23" i="3"/>
  <c r="N19" i="3"/>
  <c r="F19" i="3"/>
  <c r="K18" i="3"/>
  <c r="M17" i="3"/>
  <c r="E17" i="3"/>
  <c r="J16" i="3"/>
  <c r="O15" i="3"/>
  <c r="G15" i="3"/>
  <c r="K14" i="3"/>
  <c r="P13" i="3"/>
  <c r="H13" i="3"/>
  <c r="E12" i="3"/>
  <c r="M11" i="3"/>
  <c r="Q34" i="3"/>
  <c r="Q60" i="3"/>
  <c r="E11" i="3"/>
  <c r="M45" i="3"/>
  <c r="Q37" i="3"/>
  <c r="M12" i="3"/>
  <c r="Q65" i="3"/>
  <c r="Q63" i="3"/>
  <c r="Q47" i="3"/>
  <c r="E45" i="3"/>
  <c r="M42" i="3"/>
  <c r="Q35" i="3"/>
  <c r="M43" i="3"/>
  <c r="E42" i="3"/>
  <c r="R31" i="3"/>
  <c r="R26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0" i="3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Q32" i="4"/>
  <c r="J32" i="4"/>
  <c r="J26" i="2" s="1"/>
  <c r="I32" i="4"/>
  <c r="I26" i="2" s="1"/>
  <c r="H32" i="4"/>
  <c r="H26" i="2" s="1"/>
  <c r="G32" i="4"/>
  <c r="G26" i="2" s="1"/>
  <c r="F32" i="4"/>
  <c r="F26" i="2" s="1"/>
  <c r="E32" i="4"/>
  <c r="E26" i="2" s="1"/>
  <c r="T31" i="4"/>
  <c r="S31" i="4"/>
  <c r="R31" i="4"/>
  <c r="T30" i="4"/>
  <c r="S30" i="4"/>
  <c r="R30" i="4"/>
  <c r="T29" i="4"/>
  <c r="S29" i="4"/>
  <c r="R29" i="4"/>
  <c r="T28" i="4"/>
  <c r="S28" i="4"/>
  <c r="R28" i="4"/>
  <c r="Q27" i="4"/>
  <c r="J27" i="4"/>
  <c r="J21" i="2" s="1"/>
  <c r="I27" i="4"/>
  <c r="I21" i="2" s="1"/>
  <c r="H27" i="4"/>
  <c r="H21" i="2" s="1"/>
  <c r="G27" i="4"/>
  <c r="G21" i="2" s="1"/>
  <c r="F27" i="4"/>
  <c r="F21" i="2" s="1"/>
  <c r="E27" i="4"/>
  <c r="E21" i="2" s="1"/>
  <c r="E26" i="3" s="1"/>
  <c r="T26" i="4"/>
  <c r="S26" i="4"/>
  <c r="R26" i="4"/>
  <c r="T25" i="4"/>
  <c r="S25" i="4"/>
  <c r="R25" i="4"/>
  <c r="T24" i="4"/>
  <c r="S24" i="4"/>
  <c r="R24" i="4"/>
  <c r="T20" i="4"/>
  <c r="S20" i="4"/>
  <c r="R20" i="4"/>
  <c r="T19" i="4"/>
  <c r="S19" i="4"/>
  <c r="R19" i="4"/>
  <c r="T17" i="4"/>
  <c r="S17" i="4"/>
  <c r="R17" i="4"/>
  <c r="T16" i="4"/>
  <c r="S16" i="4"/>
  <c r="R16" i="4"/>
  <c r="T15" i="4"/>
  <c r="S15" i="4"/>
  <c r="R15" i="4"/>
  <c r="J14" i="4"/>
  <c r="I14" i="4"/>
  <c r="H14" i="4"/>
  <c r="G14" i="4"/>
  <c r="F14" i="4"/>
  <c r="E14" i="4"/>
  <c r="T11" i="4"/>
  <c r="S11" i="4"/>
  <c r="R11" i="4"/>
  <c r="T10" i="4"/>
  <c r="S10" i="4"/>
  <c r="R10" i="4"/>
  <c r="T9" i="4"/>
  <c r="S9" i="4"/>
  <c r="R9" i="4"/>
  <c r="T8" i="4"/>
  <c r="S8" i="4"/>
  <c r="R8" i="4"/>
  <c r="E31" i="3" l="1"/>
  <c r="R27" i="4"/>
  <c r="Q21" i="2"/>
  <c r="S27" i="4"/>
  <c r="H31" i="3"/>
  <c r="I31" i="3"/>
  <c r="G26" i="3"/>
  <c r="T32" i="4"/>
  <c r="Q26" i="2"/>
  <c r="H26" i="3"/>
  <c r="G31" i="3"/>
  <c r="F26" i="3"/>
  <c r="J31" i="3"/>
  <c r="I26" i="3"/>
  <c r="J26" i="3"/>
  <c r="F31" i="3"/>
  <c r="T27" i="4"/>
  <c r="R32" i="4"/>
  <c r="S32" i="4"/>
  <c r="Q26" i="3" l="1"/>
  <c r="Q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R15" authorId="0" shapeId="0" xr:uid="{AE4CC505-A589-44B0-A483-D53EFA4B9094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R16" authorId="0" shapeId="0" xr:uid="{1F4095DE-8166-47AA-A653-232760407EE0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  <comment ref="R17" authorId="0" shapeId="0" xr:uid="{E3F6B65F-F52A-4B68-94DE-E9C28CEE8ABF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208.273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Brockmann, Elke (LSN)</author>
  </authors>
  <commentList>
    <comment ref="D33" authorId="0" shapeId="0" xr:uid="{B93D9011-26DD-41B1-8402-464EFA2D53B5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328.074</t>
        </r>
      </text>
    </comment>
    <comment ref="D48" authorId="0" shapeId="0" xr:uid="{0B83904E-3615-4B0E-8E2A-910B15C7FC3A}">
      <text>
        <r>
          <rPr>
            <b/>
            <sz val="9"/>
            <color indexed="81"/>
            <rFont val="Segoe UI"/>
            <family val="2"/>
          </rPr>
          <t>Brockmann, Elke (LSN):</t>
        </r>
        <r>
          <rPr>
            <sz val="9"/>
            <color indexed="81"/>
            <rFont val="Segoe UI"/>
            <family val="2"/>
          </rPr>
          <t xml:space="preserve">
119.801</t>
        </r>
      </text>
    </comment>
  </commentList>
</comments>
</file>

<file path=xl/sharedStrings.xml><?xml version="1.0" encoding="utf-8"?>
<sst xmlns="http://schemas.openxmlformats.org/spreadsheetml/2006/main" count="798" uniqueCount="236">
  <si>
    <t>© Landesamt für Statistik Niedersachsen, 2019.</t>
  </si>
  <si>
    <t>Vervielfältigung und Verbreitung, auch auszugsweise, mit Quellenangabe gestattet.</t>
  </si>
  <si>
    <t/>
  </si>
  <si>
    <t>LSN-Online: Tabelle A100001G</t>
  </si>
  <si>
    <t>Bevölkerung und Katasterfläche 1) in Niedersachsen (Gebietsstand: 1.7.2017)</t>
  </si>
  <si>
    <t xml:space="preserve"> </t>
  </si>
  <si>
    <t>31.12.2018*</t>
  </si>
  <si>
    <t>Niedersachsen
Statistische Region*
Kreis*
Einheits-/Samtgemeinde*
Mitgliedsgemeinde*</t>
  </si>
  <si>
    <t>Bevölkerung</t>
  </si>
  <si>
    <t>1)
Fläche
in qkm</t>
  </si>
  <si>
    <t>1)
Ein-
wohner
je qkm</t>
  </si>
  <si>
    <t>Insgesamt</t>
  </si>
  <si>
    <t>Männlich</t>
  </si>
  <si>
    <t>Weiblich</t>
  </si>
  <si>
    <t>1</t>
  </si>
  <si>
    <t>2</t>
  </si>
  <si>
    <t>3</t>
  </si>
  <si>
    <t>4</t>
  </si>
  <si>
    <t>5</t>
  </si>
  <si>
    <t xml:space="preserve">0       Niedersachsen                      </t>
  </si>
  <si>
    <t>-</t>
  </si>
  <si>
    <t xml:space="preserve">1       Braunschweig                       </t>
  </si>
  <si>
    <t xml:space="preserve">101     Braunschweig,Stadt                 </t>
  </si>
  <si>
    <t xml:space="preserve">102     Salzgitter,Stadt                   </t>
  </si>
  <si>
    <t xml:space="preserve">103     Wolfsburg,Stadt                    </t>
  </si>
  <si>
    <t xml:space="preserve">151     Gifhorn                            </t>
  </si>
  <si>
    <t xml:space="preserve">153     Goslar                             </t>
  </si>
  <si>
    <t xml:space="preserve">154     Helmstedt                          </t>
  </si>
  <si>
    <t xml:space="preserve">155     Northeim                           </t>
  </si>
  <si>
    <t xml:space="preserve">157     Peine                              </t>
  </si>
  <si>
    <t xml:space="preserve">158     Wolfenbüttel                       </t>
  </si>
  <si>
    <t xml:space="preserve">159     Göttingen                          </t>
  </si>
  <si>
    <t xml:space="preserve">2       Hannover                           </t>
  </si>
  <si>
    <t xml:space="preserve">241     Hannover,Region                    </t>
  </si>
  <si>
    <t xml:space="preserve">241001  Hannover,Landeshauptstadt          </t>
  </si>
  <si>
    <t xml:space="preserve">251     Diepholz                           </t>
  </si>
  <si>
    <t xml:space="preserve">252     Hameln-Pyrmont                     </t>
  </si>
  <si>
    <t xml:space="preserve">254     Hildesheim                         </t>
  </si>
  <si>
    <t xml:space="preserve">255     Holzminden                         </t>
  </si>
  <si>
    <t xml:space="preserve">256     Nienburg (Weser)                   </t>
  </si>
  <si>
    <t xml:space="preserve">257     Schaumburg                         </t>
  </si>
  <si>
    <t xml:space="preserve">3       Lüneburg                           </t>
  </si>
  <si>
    <t xml:space="preserve">351     Celle                              </t>
  </si>
  <si>
    <t xml:space="preserve">352     Cuxhaven                           </t>
  </si>
  <si>
    <t xml:space="preserve">353     Harburg                            </t>
  </si>
  <si>
    <t xml:space="preserve">354     Lüchow-Dannenberg                  </t>
  </si>
  <si>
    <t xml:space="preserve">355     Lüneburg                           </t>
  </si>
  <si>
    <t xml:space="preserve">356     Osterholz                          </t>
  </si>
  <si>
    <t xml:space="preserve">357     Rotenburg (Wümme)                  </t>
  </si>
  <si>
    <t xml:space="preserve">358     Heidekreis                         </t>
  </si>
  <si>
    <t xml:space="preserve">359     Stade                              </t>
  </si>
  <si>
    <t xml:space="preserve">360     Uelzen                             </t>
  </si>
  <si>
    <t xml:space="preserve">361     Verden                             </t>
  </si>
  <si>
    <t xml:space="preserve">4       Weser-Ems                          </t>
  </si>
  <si>
    <t xml:space="preserve">401     Delmenhorst,Stadt                  </t>
  </si>
  <si>
    <t xml:space="preserve">402     Emden,Stadt                        </t>
  </si>
  <si>
    <t xml:space="preserve">403     Oldenburg(Oldb),Stadt              </t>
  </si>
  <si>
    <t xml:space="preserve">404     Osnabrück,Stadt                    </t>
  </si>
  <si>
    <t xml:space="preserve">405     Wilhelmshaven,Stadt                </t>
  </si>
  <si>
    <t xml:space="preserve">451     Ammerland                          </t>
  </si>
  <si>
    <t xml:space="preserve">452     Aurich                             </t>
  </si>
  <si>
    <t xml:space="preserve">453     Cloppenburg                        </t>
  </si>
  <si>
    <t xml:space="preserve">454     Emsland                            </t>
  </si>
  <si>
    <t xml:space="preserve">455     Friesland                          </t>
  </si>
  <si>
    <t xml:space="preserve">456     Grafschaft Bentheim                </t>
  </si>
  <si>
    <t xml:space="preserve">457     Leer                               </t>
  </si>
  <si>
    <t xml:space="preserve">458     Oldenburg                          </t>
  </si>
  <si>
    <t xml:space="preserve">459     Osnabrück                          </t>
  </si>
  <si>
    <t xml:space="preserve">460     Vechta                             </t>
  </si>
  <si>
    <t xml:space="preserve">461     Wesermarsch                        </t>
  </si>
  <si>
    <t xml:space="preserve">462     Wittmund                           </t>
  </si>
  <si>
    <t>Hinweis:</t>
  </si>
  <si>
    <t>Die Ergebnisse der Wanderungsstatistik und als Folge die Entwicklung des Bevölkerungsstandes ab Berichtsjahr 2016</t>
  </si>
  <si>
    <t>sind aufgrund methodischer Änderungen, technischer Weiterentwicklungen der Datenlieferungen aus dem Meldewesen</t>
  </si>
  <si>
    <t>an die Statistik sowie der Umstellung auf ein neues statistisches Aufbereitungsverfahren nur bedingt mit den</t>
  </si>
  <si>
    <t>Vorjahreswerten vergleichbar. {p}</t>
  </si>
  <si>
    <t>Für 2008 + 2009 gilt: Die den Wanderungsdaten zugrunde liegenden Meldungen der Meldebehörden</t>
  </si>
  <si>
    <t xml:space="preserve">                      enthalten zahlreiche Melderegisterbereinigungen, die infolge der Einführung</t>
  </si>
  <si>
    <t xml:space="preserve">                      der persönlichen Steuer-Identifikationsnummer durchgeführt worden sind.</t>
  </si>
  <si>
    <t xml:space="preserve">                      Die Ergebnisse sind daher nur eingeschränkt aussagekräftig.{p}</t>
  </si>
  <si>
    <t>1) Die Fläche wird ab 2000 nur noch zum 31.12. ausgewiesen (Fläche zum 31.12.2018 liegt noch nicht vor).</t>
  </si>
  <si>
    <t xml:space="preserve">   Aufgrund der Umstellung auf das neue 'Automatische Liegenschaftskataster-Informationssystem' (ALKIS)</t>
  </si>
  <si>
    <t xml:space="preserve">   sind die Zahlen mit Stand 31.12.2016 und davor nur sehr eingeschränkt miteinander vergleichbar.</t>
  </si>
  <si>
    <t xml:space="preserve">159016  Göttingen,Stadt                    </t>
  </si>
  <si>
    <t xml:space="preserve">254021  Hildesheim,Stadt                   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</si>
  <si>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</si>
  <si>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</si>
  <si>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</si>
  <si>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2017 / 2005</t>
  </si>
  <si>
    <t>2017 / 2012</t>
  </si>
  <si>
    <t>2017 / 2016</t>
  </si>
  <si>
    <t>Anzahl</t>
  </si>
  <si>
    <t>Prozent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</si>
  <si>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</si>
  <si>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</si>
  <si>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</si>
  <si>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</si>
  <si>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</si>
  <si>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</si>
  <si>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</si>
  <si>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</si>
  <si>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</si>
  <si>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</si>
  <si>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</si>
  <si>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</si>
  <si>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Braunschweig, Stadt</t>
  </si>
  <si>
    <t>Salzgitter, Stadt</t>
  </si>
  <si>
    <t>Wolfsburg, Stadt</t>
  </si>
  <si>
    <t>Gifhorn</t>
  </si>
  <si>
    <t>Göttingen (bis 31.10.2016)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</si>
  <si>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</si>
  <si>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</si>
  <si>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</si>
  <si>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</si>
  <si>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</si>
  <si>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</si>
  <si>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</si>
  <si>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</si>
  <si>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</si>
  <si>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</si>
  <si>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</si>
  <si>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</si>
  <si>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</si>
  <si>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</si>
  <si>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</si>
  <si>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</si>
  <si>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</si>
  <si>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</si>
  <si>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</si>
  <si>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</si>
  <si>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</si>
  <si>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</si>
  <si>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</si>
  <si>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</si>
  <si>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</si>
  <si>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</si>
  <si>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</si>
  <si>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</si>
  <si>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</si>
  <si>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</si>
  <si>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</si>
  <si>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</si>
  <si>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</si>
  <si>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</si>
  <si>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</si>
  <si>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</si>
  <si>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</si>
  <si>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</si>
  <si>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</si>
  <si>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</si>
  <si>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</si>
  <si>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</si>
  <si>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</si>
  <si>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</si>
  <si>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</si>
  <si>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</si>
  <si>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</si>
  <si>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</si>
  <si>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</si>
  <si>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</si>
  <si>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</si>
  <si>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</si>
  <si>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</si>
  <si>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Im Berichtsjahr 2011 erfolgte die Umstellung auf die Ergebnisse des Zensus 2011 als neue Basis für die Bevölkerungsfortschreibung. Aufgrund der unterschiedlichen Fortschreibungsbasis für 2005 und 2016 ist die Vergleichbarkeit eingeschränkt.</t>
  </si>
  <si>
    <t>Braunschweig</t>
  </si>
  <si>
    <t>Braunschweig,Stadt</t>
  </si>
  <si>
    <t>Salzgitter,Stadt</t>
  </si>
  <si>
    <t>Wolfsburg,Stadt</t>
  </si>
  <si>
    <t>Göttingen</t>
  </si>
  <si>
    <t>Hannover</t>
  </si>
  <si>
    <t>Hannover,Region</t>
  </si>
  <si>
    <t>Hannover,Landeshauptstadt</t>
  </si>
  <si>
    <t>Weser-Ems</t>
  </si>
  <si>
    <t>Delmenhorst,Stadt</t>
  </si>
  <si>
    <t>Emden,Stadt</t>
  </si>
  <si>
    <t>Oldenburg(Oldb),Stadt</t>
  </si>
  <si>
    <t>Osnabrück,Stadt</t>
  </si>
  <si>
    <t>Wilhelmshaven,Stadt</t>
  </si>
  <si>
    <t>Göttingen, Stadt</t>
  </si>
  <si>
    <t>Hildesheim, Umland</t>
  </si>
  <si>
    <t>Hildesheim, Stadt</t>
  </si>
  <si>
    <t>Hannover, Umland</t>
  </si>
  <si>
    <t>Göttingen, Umland</t>
  </si>
  <si>
    <t>1) Im Berichtsjahr 2011 erfolgte die Umstellung auf die Ergebnisse des Zensus 2011 als neue Basis für die Bevölkerungsfortschreibung. Aufgrund der unterschiedlichen Fortschreibungsbasis ist die Vergleichbarkeit der einzelnen Jahre untereinander eingeschränkt.</t>
  </si>
  <si>
    <t>Quelle: Bevölkerungsfortschreibung</t>
  </si>
  <si>
    <t>Indikator A1: Bevölkerung in Niedersachsen</t>
  </si>
  <si>
    <t>AGS</t>
  </si>
  <si>
    <t>Gebiet</t>
  </si>
  <si>
    <t>Wert</t>
  </si>
  <si>
    <t>© Landesamt für Statistik Niedersachsen, 2020.</t>
  </si>
  <si>
    <t>31.12.2019*</t>
  </si>
  <si>
    <t>SN-Online: Tabelle A100001G</t>
  </si>
  <si>
    <t>Landesamt für Statistik Niedersachsen</t>
  </si>
  <si>
    <t>Bevölkerung und Katasterfläche 1) in Niedersachsen (Gebietsstand: 1.7.2017)</t>
  </si>
  <si>
    <t>Statistische Region*</t>
  </si>
  <si>
    <t>Kreis*</t>
  </si>
  <si>
    <t>Einheits-/Samtgemeinde*</t>
  </si>
  <si>
    <t>Mitgliedsgemeinde*</t>
  </si>
  <si>
    <t>1)</t>
  </si>
  <si>
    <t>Fläche</t>
  </si>
  <si>
    <t>in qkm</t>
  </si>
  <si>
    <t>Ein-</t>
  </si>
  <si>
    <t>wohner</t>
  </si>
  <si>
    <t>je qkm</t>
  </si>
  <si>
    <t>159016 Göttingen,Stadt</t>
  </si>
  <si>
    <t>254021 Hildesheim,Stadt</t>
  </si>
  <si>
    <t>Die Ergebnisse der Wanderungsstatistik und als Folge die Entwicklung des Bevölkerungsstandes ab Berichtsjahr 2016</t>
  </si>
  <si>
    <t>sind aufgrund methodischer Änderungen, technischer Weiterentwicklungen der Datenlieferungen aus dem Meldewesen</t>
  </si>
  <si>
    <t>an die Statistik sowie der Umstellung auf ein neues statistisches Aufbereitungsverfahren nur bedingt mit den</t>
  </si>
  <si>
    <t>Vorjahreswerten vergleichbar. </t>
  </si>
  <si>
    <t>Für 2008 + 2009 gilt: Die den Wanderungsdaten zugrunde liegenden Meldungen der Meldebehörden</t>
  </si>
  <si>
    <t>                      enthalten zahlreiche Melderegisterbereinigungen, die infolge der Einführung</t>
  </si>
  <si>
    <t>                      der persönlichen Steuer-Identifikationsnummer durchgeführt worden sind.</t>
  </si>
  <si>
    <t>                      Die Ergebnisse sind daher nur eingeschränkt aussagekräftig.</t>
  </si>
  <si>
    <t>1) Die Fläche wird ab 2000 nur noch zum 31.12. ausgewiesen.</t>
  </si>
  <si>
    <t>   Aufgrund der Umstellung auf das neue "Automatische Liegenschaftskataster-Informationssystem" (ALKIS)</t>
  </si>
  <si>
    <t>   sind die Zahlen mit Stand 31.12.2016 und davor nur sehr eingeschränkt miteinander vergleichbar.</t>
  </si>
  <si>
    <t> gezippte Excel-Datei herunterladen </t>
  </si>
  <si>
    <t>   Vervielfältigung und Verbreitung, auch auszugsweise, mit Quellenangabe gestattet.</t>
  </si>
  <si>
    <t>LSN-Online: Tabelle Z100001G</t>
  </si>
  <si>
    <t>Bevölkerung 1) und Katasterfläche 2) in Niedersachsen (Gebietsstand: 1.07.2017)</t>
  </si>
  <si>
    <t>Stichtag: 30.06.*</t>
  </si>
  <si>
    <t>Land</t>
  </si>
  <si>
    <t>--------</t>
  </si>
  <si>
    <t>Jahr</t>
  </si>
  <si>
    <t>1) Bis 1986 Basis VZ70, ab 1987 - 2010 Basis VZ 25.5.1987, ab 2011 Basis Zensus 2011</t>
  </si>
  <si>
    <t>2) Die Fläche wird ab 2000 nur noch zum 31.12. ausgewiesen.</t>
  </si>
  <si>
    <t>Nienburg</t>
  </si>
  <si>
    <t>(Weser)</t>
  </si>
  <si>
    <t>Rotenburg</t>
  </si>
  <si>
    <t>(Wümme)</t>
  </si>
  <si>
    <t>Grafschaft</t>
  </si>
  <si>
    <t>Bentheim</t>
  </si>
  <si>
    <t>2019 / 2005</t>
  </si>
  <si>
    <t>2019 / 2014</t>
  </si>
  <si>
    <t>2019 /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</si>
</sst>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#\ ###\ ##0"/>
    <numFmt numFmtId="165" formatCode="###\ ###\ ###"/>
    <numFmt numFmtId="166" formatCode="0.0"/>
    <numFmt numFmtId="167" formatCode="##\ ###\ ##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6"/>
      <color theme="1"/>
      <name val="NDSFrutiger 45 Light"/>
    </font>
    <font>
      <sz val="11"/>
      <name val="NDSFrutiger 55 Roman"/>
    </font>
    <font>
      <sz val="6"/>
      <color theme="1"/>
      <name val="NDSFrutiger 55 Roman"/>
    </font>
    <font>
      <b/>
      <sz val="11"/>
      <color rgb="FF000080"/>
      <name val="Calibri"/>
      <family val="2"/>
      <scheme val="minor"/>
    </font>
    <font>
      <sz val="7.5"/>
      <color rgb="FF00008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CCCC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Font="0"/>
    <xf numFmtId="0" fontId="29" fillId="0" borderId="0" applyNumberFormat="0" applyFill="0" applyBorder="0" applyAlignment="0" applyProtection="0"/>
  </cellStyleXfs>
  <cellXfs count="108">
    <xf numFmtId="0" fontId="0" fillId="0" borderId="0" xfId="0"/>
    <xf numFmtId="49" fontId="18" fillId="33" borderId="10" xfId="0" applyNumberFormat="1" applyFont="1" applyFill="1" applyBorder="1" applyAlignment="1" applyProtection="1">
      <alignment horizontal="center" vertical="center" wrapText="1"/>
    </xf>
    <xf numFmtId="1" fontId="19" fillId="34" borderId="10" xfId="0" applyNumberFormat="1" applyFont="1" applyFill="1" applyBorder="1" applyAlignment="1" applyProtection="1">
      <alignment horizontal="right"/>
    </xf>
    <xf numFmtId="1" fontId="19" fillId="35" borderId="10" xfId="0" applyNumberFormat="1" applyFont="1" applyFill="1" applyBorder="1" applyAlignment="1" applyProtection="1">
      <alignment horizontal="right"/>
    </xf>
    <xf numFmtId="49" fontId="19" fillId="35" borderId="10" xfId="0" applyNumberFormat="1" applyFont="1" applyFill="1" applyBorder="1" applyAlignment="1" applyProtection="1"/>
    <xf numFmtId="49" fontId="19" fillId="34" borderId="10" xfId="0" applyNumberFormat="1" applyFont="1" applyFill="1" applyBorder="1" applyAlignment="1" applyProtection="1"/>
    <xf numFmtId="0" fontId="20" fillId="0" borderId="20" xfId="42" applyFont="1" applyBorder="1" applyAlignment="1">
      <alignment horizontal="center" vertical="center" wrapText="1"/>
    </xf>
    <xf numFmtId="164" fontId="20" fillId="0" borderId="0" xfId="42" applyNumberFormat="1" applyFont="1" applyFill="1" applyAlignment="1">
      <alignment vertical="center"/>
    </xf>
    <xf numFmtId="1" fontId="20" fillId="0" borderId="0" xfId="42" applyNumberFormat="1" applyFont="1" applyFill="1" applyAlignment="1">
      <alignment horizontal="center" vertical="center"/>
    </xf>
    <xf numFmtId="166" fontId="20" fillId="0" borderId="0" xfId="42" applyNumberFormat="1" applyFont="1" applyAlignment="1">
      <alignment vertical="center"/>
    </xf>
    <xf numFmtId="0" fontId="0" fillId="0" borderId="0" xfId="0" applyAlignment="1">
      <alignment vertical="center"/>
    </xf>
    <xf numFmtId="165" fontId="20" fillId="0" borderId="0" xfId="42" applyNumberFormat="1" applyFont="1" applyFill="1" applyAlignment="1">
      <alignment vertical="center"/>
    </xf>
    <xf numFmtId="164" fontId="20" fillId="0" borderId="0" xfId="42" applyNumberFormat="1" applyFont="1" applyAlignment="1">
      <alignment vertical="center"/>
    </xf>
    <xf numFmtId="0" fontId="20" fillId="0" borderId="0" xfId="42" applyFont="1" applyFill="1" applyAlignment="1">
      <alignment vertical="center"/>
    </xf>
    <xf numFmtId="0" fontId="20" fillId="0" borderId="18" xfId="42" applyFont="1" applyBorder="1" applyAlignment="1">
      <alignment horizontal="center" vertical="center" wrapText="1"/>
    </xf>
    <xf numFmtId="1" fontId="20" fillId="0" borderId="0" xfId="42" applyNumberFormat="1" applyFont="1" applyAlignment="1">
      <alignment horizontal="center" vertical="center"/>
    </xf>
    <xf numFmtId="0" fontId="20" fillId="0" borderId="22" xfId="42" applyFont="1" applyBorder="1" applyAlignment="1">
      <alignment horizontal="center" vertical="center" wrapText="1"/>
    </xf>
    <xf numFmtId="0" fontId="0" fillId="0" borderId="0" xfId="42" applyFont="1"/>
    <xf numFmtId="49" fontId="18" fillId="33" borderId="10" xfId="42" applyNumberFormat="1" applyFont="1" applyFill="1" applyBorder="1" applyAlignment="1" applyProtection="1">
      <alignment horizontal="center" vertical="center" wrapText="1"/>
    </xf>
    <xf numFmtId="49" fontId="19" fillId="34" borderId="10" xfId="42" applyNumberFormat="1" applyFont="1" applyFill="1" applyBorder="1" applyAlignment="1" applyProtection="1"/>
    <xf numFmtId="1" fontId="19" fillId="34" borderId="10" xfId="42" applyNumberFormat="1" applyFont="1" applyFill="1" applyBorder="1" applyAlignment="1" applyProtection="1">
      <alignment horizontal="right"/>
    </xf>
    <xf numFmtId="49" fontId="19" fillId="35" borderId="10" xfId="42" applyNumberFormat="1" applyFont="1" applyFill="1" applyBorder="1" applyAlignment="1" applyProtection="1"/>
    <xf numFmtId="1" fontId="19" fillId="35" borderId="10" xfId="42" applyNumberFormat="1" applyFont="1" applyFill="1" applyBorder="1" applyAlignment="1" applyProtection="1">
      <alignment horizontal="right"/>
    </xf>
    <xf numFmtId="165" fontId="20" fillId="0" borderId="0" xfId="42" applyNumberFormat="1" applyFont="1" applyFill="1" applyAlignment="1">
      <alignment horizontal="right" vertical="center"/>
    </xf>
    <xf numFmtId="166" fontId="20" fillId="0" borderId="0" xfId="42" applyNumberFormat="1" applyFont="1" applyFill="1" applyAlignment="1">
      <alignment horizontal="right" vertical="center"/>
    </xf>
    <xf numFmtId="164" fontId="20" fillId="0" borderId="0" xfId="42" applyNumberFormat="1" applyFont="1" applyFill="1" applyAlignment="1">
      <alignment horizontal="right" vertical="center"/>
    </xf>
    <xf numFmtId="0" fontId="22" fillId="0" borderId="0" xfId="42" applyFont="1" applyAlignment="1">
      <alignment horizontal="right" vertical="center"/>
    </xf>
    <xf numFmtId="166" fontId="22" fillId="0" borderId="0" xfId="42" applyNumberFormat="1" applyFont="1" applyAlignment="1">
      <alignment horizontal="right" vertical="center"/>
    </xf>
    <xf numFmtId="164" fontId="20" fillId="0" borderId="0" xfId="42" applyNumberFormat="1" applyFont="1" applyAlignment="1">
      <alignment horizontal="right" vertical="center"/>
    </xf>
    <xf numFmtId="0" fontId="23" fillId="0" borderId="0" xfId="42" applyFont="1" applyFill="1" applyAlignment="1">
      <alignment vertical="center"/>
    </xf>
    <xf numFmtId="164" fontId="23" fillId="0" borderId="0" xfId="42" applyNumberFormat="1" applyFont="1" applyAlignment="1">
      <alignment vertical="center"/>
    </xf>
    <xf numFmtId="165" fontId="23" fillId="0" borderId="0" xfId="42" applyNumberFormat="1" applyFont="1" applyFill="1" applyAlignment="1">
      <alignment vertical="center"/>
    </xf>
    <xf numFmtId="166" fontId="23" fillId="0" borderId="0" xfId="42" applyNumberFormat="1" applyFont="1" applyAlignment="1">
      <alignment vertical="center"/>
    </xf>
    <xf numFmtId="167" fontId="20" fillId="0" borderId="0" xfId="42" applyNumberFormat="1" applyFont="1" applyFill="1" applyAlignment="1">
      <alignment vertical="center"/>
    </xf>
    <xf numFmtId="0" fontId="23" fillId="0" borderId="24" xfId="42" applyFont="1" applyFill="1" applyBorder="1" applyAlignment="1">
      <alignment vertical="center"/>
    </xf>
    <xf numFmtId="1" fontId="0" fillId="0" borderId="0" xfId="0" applyNumberFormat="1"/>
    <xf numFmtId="49" fontId="0" fillId="0" borderId="0" xfId="0" applyNumberFormat="1"/>
    <xf numFmtId="165" fontId="24" fillId="0" borderId="0" xfId="0" applyNumberFormat="1" applyFont="1"/>
    <xf numFmtId="165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right" vertical="center"/>
    </xf>
    <xf numFmtId="1" fontId="24" fillId="0" borderId="0" xfId="0" applyNumberFormat="1" applyFont="1"/>
    <xf numFmtId="1" fontId="24" fillId="0" borderId="25" xfId="0" applyNumberFormat="1" applyFont="1" applyBorder="1"/>
    <xf numFmtId="0" fontId="25" fillId="0" borderId="0" xfId="0" applyFont="1" applyAlignment="1" applyProtection="1">
      <alignment vertical="center"/>
      <protection locked="0"/>
    </xf>
    <xf numFmtId="0" fontId="0" fillId="36" borderId="0" xfId="0" applyFill="1"/>
    <xf numFmtId="166" fontId="0" fillId="36" borderId="0" xfId="0" applyNumberFormat="1" applyFill="1"/>
    <xf numFmtId="165" fontId="26" fillId="0" borderId="0" xfId="0" applyNumberFormat="1" applyFont="1"/>
    <xf numFmtId="0" fontId="26" fillId="0" borderId="0" xfId="0" applyFont="1"/>
    <xf numFmtId="0" fontId="24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0" fillId="0" borderId="19" xfId="42" applyFont="1" applyBorder="1" applyAlignment="1">
      <alignment horizontal="center" vertical="center" wrapText="1"/>
    </xf>
    <xf numFmtId="0" fontId="27" fillId="0" borderId="0" xfId="0" applyFont="1"/>
    <xf numFmtId="0" fontId="16" fillId="37" borderId="27" xfId="0" applyFont="1" applyFill="1" applyBorder="1" applyAlignment="1">
      <alignment horizontal="center" vertical="center" wrapText="1"/>
    </xf>
    <xf numFmtId="0" fontId="16" fillId="37" borderId="28" xfId="0" applyFont="1" applyFill="1" applyBorder="1" applyAlignment="1">
      <alignment horizontal="center" vertical="center" wrapText="1"/>
    </xf>
    <xf numFmtId="0" fontId="16" fillId="37" borderId="29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16" fillId="37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29" fillId="0" borderId="0" xfId="43"/>
    <xf numFmtId="0" fontId="28" fillId="0" borderId="0" xfId="0" applyFont="1"/>
    <xf numFmtId="0" fontId="20" fillId="0" borderId="22" xfId="42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0" xfId="0" applyNumberFormat="1"/>
    <xf numFmtId="165" fontId="24" fillId="36" borderId="0" xfId="0" applyNumberFormat="1" applyFont="1" applyFill="1" applyAlignment="1">
      <alignment vertical="center"/>
    </xf>
    <xf numFmtId="166" fontId="24" fillId="36" borderId="0" xfId="0" applyNumberFormat="1" applyFont="1" applyFill="1" applyAlignment="1">
      <alignment vertical="center"/>
    </xf>
    <xf numFmtId="0" fontId="0" fillId="0" borderId="0" xfId="0" applyNumberFormat="1"/>
    <xf numFmtId="0" fontId="0" fillId="38" borderId="0" xfId="0" applyFill="1"/>
    <xf numFmtId="0" fontId="0" fillId="38" borderId="26" xfId="0" applyFill="1" applyBorder="1" applyAlignment="1">
      <alignment vertical="center" wrapText="1"/>
    </xf>
    <xf numFmtId="165" fontId="24" fillId="0" borderId="0" xfId="0" applyNumberFormat="1" applyFont="1" applyFill="1"/>
    <xf numFmtId="165" fontId="24" fillId="0" borderId="0" xfId="0" applyNumberFormat="1" applyFont="1" applyFill="1" applyAlignment="1">
      <alignment horizontal="right" vertical="center"/>
    </xf>
    <xf numFmtId="165" fontId="26" fillId="0" borderId="0" xfId="0" applyNumberFormat="1" applyFont="1" applyFill="1"/>
    <xf numFmtId="0" fontId="24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0" fillId="0" borderId="17" xfId="42" applyFont="1" applyBorder="1" applyAlignment="1">
      <alignment horizontal="center" vertical="center" wrapText="1"/>
    </xf>
    <xf numFmtId="0" fontId="20" fillId="0" borderId="21" xfId="42" applyFont="1" applyBorder="1" applyAlignment="1">
      <alignment horizontal="center" vertical="center" wrapText="1"/>
    </xf>
    <xf numFmtId="0" fontId="20" fillId="0" borderId="23" xfId="42" applyFont="1" applyBorder="1" applyAlignment="1">
      <alignment horizontal="center" vertical="center" wrapText="1"/>
    </xf>
    <xf numFmtId="0" fontId="20" fillId="0" borderId="18" xfId="42" applyFont="1" applyBorder="1" applyAlignment="1">
      <alignment horizontal="center" vertical="center" wrapText="1"/>
    </xf>
    <xf numFmtId="0" fontId="20" fillId="0" borderId="19" xfId="42" applyFont="1" applyBorder="1" applyAlignment="1">
      <alignment horizontal="center" vertical="center" wrapText="1"/>
    </xf>
    <xf numFmtId="0" fontId="20" fillId="0" borderId="20" xfId="42" applyFont="1" applyBorder="1" applyAlignment="1">
      <alignment horizontal="center" vertical="center" wrapText="1"/>
    </xf>
    <xf numFmtId="0" fontId="16" fillId="37" borderId="30" xfId="0" applyFont="1" applyFill="1" applyBorder="1" applyAlignment="1">
      <alignment horizontal="center" vertical="center" wrapText="1"/>
    </xf>
    <xf numFmtId="0" fontId="16" fillId="37" borderId="33" xfId="0" applyFont="1" applyFill="1" applyBorder="1" applyAlignment="1">
      <alignment horizontal="center" vertical="center" wrapText="1"/>
    </xf>
    <xf numFmtId="0" fontId="16" fillId="37" borderId="35" xfId="0" applyFont="1" applyFill="1" applyBorder="1" applyAlignment="1">
      <alignment horizontal="center" vertical="center" wrapText="1"/>
    </xf>
    <xf numFmtId="0" fontId="16" fillId="37" borderId="31" xfId="0" applyFont="1" applyFill="1" applyBorder="1" applyAlignment="1">
      <alignment horizontal="center" vertical="center" wrapText="1"/>
    </xf>
    <xf numFmtId="0" fontId="16" fillId="37" borderId="32" xfId="0" applyFont="1" applyFill="1" applyBorder="1" applyAlignment="1">
      <alignment horizontal="center" vertical="center" wrapText="1"/>
    </xf>
    <xf numFmtId="0" fontId="16" fillId="37" borderId="0" xfId="0" applyFont="1" applyFill="1" applyBorder="1" applyAlignment="1">
      <alignment horizontal="center" vertical="center" wrapText="1"/>
    </xf>
    <xf numFmtId="0" fontId="16" fillId="37" borderId="34" xfId="0" applyFont="1" applyFill="1" applyBorder="1" applyAlignment="1">
      <alignment horizontal="center" vertical="center" wrapText="1"/>
    </xf>
    <xf numFmtId="0" fontId="16" fillId="37" borderId="36" xfId="0" applyFont="1" applyFill="1" applyBorder="1" applyAlignment="1">
      <alignment horizontal="center" vertical="center" wrapText="1"/>
    </xf>
    <xf numFmtId="0" fontId="16" fillId="37" borderId="37" xfId="0" applyFont="1" applyFill="1" applyBorder="1" applyAlignment="1">
      <alignment horizontal="center" vertical="center" wrapText="1"/>
    </xf>
    <xf numFmtId="49" fontId="18" fillId="33" borderId="14" xfId="0" applyNumberFormat="1" applyFont="1" applyFill="1" applyBorder="1" applyAlignment="1" applyProtection="1">
      <alignment horizontal="center" vertical="center" wrapText="1"/>
    </xf>
    <xf numFmtId="49" fontId="18" fillId="33" borderId="16" xfId="0" applyNumberFormat="1" applyFont="1" applyFill="1" applyBorder="1" applyAlignment="1" applyProtection="1">
      <alignment horizontal="center" vertical="center" wrapText="1"/>
    </xf>
    <xf numFmtId="49" fontId="18" fillId="33" borderId="15" xfId="0" applyNumberFormat="1" applyFont="1" applyFill="1" applyBorder="1" applyAlignment="1" applyProtection="1">
      <alignment horizontal="center" vertical="center" wrapText="1"/>
    </xf>
    <xf numFmtId="49" fontId="18" fillId="33" borderId="11" xfId="0" applyNumberFormat="1" applyFont="1" applyFill="1" applyBorder="1" applyAlignment="1" applyProtection="1">
      <alignment horizontal="center" vertical="center" wrapText="1"/>
    </xf>
    <xf numFmtId="49" fontId="18" fillId="33" borderId="12" xfId="0" applyNumberFormat="1" applyFont="1" applyFill="1" applyBorder="1" applyAlignment="1" applyProtection="1">
      <alignment horizontal="center" vertical="center" wrapText="1"/>
    </xf>
    <xf numFmtId="49" fontId="18" fillId="33" borderId="11" xfId="42" applyNumberFormat="1" applyFont="1" applyFill="1" applyBorder="1" applyAlignment="1" applyProtection="1">
      <alignment horizontal="center" vertical="center" wrapText="1"/>
    </xf>
    <xf numFmtId="49" fontId="18" fillId="33" borderId="13" xfId="42" applyNumberFormat="1" applyFont="1" applyFill="1" applyBorder="1" applyAlignment="1" applyProtection="1">
      <alignment horizontal="center" vertical="center" wrapText="1"/>
    </xf>
    <xf numFmtId="49" fontId="18" fillId="33" borderId="12" xfId="42" applyNumberFormat="1" applyFont="1" applyFill="1" applyBorder="1" applyAlignment="1" applyProtection="1">
      <alignment horizontal="center" vertical="center" wrapText="1"/>
    </xf>
    <xf numFmtId="49" fontId="18" fillId="33" borderId="14" xfId="42" applyNumberFormat="1" applyFont="1" applyFill="1" applyBorder="1" applyAlignment="1" applyProtection="1">
      <alignment horizontal="center" vertical="center" wrapText="1"/>
    </xf>
    <xf numFmtId="49" fontId="18" fillId="33" borderId="16" xfId="42" applyNumberFormat="1" applyFont="1" applyFill="1" applyBorder="1" applyAlignment="1" applyProtection="1">
      <alignment horizontal="center" vertical="center" wrapText="1"/>
    </xf>
    <xf numFmtId="49" fontId="18" fillId="33" borderId="15" xfId="42" applyNumberFormat="1" applyFont="1" applyFill="1" applyBorder="1" applyAlignment="1" applyProtection="1">
      <alignment horizontal="center" vertical="center" wrapText="1"/>
    </xf>
    <xf numFmtId="49" fontId="18" fillId="33" borderId="13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vertical="center" wrapText="1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1.nls.niedersachsen.de/Statistik/pool/Z100001G/Z100001G_0000172A813FDDAB7201873554727AED962A75EA81AED6EBE213.zi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.nls.niedersachsen.de/Statistik/pool/A100001G/A100001G_0000172A813F59ED719B8813E8684560B4598D5610453EE2D7AE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C3:V79"/>
  <sheetViews>
    <sheetView topLeftCell="E4" zoomScale="115" zoomScaleNormal="115" workbookViewId="0">
      <selection activeCell="V11" sqref="V11"/>
    </sheetView>
  </sheetViews>
  <sheetFormatPr baseColWidth="10" defaultRowHeight="15" x14ac:dyDescent="0.25"/>
  <cols>
    <col min="1" max="2" width="0" hidden="1" customWidth="1"/>
    <col min="4" max="4" width="31.85546875" bestFit="1" customWidth="1"/>
    <col min="5" max="17" width="11.5703125" customWidth="1"/>
  </cols>
  <sheetData>
    <row r="3" spans="3:22" ht="30" customHeight="1" x14ac:dyDescent="0.25">
      <c r="C3" s="42" t="s">
        <v>185</v>
      </c>
    </row>
    <row r="7" spans="3:22" ht="8.25" customHeight="1" x14ac:dyDescent="0.25">
      <c r="C7" s="77" t="s">
        <v>186</v>
      </c>
      <c r="D7" s="80" t="s">
        <v>85</v>
      </c>
      <c r="E7" s="83" t="s">
        <v>86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5"/>
      <c r="T7" s="83" t="s">
        <v>87</v>
      </c>
      <c r="U7" s="84"/>
      <c r="V7" s="84"/>
    </row>
    <row r="8" spans="3:22" ht="8.25" customHeight="1" x14ac:dyDescent="0.25">
      <c r="C8" s="78"/>
      <c r="D8" s="81"/>
      <c r="E8" s="6">
        <v>2005</v>
      </c>
      <c r="F8" s="6">
        <v>2006</v>
      </c>
      <c r="G8" s="6">
        <v>2007</v>
      </c>
      <c r="H8" s="6">
        <v>2008</v>
      </c>
      <c r="I8" s="16">
        <v>2009</v>
      </c>
      <c r="J8" s="16">
        <v>2010</v>
      </c>
      <c r="K8" s="16">
        <v>2011</v>
      </c>
      <c r="L8" s="16">
        <v>2012</v>
      </c>
      <c r="M8" s="16">
        <v>2013</v>
      </c>
      <c r="N8" s="16">
        <v>2014</v>
      </c>
      <c r="O8" s="16">
        <v>2015</v>
      </c>
      <c r="P8" s="16">
        <v>2016</v>
      </c>
      <c r="Q8" s="16">
        <v>2017</v>
      </c>
      <c r="R8" s="16">
        <v>2018</v>
      </c>
      <c r="S8" s="16">
        <v>2019</v>
      </c>
      <c r="T8" s="16" t="s">
        <v>233</v>
      </c>
      <c r="U8" s="14" t="s">
        <v>234</v>
      </c>
      <c r="V8" s="14" t="s">
        <v>235</v>
      </c>
    </row>
    <row r="9" spans="3:22" ht="8.25" customHeight="1" x14ac:dyDescent="0.25">
      <c r="C9" s="79"/>
      <c r="D9" s="82"/>
      <c r="E9" s="83" t="s">
        <v>91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5"/>
      <c r="T9" s="83" t="s">
        <v>92</v>
      </c>
      <c r="U9" s="84"/>
      <c r="V9" s="84"/>
    </row>
    <row r="10" spans="3:22" ht="8.25" customHeight="1" x14ac:dyDescent="0.25">
      <c r="D10" s="38" t="str">
        <f>A1_2017!D7</f>
        <v>1</v>
      </c>
      <c r="E10" s="38" t="str">
        <f>A1_2017!E7</f>
        <v>2</v>
      </c>
      <c r="F10" s="38" t="str">
        <f>A1_2017!F7</f>
        <v>3</v>
      </c>
      <c r="G10" s="38" t="str">
        <f>A1_2017!G7</f>
        <v>4</v>
      </c>
      <c r="H10" s="38" t="str">
        <f>A1_2017!H7</f>
        <v>5</v>
      </c>
      <c r="I10" s="38" t="str">
        <f>A1_2017!I7</f>
        <v>6</v>
      </c>
      <c r="J10" s="38" t="str">
        <f>A1_2017!J7</f>
        <v>7</v>
      </c>
      <c r="K10" s="38" t="str">
        <f>A1_2017!K7</f>
        <v>8</v>
      </c>
      <c r="L10" s="38" t="str">
        <f>A1_2017!L7</f>
        <v>9</v>
      </c>
      <c r="M10" s="38" t="str">
        <f>A1_2017!M7</f>
        <v>10</v>
      </c>
      <c r="N10" s="38" t="str">
        <f>A1_2017!N7</f>
        <v>11</v>
      </c>
      <c r="O10" s="38" t="str">
        <f>A1_2017!O7</f>
        <v>12</v>
      </c>
      <c r="P10" s="38" t="str">
        <f>A1_2017!P7</f>
        <v>13</v>
      </c>
      <c r="Q10" s="38" t="str">
        <f>A1_2017!Q7</f>
        <v>14</v>
      </c>
      <c r="R10" s="38">
        <v>15</v>
      </c>
      <c r="S10" s="38" t="str">
        <f>A1_2017!S7</f>
        <v>16</v>
      </c>
      <c r="T10" s="38" t="str">
        <f>A1_2017!T7</f>
        <v>17</v>
      </c>
      <c r="U10" s="38">
        <v>18</v>
      </c>
      <c r="V10" s="38">
        <v>19</v>
      </c>
    </row>
    <row r="11" spans="3:22" ht="8.25" customHeight="1" x14ac:dyDescent="0.25">
      <c r="C11" s="47">
        <v>101</v>
      </c>
      <c r="D11" s="40" t="str">
        <f>VLOOKUP(C11,A1_Berechnung!$C$6:$D$61,2,FALSE)</f>
        <v>Braunschweig,Stadt</v>
      </c>
      <c r="E11" s="37">
        <f>A1_Berechnung!E6</f>
        <v>245273</v>
      </c>
      <c r="F11" s="37">
        <f>A1_Berechnung!F6</f>
        <v>245467</v>
      </c>
      <c r="G11" s="37">
        <f>A1_Berechnung!G6</f>
        <v>245810</v>
      </c>
      <c r="H11" s="37">
        <f>A1_Berechnung!H6</f>
        <v>246012</v>
      </c>
      <c r="I11" s="37">
        <f>A1_Berechnung!I6</f>
        <v>247400</v>
      </c>
      <c r="J11" s="37">
        <f>A1_Berechnung!J6</f>
        <v>248867</v>
      </c>
      <c r="K11" s="37">
        <f>A1_Berechnung!K6</f>
        <v>243829</v>
      </c>
      <c r="L11" s="37">
        <f>A1_Berechnung!L6</f>
        <v>245798</v>
      </c>
      <c r="M11" s="37">
        <f>A1_Berechnung!M6</f>
        <v>247227</v>
      </c>
      <c r="N11" s="37">
        <f>A1_Berechnung!N6</f>
        <v>248502</v>
      </c>
      <c r="O11" s="37">
        <f>A1_Berechnung!O6</f>
        <v>251364</v>
      </c>
      <c r="P11" s="37">
        <f>A1_Berechnung!P6</f>
        <v>248667</v>
      </c>
      <c r="Q11" s="37">
        <f>A1_Berechnung!Q6</f>
        <v>248023</v>
      </c>
      <c r="R11" s="37">
        <f>A1_Berechnung!R6</f>
        <v>248292</v>
      </c>
      <c r="S11" s="69">
        <f>VLOOKUP(C11,A1_Berechnung!$C$6:$V$61,17,FALSE)</f>
        <v>249406</v>
      </c>
      <c r="T11" s="70">
        <f>VLOOKUP(C11,A1_Berechnung!$C$6:$V$61,18,FALSE)</f>
        <v>1.6850611359587073</v>
      </c>
      <c r="U11" s="70">
        <f>VLOOKUP(C11,A1_Berechnung!$C$6:$V$61,19,FALSE)</f>
        <v>0.36377976837208553</v>
      </c>
      <c r="V11" s="70">
        <f>VLOOKUP(C11,A1_Berechnung!$C$6:$V$61,20,FALSE)</f>
        <v>0.44866528120116639</v>
      </c>
    </row>
    <row r="12" spans="3:22" ht="8.25" customHeight="1" x14ac:dyDescent="0.25">
      <c r="C12" s="47">
        <v>102</v>
      </c>
      <c r="D12" s="40" t="str">
        <f>VLOOKUP(C12,A1_Berechnung!$C$6:$D$61,2,FALSE)</f>
        <v>Salzgitter,Stadt</v>
      </c>
      <c r="E12" s="37">
        <f>A1_Berechnung!E7</f>
        <v>107726</v>
      </c>
      <c r="F12" s="37">
        <f>A1_Berechnung!F7</f>
        <v>106665</v>
      </c>
      <c r="G12" s="37">
        <f>A1_Berechnung!G7</f>
        <v>105320</v>
      </c>
      <c r="H12" s="37">
        <f>A1_Berechnung!H7</f>
        <v>104423</v>
      </c>
      <c r="I12" s="37">
        <f>A1_Berechnung!I7</f>
        <v>103446</v>
      </c>
      <c r="J12" s="37">
        <f>A1_Berechnung!J7</f>
        <v>102394</v>
      </c>
      <c r="K12" s="37">
        <f>A1_Berechnung!K7</f>
        <v>98588</v>
      </c>
      <c r="L12" s="37">
        <f>A1_Berechnung!L7</f>
        <v>98095</v>
      </c>
      <c r="M12" s="37">
        <f>A1_Berechnung!M7</f>
        <v>98197</v>
      </c>
      <c r="N12" s="37">
        <f>A1_Berechnung!N7</f>
        <v>98966</v>
      </c>
      <c r="O12" s="37">
        <f>A1_Berechnung!O7</f>
        <v>101079</v>
      </c>
      <c r="P12" s="37">
        <f>A1_Berechnung!P7</f>
        <v>103668</v>
      </c>
      <c r="Q12" s="37">
        <f>A1_Berechnung!Q7</f>
        <v>104548</v>
      </c>
      <c r="R12" s="37">
        <f>A1_Berechnung!R7</f>
        <v>104948</v>
      </c>
      <c r="S12" s="69">
        <f>VLOOKUP(C12,A1_Berechnung!$C$6:$V$61,17,FALSE)</f>
        <v>104291</v>
      </c>
      <c r="T12" s="70">
        <f>VLOOKUP(C12,A1_Berechnung!$C$6:$V$61,18,FALSE)</f>
        <v>-3.1886452666951342</v>
      </c>
      <c r="U12" s="70">
        <f>VLOOKUP(C12,A1_Berechnung!$C$6:$V$61,19,FALSE)</f>
        <v>5.3806357739021484</v>
      </c>
      <c r="V12" s="70">
        <f>VLOOKUP(C12,A1_Berechnung!$C$6:$V$61,20,FALSE)</f>
        <v>-0.62602431680451276</v>
      </c>
    </row>
    <row r="13" spans="3:22" ht="8.25" customHeight="1" x14ac:dyDescent="0.25">
      <c r="C13" s="47">
        <v>103</v>
      </c>
      <c r="D13" s="40" t="str">
        <f>VLOOKUP(C13,A1_Berechnung!$C$6:$D$61,2,FALSE)</f>
        <v>Wolfsburg,Stadt</v>
      </c>
      <c r="E13" s="37">
        <f>A1_Berechnung!E8</f>
        <v>121199</v>
      </c>
      <c r="F13" s="37">
        <f>A1_Berechnung!F8</f>
        <v>120493</v>
      </c>
      <c r="G13" s="37">
        <f>A1_Berechnung!G8</f>
        <v>120009</v>
      </c>
      <c r="H13" s="37">
        <f>A1_Berechnung!H8</f>
        <v>120538</v>
      </c>
      <c r="I13" s="37">
        <f>A1_Berechnung!I8</f>
        <v>121109</v>
      </c>
      <c r="J13" s="37">
        <f>A1_Berechnung!J8</f>
        <v>121451</v>
      </c>
      <c r="K13" s="37">
        <f>A1_Berechnung!K8</f>
        <v>120889</v>
      </c>
      <c r="L13" s="37">
        <f>A1_Berechnung!L8</f>
        <v>121758</v>
      </c>
      <c r="M13" s="37">
        <f>A1_Berechnung!M8</f>
        <v>122457</v>
      </c>
      <c r="N13" s="37">
        <f>A1_Berechnung!N8</f>
        <v>123027</v>
      </c>
      <c r="O13" s="37">
        <f>A1_Berechnung!O8</f>
        <v>124045</v>
      </c>
      <c r="P13" s="37">
        <f>A1_Berechnung!P8</f>
        <v>123909</v>
      </c>
      <c r="Q13" s="37">
        <f>A1_Berechnung!Q8</f>
        <v>123914</v>
      </c>
      <c r="R13" s="37">
        <f>A1_Berechnung!R8</f>
        <v>124151</v>
      </c>
      <c r="S13" s="69">
        <f>VLOOKUP(C13,A1_Berechnung!$C$6:$V$61,17,FALSE)</f>
        <v>124371</v>
      </c>
      <c r="T13" s="70">
        <f>VLOOKUP(C13,A1_Berechnung!$C$6:$V$61,18,FALSE)</f>
        <v>2.6171833100933175</v>
      </c>
      <c r="U13" s="70">
        <f>VLOOKUP(C13,A1_Berechnung!$C$6:$V$61,19,FALSE)</f>
        <v>1.0924431222414592</v>
      </c>
      <c r="V13" s="70">
        <f>VLOOKUP(C13,A1_Berechnung!$C$6:$V$61,20,FALSE)</f>
        <v>0.1772035666245137</v>
      </c>
    </row>
    <row r="14" spans="3:22" ht="8.25" customHeight="1" x14ac:dyDescent="0.25">
      <c r="C14" s="47">
        <v>151</v>
      </c>
      <c r="D14" s="40" t="str">
        <f>VLOOKUP(C14,A1_Berechnung!$C$6:$D$61,2,FALSE)</f>
        <v>Gifhorn</v>
      </c>
      <c r="E14" s="37">
        <f>A1_Berechnung!E9</f>
        <v>175298</v>
      </c>
      <c r="F14" s="37">
        <f>A1_Berechnung!F9</f>
        <v>174974</v>
      </c>
      <c r="G14" s="37">
        <f>A1_Berechnung!G9</f>
        <v>174401</v>
      </c>
      <c r="H14" s="37">
        <f>A1_Berechnung!H9</f>
        <v>173765</v>
      </c>
      <c r="I14" s="37">
        <f>A1_Berechnung!I9</f>
        <v>173223</v>
      </c>
      <c r="J14" s="37">
        <f>A1_Berechnung!J9</f>
        <v>172643</v>
      </c>
      <c r="K14" s="37">
        <f>A1_Berechnung!K9</f>
        <v>170865</v>
      </c>
      <c r="L14" s="37">
        <f>A1_Berechnung!L9</f>
        <v>171015</v>
      </c>
      <c r="M14" s="37">
        <f>A1_Berechnung!M9</f>
        <v>171475</v>
      </c>
      <c r="N14" s="37">
        <f>A1_Berechnung!N9</f>
        <v>172541</v>
      </c>
      <c r="O14" s="37">
        <f>A1_Berechnung!O9</f>
        <v>174205</v>
      </c>
      <c r="P14" s="37">
        <f>A1_Berechnung!P9</f>
        <v>174749</v>
      </c>
      <c r="Q14" s="37">
        <f>A1_Berechnung!Q9</f>
        <v>175079</v>
      </c>
      <c r="R14" s="37">
        <f>A1_Berechnung!R9</f>
        <v>175920</v>
      </c>
      <c r="S14" s="69">
        <f>VLOOKUP(C14,A1_Berechnung!$C$6:$V$61,17,FALSE)</f>
        <v>176523</v>
      </c>
      <c r="T14" s="70">
        <f>VLOOKUP(C14,A1_Berechnung!$C$6:$V$61,18,FALSE)</f>
        <v>0.69881002635512102</v>
      </c>
      <c r="U14" s="70">
        <f>VLOOKUP(C14,A1_Berechnung!$C$6:$V$61,19,FALSE)</f>
        <v>2.307857262911424</v>
      </c>
      <c r="V14" s="70">
        <f>VLOOKUP(C14,A1_Berechnung!$C$6:$V$61,20,FALSE)</f>
        <v>0.3427694406548431</v>
      </c>
    </row>
    <row r="15" spans="3:22" ht="8.25" customHeight="1" x14ac:dyDescent="0.25">
      <c r="C15" s="47">
        <v>153</v>
      </c>
      <c r="D15" s="40" t="str">
        <f>VLOOKUP(C15,A1_Berechnung!$C$6:$D$61,2,FALSE)</f>
        <v>Goslar</v>
      </c>
      <c r="E15" s="37">
        <f>A1_Berechnung!E10</f>
        <v>151452</v>
      </c>
      <c r="F15" s="37">
        <f>A1_Berechnung!F10</f>
        <v>149656</v>
      </c>
      <c r="G15" s="37">
        <f>A1_Berechnung!G10</f>
        <v>148091</v>
      </c>
      <c r="H15" s="37">
        <f>A1_Berechnung!H10</f>
        <v>146187</v>
      </c>
      <c r="I15" s="37">
        <f>A1_Berechnung!I10</f>
        <v>144680</v>
      </c>
      <c r="J15" s="37">
        <f>A1_Berechnung!J10</f>
        <v>143014</v>
      </c>
      <c r="K15" s="37">
        <f>A1_Berechnung!K10</f>
        <v>139575</v>
      </c>
      <c r="L15" s="37">
        <f>A1_Berechnung!L10</f>
        <v>138655</v>
      </c>
      <c r="M15" s="37">
        <f>A1_Berechnung!M10</f>
        <v>137833</v>
      </c>
      <c r="N15" s="37">
        <f>A1_Berechnung!N10</f>
        <v>137256</v>
      </c>
      <c r="O15" s="37">
        <f>A1_Berechnung!O10</f>
        <v>138236</v>
      </c>
      <c r="P15" s="37">
        <f>A1_Berechnung!P10</f>
        <v>137979</v>
      </c>
      <c r="Q15" s="37">
        <f>A1_Berechnung!Q10</f>
        <v>137563</v>
      </c>
      <c r="R15" s="37">
        <f>A1_Berechnung!R10</f>
        <v>137014</v>
      </c>
      <c r="S15" s="69">
        <f>VLOOKUP(C15,A1_Berechnung!$C$6:$V$61,17,FALSE)</f>
        <v>136292</v>
      </c>
      <c r="T15" s="70">
        <f>VLOOKUP(C15,A1_Berechnung!$C$6:$V$61,18,FALSE)</f>
        <v>-10.009772073000027</v>
      </c>
      <c r="U15" s="70">
        <f>VLOOKUP(C15,A1_Berechnung!$C$6:$V$61,19,FALSE)</f>
        <v>-0.70233723844494955</v>
      </c>
      <c r="V15" s="70">
        <f>VLOOKUP(C15,A1_Berechnung!$C$6:$V$61,20,FALSE)</f>
        <v>-0.52695345001240745</v>
      </c>
    </row>
    <row r="16" spans="3:22" ht="8.25" customHeight="1" x14ac:dyDescent="0.25">
      <c r="C16" s="47">
        <v>154</v>
      </c>
      <c r="D16" s="40" t="str">
        <f>VLOOKUP(C16,A1_Berechnung!$C$6:$D$61,2,FALSE)</f>
        <v>Helmstedt</v>
      </c>
      <c r="E16" s="37">
        <f>A1_Berechnung!E11</f>
        <v>97749</v>
      </c>
      <c r="F16" s="37">
        <f>A1_Berechnung!F11</f>
        <v>96972</v>
      </c>
      <c r="G16" s="37">
        <f>A1_Berechnung!G11</f>
        <v>95871</v>
      </c>
      <c r="H16" s="37">
        <f>A1_Berechnung!H11</f>
        <v>94870</v>
      </c>
      <c r="I16" s="37">
        <f>A1_Berechnung!I11</f>
        <v>93903</v>
      </c>
      <c r="J16" s="37">
        <f>A1_Berechnung!J11</f>
        <v>92836</v>
      </c>
      <c r="K16" s="37">
        <f>A1_Berechnung!K11</f>
        <v>90919</v>
      </c>
      <c r="L16" s="37">
        <f>A1_Berechnung!L11</f>
        <v>90391</v>
      </c>
      <c r="M16" s="37">
        <f>A1_Berechnung!M11</f>
        <v>90423</v>
      </c>
      <c r="N16" s="37">
        <f>A1_Berechnung!N11</f>
        <v>90908</v>
      </c>
      <c r="O16" s="37">
        <f>A1_Berechnung!O11</f>
        <v>91500</v>
      </c>
      <c r="P16" s="37">
        <f>A1_Berechnung!P11</f>
        <v>92079</v>
      </c>
      <c r="Q16" s="37">
        <f>A1_Berechnung!Q11</f>
        <v>91720</v>
      </c>
      <c r="R16" s="37">
        <f>A1_Berechnung!R11</f>
        <v>91307</v>
      </c>
      <c r="S16" s="69">
        <f>VLOOKUP(C16,A1_Berechnung!$C$6:$V$61,17,FALSE)</f>
        <v>91297</v>
      </c>
      <c r="T16" s="70">
        <f>VLOOKUP(C16,A1_Berechnung!$C$6:$V$61,18,FALSE)</f>
        <v>-6.6005790340566142</v>
      </c>
      <c r="U16" s="70">
        <f>VLOOKUP(C16,A1_Berechnung!$C$6:$V$61,19,FALSE)</f>
        <v>0.42790513486161835</v>
      </c>
      <c r="V16" s="70">
        <f>VLOOKUP(C16,A1_Berechnung!$C$6:$V$61,20,FALSE)</f>
        <v>-1.0952062821032341E-2</v>
      </c>
    </row>
    <row r="17" spans="3:22" ht="8.25" customHeight="1" x14ac:dyDescent="0.25">
      <c r="C17" s="47">
        <v>155</v>
      </c>
      <c r="D17" s="40" t="str">
        <f>VLOOKUP(C17,A1_Berechnung!$C$6:$D$61,2,FALSE)</f>
        <v>Northeim</v>
      </c>
      <c r="E17" s="37">
        <f>A1_Berechnung!E12</f>
        <v>146690</v>
      </c>
      <c r="F17" s="37">
        <f>A1_Berechnung!F12</f>
        <v>145488</v>
      </c>
      <c r="G17" s="37">
        <f>A1_Berechnung!G12</f>
        <v>144044</v>
      </c>
      <c r="H17" s="37">
        <f>A1_Berechnung!H12</f>
        <v>142321</v>
      </c>
      <c r="I17" s="37">
        <f>A1_Berechnung!I12</f>
        <v>140553</v>
      </c>
      <c r="J17" s="37">
        <f>A1_Berechnung!J12</f>
        <v>139060</v>
      </c>
      <c r="K17" s="37">
        <f>A1_Berechnung!K12</f>
        <v>136516</v>
      </c>
      <c r="L17" s="37">
        <f>A1_Berechnung!L12</f>
        <v>135418</v>
      </c>
      <c r="M17" s="37">
        <f>A1_Berechnung!M12</f>
        <v>134661</v>
      </c>
      <c r="N17" s="37">
        <f>A1_Berechnung!N12</f>
        <v>133905</v>
      </c>
      <c r="O17" s="37">
        <f>A1_Berechnung!O12</f>
        <v>134896</v>
      </c>
      <c r="P17" s="37">
        <f>A1_Berechnung!P12</f>
        <v>133610</v>
      </c>
      <c r="Q17" s="37">
        <f>A1_Berechnung!Q12</f>
        <v>133046</v>
      </c>
      <c r="R17" s="37">
        <f>A1_Berechnung!R12</f>
        <v>132765</v>
      </c>
      <c r="S17" s="69">
        <f>VLOOKUP(C17,A1_Berechnung!$C$6:$V$61,17,FALSE)</f>
        <v>132285</v>
      </c>
      <c r="T17" s="70">
        <f>VLOOKUP(C17,A1_Berechnung!$C$6:$V$61,18,FALSE)</f>
        <v>-9.8200286318085759</v>
      </c>
      <c r="U17" s="70">
        <f>VLOOKUP(C17,A1_Berechnung!$C$6:$V$61,19,FALSE)</f>
        <v>-1.2098129270751652</v>
      </c>
      <c r="V17" s="70">
        <f>VLOOKUP(C17,A1_Berechnung!$C$6:$V$61,20,FALSE)</f>
        <v>-0.36154106880578468</v>
      </c>
    </row>
    <row r="18" spans="3:22" ht="8.25" customHeight="1" x14ac:dyDescent="0.25">
      <c r="C18" s="47">
        <v>157</v>
      </c>
      <c r="D18" s="40" t="str">
        <f>VLOOKUP(C18,A1_Berechnung!$C$6:$D$61,2,FALSE)</f>
        <v>Peine</v>
      </c>
      <c r="E18" s="37">
        <f>A1_Berechnung!E13</f>
        <v>134581</v>
      </c>
      <c r="F18" s="37">
        <f>A1_Berechnung!F13</f>
        <v>134178</v>
      </c>
      <c r="G18" s="37">
        <f>A1_Berechnung!G13</f>
        <v>133560</v>
      </c>
      <c r="H18" s="37">
        <f>A1_Berechnung!H13</f>
        <v>132613</v>
      </c>
      <c r="I18" s="37">
        <f>A1_Berechnung!I13</f>
        <v>132066</v>
      </c>
      <c r="J18" s="37">
        <f>A1_Berechnung!J13</f>
        <v>131481</v>
      </c>
      <c r="K18" s="37">
        <f>A1_Berechnung!K13</f>
        <v>130165</v>
      </c>
      <c r="L18" s="37">
        <f>A1_Berechnung!L13</f>
        <v>130047</v>
      </c>
      <c r="M18" s="37">
        <f>A1_Berechnung!M13</f>
        <v>130147</v>
      </c>
      <c r="N18" s="37">
        <f>A1_Berechnung!N13</f>
        <v>130601</v>
      </c>
      <c r="O18" s="37">
        <f>A1_Berechnung!O13</f>
        <v>132320</v>
      </c>
      <c r="P18" s="37">
        <f>A1_Berechnung!P13</f>
        <v>132979</v>
      </c>
      <c r="Q18" s="37">
        <f>A1_Berechnung!Q13</f>
        <v>133368</v>
      </c>
      <c r="R18" s="37">
        <f>A1_Berechnung!R13</f>
        <v>133965</v>
      </c>
      <c r="S18" s="69">
        <f>VLOOKUP(C18,A1_Berechnung!$C$6:$V$61,17,FALSE)</f>
        <v>134801</v>
      </c>
      <c r="T18" s="70">
        <f>VLOOKUP(C18,A1_Berechnung!$C$6:$V$61,18,FALSE)</f>
        <v>0.16347032642051998</v>
      </c>
      <c r="U18" s="70">
        <f>VLOOKUP(C18,A1_Berechnung!$C$6:$V$61,19,FALSE)</f>
        <v>3.2159018690515389</v>
      </c>
      <c r="V18" s="70">
        <f>VLOOKUP(C18,A1_Berechnung!$C$6:$V$61,20,FALSE)</f>
        <v>0.62404359347590788</v>
      </c>
    </row>
    <row r="19" spans="3:22" ht="8.25" customHeight="1" x14ac:dyDescent="0.25">
      <c r="C19" s="47">
        <v>158</v>
      </c>
      <c r="D19" s="40" t="str">
        <f>VLOOKUP(C19,A1_Berechnung!$C$6:$D$61,2,FALSE)</f>
        <v>Wolfenbüttel</v>
      </c>
      <c r="E19" s="37">
        <f>A1_Berechnung!E14</f>
        <v>126460</v>
      </c>
      <c r="F19" s="37">
        <f>A1_Berechnung!F14</f>
        <v>125412</v>
      </c>
      <c r="G19" s="37">
        <f>A1_Berechnung!G14</f>
        <v>124652</v>
      </c>
      <c r="H19" s="37">
        <f>A1_Berechnung!H14</f>
        <v>123663</v>
      </c>
      <c r="I19" s="37">
        <f>A1_Berechnung!I14</f>
        <v>122806</v>
      </c>
      <c r="J19" s="37">
        <f>A1_Berechnung!J14</f>
        <v>122040</v>
      </c>
      <c r="K19" s="37">
        <f>A1_Berechnung!K14</f>
        <v>120425</v>
      </c>
      <c r="L19" s="37">
        <f>A1_Berechnung!L14</f>
        <v>120117</v>
      </c>
      <c r="M19" s="37">
        <f>A1_Berechnung!M14</f>
        <v>119900</v>
      </c>
      <c r="N19" s="37">
        <f>A1_Berechnung!N14</f>
        <v>120035</v>
      </c>
      <c r="O19" s="37">
        <f>A1_Berechnung!O14</f>
        <v>120981</v>
      </c>
      <c r="P19" s="37">
        <f>A1_Berechnung!P14</f>
        <v>120904</v>
      </c>
      <c r="Q19" s="37">
        <f>A1_Berechnung!Q14</f>
        <v>120437</v>
      </c>
      <c r="R19" s="74">
        <f>A1_Berechnung!R14</f>
        <v>119960</v>
      </c>
      <c r="S19" s="69">
        <f>VLOOKUP(C19,A1_Berechnung!$C$6:$V$61,17,FALSE)</f>
        <v>119622</v>
      </c>
      <c r="T19" s="70">
        <f>VLOOKUP(C19,A1_Berechnung!$C$6:$V$61,18,FALSE)</f>
        <v>-5.4072433971216194</v>
      </c>
      <c r="U19" s="70">
        <f>VLOOKUP(C19,A1_Berechnung!$C$6:$V$61,19,FALSE)</f>
        <v>-0.34406631399175241</v>
      </c>
      <c r="V19" s="70">
        <f>VLOOKUP(C19,A1_Berechnung!$C$6:$V$61,20,FALSE)</f>
        <v>-0.28176058686228744</v>
      </c>
    </row>
    <row r="20" spans="3:22" ht="8.25" customHeight="1" x14ac:dyDescent="0.25">
      <c r="C20" s="47">
        <v>159</v>
      </c>
      <c r="D20" s="40" t="str">
        <f>VLOOKUP(C20,A1_Berechnung!$C$6:$D$61,2,FALSE)</f>
        <v>Göttingen</v>
      </c>
      <c r="E20" s="37">
        <v>344905</v>
      </c>
      <c r="F20" s="37">
        <v>342767</v>
      </c>
      <c r="G20" s="37">
        <v>341759</v>
      </c>
      <c r="H20" s="37">
        <v>339828</v>
      </c>
      <c r="I20" s="37">
        <v>338162</v>
      </c>
      <c r="J20" s="37">
        <v>336372</v>
      </c>
      <c r="K20" s="37">
        <v>324550</v>
      </c>
      <c r="L20" s="37">
        <v>323311</v>
      </c>
      <c r="M20" s="37">
        <v>322427</v>
      </c>
      <c r="N20" s="37">
        <v>322509</v>
      </c>
      <c r="O20" s="37">
        <v>325261</v>
      </c>
      <c r="P20" s="37">
        <v>326244</v>
      </c>
      <c r="Q20" s="37">
        <v>327395</v>
      </c>
      <c r="R20" s="74">
        <v>328074</v>
      </c>
      <c r="S20" s="69">
        <f>VLOOKUP(C20,A1_Berechnung!$C$6:$V$61,17,FALSE)</f>
        <v>326041</v>
      </c>
      <c r="T20" s="70">
        <f>VLOOKUP(C20,A1_Berechnung!$C$6:$V$61,18,FALSE)</f>
        <v>-5.4693321349357067</v>
      </c>
      <c r="U20" s="70">
        <f>VLOOKUP(C20,A1_Berechnung!$C$6:$V$61,19,FALSE)</f>
        <v>1.095163235754661</v>
      </c>
      <c r="V20" s="70">
        <f>VLOOKUP(C20,A1_Berechnung!$C$6:$V$61,20,FALSE)</f>
        <v>-0.44792798954529356</v>
      </c>
    </row>
    <row r="21" spans="3:22" ht="8.25" customHeight="1" x14ac:dyDescent="0.25">
      <c r="C21" s="47">
        <v>159016</v>
      </c>
      <c r="D21" s="40" t="str">
        <f>VLOOKUP(C21,A1_Berechnung!$C$6:$D$61,2,FALSE)</f>
        <v>Göttingen, Stadt</v>
      </c>
      <c r="E21" s="37">
        <v>121865</v>
      </c>
      <c r="F21" s="37">
        <v>121531</v>
      </c>
      <c r="G21" s="37">
        <v>121242</v>
      </c>
      <c r="H21" s="37">
        <v>121112</v>
      </c>
      <c r="I21" s="37">
        <v>121056</v>
      </c>
      <c r="J21" s="37">
        <v>121280</v>
      </c>
      <c r="K21" s="37">
        <v>115707</v>
      </c>
      <c r="L21" s="37">
        <v>116111</v>
      </c>
      <c r="M21" s="37">
        <v>116420</v>
      </c>
      <c r="N21" s="37">
        <v>116599</v>
      </c>
      <c r="O21" s="37">
        <v>117406</v>
      </c>
      <c r="P21" s="37">
        <v>118571</v>
      </c>
      <c r="Q21" s="37">
        <v>118956</v>
      </c>
      <c r="R21" s="74">
        <v>119801</v>
      </c>
      <c r="S21" s="69">
        <f>VLOOKUP(C21,A1_Berechnung!$C$6:$V$61,17,FALSE)</f>
        <v>118911</v>
      </c>
      <c r="T21" s="70">
        <f>VLOOKUP(C21,A1_Berechnung!$C$6:$V$61,18,FALSE)</f>
        <v>-2.4239937635908588</v>
      </c>
      <c r="U21" s="70">
        <f>VLOOKUP(C21,A1_Berechnung!$C$6:$V$61,19,FALSE)</f>
        <v>1.9828643470355662</v>
      </c>
      <c r="V21" s="70">
        <f>VLOOKUP(C21,A1_Berechnung!$C$6:$V$61,20,FALSE)</f>
        <v>-0.35363227271584557</v>
      </c>
    </row>
    <row r="22" spans="3:22" ht="8.25" customHeight="1" x14ac:dyDescent="0.25">
      <c r="C22" s="47">
        <v>159999</v>
      </c>
      <c r="D22" s="40" t="str">
        <f>VLOOKUP(C22,A1_Berechnung!$C$6:$D$61,2,FALSE)</f>
        <v>Göttingen, Umland</v>
      </c>
      <c r="E22" s="39">
        <f>E20-E21</f>
        <v>223040</v>
      </c>
      <c r="F22" s="39">
        <f t="shared" ref="F22:R22" si="0">F20-F21</f>
        <v>221236</v>
      </c>
      <c r="G22" s="39">
        <f t="shared" si="0"/>
        <v>220517</v>
      </c>
      <c r="H22" s="39">
        <f t="shared" si="0"/>
        <v>218716</v>
      </c>
      <c r="I22" s="39">
        <f t="shared" si="0"/>
        <v>217106</v>
      </c>
      <c r="J22" s="39">
        <f t="shared" si="0"/>
        <v>215092</v>
      </c>
      <c r="K22" s="39">
        <f t="shared" si="0"/>
        <v>208843</v>
      </c>
      <c r="L22" s="39">
        <f t="shared" si="0"/>
        <v>207200</v>
      </c>
      <c r="M22" s="39">
        <f t="shared" si="0"/>
        <v>206007</v>
      </c>
      <c r="N22" s="39">
        <f t="shared" si="0"/>
        <v>205910</v>
      </c>
      <c r="O22" s="39">
        <f t="shared" si="0"/>
        <v>207855</v>
      </c>
      <c r="P22" s="39">
        <f t="shared" si="0"/>
        <v>207673</v>
      </c>
      <c r="Q22" s="39">
        <f t="shared" si="0"/>
        <v>208439</v>
      </c>
      <c r="R22" s="75">
        <f t="shared" si="0"/>
        <v>208273</v>
      </c>
      <c r="S22" s="69">
        <f>VLOOKUP(C22,A1_Berechnung!$C$6:$V$61,17,FALSE)</f>
        <v>207130</v>
      </c>
      <c r="T22" s="70">
        <f>VLOOKUP(C22,A1_Berechnung!$C$6:$V$61,18,FALSE)</f>
        <v>-7.1332496413199422</v>
      </c>
      <c r="U22" s="70">
        <f>VLOOKUP(C22,A1_Berechnung!$C$6:$V$61,19,FALSE)</f>
        <v>0.59249186537807785</v>
      </c>
      <c r="V22" s="70">
        <f>VLOOKUP(C22,A1_Berechnung!$C$6:$V$61,20,FALSE)</f>
        <v>-0.50198150594451785</v>
      </c>
    </row>
    <row r="23" spans="3:22" s="46" customFormat="1" ht="16.5" customHeight="1" x14ac:dyDescent="0.15">
      <c r="C23" s="48">
        <v>1</v>
      </c>
      <c r="D23" s="40" t="str">
        <f>VLOOKUP(C23,A1_Berechnung!$C$6:$D$61,2,FALSE)</f>
        <v>Stat. Region Braunschweig</v>
      </c>
      <c r="E23" s="45">
        <f>A1_Berechnung!E18</f>
        <v>1650435</v>
      </c>
      <c r="F23" s="45">
        <f>A1_Berechnung!F18</f>
        <v>1641776</v>
      </c>
      <c r="G23" s="45">
        <f>A1_Berechnung!G18</f>
        <v>1633318</v>
      </c>
      <c r="H23" s="45">
        <f>A1_Berechnung!H18</f>
        <v>1623649</v>
      </c>
      <c r="I23" s="45">
        <f>A1_Berechnung!I18</f>
        <v>1616720</v>
      </c>
      <c r="J23" s="45">
        <f>A1_Berechnung!J18</f>
        <v>1609369</v>
      </c>
      <c r="K23" s="45">
        <f>A1_Berechnung!K18</f>
        <v>1575968</v>
      </c>
      <c r="L23" s="45">
        <f>A1_Berechnung!L18</f>
        <v>1574527</v>
      </c>
      <c r="M23" s="45">
        <f>A1_Berechnung!M18</f>
        <v>1574936</v>
      </c>
      <c r="N23" s="45">
        <f>A1_Berechnung!N18</f>
        <v>1579754</v>
      </c>
      <c r="O23" s="45">
        <f>A1_Berechnung!O18</f>
        <v>1598164</v>
      </c>
      <c r="P23" s="45">
        <f>A1_Berechnung!P18</f>
        <v>1595609</v>
      </c>
      <c r="Q23" s="45">
        <f>A1_Berechnung!Q18</f>
        <v>1595734</v>
      </c>
      <c r="R23" s="76">
        <f>A1_Berechnung!R18</f>
        <v>1596396</v>
      </c>
      <c r="S23" s="69">
        <f>VLOOKUP(C23,A1_Berechnung!$C$6:$V$61,17,FALSE)</f>
        <v>1594929</v>
      </c>
      <c r="T23" s="70">
        <f>VLOOKUP(C23,A1_Berechnung!$C$6:$V$61,18,FALSE)</f>
        <v>-3.3631133610230028</v>
      </c>
      <c r="U23" s="70">
        <f>VLOOKUP(C23,A1_Berechnung!$C$6:$V$61,19,FALSE)</f>
        <v>0.96059259859446466</v>
      </c>
      <c r="V23" s="70">
        <f>VLOOKUP(C23,A1_Berechnung!$C$6:$V$61,20,FALSE)</f>
        <v>-9.1894492344004874E-2</v>
      </c>
    </row>
    <row r="24" spans="3:22" ht="8.25" customHeight="1" x14ac:dyDescent="0.25">
      <c r="C24" s="47">
        <v>241</v>
      </c>
      <c r="D24" s="40" t="str">
        <f>VLOOKUP(C24,A1_Berechnung!$C$6:$D$61,2,FALSE)</f>
        <v>Hannover,Region</v>
      </c>
      <c r="E24" s="37">
        <f>A1_Berechnung!E19</f>
        <v>1128543</v>
      </c>
      <c r="F24" s="37">
        <f>A1_Berechnung!F19</f>
        <v>1128772</v>
      </c>
      <c r="G24" s="37">
        <f>A1_Berechnung!G19</f>
        <v>1130039</v>
      </c>
      <c r="H24" s="37">
        <f>A1_Berechnung!H19</f>
        <v>1129797</v>
      </c>
      <c r="I24" s="37">
        <f>A1_Berechnung!I19</f>
        <v>1130262</v>
      </c>
      <c r="J24" s="37">
        <f>A1_Berechnung!J19</f>
        <v>1132130</v>
      </c>
      <c r="K24" s="37">
        <f>A1_Berechnung!K19</f>
        <v>1106219</v>
      </c>
      <c r="L24" s="37">
        <f>A1_Berechnung!L19</f>
        <v>1112675</v>
      </c>
      <c r="M24" s="37">
        <f>A1_Berechnung!M19</f>
        <v>1119526</v>
      </c>
      <c r="N24" s="37">
        <f>A1_Berechnung!N19</f>
        <v>1128037</v>
      </c>
      <c r="O24" s="37">
        <f>A1_Berechnung!O19</f>
        <v>1144481</v>
      </c>
      <c r="P24" s="37">
        <f>A1_Berechnung!P19</f>
        <v>1148700</v>
      </c>
      <c r="Q24" s="37">
        <f>A1_Berechnung!Q19</f>
        <v>1152675</v>
      </c>
      <c r="R24" s="37">
        <f>A1_Berechnung!R19</f>
        <v>1157624</v>
      </c>
      <c r="S24" s="69">
        <f>VLOOKUP(C24,A1_Berechnung!$C$6:$V$61,17,FALSE)</f>
        <v>1157115</v>
      </c>
      <c r="T24" s="70">
        <f>VLOOKUP(C24,A1_Berechnung!$C$6:$V$61,18,FALSE)</f>
        <v>2.5317599772449966</v>
      </c>
      <c r="U24" s="70">
        <f>VLOOKUP(C24,A1_Berechnung!$C$6:$V$61,19,FALSE)</f>
        <v>2.5777523254999615</v>
      </c>
      <c r="V24" s="70">
        <f>VLOOKUP(C24,A1_Berechnung!$C$6:$V$61,20,FALSE)</f>
        <v>-4.3969371747648631E-2</v>
      </c>
    </row>
    <row r="25" spans="3:22" ht="8.25" customHeight="1" x14ac:dyDescent="0.25">
      <c r="C25" s="47">
        <v>241001</v>
      </c>
      <c r="D25" s="40" t="str">
        <f>VLOOKUP(C25,A1_Berechnung!$C$6:$D$61,2,FALSE)</f>
        <v>Hannover,Landeshauptstadt</v>
      </c>
      <c r="E25" s="37">
        <f>A1_Berechnung!E20</f>
        <v>515729</v>
      </c>
      <c r="F25" s="37">
        <f>A1_Berechnung!F20</f>
        <v>516343</v>
      </c>
      <c r="G25" s="37">
        <f>A1_Berechnung!G20</f>
        <v>518069</v>
      </c>
      <c r="H25" s="37">
        <f>A1_Berechnung!H20</f>
        <v>519619</v>
      </c>
      <c r="I25" s="37">
        <f>A1_Berechnung!I20</f>
        <v>520966</v>
      </c>
      <c r="J25" s="37">
        <f>A1_Berechnung!J20</f>
        <v>522686</v>
      </c>
      <c r="K25" s="37">
        <f>A1_Berechnung!K20</f>
        <v>509485</v>
      </c>
      <c r="L25" s="37">
        <f>A1_Berechnung!L20</f>
        <v>514137</v>
      </c>
      <c r="M25" s="37">
        <f>A1_Berechnung!M20</f>
        <v>518386</v>
      </c>
      <c r="N25" s="37">
        <f>A1_Berechnung!N20</f>
        <v>523642</v>
      </c>
      <c r="O25" s="37">
        <f>A1_Berechnung!O20</f>
        <v>532163</v>
      </c>
      <c r="P25" s="37">
        <f>A1_Berechnung!P20</f>
        <v>532864</v>
      </c>
      <c r="Q25" s="37">
        <f>A1_Berechnung!Q20</f>
        <v>535061</v>
      </c>
      <c r="R25" s="37">
        <f>A1_Berechnung!R20</f>
        <v>538068</v>
      </c>
      <c r="S25" s="69">
        <f>VLOOKUP(C25,A1_Berechnung!$C$6:$V$61,17,FALSE)</f>
        <v>536925</v>
      </c>
      <c r="T25" s="70">
        <f>VLOOKUP(C25,A1_Berechnung!$C$6:$V$61,18,FALSE)</f>
        <v>4.1099104374584323</v>
      </c>
      <c r="U25" s="70">
        <f>VLOOKUP(C25,A1_Berechnung!$C$6:$V$61,19,FALSE)</f>
        <v>2.5366567234866571</v>
      </c>
      <c r="V25" s="70">
        <f>VLOOKUP(C25,A1_Berechnung!$C$6:$V$61,20,FALSE)</f>
        <v>-0.21242668212939628</v>
      </c>
    </row>
    <row r="26" spans="3:22" ht="8.25" customHeight="1" x14ac:dyDescent="0.25">
      <c r="C26" s="47">
        <v>241999</v>
      </c>
      <c r="D26" s="40" t="str">
        <f>VLOOKUP(C26,A1_Berechnung!$C$6:$D$61,2,FALSE)</f>
        <v>Hannover, Umland</v>
      </c>
      <c r="E26" s="37">
        <f>A1_Berechnung!E21</f>
        <v>612814</v>
      </c>
      <c r="F26" s="37">
        <f>A1_Berechnung!F21</f>
        <v>612429</v>
      </c>
      <c r="G26" s="37">
        <f>A1_Berechnung!G21</f>
        <v>611970</v>
      </c>
      <c r="H26" s="37">
        <f>A1_Berechnung!H21</f>
        <v>610178</v>
      </c>
      <c r="I26" s="37">
        <f>A1_Berechnung!I21</f>
        <v>609296</v>
      </c>
      <c r="J26" s="37">
        <f>A1_Berechnung!J21</f>
        <v>609444</v>
      </c>
      <c r="K26" s="37">
        <f>A1_Berechnung!K21</f>
        <v>596734</v>
      </c>
      <c r="L26" s="37">
        <f>A1_Berechnung!L21</f>
        <v>598538</v>
      </c>
      <c r="M26" s="37">
        <f>A1_Berechnung!M21</f>
        <v>601140</v>
      </c>
      <c r="N26" s="37">
        <f>A1_Berechnung!N21</f>
        <v>604395</v>
      </c>
      <c r="O26" s="37">
        <f>A1_Berechnung!O21</f>
        <v>612318</v>
      </c>
      <c r="P26" s="37">
        <f>A1_Berechnung!P21</f>
        <v>615836</v>
      </c>
      <c r="Q26" s="37">
        <f>A1_Berechnung!Q21</f>
        <v>617614</v>
      </c>
      <c r="R26" s="37">
        <f>A1_Berechnung!R21</f>
        <v>619556</v>
      </c>
      <c r="S26" s="69">
        <f>VLOOKUP(C26,A1_Berechnung!$C$6:$V$61,17,FALSE)</f>
        <v>620190</v>
      </c>
      <c r="T26" s="70">
        <f>VLOOKUP(C26,A1_Berechnung!$C$6:$V$61,18,FALSE)</f>
        <v>1.2036278544550223</v>
      </c>
      <c r="U26" s="70">
        <f>VLOOKUP(C26,A1_Berechnung!$C$6:$V$61,19,FALSE)</f>
        <v>2.6133571588117044</v>
      </c>
      <c r="V26" s="70">
        <f>VLOOKUP(C26,A1_Berechnung!$C$6:$V$61,20,FALSE)</f>
        <v>0.10233134696460046</v>
      </c>
    </row>
    <row r="27" spans="3:22" ht="8.25" customHeight="1" x14ac:dyDescent="0.25">
      <c r="C27" s="47">
        <v>251</v>
      </c>
      <c r="D27" s="40" t="str">
        <f>VLOOKUP(C27,A1_Berechnung!$C$6:$D$61,2,FALSE)</f>
        <v>Diepholz</v>
      </c>
      <c r="E27" s="37">
        <f>A1_Berechnung!E22</f>
        <v>215548</v>
      </c>
      <c r="F27" s="37">
        <f>A1_Berechnung!F22</f>
        <v>215406</v>
      </c>
      <c r="G27" s="37">
        <f>A1_Berechnung!G22</f>
        <v>215142</v>
      </c>
      <c r="H27" s="37">
        <f>A1_Berechnung!H22</f>
        <v>214379</v>
      </c>
      <c r="I27" s="37">
        <f>A1_Berechnung!I22</f>
        <v>213634</v>
      </c>
      <c r="J27" s="37">
        <f>A1_Berechnung!J22</f>
        <v>213558</v>
      </c>
      <c r="K27" s="37">
        <f>A1_Berechnung!K22</f>
        <v>209745</v>
      </c>
      <c r="L27" s="37">
        <f>A1_Berechnung!L22</f>
        <v>209671</v>
      </c>
      <c r="M27" s="37">
        <f>A1_Berechnung!M22</f>
        <v>209955</v>
      </c>
      <c r="N27" s="37">
        <f>A1_Berechnung!N22</f>
        <v>211093</v>
      </c>
      <c r="O27" s="37">
        <f>A1_Berechnung!O22</f>
        <v>213976</v>
      </c>
      <c r="P27" s="37">
        <f>A1_Berechnung!P22</f>
        <v>215082</v>
      </c>
      <c r="Q27" s="37">
        <f>A1_Berechnung!Q22</f>
        <v>216012</v>
      </c>
      <c r="R27" s="37">
        <f>A1_Berechnung!R22</f>
        <v>216886</v>
      </c>
      <c r="S27" s="69">
        <f>VLOOKUP(C27,A1_Berechnung!$C$6:$V$61,17,FALSE)</f>
        <v>217089</v>
      </c>
      <c r="T27" s="70">
        <f>VLOOKUP(C27,A1_Berechnung!$C$6:$V$61,18,FALSE)</f>
        <v>0.71492196633696437</v>
      </c>
      <c r="U27" s="70">
        <f>VLOOKUP(C27,A1_Berechnung!$C$6:$V$61,19,FALSE)</f>
        <v>2.8404542073872654</v>
      </c>
      <c r="V27" s="70">
        <f>VLOOKUP(C27,A1_Berechnung!$C$6:$V$61,20,FALSE)</f>
        <v>9.3597558164196862E-2</v>
      </c>
    </row>
    <row r="28" spans="3:22" ht="8.25" customHeight="1" x14ac:dyDescent="0.25">
      <c r="C28" s="47">
        <v>252</v>
      </c>
      <c r="D28" s="40" t="str">
        <f>VLOOKUP(C28,A1_Berechnung!$C$6:$D$61,2,FALSE)</f>
        <v>Hameln-Pyrmont</v>
      </c>
      <c r="E28" s="37">
        <f>A1_Berechnung!E23</f>
        <v>159840</v>
      </c>
      <c r="F28" s="37">
        <f>A1_Berechnung!F23</f>
        <v>158658</v>
      </c>
      <c r="G28" s="37">
        <f>A1_Berechnung!G23</f>
        <v>157867</v>
      </c>
      <c r="H28" s="37">
        <f>A1_Berechnung!H23</f>
        <v>156398</v>
      </c>
      <c r="I28" s="37">
        <f>A1_Berechnung!I23</f>
        <v>155164</v>
      </c>
      <c r="J28" s="37">
        <f>A1_Berechnung!J23</f>
        <v>154085</v>
      </c>
      <c r="K28" s="37">
        <f>A1_Berechnung!K23</f>
        <v>149513</v>
      </c>
      <c r="L28" s="37">
        <f>A1_Berechnung!L23</f>
        <v>148532</v>
      </c>
      <c r="M28" s="37">
        <f>A1_Berechnung!M23</f>
        <v>147755</v>
      </c>
      <c r="N28" s="37">
        <f>A1_Berechnung!N23</f>
        <v>147813</v>
      </c>
      <c r="O28" s="37">
        <f>A1_Berechnung!O23</f>
        <v>148281</v>
      </c>
      <c r="P28" s="37">
        <f>A1_Berechnung!P23</f>
        <v>148265</v>
      </c>
      <c r="Q28" s="37">
        <f>A1_Berechnung!Q23</f>
        <v>148296</v>
      </c>
      <c r="R28" s="37">
        <f>A1_Berechnung!R23</f>
        <v>148559</v>
      </c>
      <c r="S28" s="69">
        <f>VLOOKUP(C28,A1_Berechnung!$C$6:$V$61,17,FALSE)</f>
        <v>148549</v>
      </c>
      <c r="T28" s="70">
        <f>VLOOKUP(C28,A1_Berechnung!$C$6:$V$61,18,FALSE)</f>
        <v>-7.0639389389389393</v>
      </c>
      <c r="U28" s="70">
        <f>VLOOKUP(C28,A1_Berechnung!$C$6:$V$61,19,FALSE)</f>
        <v>0.49792643407548726</v>
      </c>
      <c r="V28" s="70">
        <f>VLOOKUP(C28,A1_Berechnung!$C$6:$V$61,20,FALSE)</f>
        <v>-6.731332332608593E-3</v>
      </c>
    </row>
    <row r="29" spans="3:22" ht="8.25" customHeight="1" x14ac:dyDescent="0.25">
      <c r="C29" s="47">
        <v>254</v>
      </c>
      <c r="D29" s="40" t="str">
        <f>VLOOKUP(C29,A1_Berechnung!$C$6:$D$61,2,FALSE)</f>
        <v>Hildesheim</v>
      </c>
      <c r="E29" s="37">
        <f>A1_Berechnung!E24</f>
        <v>290643</v>
      </c>
      <c r="F29" s="37">
        <f>A1_Berechnung!F24</f>
        <v>289984</v>
      </c>
      <c r="G29" s="37">
        <f>A1_Berechnung!G24</f>
        <v>288623</v>
      </c>
      <c r="H29" s="37">
        <f>A1_Berechnung!H24</f>
        <v>286663</v>
      </c>
      <c r="I29" s="37">
        <f>A1_Berechnung!I24</f>
        <v>284551</v>
      </c>
      <c r="J29" s="37">
        <f>A1_Berechnung!J24</f>
        <v>282856</v>
      </c>
      <c r="K29" s="37">
        <f>A1_Berechnung!K24</f>
        <v>276383</v>
      </c>
      <c r="L29" s="37">
        <f>A1_Berechnung!L24</f>
        <v>275330</v>
      </c>
      <c r="M29" s="37">
        <f>A1_Berechnung!M24</f>
        <v>274519</v>
      </c>
      <c r="N29" s="37">
        <f>A1_Berechnung!N24</f>
        <v>274554</v>
      </c>
      <c r="O29" s="37">
        <f>A1_Berechnung!O24</f>
        <v>277055</v>
      </c>
      <c r="P29" s="37">
        <f>A1_Berechnung!P24</f>
        <v>277300</v>
      </c>
      <c r="Q29" s="37">
        <f>A1_Berechnung!Q24</f>
        <v>276640</v>
      </c>
      <c r="R29" s="37">
        <f>A1_Berechnung!R24</f>
        <v>276594</v>
      </c>
      <c r="S29" s="69">
        <f>VLOOKUP(C29,A1_Berechnung!$C$6:$V$61,17,FALSE)</f>
        <v>275817</v>
      </c>
      <c r="T29" s="70">
        <f>VLOOKUP(C29,A1_Berechnung!$C$6:$V$61,18,FALSE)</f>
        <v>-5.1011034155303934</v>
      </c>
      <c r="U29" s="70">
        <f>VLOOKUP(C29,A1_Berechnung!$C$6:$V$61,19,FALSE)</f>
        <v>0.4600187941170043</v>
      </c>
      <c r="V29" s="70">
        <f>VLOOKUP(C29,A1_Berechnung!$C$6:$V$61,20,FALSE)</f>
        <v>-0.2809171565543721</v>
      </c>
    </row>
    <row r="30" spans="3:22" ht="8.25" customHeight="1" x14ac:dyDescent="0.25">
      <c r="C30" s="47">
        <v>254021</v>
      </c>
      <c r="D30" s="40" t="str">
        <f>VLOOKUP(C30,A1_Berechnung!$C$6:$D$61,2,FALSE)</f>
        <v>Hildesheim, Stadt</v>
      </c>
      <c r="E30" s="37">
        <f>A1_Berechnung!E25</f>
        <v>102575</v>
      </c>
      <c r="F30" s="37">
        <f>A1_Berechnung!F25</f>
        <v>103249</v>
      </c>
      <c r="G30" s="37">
        <f>A1_Berechnung!G25</f>
        <v>103593</v>
      </c>
      <c r="H30" s="37">
        <f>A1_Berechnung!H25</f>
        <v>103288</v>
      </c>
      <c r="I30" s="37">
        <f>A1_Berechnung!I25</f>
        <v>102903</v>
      </c>
      <c r="J30" s="37">
        <f>A1_Berechnung!J25</f>
        <v>102794</v>
      </c>
      <c r="K30" s="37">
        <f>A1_Berechnung!K25</f>
        <v>99041</v>
      </c>
      <c r="L30" s="37">
        <f>A1_Berechnung!L25</f>
        <v>99224</v>
      </c>
      <c r="M30" s="37">
        <f>A1_Berechnung!M25</f>
        <v>99390</v>
      </c>
      <c r="N30" s="37">
        <f>A1_Berechnung!N25</f>
        <v>99979</v>
      </c>
      <c r="O30" s="37">
        <f>A1_Berechnung!O25</f>
        <v>101667</v>
      </c>
      <c r="P30" s="37">
        <f>A1_Berechnung!P25</f>
        <v>101687</v>
      </c>
      <c r="Q30" s="37">
        <f>A1_Berechnung!Q25</f>
        <v>101744</v>
      </c>
      <c r="R30" s="37">
        <f>A1_Berechnung!R25</f>
        <v>101990</v>
      </c>
      <c r="S30" s="69">
        <f>VLOOKUP(C30,A1_Berechnung!$C$6:$V$61,17,FALSE)</f>
        <v>101693</v>
      </c>
      <c r="T30" s="70">
        <f>VLOOKUP(C30,A1_Berechnung!$C$6:$V$61,18,FALSE)</f>
        <v>-0.85985864001949797</v>
      </c>
      <c r="U30" s="70">
        <f>VLOOKUP(C30,A1_Berechnung!$C$6:$V$61,19,FALSE)</f>
        <v>1.7143600156032768</v>
      </c>
      <c r="V30" s="70">
        <f>VLOOKUP(C30,A1_Berechnung!$C$6:$V$61,20,FALSE)</f>
        <v>-0.29120502010000981</v>
      </c>
    </row>
    <row r="31" spans="3:22" ht="8.25" customHeight="1" x14ac:dyDescent="0.25">
      <c r="C31" s="47">
        <v>254999</v>
      </c>
      <c r="D31" s="40" t="str">
        <f>VLOOKUP(C31,A1_Berechnung!$C$6:$D$61,2,FALSE)</f>
        <v>Hildesheim, Umland</v>
      </c>
      <c r="E31" s="37">
        <f>A1_Berechnung!E26</f>
        <v>188068</v>
      </c>
      <c r="F31" s="37">
        <f>A1_Berechnung!F26</f>
        <v>186735</v>
      </c>
      <c r="G31" s="37">
        <f>A1_Berechnung!G26</f>
        <v>185030</v>
      </c>
      <c r="H31" s="37">
        <f>A1_Berechnung!H26</f>
        <v>183375</v>
      </c>
      <c r="I31" s="37">
        <f>A1_Berechnung!I26</f>
        <v>181648</v>
      </c>
      <c r="J31" s="37">
        <f>A1_Berechnung!J26</f>
        <v>180062</v>
      </c>
      <c r="K31" s="37">
        <f>A1_Berechnung!K26</f>
        <v>177342</v>
      </c>
      <c r="L31" s="37">
        <f>A1_Berechnung!L26</f>
        <v>176106</v>
      </c>
      <c r="M31" s="37">
        <f>A1_Berechnung!M26</f>
        <v>175129</v>
      </c>
      <c r="N31" s="37">
        <f>A1_Berechnung!N26</f>
        <v>174575</v>
      </c>
      <c r="O31" s="37">
        <f>A1_Berechnung!O26</f>
        <v>175388</v>
      </c>
      <c r="P31" s="37">
        <f>A1_Berechnung!P26</f>
        <v>175613</v>
      </c>
      <c r="Q31" s="37">
        <f>A1_Berechnung!Q26</f>
        <v>174896</v>
      </c>
      <c r="R31" s="37">
        <f>A1_Berechnung!R26</f>
        <v>174604</v>
      </c>
      <c r="S31" s="69">
        <f>VLOOKUP(C31,A1_Berechnung!$C$6:$V$61,17,FALSE)</f>
        <v>174124</v>
      </c>
      <c r="T31" s="70">
        <f>VLOOKUP(C31,A1_Berechnung!$C$6:$V$61,18,FALSE)</f>
        <v>-7.4143394942254925</v>
      </c>
      <c r="U31" s="70">
        <f>VLOOKUP(C31,A1_Berechnung!$C$6:$V$61,19,FALSE)</f>
        <v>-0.2583416869540312</v>
      </c>
      <c r="V31" s="70">
        <f>VLOOKUP(C31,A1_Berechnung!$C$6:$V$61,20,FALSE)</f>
        <v>-0.27490779134498639</v>
      </c>
    </row>
    <row r="32" spans="3:22" ht="8.25" customHeight="1" x14ac:dyDescent="0.25">
      <c r="C32" s="47">
        <v>255</v>
      </c>
      <c r="D32" s="40" t="str">
        <f>VLOOKUP(C32,A1_Berechnung!$C$6:$D$61,2,FALSE)</f>
        <v>Holzminden</v>
      </c>
      <c r="E32" s="37">
        <f>A1_Berechnung!E27</f>
        <v>77918</v>
      </c>
      <c r="F32" s="37">
        <f>A1_Berechnung!F27</f>
        <v>76888</v>
      </c>
      <c r="G32" s="37">
        <f>A1_Berechnung!G27</f>
        <v>76103</v>
      </c>
      <c r="H32" s="37">
        <f>A1_Berechnung!H27</f>
        <v>75092</v>
      </c>
      <c r="I32" s="37">
        <f>A1_Berechnung!I27</f>
        <v>74094</v>
      </c>
      <c r="J32" s="37">
        <f>A1_Berechnung!J27</f>
        <v>73240</v>
      </c>
      <c r="K32" s="37">
        <f>A1_Berechnung!K27</f>
        <v>73155</v>
      </c>
      <c r="L32" s="37">
        <f>A1_Berechnung!L27</f>
        <v>72459</v>
      </c>
      <c r="M32" s="37">
        <f>A1_Berechnung!M27</f>
        <v>71877</v>
      </c>
      <c r="N32" s="37">
        <f>A1_Berechnung!N27</f>
        <v>71438</v>
      </c>
      <c r="O32" s="37">
        <f>A1_Berechnung!O27</f>
        <v>71659</v>
      </c>
      <c r="P32" s="37">
        <f>A1_Berechnung!P27</f>
        <v>71510</v>
      </c>
      <c r="Q32" s="37">
        <f>A1_Berechnung!Q27</f>
        <v>71144</v>
      </c>
      <c r="R32" s="37">
        <f>A1_Berechnung!R27</f>
        <v>70975</v>
      </c>
      <c r="S32" s="69">
        <f>VLOOKUP(C32,A1_Berechnung!$C$6:$V$61,17,FALSE)</f>
        <v>70458</v>
      </c>
      <c r="T32" s="70">
        <f>VLOOKUP(C32,A1_Berechnung!$C$6:$V$61,18,FALSE)</f>
        <v>-9.5741677147770741</v>
      </c>
      <c r="U32" s="70">
        <f>VLOOKUP(C32,A1_Berechnung!$C$6:$V$61,19,FALSE)</f>
        <v>-1.3718189199025728</v>
      </c>
      <c r="V32" s="70">
        <f>VLOOKUP(C32,A1_Berechnung!$C$6:$V$61,20,FALSE)</f>
        <v>-0.72842550193730182</v>
      </c>
    </row>
    <row r="33" spans="3:22" ht="8.25" customHeight="1" x14ac:dyDescent="0.25">
      <c r="C33" s="47">
        <v>256</v>
      </c>
      <c r="D33" s="40" t="str">
        <f>VLOOKUP(C33,A1_Berechnung!$C$6:$D$61,2,FALSE)</f>
        <v>Nienburg (Weser)</v>
      </c>
      <c r="E33" s="37">
        <f>A1_Berechnung!E28</f>
        <v>125870</v>
      </c>
      <c r="F33" s="37">
        <f>A1_Berechnung!F28</f>
        <v>125436</v>
      </c>
      <c r="G33" s="37">
        <f>A1_Berechnung!G28</f>
        <v>124895</v>
      </c>
      <c r="H33" s="37">
        <f>A1_Berechnung!H28</f>
        <v>123881</v>
      </c>
      <c r="I33" s="37">
        <f>A1_Berechnung!I28</f>
        <v>122989</v>
      </c>
      <c r="J33" s="37">
        <f>A1_Berechnung!J28</f>
        <v>122206</v>
      </c>
      <c r="K33" s="37">
        <f>A1_Berechnung!K28</f>
        <v>121390</v>
      </c>
      <c r="L33" s="37">
        <f>A1_Berechnung!L28</f>
        <v>120225</v>
      </c>
      <c r="M33" s="37">
        <f>A1_Berechnung!M28</f>
        <v>119848</v>
      </c>
      <c r="N33" s="37">
        <f>A1_Berechnung!N28</f>
        <v>119631</v>
      </c>
      <c r="O33" s="37">
        <f>A1_Berechnung!O28</f>
        <v>120632</v>
      </c>
      <c r="P33" s="37">
        <f>A1_Berechnung!P28</f>
        <v>121503</v>
      </c>
      <c r="Q33" s="37">
        <f>A1_Berechnung!Q28</f>
        <v>121470</v>
      </c>
      <c r="R33" s="37">
        <f>A1_Berechnung!R28</f>
        <v>121386</v>
      </c>
      <c r="S33" s="69">
        <f>VLOOKUP(C33,A1_Berechnung!$C$6:$V$61,17,FALSE)</f>
        <v>121390</v>
      </c>
      <c r="T33" s="70">
        <f>VLOOKUP(C33,A1_Berechnung!$C$6:$V$61,18,FALSE)</f>
        <v>-3.5592277746881704</v>
      </c>
      <c r="U33" s="70">
        <f>VLOOKUP(C33,A1_Berechnung!$C$6:$V$61,19,FALSE)</f>
        <v>1.4703546739557471</v>
      </c>
      <c r="V33" s="70">
        <f>VLOOKUP(C33,A1_Berechnung!$C$6:$V$61,20,FALSE)</f>
        <v>3.2952729309805085E-3</v>
      </c>
    </row>
    <row r="34" spans="3:22" ht="8.25" customHeight="1" x14ac:dyDescent="0.25">
      <c r="C34" s="47">
        <v>257</v>
      </c>
      <c r="D34" s="40" t="str">
        <f>VLOOKUP(C34,A1_Berechnung!$C$6:$D$61,2,FALSE)</f>
        <v>Schaumburg</v>
      </c>
      <c r="E34" s="37">
        <f>A1_Berechnung!E29</f>
        <v>165557</v>
      </c>
      <c r="F34" s="37">
        <f>A1_Berechnung!F29</f>
        <v>165109</v>
      </c>
      <c r="G34" s="37">
        <f>A1_Berechnung!G29</f>
        <v>164172</v>
      </c>
      <c r="H34" s="37">
        <f>A1_Berechnung!H29</f>
        <v>162971</v>
      </c>
      <c r="I34" s="37">
        <f>A1_Berechnung!I29</f>
        <v>161746</v>
      </c>
      <c r="J34" s="37">
        <f>A1_Berechnung!J29</f>
        <v>160636</v>
      </c>
      <c r="K34" s="37">
        <f>A1_Berechnung!K29</f>
        <v>157026</v>
      </c>
      <c r="L34" s="37">
        <f>A1_Berechnung!L29</f>
        <v>156039</v>
      </c>
      <c r="M34" s="37">
        <f>A1_Berechnung!M29</f>
        <v>155599</v>
      </c>
      <c r="N34" s="37">
        <f>A1_Berechnung!N29</f>
        <v>155847</v>
      </c>
      <c r="O34" s="37">
        <f>A1_Berechnung!O29</f>
        <v>156206</v>
      </c>
      <c r="P34" s="37">
        <f>A1_Berechnung!P29</f>
        <v>157616</v>
      </c>
      <c r="Q34" s="37">
        <f>A1_Berechnung!Q29</f>
        <v>157883</v>
      </c>
      <c r="R34" s="37">
        <f>A1_Berechnung!R29</f>
        <v>157781</v>
      </c>
      <c r="S34" s="69">
        <f>VLOOKUP(C34,A1_Berechnung!$C$6:$V$61,17,FALSE)</f>
        <v>157820</v>
      </c>
      <c r="T34" s="70">
        <f>VLOOKUP(C34,A1_Berechnung!$C$6:$V$61,18,FALSE)</f>
        <v>-4.6733149308093287</v>
      </c>
      <c r="U34" s="70">
        <f>VLOOKUP(C34,A1_Berechnung!$C$6:$V$61,19,FALSE)</f>
        <v>1.2659852291029021</v>
      </c>
      <c r="V34" s="70">
        <f>VLOOKUP(C34,A1_Berechnung!$C$6:$V$61,20,FALSE)</f>
        <v>2.4717805058910768E-2</v>
      </c>
    </row>
    <row r="35" spans="3:22" s="46" customFormat="1" ht="16.5" customHeight="1" x14ac:dyDescent="0.15">
      <c r="C35" s="48">
        <v>2</v>
      </c>
      <c r="D35" s="40" t="str">
        <f>VLOOKUP(C35,A1_Berechnung!$C$6:$D$61,2,FALSE)</f>
        <v>Stat. Region Hannover</v>
      </c>
      <c r="E35" s="45">
        <f>A1_Berechnung!E30</f>
        <v>2163919</v>
      </c>
      <c r="F35" s="45">
        <f>A1_Berechnung!F30</f>
        <v>2160253</v>
      </c>
      <c r="G35" s="45">
        <f>A1_Berechnung!G30</f>
        <v>2156841</v>
      </c>
      <c r="H35" s="45">
        <f>A1_Berechnung!H30</f>
        <v>2149181</v>
      </c>
      <c r="I35" s="45">
        <f>A1_Berechnung!I30</f>
        <v>2142440</v>
      </c>
      <c r="J35" s="45">
        <f>A1_Berechnung!J30</f>
        <v>2138711</v>
      </c>
      <c r="K35" s="45">
        <f>A1_Berechnung!K30</f>
        <v>2093431</v>
      </c>
      <c r="L35" s="45">
        <f>A1_Berechnung!L30</f>
        <v>2094931</v>
      </c>
      <c r="M35" s="45">
        <f>A1_Berechnung!M30</f>
        <v>2099079</v>
      </c>
      <c r="N35" s="45">
        <f>A1_Berechnung!N30</f>
        <v>2108413</v>
      </c>
      <c r="O35" s="45">
        <f>A1_Berechnung!O30</f>
        <v>2132290</v>
      </c>
      <c r="P35" s="45">
        <f>A1_Berechnung!P30</f>
        <v>2139976</v>
      </c>
      <c r="Q35" s="45">
        <f>A1_Berechnung!Q30</f>
        <v>2144120</v>
      </c>
      <c r="R35" s="45">
        <f>A1_Berechnung!R30</f>
        <v>2149805</v>
      </c>
      <c r="S35" s="69">
        <f>VLOOKUP(C35,A1_Berechnung!$C$6:$V$61,17,FALSE)</f>
        <v>2148238</v>
      </c>
      <c r="T35" s="70">
        <f>VLOOKUP(C35,A1_Berechnung!$C$6:$V$61,18,FALSE)</f>
        <v>-0.72465743865643772</v>
      </c>
      <c r="U35" s="70">
        <f>VLOOKUP(C35,A1_Berechnung!$C$6:$V$61,19,FALSE)</f>
        <v>1.8888614327458615</v>
      </c>
      <c r="V35" s="70">
        <f>VLOOKUP(C35,A1_Berechnung!$C$6:$V$61,20,FALSE)</f>
        <v>-7.2890331913824741E-2</v>
      </c>
    </row>
    <row r="36" spans="3:22" ht="8.25" customHeight="1" x14ac:dyDescent="0.25">
      <c r="C36" s="47">
        <v>351</v>
      </c>
      <c r="D36" s="40" t="str">
        <f>VLOOKUP(C36,A1_Berechnung!$C$6:$D$61,2,FALSE)</f>
        <v>Celle</v>
      </c>
      <c r="E36" s="37">
        <f>A1_Berechnung!E31</f>
        <v>182444</v>
      </c>
      <c r="F36" s="37">
        <f>A1_Berechnung!F31</f>
        <v>181936</v>
      </c>
      <c r="G36" s="37">
        <f>A1_Berechnung!G31</f>
        <v>181115</v>
      </c>
      <c r="H36" s="37">
        <f>A1_Berechnung!H31</f>
        <v>180130</v>
      </c>
      <c r="I36" s="37">
        <f>A1_Berechnung!I31</f>
        <v>179247</v>
      </c>
      <c r="J36" s="37">
        <f>A1_Berechnung!J31</f>
        <v>178528</v>
      </c>
      <c r="K36" s="37">
        <f>A1_Berechnung!K31</f>
        <v>176054</v>
      </c>
      <c r="L36" s="37">
        <f>A1_Berechnung!L31</f>
        <v>175706</v>
      </c>
      <c r="M36" s="37">
        <f>A1_Berechnung!M31</f>
        <v>175552</v>
      </c>
      <c r="N36" s="37">
        <f>A1_Berechnung!N31</f>
        <v>176157</v>
      </c>
      <c r="O36" s="37">
        <f>A1_Berechnung!O31</f>
        <v>177971</v>
      </c>
      <c r="P36" s="37">
        <f>A1_Berechnung!P31</f>
        <v>178370</v>
      </c>
      <c r="Q36" s="37">
        <f>A1_Berechnung!Q31</f>
        <v>178764</v>
      </c>
      <c r="R36" s="37">
        <f>A1_Berechnung!R31</f>
        <v>178936</v>
      </c>
      <c r="S36" s="69">
        <f>VLOOKUP(C36,A1_Berechnung!$C$6:$V$61,17,FALSE)</f>
        <v>179011</v>
      </c>
      <c r="T36" s="70">
        <f>VLOOKUP(C36,A1_Berechnung!$C$6:$V$61,18,FALSE)</f>
        <v>-1.8816732805682839</v>
      </c>
      <c r="U36" s="70">
        <f>VLOOKUP(C36,A1_Berechnung!$C$6:$V$61,19,FALSE)</f>
        <v>1.6201456655142856</v>
      </c>
      <c r="V36" s="70">
        <f>VLOOKUP(C36,A1_Berechnung!$C$6:$V$61,20,FALSE)</f>
        <v>4.1914427504806187E-2</v>
      </c>
    </row>
    <row r="37" spans="3:22" ht="8.25" customHeight="1" x14ac:dyDescent="0.25">
      <c r="C37" s="47">
        <v>352</v>
      </c>
      <c r="D37" s="40" t="str">
        <f>VLOOKUP(C37,A1_Berechnung!$C$6:$D$61,2,FALSE)</f>
        <v>Cuxhaven</v>
      </c>
      <c r="E37" s="37">
        <f>A1_Berechnung!E32</f>
        <v>205276</v>
      </c>
      <c r="F37" s="37">
        <f>A1_Berechnung!F32</f>
        <v>204235</v>
      </c>
      <c r="G37" s="37">
        <f>A1_Berechnung!G32</f>
        <v>202933</v>
      </c>
      <c r="H37" s="37">
        <f>A1_Berechnung!H32</f>
        <v>202124</v>
      </c>
      <c r="I37" s="37">
        <f>A1_Berechnung!I32</f>
        <v>201188</v>
      </c>
      <c r="J37" s="37">
        <f>A1_Berechnung!J32</f>
        <v>200464</v>
      </c>
      <c r="K37" s="37">
        <f>A1_Berechnung!K32</f>
        <v>198115</v>
      </c>
      <c r="L37" s="37">
        <f>A1_Berechnung!L32</f>
        <v>197433</v>
      </c>
      <c r="M37" s="37">
        <f>A1_Berechnung!M32</f>
        <v>196607</v>
      </c>
      <c r="N37" s="37">
        <f>A1_Berechnung!N32</f>
        <v>196787</v>
      </c>
      <c r="O37" s="37">
        <f>A1_Berechnung!O32</f>
        <v>198103</v>
      </c>
      <c r="P37" s="37">
        <f>A1_Berechnung!P32</f>
        <v>198670</v>
      </c>
      <c r="Q37" s="37">
        <f>A1_Berechnung!Q32</f>
        <v>198100</v>
      </c>
      <c r="R37" s="37">
        <f>A1_Berechnung!R32</f>
        <v>198213</v>
      </c>
      <c r="S37" s="69">
        <f>VLOOKUP(C37,A1_Berechnung!$C$6:$V$61,17,FALSE)</f>
        <v>198038</v>
      </c>
      <c r="T37" s="70">
        <f>VLOOKUP(C37,A1_Berechnung!$C$6:$V$61,18,FALSE)</f>
        <v>-3.5259845281474695</v>
      </c>
      <c r="U37" s="70">
        <f>VLOOKUP(C37,A1_Berechnung!$C$6:$V$61,19,FALSE)</f>
        <v>0.63571272492593511</v>
      </c>
      <c r="V37" s="70">
        <f>VLOOKUP(C37,A1_Berechnung!$C$6:$V$61,20,FALSE)</f>
        <v>-8.8288860972791899E-2</v>
      </c>
    </row>
    <row r="38" spans="3:22" ht="8.25" customHeight="1" x14ac:dyDescent="0.25">
      <c r="C38" s="47">
        <v>353</v>
      </c>
      <c r="D38" s="40" t="str">
        <f>VLOOKUP(C38,A1_Berechnung!$C$6:$D$61,2,FALSE)</f>
        <v>Harburg</v>
      </c>
      <c r="E38" s="37">
        <f>A1_Berechnung!E33</f>
        <v>241827</v>
      </c>
      <c r="F38" s="37">
        <f>A1_Berechnung!F33</f>
        <v>242748</v>
      </c>
      <c r="G38" s="37">
        <f>A1_Berechnung!G33</f>
        <v>243888</v>
      </c>
      <c r="H38" s="37">
        <f>A1_Berechnung!H33</f>
        <v>244640</v>
      </c>
      <c r="I38" s="37">
        <f>A1_Berechnung!I33</f>
        <v>245624</v>
      </c>
      <c r="J38" s="37">
        <f>A1_Berechnung!J33</f>
        <v>246868</v>
      </c>
      <c r="K38" s="37">
        <f>A1_Berechnung!K33</f>
        <v>239269</v>
      </c>
      <c r="L38" s="37">
        <f>A1_Berechnung!L33</f>
        <v>240548</v>
      </c>
      <c r="M38" s="37">
        <f>A1_Berechnung!M33</f>
        <v>242871</v>
      </c>
      <c r="N38" s="37">
        <f>A1_Berechnung!N33</f>
        <v>245199</v>
      </c>
      <c r="O38" s="37">
        <f>A1_Berechnung!O33</f>
        <v>248122</v>
      </c>
      <c r="P38" s="37">
        <f>A1_Berechnung!P33</f>
        <v>250326</v>
      </c>
      <c r="Q38" s="37">
        <f>A1_Berechnung!Q33</f>
        <v>251511</v>
      </c>
      <c r="R38" s="37">
        <f>A1_Berechnung!R33</f>
        <v>252776</v>
      </c>
      <c r="S38" s="69">
        <f>VLOOKUP(C38,A1_Berechnung!$C$6:$V$61,17,FALSE)</f>
        <v>254431</v>
      </c>
      <c r="T38" s="70">
        <f>VLOOKUP(C38,A1_Berechnung!$C$6:$V$61,18,FALSE)</f>
        <v>5.2119903898241304</v>
      </c>
      <c r="U38" s="70">
        <f>VLOOKUP(C38,A1_Berechnung!$C$6:$V$61,19,FALSE)</f>
        <v>3.7651050779163047</v>
      </c>
      <c r="V38" s="70">
        <f>VLOOKUP(C38,A1_Berechnung!$C$6:$V$61,20,FALSE)</f>
        <v>0.65472987941893213</v>
      </c>
    </row>
    <row r="39" spans="3:22" ht="8.25" customHeight="1" x14ac:dyDescent="0.25">
      <c r="C39" s="47">
        <v>354</v>
      </c>
      <c r="D39" s="40" t="str">
        <f>VLOOKUP(C39,A1_Berechnung!$C$6:$D$61,2,FALSE)</f>
        <v>Lüchow-Dannenberg</v>
      </c>
      <c r="E39" s="37">
        <f>A1_Berechnung!E34</f>
        <v>51352</v>
      </c>
      <c r="F39" s="37">
        <f>A1_Berechnung!F34</f>
        <v>50878</v>
      </c>
      <c r="G39" s="37">
        <f>A1_Berechnung!G34</f>
        <v>50465</v>
      </c>
      <c r="H39" s="37">
        <f>A1_Berechnung!H34</f>
        <v>49965</v>
      </c>
      <c r="I39" s="37">
        <f>A1_Berechnung!I34</f>
        <v>49699</v>
      </c>
      <c r="J39" s="37">
        <f>A1_Berechnung!J34</f>
        <v>49213</v>
      </c>
      <c r="K39" s="37">
        <f>A1_Berechnung!K34</f>
        <v>49082</v>
      </c>
      <c r="L39" s="37">
        <f>A1_Berechnung!L34</f>
        <v>48928</v>
      </c>
      <c r="M39" s="37">
        <f>A1_Berechnung!M34</f>
        <v>48670</v>
      </c>
      <c r="N39" s="37">
        <f>A1_Berechnung!N34</f>
        <v>48728</v>
      </c>
      <c r="O39" s="37">
        <f>A1_Berechnung!O34</f>
        <v>50128</v>
      </c>
      <c r="P39" s="37">
        <f>A1_Berechnung!P34</f>
        <v>48825</v>
      </c>
      <c r="Q39" s="37">
        <f>A1_Berechnung!Q34</f>
        <v>48357</v>
      </c>
      <c r="R39" s="37">
        <f>A1_Berechnung!R34</f>
        <v>48424</v>
      </c>
      <c r="S39" s="69">
        <f>VLOOKUP(C39,A1_Berechnung!$C$6:$V$61,17,FALSE)</f>
        <v>48412</v>
      </c>
      <c r="T39" s="70">
        <f>VLOOKUP(C39,A1_Berechnung!$C$6:$V$61,18,FALSE)</f>
        <v>-5.7251908396946565</v>
      </c>
      <c r="U39" s="70">
        <f>VLOOKUP(C39,A1_Berechnung!$C$6:$V$61,19,FALSE)</f>
        <v>-0.64849778361516996</v>
      </c>
      <c r="V39" s="70">
        <f>VLOOKUP(C39,A1_Berechnung!$C$6:$V$61,20,FALSE)</f>
        <v>-2.478110028085247E-2</v>
      </c>
    </row>
    <row r="40" spans="3:22" ht="8.25" customHeight="1" x14ac:dyDescent="0.25">
      <c r="C40" s="47">
        <v>355</v>
      </c>
      <c r="D40" s="40" t="str">
        <f>VLOOKUP(C40,A1_Berechnung!$C$6:$D$61,2,FALSE)</f>
        <v>Lüneburg</v>
      </c>
      <c r="E40" s="37">
        <f>A1_Berechnung!E35</f>
        <v>175441</v>
      </c>
      <c r="F40" s="37">
        <f>A1_Berechnung!F35</f>
        <v>175906</v>
      </c>
      <c r="G40" s="37">
        <f>A1_Berechnung!G35</f>
        <v>176445</v>
      </c>
      <c r="H40" s="37">
        <f>A1_Berechnung!H35</f>
        <v>176512</v>
      </c>
      <c r="I40" s="37">
        <f>A1_Berechnung!I35</f>
        <v>177042</v>
      </c>
      <c r="J40" s="37">
        <f>A1_Berechnung!J35</f>
        <v>177279</v>
      </c>
      <c r="K40" s="37">
        <f>A1_Berechnung!K35</f>
        <v>174685</v>
      </c>
      <c r="L40" s="37">
        <f>A1_Berechnung!L35</f>
        <v>175640</v>
      </c>
      <c r="M40" s="37">
        <f>A1_Berechnung!M35</f>
        <v>176727</v>
      </c>
      <c r="N40" s="37">
        <f>A1_Berechnung!N35</f>
        <v>178122</v>
      </c>
      <c r="O40" s="37">
        <f>A1_Berechnung!O35</f>
        <v>180719</v>
      </c>
      <c r="P40" s="37">
        <f>A1_Berechnung!P35</f>
        <v>181605</v>
      </c>
      <c r="Q40" s="37">
        <f>A1_Berechnung!Q35</f>
        <v>182930</v>
      </c>
      <c r="R40" s="37">
        <f>A1_Berechnung!R35</f>
        <v>183372</v>
      </c>
      <c r="S40" s="69">
        <f>VLOOKUP(C40,A1_Berechnung!$C$6:$V$61,17,FALSE)</f>
        <v>184139</v>
      </c>
      <c r="T40" s="70">
        <f>VLOOKUP(C40,A1_Berechnung!$C$6:$V$61,18,FALSE)</f>
        <v>4.9577920782485281</v>
      </c>
      <c r="U40" s="70">
        <f>VLOOKUP(C40,A1_Berechnung!$C$6:$V$61,19,FALSE)</f>
        <v>3.3780218052795274</v>
      </c>
      <c r="V40" s="70">
        <f>VLOOKUP(C40,A1_Berechnung!$C$6:$V$61,20,FALSE)</f>
        <v>0.41827541827541825</v>
      </c>
    </row>
    <row r="41" spans="3:22" ht="8.25" customHeight="1" x14ac:dyDescent="0.25">
      <c r="C41" s="47">
        <v>356</v>
      </c>
      <c r="D41" s="40" t="str">
        <f>VLOOKUP(C41,A1_Berechnung!$C$6:$D$61,2,FALSE)</f>
        <v>Osterholz</v>
      </c>
      <c r="E41" s="37">
        <f>A1_Berechnung!E36</f>
        <v>112741</v>
      </c>
      <c r="F41" s="37">
        <f>A1_Berechnung!F36</f>
        <v>112498</v>
      </c>
      <c r="G41" s="37">
        <f>A1_Berechnung!G36</f>
        <v>112679</v>
      </c>
      <c r="H41" s="37">
        <f>A1_Berechnung!H36</f>
        <v>112486</v>
      </c>
      <c r="I41" s="37">
        <f>A1_Berechnung!I36</f>
        <v>112029</v>
      </c>
      <c r="J41" s="37">
        <f>A1_Berechnung!J36</f>
        <v>111876</v>
      </c>
      <c r="K41" s="37">
        <f>A1_Berechnung!K36</f>
        <v>110842</v>
      </c>
      <c r="L41" s="37">
        <f>A1_Berechnung!L36</f>
        <v>110816</v>
      </c>
      <c r="M41" s="37">
        <f>A1_Berechnung!M36</f>
        <v>110882</v>
      </c>
      <c r="N41" s="37">
        <f>A1_Berechnung!N36</f>
        <v>111484</v>
      </c>
      <c r="O41" s="37">
        <f>A1_Berechnung!O36</f>
        <v>113579</v>
      </c>
      <c r="P41" s="37">
        <f>A1_Berechnung!P36</f>
        <v>112695</v>
      </c>
      <c r="Q41" s="37">
        <f>A1_Berechnung!Q36</f>
        <v>113105</v>
      </c>
      <c r="R41" s="37">
        <f>A1_Berechnung!R36</f>
        <v>113517</v>
      </c>
      <c r="S41" s="69">
        <f>VLOOKUP(C41,A1_Berechnung!$C$6:$V$61,17,FALSE)</f>
        <v>113928</v>
      </c>
      <c r="T41" s="70">
        <f>VLOOKUP(C41,A1_Berechnung!$C$6:$V$61,18,FALSE)</f>
        <v>1.0528556603187837</v>
      </c>
      <c r="U41" s="70">
        <f>VLOOKUP(C41,A1_Berechnung!$C$6:$V$61,19,FALSE)</f>
        <v>2.1922428330522767</v>
      </c>
      <c r="V41" s="70">
        <f>VLOOKUP(C41,A1_Berechnung!$C$6:$V$61,20,FALSE)</f>
        <v>0.36206030814767831</v>
      </c>
    </row>
    <row r="42" spans="3:22" ht="8.25" customHeight="1" x14ac:dyDescent="0.25">
      <c r="C42" s="47">
        <v>357</v>
      </c>
      <c r="D42" s="40" t="str">
        <f>VLOOKUP(C42,A1_Berechnung!$C$6:$D$61,2,FALSE)</f>
        <v>Rotenburg (Wümme)</v>
      </c>
      <c r="E42" s="37">
        <f>A1_Berechnung!E37</f>
        <v>164875</v>
      </c>
      <c r="F42" s="37">
        <f>A1_Berechnung!F37</f>
        <v>164958</v>
      </c>
      <c r="G42" s="37">
        <f>A1_Berechnung!G37</f>
        <v>165074</v>
      </c>
      <c r="H42" s="37">
        <f>A1_Berechnung!H37</f>
        <v>164603</v>
      </c>
      <c r="I42" s="37">
        <f>A1_Berechnung!I37</f>
        <v>164064</v>
      </c>
      <c r="J42" s="37">
        <f>A1_Berechnung!J37</f>
        <v>163860</v>
      </c>
      <c r="K42" s="37">
        <f>A1_Berechnung!K37</f>
        <v>162182</v>
      </c>
      <c r="L42" s="37">
        <f>A1_Berechnung!L37</f>
        <v>161780</v>
      </c>
      <c r="M42" s="37">
        <f>A1_Berechnung!M37</f>
        <v>161308</v>
      </c>
      <c r="N42" s="37">
        <f>A1_Berechnung!N37</f>
        <v>161842</v>
      </c>
      <c r="O42" s="37">
        <f>A1_Berechnung!O37</f>
        <v>163253</v>
      </c>
      <c r="P42" s="37">
        <f>A1_Berechnung!P37</f>
        <v>163372</v>
      </c>
      <c r="Q42" s="37">
        <f>A1_Berechnung!Q37</f>
        <v>163377</v>
      </c>
      <c r="R42" s="37">
        <f>A1_Berechnung!R37</f>
        <v>163455</v>
      </c>
      <c r="S42" s="69">
        <f>VLOOKUP(C42,A1_Berechnung!$C$6:$V$61,17,FALSE)</f>
        <v>163782</v>
      </c>
      <c r="T42" s="70">
        <f>VLOOKUP(C42,A1_Berechnung!$C$6:$V$61,18,FALSE)</f>
        <v>-0.66292645943896888</v>
      </c>
      <c r="U42" s="70">
        <f>VLOOKUP(C42,A1_Berechnung!$C$6:$V$61,19,FALSE)</f>
        <v>1.1986999666341247</v>
      </c>
      <c r="V42" s="70">
        <f>VLOOKUP(C42,A1_Berechnung!$C$6:$V$61,20,FALSE)</f>
        <v>0.20005506102597045</v>
      </c>
    </row>
    <row r="43" spans="3:22" ht="8.25" customHeight="1" x14ac:dyDescent="0.25">
      <c r="C43" s="47">
        <v>358</v>
      </c>
      <c r="D43" s="40" t="str">
        <f>VLOOKUP(C43,A1_Berechnung!$C$6:$D$61,2,FALSE)</f>
        <v>Heidekreis</v>
      </c>
      <c r="E43" s="37">
        <f>A1_Berechnung!E38</f>
        <v>142678</v>
      </c>
      <c r="F43" s="37">
        <f>A1_Berechnung!F38</f>
        <v>142234</v>
      </c>
      <c r="G43" s="37">
        <f>A1_Berechnung!G38</f>
        <v>141692</v>
      </c>
      <c r="H43" s="37">
        <f>A1_Berechnung!H38</f>
        <v>140792</v>
      </c>
      <c r="I43" s="37">
        <f>A1_Berechnung!I38</f>
        <v>140053</v>
      </c>
      <c r="J43" s="37">
        <f>A1_Berechnung!J38</f>
        <v>139630</v>
      </c>
      <c r="K43" s="37">
        <f>A1_Berechnung!K38</f>
        <v>136072</v>
      </c>
      <c r="L43" s="37">
        <f>A1_Berechnung!L38</f>
        <v>135772</v>
      </c>
      <c r="M43" s="37">
        <f>A1_Berechnung!M38</f>
        <v>136251</v>
      </c>
      <c r="N43" s="37">
        <f>A1_Berechnung!N38</f>
        <v>136200</v>
      </c>
      <c r="O43" s="37">
        <f>A1_Berechnung!O38</f>
        <v>140264</v>
      </c>
      <c r="P43" s="37">
        <f>A1_Berechnung!P38</f>
        <v>139641</v>
      </c>
      <c r="Q43" s="37">
        <f>A1_Berechnung!Q38</f>
        <v>139099</v>
      </c>
      <c r="R43" s="37">
        <f>A1_Berechnung!R38</f>
        <v>139755</v>
      </c>
      <c r="S43" s="69">
        <f>VLOOKUP(C43,A1_Berechnung!$C$6:$V$61,17,FALSE)</f>
        <v>140673</v>
      </c>
      <c r="T43" s="70">
        <f>VLOOKUP(C43,A1_Berechnung!$C$6:$V$61,18,FALSE)</f>
        <v>-1.4052621987972918</v>
      </c>
      <c r="U43" s="70">
        <f>VLOOKUP(C43,A1_Berechnung!$C$6:$V$61,19,FALSE)</f>
        <v>3.2841409691629955</v>
      </c>
      <c r="V43" s="70">
        <f>VLOOKUP(C43,A1_Berechnung!$C$6:$V$61,20,FALSE)</f>
        <v>0.65686379735966516</v>
      </c>
    </row>
    <row r="44" spans="3:22" ht="8.25" customHeight="1" x14ac:dyDescent="0.25">
      <c r="C44" s="47">
        <v>359</v>
      </c>
      <c r="D44" s="40" t="str">
        <f>VLOOKUP(C44,A1_Berechnung!$C$6:$D$61,2,FALSE)</f>
        <v>Stade</v>
      </c>
      <c r="E44" s="37">
        <f>A1_Berechnung!E39</f>
        <v>196475</v>
      </c>
      <c r="F44" s="37">
        <f>A1_Berechnung!F39</f>
        <v>197122</v>
      </c>
      <c r="G44" s="37">
        <f>A1_Berechnung!G39</f>
        <v>197091</v>
      </c>
      <c r="H44" s="37">
        <f>A1_Berechnung!H39</f>
        <v>196891</v>
      </c>
      <c r="I44" s="37">
        <f>A1_Berechnung!I39</f>
        <v>196952</v>
      </c>
      <c r="J44" s="37">
        <f>A1_Berechnung!J39</f>
        <v>197132</v>
      </c>
      <c r="K44" s="37">
        <f>A1_Berechnung!K39</f>
        <v>195606</v>
      </c>
      <c r="L44" s="37">
        <f>A1_Berechnung!L39</f>
        <v>195779</v>
      </c>
      <c r="M44" s="37">
        <f>A1_Berechnung!M39</f>
        <v>196516</v>
      </c>
      <c r="N44" s="37">
        <f>A1_Berechnung!N39</f>
        <v>197448</v>
      </c>
      <c r="O44" s="37">
        <f>A1_Berechnung!O39</f>
        <v>200054</v>
      </c>
      <c r="P44" s="37">
        <f>A1_Berechnung!P39</f>
        <v>201638</v>
      </c>
      <c r="Q44" s="37">
        <f>A1_Berechnung!Q39</f>
        <v>201887</v>
      </c>
      <c r="R44" s="37">
        <f>A1_Berechnung!R39</f>
        <v>203102</v>
      </c>
      <c r="S44" s="69">
        <f>VLOOKUP(C44,A1_Berechnung!$C$6:$V$61,17,FALSE)</f>
        <v>204512</v>
      </c>
      <c r="T44" s="70">
        <f>VLOOKUP(C44,A1_Berechnung!$C$6:$V$61,18,FALSE)</f>
        <v>4.0905967680366455</v>
      </c>
      <c r="U44" s="70">
        <f>VLOOKUP(C44,A1_Berechnung!$C$6:$V$61,19,FALSE)</f>
        <v>3.5776508245208865</v>
      </c>
      <c r="V44" s="70">
        <f>VLOOKUP(C44,A1_Berechnung!$C$6:$V$61,20,FALSE)</f>
        <v>0.69423245462870875</v>
      </c>
    </row>
    <row r="45" spans="3:22" ht="8.25" customHeight="1" x14ac:dyDescent="0.25">
      <c r="C45" s="47">
        <v>360</v>
      </c>
      <c r="D45" s="40" t="str">
        <f>VLOOKUP(C45,A1_Berechnung!$C$6:$D$61,2,FALSE)</f>
        <v>Uelzen</v>
      </c>
      <c r="E45" s="37">
        <f>A1_Berechnung!E40</f>
        <v>96940</v>
      </c>
      <c r="F45" s="37">
        <f>A1_Berechnung!F40</f>
        <v>96458</v>
      </c>
      <c r="G45" s="37">
        <f>A1_Berechnung!G40</f>
        <v>95983</v>
      </c>
      <c r="H45" s="37">
        <f>A1_Berechnung!H40</f>
        <v>94940</v>
      </c>
      <c r="I45" s="37">
        <f>A1_Berechnung!I40</f>
        <v>94428</v>
      </c>
      <c r="J45" s="37">
        <f>A1_Berechnung!J40</f>
        <v>94020</v>
      </c>
      <c r="K45" s="37">
        <f>A1_Berechnung!K40</f>
        <v>93284</v>
      </c>
      <c r="L45" s="37">
        <f>A1_Berechnung!L40</f>
        <v>92801</v>
      </c>
      <c r="M45" s="37">
        <f>A1_Berechnung!M40</f>
        <v>92356</v>
      </c>
      <c r="N45" s="37">
        <f>A1_Berechnung!N40</f>
        <v>92533</v>
      </c>
      <c r="O45" s="37">
        <f>A1_Berechnung!O40</f>
        <v>93131</v>
      </c>
      <c r="P45" s="37">
        <f>A1_Berechnung!P40</f>
        <v>92961</v>
      </c>
      <c r="Q45" s="37">
        <f>A1_Berechnung!Q40</f>
        <v>92744</v>
      </c>
      <c r="R45" s="37">
        <f>A1_Berechnung!R40</f>
        <v>92572</v>
      </c>
      <c r="S45" s="69">
        <f>VLOOKUP(C45,A1_Berechnung!$C$6:$V$61,17,FALSE)</f>
        <v>92389</v>
      </c>
      <c r="T45" s="70">
        <f>VLOOKUP(C45,A1_Berechnung!$C$6:$V$61,18,FALSE)</f>
        <v>-4.6946564885496187</v>
      </c>
      <c r="U45" s="70">
        <f>VLOOKUP(C45,A1_Berechnung!$C$6:$V$61,19,FALSE)</f>
        <v>-0.15562015713313088</v>
      </c>
      <c r="V45" s="70">
        <f>VLOOKUP(C45,A1_Berechnung!$C$6:$V$61,20,FALSE)</f>
        <v>-0.19768396491379683</v>
      </c>
    </row>
    <row r="46" spans="3:22" ht="8.25" customHeight="1" x14ac:dyDescent="0.25">
      <c r="C46" s="47">
        <v>361</v>
      </c>
      <c r="D46" s="40" t="str">
        <f>VLOOKUP(C46,A1_Berechnung!$C$6:$D$61,2,FALSE)</f>
        <v>Verden</v>
      </c>
      <c r="E46" s="37">
        <f>A1_Berechnung!E41</f>
        <v>134084</v>
      </c>
      <c r="F46" s="37">
        <f>A1_Berechnung!F41</f>
        <v>133965</v>
      </c>
      <c r="G46" s="37">
        <f>A1_Berechnung!G41</f>
        <v>133767</v>
      </c>
      <c r="H46" s="37">
        <f>A1_Berechnung!H41</f>
        <v>133560</v>
      </c>
      <c r="I46" s="37">
        <f>A1_Berechnung!I41</f>
        <v>133328</v>
      </c>
      <c r="J46" s="37">
        <f>A1_Berechnung!J41</f>
        <v>133368</v>
      </c>
      <c r="K46" s="37">
        <f>A1_Berechnung!K41</f>
        <v>131936</v>
      </c>
      <c r="L46" s="37">
        <f>A1_Berechnung!L41</f>
        <v>132129</v>
      </c>
      <c r="M46" s="37">
        <f>A1_Berechnung!M41</f>
        <v>132459</v>
      </c>
      <c r="N46" s="37">
        <f>A1_Berechnung!N41</f>
        <v>133215</v>
      </c>
      <c r="O46" s="37">
        <f>A1_Berechnung!O41</f>
        <v>134645</v>
      </c>
      <c r="P46" s="37">
        <f>A1_Berechnung!P41</f>
        <v>135842</v>
      </c>
      <c r="Q46" s="37">
        <f>A1_Berechnung!Q41</f>
        <v>136590</v>
      </c>
      <c r="R46" s="37">
        <f>A1_Berechnung!R41</f>
        <v>136792</v>
      </c>
      <c r="S46" s="69">
        <f>VLOOKUP(C46,A1_Berechnung!$C$6:$V$61,17,FALSE)</f>
        <v>137133</v>
      </c>
      <c r="T46" s="70">
        <f>VLOOKUP(C46,A1_Berechnung!$C$6:$V$61,18,FALSE)</f>
        <v>2.2739476745920468</v>
      </c>
      <c r="U46" s="70">
        <f>VLOOKUP(C46,A1_Berechnung!$C$6:$V$61,19,FALSE)</f>
        <v>2.9411102353338587</v>
      </c>
      <c r="V46" s="70">
        <f>VLOOKUP(C46,A1_Berechnung!$C$6:$V$61,20,FALSE)</f>
        <v>0.24928358383531202</v>
      </c>
    </row>
    <row r="47" spans="3:22" s="46" customFormat="1" ht="16.5" customHeight="1" x14ac:dyDescent="0.15">
      <c r="C47" s="48">
        <v>3</v>
      </c>
      <c r="D47" s="40" t="str">
        <f>VLOOKUP(C47,A1_Berechnung!$C$6:$D$61,2,FALSE)</f>
        <v>Stat. Region Lüneburg</v>
      </c>
      <c r="E47" s="45">
        <f>A1_Berechnung!E42</f>
        <v>1704133</v>
      </c>
      <c r="F47" s="45">
        <f>A1_Berechnung!F42</f>
        <v>1702938</v>
      </c>
      <c r="G47" s="45">
        <f>A1_Berechnung!G42</f>
        <v>1701132</v>
      </c>
      <c r="H47" s="45">
        <f>A1_Berechnung!H42</f>
        <v>1696643</v>
      </c>
      <c r="I47" s="45">
        <f>A1_Berechnung!I42</f>
        <v>1693654</v>
      </c>
      <c r="J47" s="45">
        <f>A1_Berechnung!J42</f>
        <v>1692238</v>
      </c>
      <c r="K47" s="45">
        <f>A1_Berechnung!K42</f>
        <v>1667127</v>
      </c>
      <c r="L47" s="45">
        <f>A1_Berechnung!L42</f>
        <v>1667332</v>
      </c>
      <c r="M47" s="45">
        <f>A1_Berechnung!M42</f>
        <v>1670199</v>
      </c>
      <c r="N47" s="45">
        <f>A1_Berechnung!N42</f>
        <v>1677715</v>
      </c>
      <c r="O47" s="45">
        <f>A1_Berechnung!O42</f>
        <v>1699969</v>
      </c>
      <c r="P47" s="45">
        <f>A1_Berechnung!P42</f>
        <v>1703945</v>
      </c>
      <c r="Q47" s="45">
        <f>A1_Berechnung!Q42</f>
        <v>1706464</v>
      </c>
      <c r="R47" s="45">
        <f>A1_Berechnung!R42</f>
        <v>1710914</v>
      </c>
      <c r="S47" s="69">
        <f>VLOOKUP(C47,A1_Berechnung!$C$6:$V$61,17,FALSE)</f>
        <v>1716448</v>
      </c>
      <c r="T47" s="70">
        <f>VLOOKUP(C47,A1_Berechnung!$C$6:$V$61,18,FALSE)</f>
        <v>0.72265486320609951</v>
      </c>
      <c r="U47" s="70">
        <f>VLOOKUP(C47,A1_Berechnung!$C$6:$V$61,19,FALSE)</f>
        <v>2.3086757882000222</v>
      </c>
      <c r="V47" s="70">
        <f>VLOOKUP(C47,A1_Berechnung!$C$6:$V$61,20,FALSE)</f>
        <v>0.32345284450299666</v>
      </c>
    </row>
    <row r="48" spans="3:22" ht="8.25" customHeight="1" x14ac:dyDescent="0.25">
      <c r="C48" s="47">
        <v>401</v>
      </c>
      <c r="D48" s="40" t="str">
        <f>VLOOKUP(C48,A1_Berechnung!$C$6:$D$61,2,FALSE)</f>
        <v>Delmenhorst,Stadt</v>
      </c>
      <c r="E48" s="37">
        <f>A1_Berechnung!E43</f>
        <v>75916</v>
      </c>
      <c r="F48" s="37">
        <f>A1_Berechnung!F43</f>
        <v>75320</v>
      </c>
      <c r="G48" s="37">
        <f>A1_Berechnung!G43</f>
        <v>75135</v>
      </c>
      <c r="H48" s="37">
        <f>A1_Berechnung!H43</f>
        <v>74751</v>
      </c>
      <c r="I48" s="37">
        <f>A1_Berechnung!I43</f>
        <v>74512</v>
      </c>
      <c r="J48" s="37">
        <f>A1_Berechnung!J43</f>
        <v>74361</v>
      </c>
      <c r="K48" s="37">
        <f>A1_Berechnung!K43</f>
        <v>73364</v>
      </c>
      <c r="L48" s="37">
        <f>A1_Berechnung!L43</f>
        <v>73588</v>
      </c>
      <c r="M48" s="37">
        <f>A1_Berechnung!M43</f>
        <v>74052</v>
      </c>
      <c r="N48" s="37">
        <f>A1_Berechnung!N43</f>
        <v>74804</v>
      </c>
      <c r="O48" s="37">
        <f>A1_Berechnung!O43</f>
        <v>76323</v>
      </c>
      <c r="P48" s="37">
        <f>A1_Berechnung!P43</f>
        <v>77045</v>
      </c>
      <c r="Q48" s="37">
        <f>A1_Berechnung!Q43</f>
        <v>77521</v>
      </c>
      <c r="R48" s="37">
        <f>A1_Berechnung!R43</f>
        <v>77607</v>
      </c>
      <c r="S48" s="69">
        <f>VLOOKUP(C48,A1_Berechnung!$C$6:$V$61,17,FALSE)</f>
        <v>77559</v>
      </c>
      <c r="T48" s="70">
        <f>VLOOKUP(C48,A1_Berechnung!$C$6:$V$61,18,FALSE)</f>
        <v>2.1642341535381209</v>
      </c>
      <c r="U48" s="70">
        <f>VLOOKUP(C48,A1_Berechnung!$C$6:$V$61,19,FALSE)</f>
        <v>3.6829581305812522</v>
      </c>
      <c r="V48" s="70">
        <f>VLOOKUP(C48,A1_Berechnung!$C$6:$V$61,20,FALSE)</f>
        <v>-6.1850090842320925E-2</v>
      </c>
    </row>
    <row r="49" spans="3:22" ht="8.25" customHeight="1" x14ac:dyDescent="0.25">
      <c r="C49" s="47">
        <v>402</v>
      </c>
      <c r="D49" s="40" t="str">
        <f>VLOOKUP(C49,A1_Berechnung!$C$6:$D$61,2,FALSE)</f>
        <v>Emden,Stadt</v>
      </c>
      <c r="E49" s="37">
        <f>A1_Berechnung!E44</f>
        <v>51693</v>
      </c>
      <c r="F49" s="37">
        <f>A1_Berechnung!F44</f>
        <v>51742</v>
      </c>
      <c r="G49" s="37">
        <f>A1_Berechnung!G44</f>
        <v>51714</v>
      </c>
      <c r="H49" s="37">
        <f>A1_Berechnung!H44</f>
        <v>51562</v>
      </c>
      <c r="I49" s="37">
        <f>A1_Berechnung!I44</f>
        <v>51292</v>
      </c>
      <c r="J49" s="37">
        <f>A1_Berechnung!J44</f>
        <v>51616</v>
      </c>
      <c r="K49" s="37">
        <f>A1_Berechnung!K44</f>
        <v>49848</v>
      </c>
      <c r="L49" s="37">
        <f>A1_Berechnung!L44</f>
        <v>49751</v>
      </c>
      <c r="M49" s="37">
        <f>A1_Berechnung!M44</f>
        <v>49790</v>
      </c>
      <c r="N49" s="37">
        <f>A1_Berechnung!N44</f>
        <v>50016</v>
      </c>
      <c r="O49" s="37">
        <f>A1_Berechnung!O44</f>
        <v>50694</v>
      </c>
      <c r="P49" s="37">
        <f>A1_Berechnung!P44</f>
        <v>50486</v>
      </c>
      <c r="Q49" s="37">
        <f>A1_Berechnung!Q44</f>
        <v>50607</v>
      </c>
      <c r="R49" s="37">
        <f>A1_Berechnung!R44</f>
        <v>50195</v>
      </c>
      <c r="S49" s="69">
        <f>VLOOKUP(C49,A1_Berechnung!$C$6:$V$61,17,FALSE)</f>
        <v>49913</v>
      </c>
      <c r="T49" s="70">
        <f>VLOOKUP(C49,A1_Berechnung!$C$6:$V$61,18,FALSE)</f>
        <v>-3.4434062639042038</v>
      </c>
      <c r="U49" s="70">
        <f>VLOOKUP(C49,A1_Berechnung!$C$6:$V$61,19,FALSE)</f>
        <v>-0.20593410108765195</v>
      </c>
      <c r="V49" s="70">
        <f>VLOOKUP(C49,A1_Berechnung!$C$6:$V$61,20,FALSE)</f>
        <v>-0.56180894511405521</v>
      </c>
    </row>
    <row r="50" spans="3:22" ht="8.25" customHeight="1" x14ac:dyDescent="0.25">
      <c r="C50" s="47">
        <v>403</v>
      </c>
      <c r="D50" s="40" t="str">
        <f>VLOOKUP(C50,A1_Berechnung!$C$6:$D$61,2,FALSE)</f>
        <v>Oldenburg(Oldb),Stadt</v>
      </c>
      <c r="E50" s="37">
        <f>A1_Berechnung!E45</f>
        <v>158565</v>
      </c>
      <c r="F50" s="37">
        <f>A1_Berechnung!F45</f>
        <v>159060</v>
      </c>
      <c r="G50" s="37">
        <f>A1_Berechnung!G45</f>
        <v>159563</v>
      </c>
      <c r="H50" s="37">
        <f>A1_Berechnung!H45</f>
        <v>160279</v>
      </c>
      <c r="I50" s="37">
        <f>A1_Berechnung!I45</f>
        <v>161334</v>
      </c>
      <c r="J50" s="37">
        <f>A1_Berechnung!J45</f>
        <v>162173</v>
      </c>
      <c r="K50" s="37">
        <f>A1_Berechnung!K45</f>
        <v>157706</v>
      </c>
      <c r="L50" s="37">
        <f>A1_Berechnung!L45</f>
        <v>158658</v>
      </c>
      <c r="M50" s="37">
        <f>A1_Berechnung!M45</f>
        <v>159610</v>
      </c>
      <c r="N50" s="37">
        <f>A1_Berechnung!N45</f>
        <v>160907</v>
      </c>
      <c r="O50" s="37">
        <f>A1_Berechnung!O45</f>
        <v>163830</v>
      </c>
      <c r="P50" s="37">
        <f>A1_Berechnung!P45</f>
        <v>165711</v>
      </c>
      <c r="Q50" s="37">
        <f>A1_Berechnung!Q45</f>
        <v>167081</v>
      </c>
      <c r="R50" s="37">
        <f>A1_Berechnung!R45</f>
        <v>168210</v>
      </c>
      <c r="S50" s="69">
        <f>VLOOKUP(C50,A1_Berechnung!$C$6:$V$61,17,FALSE)</f>
        <v>169077</v>
      </c>
      <c r="T50" s="70">
        <f>VLOOKUP(C50,A1_Berechnung!$C$6:$V$61,18,FALSE)</f>
        <v>6.6294579509980132</v>
      </c>
      <c r="U50" s="70">
        <f>VLOOKUP(C50,A1_Berechnung!$C$6:$V$61,19,FALSE)</f>
        <v>5.0774671083296559</v>
      </c>
      <c r="V50" s="70">
        <f>VLOOKUP(C50,A1_Berechnung!$C$6:$V$61,20,FALSE)</f>
        <v>0.51542714464062778</v>
      </c>
    </row>
    <row r="51" spans="3:22" ht="8.25" customHeight="1" x14ac:dyDescent="0.25">
      <c r="C51" s="47">
        <v>404</v>
      </c>
      <c r="D51" s="40" t="str">
        <f>VLOOKUP(C51,A1_Berechnung!$C$6:$D$61,2,FALSE)</f>
        <v>Osnabrück,Stadt</v>
      </c>
      <c r="E51" s="37">
        <f>A1_Berechnung!E46</f>
        <v>163814</v>
      </c>
      <c r="F51" s="37">
        <f>A1_Berechnung!F46</f>
        <v>163020</v>
      </c>
      <c r="G51" s="37">
        <f>A1_Berechnung!G46</f>
        <v>162870</v>
      </c>
      <c r="H51" s="37">
        <f>A1_Berechnung!H46</f>
        <v>163286</v>
      </c>
      <c r="I51" s="37">
        <f>A1_Berechnung!I46</f>
        <v>163514</v>
      </c>
      <c r="J51" s="37">
        <f>A1_Berechnung!J46</f>
        <v>164119</v>
      </c>
      <c r="K51" s="37">
        <f>A1_Berechnung!K46</f>
        <v>154513</v>
      </c>
      <c r="L51" s="37">
        <f>A1_Berechnung!L46</f>
        <v>155625</v>
      </c>
      <c r="M51" s="37">
        <f>A1_Berechnung!M46</f>
        <v>156315</v>
      </c>
      <c r="N51" s="37">
        <f>A1_Berechnung!N46</f>
        <v>156897</v>
      </c>
      <c r="O51" s="37">
        <f>A1_Berechnung!O46</f>
        <v>162403</v>
      </c>
      <c r="P51" s="37">
        <f>A1_Berechnung!P46</f>
        <v>164070</v>
      </c>
      <c r="Q51" s="37">
        <f>A1_Berechnung!Q46</f>
        <v>164374</v>
      </c>
      <c r="R51" s="37">
        <f>A1_Berechnung!R46</f>
        <v>164748</v>
      </c>
      <c r="S51" s="69">
        <f>VLOOKUP(C51,A1_Berechnung!$C$6:$V$61,17,FALSE)</f>
        <v>165251</v>
      </c>
      <c r="T51" s="70">
        <f>VLOOKUP(C51,A1_Berechnung!$C$6:$V$61,18,FALSE)</f>
        <v>0.8772144016994885</v>
      </c>
      <c r="U51" s="70">
        <f>VLOOKUP(C51,A1_Berechnung!$C$6:$V$61,19,FALSE)</f>
        <v>5.3245122596353021</v>
      </c>
      <c r="V51" s="70">
        <f>VLOOKUP(C51,A1_Berechnung!$C$6:$V$61,20,FALSE)</f>
        <v>0.30531478379100202</v>
      </c>
    </row>
    <row r="52" spans="3:22" ht="8.25" customHeight="1" x14ac:dyDescent="0.25">
      <c r="C52" s="47">
        <v>405</v>
      </c>
      <c r="D52" s="40" t="str">
        <f>VLOOKUP(C52,A1_Berechnung!$C$6:$D$61,2,FALSE)</f>
        <v>Wilhelmshaven,Stadt</v>
      </c>
      <c r="E52" s="37">
        <f>A1_Berechnung!E47</f>
        <v>83552</v>
      </c>
      <c r="F52" s="37">
        <f>A1_Berechnung!F47</f>
        <v>82797</v>
      </c>
      <c r="G52" s="37">
        <f>A1_Berechnung!G47</f>
        <v>82192</v>
      </c>
      <c r="H52" s="37">
        <f>A1_Berechnung!H47</f>
        <v>81411</v>
      </c>
      <c r="I52" s="37">
        <f>A1_Berechnung!I47</f>
        <v>81137</v>
      </c>
      <c r="J52" s="37">
        <f>A1_Berechnung!J47</f>
        <v>81324</v>
      </c>
      <c r="K52" s="37">
        <f>A1_Berechnung!K47</f>
        <v>76926</v>
      </c>
      <c r="L52" s="37">
        <f>A1_Berechnung!L47</f>
        <v>76545</v>
      </c>
      <c r="M52" s="37">
        <f>A1_Berechnung!M47</f>
        <v>75728</v>
      </c>
      <c r="N52" s="37">
        <f>A1_Berechnung!N47</f>
        <v>75534</v>
      </c>
      <c r="O52" s="37">
        <f>A1_Berechnung!O47</f>
        <v>75995</v>
      </c>
      <c r="P52" s="37">
        <f>A1_Berechnung!P47</f>
        <v>76201</v>
      </c>
      <c r="Q52" s="37">
        <f>A1_Berechnung!Q47</f>
        <v>76316</v>
      </c>
      <c r="R52" s="37">
        <f>A1_Berechnung!R47</f>
        <v>76278</v>
      </c>
      <c r="S52" s="69">
        <f>VLOOKUP(C52,A1_Berechnung!$C$6:$V$61,17,FALSE)</f>
        <v>76089</v>
      </c>
      <c r="T52" s="70">
        <f>VLOOKUP(C52,A1_Berechnung!$C$6:$V$61,18,FALSE)</f>
        <v>-8.9321620068939112</v>
      </c>
      <c r="U52" s="70">
        <f>VLOOKUP(C52,A1_Berechnung!$C$6:$V$61,19,FALSE)</f>
        <v>0.73476844864564306</v>
      </c>
      <c r="V52" s="70">
        <f>VLOOKUP(C52,A1_Berechnung!$C$6:$V$61,20,FALSE)</f>
        <v>-0.24777786517737749</v>
      </c>
    </row>
    <row r="53" spans="3:22" ht="8.25" customHeight="1" x14ac:dyDescent="0.25">
      <c r="C53" s="47">
        <v>451</v>
      </c>
      <c r="D53" s="40" t="str">
        <f>VLOOKUP(C53,A1_Berechnung!$C$6:$D$61,2,FALSE)</f>
        <v>Ammerland</v>
      </c>
      <c r="E53" s="37">
        <f>A1_Berechnung!E48</f>
        <v>115891</v>
      </c>
      <c r="F53" s="37">
        <f>A1_Berechnung!F48</f>
        <v>116626</v>
      </c>
      <c r="G53" s="37">
        <f>A1_Berechnung!G48</f>
        <v>117041</v>
      </c>
      <c r="H53" s="37">
        <f>A1_Berechnung!H48</f>
        <v>117102</v>
      </c>
      <c r="I53" s="37">
        <f>A1_Berechnung!I48</f>
        <v>117517</v>
      </c>
      <c r="J53" s="37">
        <f>A1_Berechnung!J48</f>
        <v>118004</v>
      </c>
      <c r="K53" s="37">
        <f>A1_Berechnung!K48</f>
        <v>117951</v>
      </c>
      <c r="L53" s="37">
        <f>A1_Berechnung!L48</f>
        <v>118489</v>
      </c>
      <c r="M53" s="37">
        <f>A1_Berechnung!M48</f>
        <v>118865</v>
      </c>
      <c r="N53" s="37">
        <f>A1_Berechnung!N48</f>
        <v>119917</v>
      </c>
      <c r="O53" s="37">
        <f>A1_Berechnung!O48</f>
        <v>121435</v>
      </c>
      <c r="P53" s="37">
        <f>A1_Berechnung!P48</f>
        <v>122698</v>
      </c>
      <c r="Q53" s="37">
        <f>A1_Berechnung!Q48</f>
        <v>123377</v>
      </c>
      <c r="R53" s="37">
        <f>A1_Berechnung!R48</f>
        <v>124071</v>
      </c>
      <c r="S53" s="69">
        <f>VLOOKUP(C53,A1_Berechnung!$C$6:$V$61,17,FALSE)</f>
        <v>124859</v>
      </c>
      <c r="T53" s="70">
        <f>VLOOKUP(C53,A1_Berechnung!$C$6:$V$61,18,FALSE)</f>
        <v>7.7383058218498419</v>
      </c>
      <c r="U53" s="70">
        <f>VLOOKUP(C53,A1_Berechnung!$C$6:$V$61,19,FALSE)</f>
        <v>4.1211838188080092</v>
      </c>
      <c r="V53" s="70">
        <f>VLOOKUP(C53,A1_Berechnung!$C$6:$V$61,20,FALSE)</f>
        <v>0.63512021342618341</v>
      </c>
    </row>
    <row r="54" spans="3:22" ht="8.25" customHeight="1" x14ac:dyDescent="0.25">
      <c r="C54" s="47">
        <v>452</v>
      </c>
      <c r="D54" s="40" t="str">
        <f>VLOOKUP(C54,A1_Berechnung!$C$6:$D$61,2,FALSE)</f>
        <v>Aurich</v>
      </c>
      <c r="E54" s="37">
        <f>A1_Berechnung!E49</f>
        <v>190128</v>
      </c>
      <c r="F54" s="37">
        <f>A1_Berechnung!F49</f>
        <v>190252</v>
      </c>
      <c r="G54" s="37">
        <f>A1_Berechnung!G49</f>
        <v>190293</v>
      </c>
      <c r="H54" s="37">
        <f>A1_Berechnung!H49</f>
        <v>189381</v>
      </c>
      <c r="I54" s="37">
        <f>A1_Berechnung!I49</f>
        <v>188973</v>
      </c>
      <c r="J54" s="37">
        <f>A1_Berechnung!J49</f>
        <v>188947</v>
      </c>
      <c r="K54" s="37">
        <f>A1_Berechnung!K49</f>
        <v>186713</v>
      </c>
      <c r="L54" s="37">
        <f>A1_Berechnung!L49</f>
        <v>186673</v>
      </c>
      <c r="M54" s="37">
        <f>A1_Berechnung!M49</f>
        <v>187058</v>
      </c>
      <c r="N54" s="37">
        <f>A1_Berechnung!N49</f>
        <v>187998</v>
      </c>
      <c r="O54" s="37">
        <f>A1_Berechnung!O49</f>
        <v>189199</v>
      </c>
      <c r="P54" s="37">
        <f>A1_Berechnung!P49</f>
        <v>190066</v>
      </c>
      <c r="Q54" s="37">
        <f>A1_Berechnung!Q49</f>
        <v>189949</v>
      </c>
      <c r="R54" s="37">
        <f>A1_Berechnung!R49</f>
        <v>189848</v>
      </c>
      <c r="S54" s="69">
        <f>VLOOKUP(C54,A1_Berechnung!$C$6:$V$61,17,FALSE)</f>
        <v>189694</v>
      </c>
      <c r="T54" s="70">
        <f>VLOOKUP(C54,A1_Berechnung!$C$6:$V$61,18,FALSE)</f>
        <v>-0.22826727257426577</v>
      </c>
      <c r="U54" s="70">
        <f>VLOOKUP(C54,A1_Berechnung!$C$6:$V$61,19,FALSE)</f>
        <v>0.90213725677932743</v>
      </c>
      <c r="V54" s="70">
        <f>VLOOKUP(C54,A1_Berechnung!$C$6:$V$61,20,FALSE)</f>
        <v>-8.1117525599426907E-2</v>
      </c>
    </row>
    <row r="55" spans="3:22" ht="8.25" customHeight="1" x14ac:dyDescent="0.25">
      <c r="C55" s="47">
        <v>453</v>
      </c>
      <c r="D55" s="40" t="str">
        <f>VLOOKUP(C55,A1_Berechnung!$C$6:$D$61,2,FALSE)</f>
        <v>Cloppenburg</v>
      </c>
      <c r="E55" s="37">
        <f>A1_Berechnung!E50</f>
        <v>155642</v>
      </c>
      <c r="F55" s="37">
        <f>A1_Berechnung!F50</f>
        <v>156241</v>
      </c>
      <c r="G55" s="37">
        <f>A1_Berechnung!G50</f>
        <v>157164</v>
      </c>
      <c r="H55" s="37">
        <f>A1_Berechnung!H50</f>
        <v>157268</v>
      </c>
      <c r="I55" s="37">
        <f>A1_Berechnung!I50</f>
        <v>157506</v>
      </c>
      <c r="J55" s="37">
        <f>A1_Berechnung!J50</f>
        <v>158194</v>
      </c>
      <c r="K55" s="37">
        <f>A1_Berechnung!K50</f>
        <v>159290</v>
      </c>
      <c r="L55" s="37">
        <f>A1_Berechnung!L50</f>
        <v>160033</v>
      </c>
      <c r="M55" s="37">
        <f>A1_Berechnung!M50</f>
        <v>160176</v>
      </c>
      <c r="N55" s="37">
        <f>A1_Berechnung!N50</f>
        <v>162350</v>
      </c>
      <c r="O55" s="37">
        <f>A1_Berechnung!O50</f>
        <v>164734</v>
      </c>
      <c r="P55" s="37">
        <f>A1_Berechnung!P50</f>
        <v>165930</v>
      </c>
      <c r="Q55" s="37">
        <f>A1_Berechnung!Q50</f>
        <v>167925</v>
      </c>
      <c r="R55" s="37">
        <f>A1_Berechnung!R50</f>
        <v>169348</v>
      </c>
      <c r="S55" s="69">
        <f>VLOOKUP(C55,A1_Berechnung!$C$6:$V$61,17,FALSE)</f>
        <v>170682</v>
      </c>
      <c r="T55" s="70">
        <f>VLOOKUP(C55,A1_Berechnung!$C$6:$V$61,18,FALSE)</f>
        <v>9.6632014494802174</v>
      </c>
      <c r="U55" s="70">
        <f>VLOOKUP(C55,A1_Berechnung!$C$6:$V$61,19,FALSE)</f>
        <v>5.1321219587311369</v>
      </c>
      <c r="V55" s="70">
        <f>VLOOKUP(C55,A1_Berechnung!$C$6:$V$61,20,FALSE)</f>
        <v>0.78772704726362286</v>
      </c>
    </row>
    <row r="56" spans="3:22" ht="8.25" customHeight="1" x14ac:dyDescent="0.25">
      <c r="C56" s="47">
        <v>454</v>
      </c>
      <c r="D56" s="40" t="str">
        <f>VLOOKUP(C56,A1_Berechnung!$C$6:$D$61,2,FALSE)</f>
        <v>Emsland</v>
      </c>
      <c r="E56" s="37">
        <f>A1_Berechnung!E51</f>
        <v>310088</v>
      </c>
      <c r="F56" s="37">
        <f>A1_Berechnung!F51</f>
        <v>311965</v>
      </c>
      <c r="G56" s="37">
        <f>A1_Berechnung!G51</f>
        <v>313533</v>
      </c>
      <c r="H56" s="37">
        <f>A1_Berechnung!H51</f>
        <v>313824</v>
      </c>
      <c r="I56" s="37">
        <f>A1_Berechnung!I51</f>
        <v>313098</v>
      </c>
      <c r="J56" s="37">
        <f>A1_Berechnung!J51</f>
        <v>313056</v>
      </c>
      <c r="K56" s="37">
        <f>A1_Berechnung!K51</f>
        <v>311634</v>
      </c>
      <c r="L56" s="37">
        <f>A1_Berechnung!L51</f>
        <v>312855</v>
      </c>
      <c r="M56" s="37">
        <f>A1_Berechnung!M51</f>
        <v>313689</v>
      </c>
      <c r="N56" s="37">
        <f>A1_Berechnung!N51</f>
        <v>315757</v>
      </c>
      <c r="O56" s="37">
        <f>A1_Berechnung!O51</f>
        <v>319488</v>
      </c>
      <c r="P56" s="37">
        <f>A1_Berechnung!P51</f>
        <v>321391</v>
      </c>
      <c r="Q56" s="37">
        <f>A1_Berechnung!Q51</f>
        <v>323636</v>
      </c>
      <c r="R56" s="37">
        <f>A1_Berechnung!R51</f>
        <v>325657</v>
      </c>
      <c r="S56" s="69">
        <f>VLOOKUP(C56,A1_Berechnung!$C$6:$V$61,17,FALSE)</f>
        <v>326954</v>
      </c>
      <c r="T56" s="70">
        <f>VLOOKUP(C56,A1_Berechnung!$C$6:$V$61,18,FALSE)</f>
        <v>5.4391011583808471</v>
      </c>
      <c r="U56" s="70">
        <f>VLOOKUP(C56,A1_Berechnung!$C$6:$V$61,19,FALSE)</f>
        <v>3.5460813220292819</v>
      </c>
      <c r="V56" s="70">
        <f>VLOOKUP(C56,A1_Berechnung!$C$6:$V$61,20,FALSE)</f>
        <v>0.39827180131242379</v>
      </c>
    </row>
    <row r="57" spans="3:22" ht="8.25" customHeight="1" x14ac:dyDescent="0.25">
      <c r="C57" s="47">
        <v>455</v>
      </c>
      <c r="D57" s="40" t="str">
        <f>VLOOKUP(C57,A1_Berechnung!$C$6:$D$61,2,FALSE)</f>
        <v>Friesland</v>
      </c>
      <c r="E57" s="37">
        <f>A1_Berechnung!E52</f>
        <v>101412</v>
      </c>
      <c r="F57" s="37">
        <f>A1_Berechnung!F52</f>
        <v>101192</v>
      </c>
      <c r="G57" s="37">
        <f>A1_Berechnung!G52</f>
        <v>100779</v>
      </c>
      <c r="H57" s="37">
        <f>A1_Berechnung!H52</f>
        <v>100307</v>
      </c>
      <c r="I57" s="37">
        <f>A1_Berechnung!I52</f>
        <v>99851</v>
      </c>
      <c r="J57" s="37">
        <f>A1_Berechnung!J52</f>
        <v>99598</v>
      </c>
      <c r="K57" s="37">
        <f>A1_Berechnung!K52</f>
        <v>97857</v>
      </c>
      <c r="L57" s="37">
        <f>A1_Berechnung!L52</f>
        <v>97327</v>
      </c>
      <c r="M57" s="37">
        <f>A1_Berechnung!M52</f>
        <v>97093</v>
      </c>
      <c r="N57" s="37">
        <f>A1_Berechnung!N52</f>
        <v>96937</v>
      </c>
      <c r="O57" s="37">
        <f>A1_Berechnung!O52</f>
        <v>97900</v>
      </c>
      <c r="P57" s="37">
        <f>A1_Berechnung!P52</f>
        <v>98409</v>
      </c>
      <c r="Q57" s="37">
        <f>A1_Berechnung!Q52</f>
        <v>98509</v>
      </c>
      <c r="R57" s="37">
        <f>A1_Berechnung!R52</f>
        <v>98460</v>
      </c>
      <c r="S57" s="69">
        <f>VLOOKUP(C57,A1_Berechnung!$C$6:$V$61,17,FALSE)</f>
        <v>98704</v>
      </c>
      <c r="T57" s="70">
        <f>VLOOKUP(C57,A1_Berechnung!$C$6:$V$61,18,FALSE)</f>
        <v>-2.6702954285488896</v>
      </c>
      <c r="U57" s="70">
        <f>VLOOKUP(C57,A1_Berechnung!$C$6:$V$61,19,FALSE)</f>
        <v>1.8228333866325552</v>
      </c>
      <c r="V57" s="70">
        <f>VLOOKUP(C57,A1_Berechnung!$C$6:$V$61,20,FALSE)</f>
        <v>0.24781637213081453</v>
      </c>
    </row>
    <row r="58" spans="3:22" ht="8.25" customHeight="1" x14ac:dyDescent="0.25">
      <c r="C58" s="47">
        <v>456</v>
      </c>
      <c r="D58" s="40" t="str">
        <f>VLOOKUP(C58,A1_Berechnung!$C$6:$D$61,2,FALSE)</f>
        <v>Grafschaft Bentheim</v>
      </c>
      <c r="E58" s="37">
        <f>A1_Berechnung!E53</f>
        <v>134442</v>
      </c>
      <c r="F58" s="37">
        <f>A1_Berechnung!F53</f>
        <v>134840</v>
      </c>
      <c r="G58" s="37">
        <f>A1_Berechnung!G53</f>
        <v>135270</v>
      </c>
      <c r="H58" s="37">
        <f>A1_Berechnung!H53</f>
        <v>135508</v>
      </c>
      <c r="I58" s="37">
        <f>A1_Berechnung!I53</f>
        <v>135346</v>
      </c>
      <c r="J58" s="37">
        <f>A1_Berechnung!J53</f>
        <v>135047</v>
      </c>
      <c r="K58" s="37">
        <f>A1_Berechnung!K53</f>
        <v>133400</v>
      </c>
      <c r="L58" s="37">
        <f>A1_Berechnung!L53</f>
        <v>133652</v>
      </c>
      <c r="M58" s="37">
        <f>A1_Berechnung!M53</f>
        <v>133678</v>
      </c>
      <c r="N58" s="37">
        <f>A1_Berechnung!N53</f>
        <v>134329</v>
      </c>
      <c r="O58" s="37">
        <f>A1_Berechnung!O53</f>
        <v>135662</v>
      </c>
      <c r="P58" s="37">
        <f>A1_Berechnung!P53</f>
        <v>135770</v>
      </c>
      <c r="Q58" s="37">
        <f>A1_Berechnung!Q53</f>
        <v>135859</v>
      </c>
      <c r="R58" s="37">
        <f>A1_Berechnung!R53</f>
        <v>136511</v>
      </c>
      <c r="S58" s="69">
        <f>VLOOKUP(C58,A1_Berechnung!$C$6:$V$61,17,FALSE)</f>
        <v>137162</v>
      </c>
      <c r="T58" s="70">
        <f>VLOOKUP(C58,A1_Berechnung!$C$6:$V$61,18,FALSE)</f>
        <v>2.0231772809092399</v>
      </c>
      <c r="U58" s="70">
        <f>VLOOKUP(C58,A1_Berechnung!$C$6:$V$61,19,FALSE)</f>
        <v>2.1090010347728341</v>
      </c>
      <c r="V58" s="70">
        <f>VLOOKUP(C58,A1_Berechnung!$C$6:$V$61,20,FALSE)</f>
        <v>0.47688464665851105</v>
      </c>
    </row>
    <row r="59" spans="3:22" ht="8.25" customHeight="1" x14ac:dyDescent="0.25">
      <c r="C59" s="47">
        <v>457</v>
      </c>
      <c r="D59" s="40" t="str">
        <f>VLOOKUP(C59,A1_Berechnung!$C$6:$D$61,2,FALSE)</f>
        <v>Leer</v>
      </c>
      <c r="E59" s="37">
        <f>A1_Berechnung!E54</f>
        <v>165056</v>
      </c>
      <c r="F59" s="37">
        <f>A1_Berechnung!F54</f>
        <v>165347</v>
      </c>
      <c r="G59" s="37">
        <f>A1_Berechnung!G54</f>
        <v>165088</v>
      </c>
      <c r="H59" s="37">
        <f>A1_Berechnung!H54</f>
        <v>164947</v>
      </c>
      <c r="I59" s="37">
        <f>A1_Berechnung!I54</f>
        <v>164837</v>
      </c>
      <c r="J59" s="37">
        <f>A1_Berechnung!J54</f>
        <v>164705</v>
      </c>
      <c r="K59" s="37">
        <f>A1_Berechnung!K54</f>
        <v>163991</v>
      </c>
      <c r="L59" s="37">
        <f>A1_Berechnung!L54</f>
        <v>164202</v>
      </c>
      <c r="M59" s="37">
        <f>A1_Berechnung!M54</f>
        <v>164792</v>
      </c>
      <c r="N59" s="37">
        <f>A1_Berechnung!N54</f>
        <v>165809</v>
      </c>
      <c r="O59" s="37">
        <f>A1_Berechnung!O54</f>
        <v>167548</v>
      </c>
      <c r="P59" s="37">
        <f>A1_Berechnung!P54</f>
        <v>168253</v>
      </c>
      <c r="Q59" s="37">
        <f>A1_Berechnung!Q54</f>
        <v>168946</v>
      </c>
      <c r="R59" s="37">
        <f>A1_Berechnung!R54</f>
        <v>169809</v>
      </c>
      <c r="S59" s="69">
        <f>VLOOKUP(C59,A1_Berechnung!$C$6:$V$61,17,FALSE)</f>
        <v>170756</v>
      </c>
      <c r="T59" s="70">
        <f>VLOOKUP(C59,A1_Berechnung!$C$6:$V$61,18,FALSE)</f>
        <v>3.453373400542846</v>
      </c>
      <c r="U59" s="70">
        <f>VLOOKUP(C59,A1_Berechnung!$C$6:$V$61,19,FALSE)</f>
        <v>2.9835533656194779</v>
      </c>
      <c r="V59" s="70">
        <f>VLOOKUP(C59,A1_Berechnung!$C$6:$V$61,20,FALSE)</f>
        <v>0.55768539947823736</v>
      </c>
    </row>
    <row r="60" spans="3:22" ht="8.25" customHeight="1" x14ac:dyDescent="0.25">
      <c r="C60" s="47">
        <v>458</v>
      </c>
      <c r="D60" s="40" t="str">
        <f>VLOOKUP(C60,A1_Berechnung!$C$6:$D$61,2,FALSE)</f>
        <v>Oldenburg</v>
      </c>
      <c r="E60" s="37">
        <f>A1_Berechnung!E55</f>
        <v>125731</v>
      </c>
      <c r="F60" s="37">
        <f>A1_Berechnung!F55</f>
        <v>125949</v>
      </c>
      <c r="G60" s="37">
        <f>A1_Berechnung!G55</f>
        <v>126131</v>
      </c>
      <c r="H60" s="37">
        <f>A1_Berechnung!H55</f>
        <v>125943</v>
      </c>
      <c r="I60" s="37">
        <f>A1_Berechnung!I55</f>
        <v>126571</v>
      </c>
      <c r="J60" s="37">
        <f>A1_Berechnung!J55</f>
        <v>127282</v>
      </c>
      <c r="K60" s="37">
        <f>A1_Berechnung!K55</f>
        <v>125265</v>
      </c>
      <c r="L60" s="37">
        <f>A1_Berechnung!L55</f>
        <v>125413</v>
      </c>
      <c r="M60" s="37">
        <f>A1_Berechnung!M55</f>
        <v>125778</v>
      </c>
      <c r="N60" s="37">
        <f>A1_Berechnung!N55</f>
        <v>126798</v>
      </c>
      <c r="O60" s="37">
        <f>A1_Berechnung!O55</f>
        <v>128608</v>
      </c>
      <c r="P60" s="37">
        <f>A1_Berechnung!P55</f>
        <v>129484</v>
      </c>
      <c r="Q60" s="37">
        <f>A1_Berechnung!Q55</f>
        <v>129924</v>
      </c>
      <c r="R60" s="37">
        <f>A1_Berechnung!R55</f>
        <v>130144</v>
      </c>
      <c r="S60" s="69">
        <f>VLOOKUP(C60,A1_Berechnung!$C$6:$V$61,17,FALSE)</f>
        <v>130890</v>
      </c>
      <c r="T60" s="70">
        <f>VLOOKUP(C60,A1_Berechnung!$C$6:$V$61,18,FALSE)</f>
        <v>4.1032044603160713</v>
      </c>
      <c r="U60" s="70">
        <f>VLOOKUP(C60,A1_Berechnung!$C$6:$V$61,19,FALSE)</f>
        <v>3.2271802394359534</v>
      </c>
      <c r="V60" s="70">
        <f>VLOOKUP(C60,A1_Berechnung!$C$6:$V$61,20,FALSE)</f>
        <v>0.57321121219572169</v>
      </c>
    </row>
    <row r="61" spans="3:22" ht="8.25" customHeight="1" x14ac:dyDescent="0.25">
      <c r="C61" s="47">
        <v>459</v>
      </c>
      <c r="D61" s="40" t="str">
        <f>VLOOKUP(C61,A1_Berechnung!$C$6:$D$61,2,FALSE)</f>
        <v>Osnabrück</v>
      </c>
      <c r="E61" s="37">
        <f>A1_Berechnung!E56</f>
        <v>359449</v>
      </c>
      <c r="F61" s="37">
        <f>A1_Berechnung!F56</f>
        <v>359340</v>
      </c>
      <c r="G61" s="37">
        <f>A1_Berechnung!G56</f>
        <v>358852</v>
      </c>
      <c r="H61" s="37">
        <f>A1_Berechnung!H56</f>
        <v>358236</v>
      </c>
      <c r="I61" s="37">
        <f>A1_Berechnung!I56</f>
        <v>357056</v>
      </c>
      <c r="J61" s="37">
        <f>A1_Berechnung!J56</f>
        <v>356123</v>
      </c>
      <c r="K61" s="37">
        <f>A1_Berechnung!K56</f>
        <v>350418</v>
      </c>
      <c r="L61" s="37">
        <f>A1_Berechnung!L56</f>
        <v>350444</v>
      </c>
      <c r="M61" s="37">
        <f>A1_Berechnung!M56</f>
        <v>350302</v>
      </c>
      <c r="N61" s="37">
        <f>A1_Berechnung!N56</f>
        <v>351316</v>
      </c>
      <c r="O61" s="37">
        <f>A1_Berechnung!O56</f>
        <v>358079</v>
      </c>
      <c r="P61" s="37">
        <f>A1_Berechnung!P56</f>
        <v>354807</v>
      </c>
      <c r="Q61" s="37">
        <f>A1_Berechnung!Q56</f>
        <v>356140</v>
      </c>
      <c r="R61" s="37">
        <f>A1_Berechnung!R56</f>
        <v>357343</v>
      </c>
      <c r="S61" s="69">
        <f>VLOOKUP(C61,A1_Berechnung!$C$6:$V$61,17,FALSE)</f>
        <v>358080</v>
      </c>
      <c r="T61" s="70">
        <f>VLOOKUP(C61,A1_Berechnung!$C$6:$V$61,18,FALSE)</f>
        <v>-0.38086070624761786</v>
      </c>
      <c r="U61" s="70">
        <f>VLOOKUP(C61,A1_Berechnung!$C$6:$V$61,19,FALSE)</f>
        <v>1.9253321795762219</v>
      </c>
      <c r="V61" s="70">
        <f>VLOOKUP(C61,A1_Berechnung!$C$6:$V$61,20,FALSE)</f>
        <v>0.2062444206266808</v>
      </c>
    </row>
    <row r="62" spans="3:22" ht="8.25" customHeight="1" x14ac:dyDescent="0.25">
      <c r="C62" s="47">
        <v>460</v>
      </c>
      <c r="D62" s="40" t="str">
        <f>VLOOKUP(C62,A1_Berechnung!$C$6:$D$61,2,FALSE)</f>
        <v>Vechta</v>
      </c>
      <c r="E62" s="37">
        <f>A1_Berechnung!E57</f>
        <v>132401</v>
      </c>
      <c r="F62" s="37">
        <f>A1_Berechnung!F57</f>
        <v>133104</v>
      </c>
      <c r="G62" s="37">
        <f>A1_Berechnung!G57</f>
        <v>134404</v>
      </c>
      <c r="H62" s="37">
        <f>A1_Berechnung!H57</f>
        <v>134506</v>
      </c>
      <c r="I62" s="37">
        <f>A1_Berechnung!I57</f>
        <v>134838</v>
      </c>
      <c r="J62" s="37">
        <f>A1_Berechnung!J57</f>
        <v>135374</v>
      </c>
      <c r="K62" s="37">
        <f>A1_Berechnung!K57</f>
        <v>132752</v>
      </c>
      <c r="L62" s="37">
        <f>A1_Berechnung!L57</f>
        <v>133462</v>
      </c>
      <c r="M62" s="37">
        <f>A1_Berechnung!M57</f>
        <v>134188</v>
      </c>
      <c r="N62" s="37">
        <f>A1_Berechnung!N57</f>
        <v>136184</v>
      </c>
      <c r="O62" s="37">
        <f>A1_Berechnung!O57</f>
        <v>137866</v>
      </c>
      <c r="P62" s="37">
        <f>A1_Berechnung!P57</f>
        <v>139671</v>
      </c>
      <c r="Q62" s="37">
        <f>A1_Berechnung!Q57</f>
        <v>140540</v>
      </c>
      <c r="R62" s="37">
        <f>A1_Berechnung!R57</f>
        <v>141598</v>
      </c>
      <c r="S62" s="69">
        <f>VLOOKUP(C62,A1_Berechnung!$C$6:$V$61,17,FALSE)</f>
        <v>142814</v>
      </c>
      <c r="T62" s="70">
        <f>VLOOKUP(C62,A1_Berechnung!$C$6:$V$61,18,FALSE)</f>
        <v>7.8647442239862233</v>
      </c>
      <c r="U62" s="70">
        <f>VLOOKUP(C62,A1_Berechnung!$C$6:$V$61,19,FALSE)</f>
        <v>4.8684133231510307</v>
      </c>
      <c r="V62" s="70">
        <f>VLOOKUP(C62,A1_Berechnung!$C$6:$V$61,20,FALSE)</f>
        <v>0.85876919165524934</v>
      </c>
    </row>
    <row r="63" spans="3:22" ht="8.25" customHeight="1" x14ac:dyDescent="0.25">
      <c r="C63" s="47">
        <v>461</v>
      </c>
      <c r="D63" s="40" t="str">
        <f>VLOOKUP(C63,A1_Berechnung!$C$6:$D$61,2,FALSE)</f>
        <v>Wesermarsch</v>
      </c>
      <c r="E63" s="37">
        <f>A1_Berechnung!E58</f>
        <v>93725</v>
      </c>
      <c r="F63" s="37">
        <f>A1_Berechnung!F58</f>
        <v>93094</v>
      </c>
      <c r="G63" s="37">
        <f>A1_Berechnung!G58</f>
        <v>92622</v>
      </c>
      <c r="H63" s="37">
        <f>A1_Berechnung!H58</f>
        <v>91968</v>
      </c>
      <c r="I63" s="37">
        <f>A1_Berechnung!I58</f>
        <v>91228</v>
      </c>
      <c r="J63" s="37">
        <f>A1_Berechnung!J58</f>
        <v>90772</v>
      </c>
      <c r="K63" s="37">
        <f>A1_Berechnung!K58</f>
        <v>89527</v>
      </c>
      <c r="L63" s="37">
        <f>A1_Berechnung!L58</f>
        <v>89126</v>
      </c>
      <c r="M63" s="37">
        <f>A1_Berechnung!M58</f>
        <v>88831</v>
      </c>
      <c r="N63" s="37">
        <f>A1_Berechnung!N58</f>
        <v>88765</v>
      </c>
      <c r="O63" s="37">
        <f>A1_Berechnung!O58</f>
        <v>89239</v>
      </c>
      <c r="P63" s="37">
        <f>A1_Berechnung!P58</f>
        <v>89282</v>
      </c>
      <c r="Q63" s="37">
        <f>A1_Berechnung!Q58</f>
        <v>89022</v>
      </c>
      <c r="R63" s="37">
        <f>A1_Berechnung!R58</f>
        <v>88624</v>
      </c>
      <c r="S63" s="69">
        <f>VLOOKUP(C63,A1_Berechnung!$C$6:$V$61,17,FALSE)</f>
        <v>88583</v>
      </c>
      <c r="T63" s="70">
        <f>VLOOKUP(C63,A1_Berechnung!$C$6:$V$61,18,FALSE)</f>
        <v>-5.4862630034675917</v>
      </c>
      <c r="U63" s="70">
        <f>VLOOKUP(C63,A1_Berechnung!$C$6:$V$61,19,FALSE)</f>
        <v>-0.20503576860248973</v>
      </c>
      <c r="V63" s="70">
        <f>VLOOKUP(C63,A1_Berechnung!$C$6:$V$61,20,FALSE)</f>
        <v>-4.6262863332731538E-2</v>
      </c>
    </row>
    <row r="64" spans="3:22" ht="8.25" customHeight="1" x14ac:dyDescent="0.25">
      <c r="C64" s="47">
        <v>462</v>
      </c>
      <c r="D64" s="40" t="str">
        <f>VLOOKUP(C64,A1_Berechnung!$C$6:$D$61,2,FALSE)</f>
        <v>Wittmund</v>
      </c>
      <c r="E64" s="37">
        <f>A1_Berechnung!E59</f>
        <v>57954</v>
      </c>
      <c r="F64" s="37">
        <f>A1_Berechnung!F59</f>
        <v>57829</v>
      </c>
      <c r="G64" s="37">
        <f>A1_Berechnung!G59</f>
        <v>57742</v>
      </c>
      <c r="H64" s="37">
        <f>A1_Berechnung!H59</f>
        <v>57492</v>
      </c>
      <c r="I64" s="37">
        <f>A1_Berechnung!I59</f>
        <v>57391</v>
      </c>
      <c r="J64" s="37">
        <f>A1_Berechnung!J59</f>
        <v>57280</v>
      </c>
      <c r="K64" s="37">
        <f>A1_Berechnung!K59</f>
        <v>56572</v>
      </c>
      <c r="L64" s="37">
        <f>A1_Berechnung!L59</f>
        <v>56362</v>
      </c>
      <c r="M64" s="37">
        <f>A1_Berechnung!M59</f>
        <v>56400</v>
      </c>
      <c r="N64" s="37">
        <f>A1_Berechnung!N59</f>
        <v>56539</v>
      </c>
      <c r="O64" s="37">
        <f>A1_Berechnung!O59</f>
        <v>57173</v>
      </c>
      <c r="P64" s="37">
        <f>A1_Berechnung!P59</f>
        <v>56881</v>
      </c>
      <c r="Q64" s="37">
        <f>A1_Berechnung!Q59</f>
        <v>56731</v>
      </c>
      <c r="R64" s="37">
        <f>A1_Berechnung!R59</f>
        <v>56882</v>
      </c>
      <c r="S64" s="69">
        <f>VLOOKUP(C64,A1_Berechnung!$C$6:$V$61,17,FALSE)</f>
        <v>56926</v>
      </c>
      <c r="T64" s="70">
        <f>VLOOKUP(C64,A1_Berechnung!$C$6:$V$61,18,FALSE)</f>
        <v>-1.7738206163508989</v>
      </c>
      <c r="U64" s="70">
        <f>VLOOKUP(C64,A1_Berechnung!$C$6:$V$61,19,FALSE)</f>
        <v>0.68448327703001466</v>
      </c>
      <c r="V64" s="70">
        <f>VLOOKUP(C64,A1_Berechnung!$C$6:$V$61,20,FALSE)</f>
        <v>7.7353116979009179E-2</v>
      </c>
    </row>
    <row r="65" spans="3:22" s="46" customFormat="1" ht="16.5" customHeight="1" x14ac:dyDescent="0.15">
      <c r="C65" s="48">
        <v>4</v>
      </c>
      <c r="D65" s="40" t="str">
        <f>VLOOKUP(C65,A1_Berechnung!$C$6:$D$61,2,FALSE)</f>
        <v>Stat. Region Weser-Ems</v>
      </c>
      <c r="E65" s="45">
        <f>A1_Berechnung!E60</f>
        <v>2475459</v>
      </c>
      <c r="F65" s="45">
        <f>A1_Berechnung!F60</f>
        <v>2477718</v>
      </c>
      <c r="G65" s="45">
        <f>A1_Berechnung!G60</f>
        <v>2480393</v>
      </c>
      <c r="H65" s="45">
        <f>A1_Berechnung!H60</f>
        <v>2477771</v>
      </c>
      <c r="I65" s="45">
        <f>A1_Berechnung!I60</f>
        <v>2476001</v>
      </c>
      <c r="J65" s="45">
        <f>A1_Berechnung!J60</f>
        <v>2477975</v>
      </c>
      <c r="K65" s="45">
        <f>A1_Berechnung!K60</f>
        <v>2437727</v>
      </c>
      <c r="L65" s="45">
        <f>A1_Berechnung!L60</f>
        <v>2442205</v>
      </c>
      <c r="M65" s="45">
        <f>A1_Berechnung!M60</f>
        <v>2446345</v>
      </c>
      <c r="N65" s="45">
        <f>A1_Berechnung!N60</f>
        <v>2460857</v>
      </c>
      <c r="O65" s="45">
        <f>A1_Berechnung!O60</f>
        <v>2496176</v>
      </c>
      <c r="P65" s="45">
        <f>A1_Berechnung!P60</f>
        <v>2506155</v>
      </c>
      <c r="Q65" s="45">
        <f>A1_Berechnung!Q60</f>
        <v>2516457</v>
      </c>
      <c r="R65" s="45">
        <f>A1_Berechnung!R60</f>
        <v>2525333</v>
      </c>
      <c r="S65" s="69">
        <f>VLOOKUP(C65,A1_Berechnung!$C$6:$V$61,17,FALSE)</f>
        <v>2533993</v>
      </c>
      <c r="T65" s="70">
        <f>VLOOKUP(C65,A1_Berechnung!$C$6:$V$61,18,FALSE)</f>
        <v>2.3645715804624516</v>
      </c>
      <c r="U65" s="70">
        <f>VLOOKUP(C65,A1_Berechnung!$C$6:$V$61,19,FALSE)</f>
        <v>2.9719727720871223</v>
      </c>
      <c r="V65" s="70">
        <f>VLOOKUP(C65,A1_Berechnung!$C$6:$V$61,20,FALSE)</f>
        <v>0.34292507166381619</v>
      </c>
    </row>
    <row r="66" spans="3:22" s="46" customFormat="1" ht="16.5" customHeight="1" x14ac:dyDescent="0.15">
      <c r="C66" s="48">
        <v>0</v>
      </c>
      <c r="D66" s="40" t="str">
        <f>VLOOKUP(C66,A1_Berechnung!$C$6:$D$61,2,FALSE)</f>
        <v>Niedersachsen</v>
      </c>
      <c r="E66" s="45">
        <f>A1_Berechnung!E61</f>
        <v>7993946</v>
      </c>
      <c r="F66" s="45">
        <f>A1_Berechnung!F61</f>
        <v>7982685</v>
      </c>
      <c r="G66" s="45">
        <f>A1_Berechnung!G61</f>
        <v>7971684</v>
      </c>
      <c r="H66" s="45">
        <f>A1_Berechnung!H61</f>
        <v>7947244</v>
      </c>
      <c r="I66" s="45">
        <f>A1_Berechnung!I61</f>
        <v>7928815</v>
      </c>
      <c r="J66" s="45">
        <f>A1_Berechnung!J61</f>
        <v>7918293</v>
      </c>
      <c r="K66" s="45">
        <f>A1_Berechnung!K61</f>
        <v>7774253</v>
      </c>
      <c r="L66" s="45">
        <f>A1_Berechnung!L61</f>
        <v>7778995</v>
      </c>
      <c r="M66" s="45">
        <f>A1_Berechnung!M61</f>
        <v>7790559</v>
      </c>
      <c r="N66" s="45">
        <f>A1_Berechnung!N61</f>
        <v>7826739</v>
      </c>
      <c r="O66" s="45">
        <f>A1_Berechnung!O61</f>
        <v>7926599</v>
      </c>
      <c r="P66" s="45">
        <f>A1_Berechnung!P61</f>
        <v>7945685</v>
      </c>
      <c r="Q66" s="45">
        <f>A1_Berechnung!Q61</f>
        <v>7962775</v>
      </c>
      <c r="R66" s="45">
        <f>A1_Berechnung!R61</f>
        <v>7982448</v>
      </c>
      <c r="S66" s="69">
        <f>VLOOKUP(C66,A1_Berechnung!$C$6:$V$61,17,FALSE)</f>
        <v>7993608</v>
      </c>
      <c r="T66" s="70">
        <f>VLOOKUP(C66,A1_Berechnung!$C$6:$V$61,18,FALSE)</f>
        <v>-4.2281996901154953E-3</v>
      </c>
      <c r="U66" s="70">
        <f>VLOOKUP(C66,A1_Berechnung!$C$6:$V$61,19,FALSE)</f>
        <v>2.1320373657534768</v>
      </c>
      <c r="V66" s="70">
        <f>VLOOKUP(C66,A1_Berechnung!$C$6:$V$61,20,FALSE)</f>
        <v>0.13980673597873736</v>
      </c>
    </row>
    <row r="67" spans="3:22" ht="8.25" customHeight="1" x14ac:dyDescent="0.25">
      <c r="D67" s="35"/>
    </row>
    <row r="68" spans="3:22" ht="8.25" customHeight="1" x14ac:dyDescent="0.25">
      <c r="D68" s="41" t="s">
        <v>183</v>
      </c>
    </row>
    <row r="69" spans="3:22" ht="8.25" customHeight="1" x14ac:dyDescent="0.25">
      <c r="D69" s="40"/>
    </row>
    <row r="70" spans="3:22" ht="8.25" customHeight="1" x14ac:dyDescent="0.25">
      <c r="D70" s="40"/>
    </row>
    <row r="71" spans="3:22" ht="8.25" customHeight="1" x14ac:dyDescent="0.25">
      <c r="D71" s="40" t="s">
        <v>184</v>
      </c>
    </row>
    <row r="72" spans="3:22" x14ac:dyDescent="0.25">
      <c r="D72" s="35"/>
    </row>
    <row r="73" spans="3:22" x14ac:dyDescent="0.25">
      <c r="D73" s="35"/>
    </row>
    <row r="74" spans="3:22" x14ac:dyDescent="0.25">
      <c r="D74" s="35"/>
    </row>
    <row r="75" spans="3:22" x14ac:dyDescent="0.25">
      <c r="D75" s="35"/>
    </row>
    <row r="76" spans="3:22" x14ac:dyDescent="0.25">
      <c r="D76" s="35"/>
    </row>
    <row r="77" spans="3:22" x14ac:dyDescent="0.25">
      <c r="D77" s="35"/>
    </row>
    <row r="78" spans="3:22" x14ac:dyDescent="0.25">
      <c r="D78" s="35"/>
    </row>
    <row r="79" spans="3:22" x14ac:dyDescent="0.25">
      <c r="D79" s="35"/>
    </row>
  </sheetData>
  <mergeCells count="6">
    <mergeCell ref="C7:C9"/>
    <mergeCell ref="D7:D9"/>
    <mergeCell ref="T7:V7"/>
    <mergeCell ref="T9:V9"/>
    <mergeCell ref="E9:S9"/>
    <mergeCell ref="E7:S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4"/>
  <sheetViews>
    <sheetView tabSelected="1" workbookViewId="0">
      <selection activeCell="G5" sqref="G5"/>
    </sheetView>
  </sheetViews>
  <sheetFormatPr baseColWidth="10" defaultRowHeight="15" x14ac:dyDescent="0.25"/>
  <cols>
    <col min="2" max="2" width="37" style="49" customWidth="1"/>
    <col min="3" max="3" width="31.85546875" bestFit="1" customWidth="1"/>
    <col min="6" max="6" width="23.42578125" customWidth="1"/>
  </cols>
  <sheetData>
    <row r="1" spans="1:7" x14ac:dyDescent="0.25">
      <c r="B1" s="49" t="s">
        <v>186</v>
      </c>
      <c r="C1" t="s">
        <v>187</v>
      </c>
      <c r="D1" t="s">
        <v>188</v>
      </c>
    </row>
    <row r="2" spans="1:7" x14ac:dyDescent="0.25">
      <c r="A2" s="71">
        <v>251</v>
      </c>
      <c r="B2" s="53">
        <v>3251</v>
      </c>
      <c r="C2" s="35" t="str">
        <f>VLOOKUP(A2,A1_Berechnung!$C$6:$V$61,2,FALSE)</f>
        <v>Diepholz</v>
      </c>
      <c r="D2" s="50">
        <f>VLOOKUP(A2,A1_Berechnung!$C$6:$V$61,20,FALSE)</f>
        <v>9.3597558164196862E-2</v>
      </c>
      <c r="E2">
        <v>0</v>
      </c>
      <c r="F2" t="str">
        <f>VLOOKUP(E2,A1_Berechnung!$C$6:$V$61,2,FALSE)</f>
        <v>Niedersachsen</v>
      </c>
      <c r="G2" s="50">
        <f>VLOOKUP(E2,A1_Berechnung!$C$6:$V$61,20,FALSE)</f>
        <v>0.13980673597873736</v>
      </c>
    </row>
    <row r="3" spans="1:7" x14ac:dyDescent="0.25">
      <c r="A3" s="71">
        <v>159999</v>
      </c>
      <c r="B3" s="53">
        <v>3159999</v>
      </c>
      <c r="C3" s="35" t="str">
        <f>VLOOKUP(A3,A1_Berechnung!$C$6:$V$61,2,FALSE)</f>
        <v>Göttingen, Umland</v>
      </c>
      <c r="D3" s="50">
        <f>VLOOKUP(A3,A1_Berechnung!$C$6:$V$61,20,FALSE)</f>
        <v>-0.50198150594451785</v>
      </c>
      <c r="E3">
        <v>254999</v>
      </c>
      <c r="F3" t="str">
        <f>VLOOKUP(E3,A1_Berechnung!$C$6:$V$61,2,FALSE)</f>
        <v>Hildesheim, Umland</v>
      </c>
      <c r="G3" s="50">
        <f>VLOOKUP(E3,A1_Berechnung!$C$6:$V$61,20,FALSE)</f>
        <v>-0.27490779134498639</v>
      </c>
    </row>
    <row r="4" spans="1:7" x14ac:dyDescent="0.25">
      <c r="A4" s="71">
        <v>241999</v>
      </c>
      <c r="B4" s="53">
        <v>3241999</v>
      </c>
      <c r="C4" s="35" t="str">
        <f>VLOOKUP(A4,A1_Berechnung!$C$6:$V$61,2,FALSE)</f>
        <v>Hannover, Umland</v>
      </c>
      <c r="D4" s="50">
        <f>VLOOKUP(A4,A1_Berechnung!$C$6:$V$61,20,FALSE)</f>
        <v>0.10233134696460046</v>
      </c>
      <c r="E4">
        <v>159</v>
      </c>
      <c r="F4" t="str">
        <f>VLOOKUP(E4,A1_Berechnung!$C$6:$V$61,2,FALSE)</f>
        <v>Göttingen</v>
      </c>
      <c r="G4" s="50">
        <f>VLOOKUP(E4,A1_Berechnung!$C$6:$V$61,20,FALSE)</f>
        <v>-0.44792798954529356</v>
      </c>
    </row>
    <row r="5" spans="1:7" x14ac:dyDescent="0.25">
      <c r="A5" s="71">
        <v>254021</v>
      </c>
      <c r="B5" s="53">
        <v>3254021</v>
      </c>
      <c r="C5" s="35" t="str">
        <f>VLOOKUP(A5,A1_Berechnung!$C$6:$V$61,2,FALSE)</f>
        <v>Hildesheim, Stadt</v>
      </c>
      <c r="D5" s="50">
        <f>VLOOKUP(A5,A1_Berechnung!$C$6:$V$61,20,FALSE)</f>
        <v>-0.29120502010000981</v>
      </c>
      <c r="E5">
        <v>241</v>
      </c>
      <c r="F5" t="str">
        <f>VLOOKUP(E5,A1_Berechnung!$C$6:$V$61,2,FALSE)</f>
        <v>Hannover,Region</v>
      </c>
      <c r="G5" s="50">
        <f>VLOOKUP(E5,A1_Berechnung!$C$6:$V$61,20,FALSE)</f>
        <v>-4.3969371747648631E-2</v>
      </c>
    </row>
    <row r="6" spans="1:7" x14ac:dyDescent="0.25">
      <c r="A6" s="71">
        <v>254999</v>
      </c>
      <c r="B6" s="53">
        <v>3254999</v>
      </c>
      <c r="C6" s="35" t="str">
        <f>VLOOKUP(A6,A1_Berechnung!$C$6:$V$61,2,FALSE)</f>
        <v>Hildesheim, Umland</v>
      </c>
      <c r="D6" s="50">
        <f>VLOOKUP(A6,A1_Berechnung!$C$6:$V$61,20,FALSE)</f>
        <v>-0.27490779134498639</v>
      </c>
    </row>
    <row r="7" spans="1:7" x14ac:dyDescent="0.25">
      <c r="A7" s="71">
        <v>101</v>
      </c>
      <c r="B7" s="54">
        <v>3101</v>
      </c>
      <c r="C7" s="35" t="str">
        <f>VLOOKUP(A7,A1_Berechnung!$C$6:$V$61,2,FALSE)</f>
        <v>Braunschweig,Stadt</v>
      </c>
      <c r="D7" s="50">
        <f>VLOOKUP(A7,A1_Berechnung!$C$6:$V$61,20,FALSE)</f>
        <v>0.44866528120116639</v>
      </c>
    </row>
    <row r="8" spans="1:7" x14ac:dyDescent="0.25">
      <c r="A8" s="71">
        <v>102</v>
      </c>
      <c r="B8" s="54">
        <v>3102</v>
      </c>
      <c r="C8" s="35" t="str">
        <f>VLOOKUP(A8,A1_Berechnung!$C$6:$V$61,2,FALSE)</f>
        <v>Salzgitter,Stadt</v>
      </c>
      <c r="D8" s="50">
        <f>VLOOKUP(A8,A1_Berechnung!$C$6:$V$61,20,FALSE)</f>
        <v>-0.62602431680451276</v>
      </c>
    </row>
    <row r="9" spans="1:7" x14ac:dyDescent="0.25">
      <c r="A9" s="71">
        <v>103</v>
      </c>
      <c r="B9" s="54">
        <v>3103</v>
      </c>
      <c r="C9" s="35" t="str">
        <f>VLOOKUP(A9,A1_Berechnung!$C$6:$V$61,2,FALSE)</f>
        <v>Wolfsburg,Stadt</v>
      </c>
      <c r="D9" s="50">
        <f>VLOOKUP(A9,A1_Berechnung!$C$6:$V$61,20,FALSE)</f>
        <v>0.1772035666245137</v>
      </c>
    </row>
    <row r="10" spans="1:7" x14ac:dyDescent="0.25">
      <c r="A10" s="71">
        <v>151</v>
      </c>
      <c r="B10" s="54">
        <v>3151</v>
      </c>
      <c r="C10" s="35" t="str">
        <f>VLOOKUP(A10,A1_Berechnung!$C$6:$V$61,2,FALSE)</f>
        <v>Gifhorn</v>
      </c>
      <c r="D10" s="50">
        <f>VLOOKUP(A10,A1_Berechnung!$C$6:$V$61,20,FALSE)</f>
        <v>0.3427694406548431</v>
      </c>
    </row>
    <row r="11" spans="1:7" x14ac:dyDescent="0.25">
      <c r="A11" s="71">
        <v>153</v>
      </c>
      <c r="B11" s="54">
        <v>3153</v>
      </c>
      <c r="C11" s="35" t="str">
        <f>VLOOKUP(A11,A1_Berechnung!$C$6:$V$61,2,FALSE)</f>
        <v>Goslar</v>
      </c>
      <c r="D11" s="50">
        <f>VLOOKUP(A11,A1_Berechnung!$C$6:$V$61,20,FALSE)</f>
        <v>-0.52695345001240745</v>
      </c>
    </row>
    <row r="12" spans="1:7" x14ac:dyDescent="0.25">
      <c r="A12" s="71">
        <v>154</v>
      </c>
      <c r="B12" s="54">
        <v>3154</v>
      </c>
      <c r="C12" s="35" t="str">
        <f>VLOOKUP(A12,A1_Berechnung!$C$6:$V$61,2,FALSE)</f>
        <v>Helmstedt</v>
      </c>
      <c r="D12" s="50">
        <f>VLOOKUP(A12,A1_Berechnung!$C$6:$V$61,20,FALSE)</f>
        <v>-1.0952062821032341E-2</v>
      </c>
    </row>
    <row r="13" spans="1:7" x14ac:dyDescent="0.25">
      <c r="A13" s="71">
        <v>155</v>
      </c>
      <c r="B13" s="54">
        <v>3155</v>
      </c>
      <c r="C13" s="35" t="str">
        <f>VLOOKUP(A13,A1_Berechnung!$C$6:$V$61,2,FALSE)</f>
        <v>Northeim</v>
      </c>
      <c r="D13" s="50">
        <f>VLOOKUP(A13,A1_Berechnung!$C$6:$V$61,20,FALSE)</f>
        <v>-0.36154106880578468</v>
      </c>
    </row>
    <row r="14" spans="1:7" x14ac:dyDescent="0.25">
      <c r="A14" s="71">
        <v>157</v>
      </c>
      <c r="B14" s="54">
        <v>3157</v>
      </c>
      <c r="C14" s="35" t="str">
        <f>VLOOKUP(A14,A1_Berechnung!$C$6:$V$61,2,FALSE)</f>
        <v>Peine</v>
      </c>
      <c r="D14" s="50">
        <f>VLOOKUP(A14,A1_Berechnung!$C$6:$V$61,20,FALSE)</f>
        <v>0.62404359347590788</v>
      </c>
    </row>
    <row r="15" spans="1:7" x14ac:dyDescent="0.25">
      <c r="A15" s="71">
        <v>158</v>
      </c>
      <c r="B15" s="54">
        <v>3158</v>
      </c>
      <c r="C15" s="35" t="str">
        <f>VLOOKUP(A15,A1_Berechnung!$C$6:$V$61,2,FALSE)</f>
        <v>Wolfenbüttel</v>
      </c>
      <c r="D15" s="50">
        <f>VLOOKUP(A15,A1_Berechnung!$C$6:$V$61,20,FALSE)</f>
        <v>-0.28176058686228744</v>
      </c>
    </row>
    <row r="16" spans="1:7" x14ac:dyDescent="0.25">
      <c r="A16" s="71">
        <v>159016</v>
      </c>
      <c r="B16" s="54">
        <v>3159016</v>
      </c>
      <c r="C16" s="35" t="str">
        <f>VLOOKUP(A16,A1_Berechnung!$C$6:$V$61,2,FALSE)</f>
        <v>Göttingen, Stadt</v>
      </c>
      <c r="D16" s="50">
        <f>VLOOKUP(A16,A1_Berechnung!$C$6:$V$61,20,FALSE)</f>
        <v>-0.35363227271584557</v>
      </c>
    </row>
    <row r="17" spans="1:4" x14ac:dyDescent="0.25">
      <c r="A17" s="71">
        <v>241001</v>
      </c>
      <c r="B17" s="54">
        <v>3241001</v>
      </c>
      <c r="C17" s="35" t="str">
        <f>VLOOKUP(A17,A1_Berechnung!$C$6:$V$61,2,FALSE)</f>
        <v>Hannover,Landeshauptstadt</v>
      </c>
      <c r="D17" s="50">
        <f>VLOOKUP(A17,A1_Berechnung!$C$6:$V$61,20,FALSE)</f>
        <v>-0.21242668212939628</v>
      </c>
    </row>
    <row r="18" spans="1:4" x14ac:dyDescent="0.25">
      <c r="A18" s="71">
        <v>252</v>
      </c>
      <c r="B18" s="54">
        <v>3252</v>
      </c>
      <c r="C18" s="35" t="str">
        <f>VLOOKUP(A18,A1_Berechnung!$C$6:$V$61,2,FALSE)</f>
        <v>Hameln-Pyrmont</v>
      </c>
      <c r="D18" s="50">
        <f>VLOOKUP(A18,A1_Berechnung!$C$6:$V$61,20,FALSE)</f>
        <v>-6.731332332608593E-3</v>
      </c>
    </row>
    <row r="19" spans="1:4" x14ac:dyDescent="0.25">
      <c r="A19" s="71">
        <v>255</v>
      </c>
      <c r="B19" s="54">
        <v>3255</v>
      </c>
      <c r="C19" s="35" t="str">
        <f>VLOOKUP(A19,A1_Berechnung!$C$6:$V$61,2,FALSE)</f>
        <v>Holzminden</v>
      </c>
      <c r="D19" s="50">
        <f>VLOOKUP(A19,A1_Berechnung!$C$6:$V$61,20,FALSE)</f>
        <v>-0.72842550193730182</v>
      </c>
    </row>
    <row r="20" spans="1:4" x14ac:dyDescent="0.25">
      <c r="A20" s="71">
        <v>256</v>
      </c>
      <c r="B20" s="54">
        <v>3256</v>
      </c>
      <c r="C20" s="35" t="str">
        <f>VLOOKUP(A20,A1_Berechnung!$C$6:$V$61,2,FALSE)</f>
        <v>Nienburg (Weser)</v>
      </c>
      <c r="D20" s="50">
        <f>VLOOKUP(A20,A1_Berechnung!$C$6:$V$61,20,FALSE)</f>
        <v>3.2952729309805085E-3</v>
      </c>
    </row>
    <row r="21" spans="1:4" x14ac:dyDescent="0.25">
      <c r="A21" s="71">
        <v>257</v>
      </c>
      <c r="B21" s="54">
        <v>3257</v>
      </c>
      <c r="C21" s="35" t="str">
        <f>VLOOKUP(A21,A1_Berechnung!$C$6:$V$61,2,FALSE)</f>
        <v>Schaumburg</v>
      </c>
      <c r="D21" s="50">
        <f>VLOOKUP(A21,A1_Berechnung!$C$6:$V$61,20,FALSE)</f>
        <v>2.4717805058910768E-2</v>
      </c>
    </row>
    <row r="22" spans="1:4" x14ac:dyDescent="0.25">
      <c r="A22" s="71">
        <v>351</v>
      </c>
      <c r="B22" s="54">
        <v>3351</v>
      </c>
      <c r="C22" s="35" t="str">
        <f>VLOOKUP(A22,A1_Berechnung!$C$6:$V$61,2,FALSE)</f>
        <v>Celle</v>
      </c>
      <c r="D22" s="50">
        <f>VLOOKUP(A22,A1_Berechnung!$C$6:$V$61,20,FALSE)</f>
        <v>4.1914427504806187E-2</v>
      </c>
    </row>
    <row r="23" spans="1:4" x14ac:dyDescent="0.25">
      <c r="A23" s="71">
        <v>352</v>
      </c>
      <c r="B23" s="54">
        <v>3352</v>
      </c>
      <c r="C23" s="35" t="str">
        <f>VLOOKUP(A23,A1_Berechnung!$C$6:$V$61,2,FALSE)</f>
        <v>Cuxhaven</v>
      </c>
      <c r="D23" s="50">
        <f>VLOOKUP(A23,A1_Berechnung!$C$6:$V$61,20,FALSE)</f>
        <v>-8.8288860972791899E-2</v>
      </c>
    </row>
    <row r="24" spans="1:4" x14ac:dyDescent="0.25">
      <c r="A24" s="71">
        <v>353</v>
      </c>
      <c r="B24" s="54">
        <v>3353</v>
      </c>
      <c r="C24" s="35" t="str">
        <f>VLOOKUP(A24,A1_Berechnung!$C$6:$V$61,2,FALSE)</f>
        <v>Harburg</v>
      </c>
      <c r="D24" s="50">
        <f>VLOOKUP(A24,A1_Berechnung!$C$6:$V$61,20,FALSE)</f>
        <v>0.65472987941893213</v>
      </c>
    </row>
    <row r="25" spans="1:4" x14ac:dyDescent="0.25">
      <c r="A25" s="71">
        <v>354</v>
      </c>
      <c r="B25" s="54">
        <v>3354</v>
      </c>
      <c r="C25" s="35" t="str">
        <f>VLOOKUP(A25,A1_Berechnung!$C$6:$V$61,2,FALSE)</f>
        <v>Lüchow-Dannenberg</v>
      </c>
      <c r="D25" s="50">
        <f>VLOOKUP(A25,A1_Berechnung!$C$6:$V$61,20,FALSE)</f>
        <v>-2.478110028085247E-2</v>
      </c>
    </row>
    <row r="26" spans="1:4" x14ac:dyDescent="0.25">
      <c r="A26" s="71">
        <v>355</v>
      </c>
      <c r="B26" s="54">
        <v>3355</v>
      </c>
      <c r="C26" s="35" t="str">
        <f>VLOOKUP(A26,A1_Berechnung!$C$6:$V$61,2,FALSE)</f>
        <v>Lüneburg</v>
      </c>
      <c r="D26" s="50">
        <f>VLOOKUP(A26,A1_Berechnung!$C$6:$V$61,20,FALSE)</f>
        <v>0.41827541827541825</v>
      </c>
    </row>
    <row r="27" spans="1:4" x14ac:dyDescent="0.25">
      <c r="A27" s="71">
        <v>356</v>
      </c>
      <c r="B27" s="54">
        <v>3356</v>
      </c>
      <c r="C27" s="35" t="str">
        <f>VLOOKUP(A27,A1_Berechnung!$C$6:$V$61,2,FALSE)</f>
        <v>Osterholz</v>
      </c>
      <c r="D27" s="50">
        <f>VLOOKUP(A27,A1_Berechnung!$C$6:$V$61,20,FALSE)</f>
        <v>0.36206030814767831</v>
      </c>
    </row>
    <row r="28" spans="1:4" x14ac:dyDescent="0.25">
      <c r="A28" s="71">
        <v>357</v>
      </c>
      <c r="B28" s="54">
        <v>3357</v>
      </c>
      <c r="C28" s="35" t="str">
        <f>VLOOKUP(A28,A1_Berechnung!$C$6:$V$61,2,FALSE)</f>
        <v>Rotenburg (Wümme)</v>
      </c>
      <c r="D28" s="50">
        <f>VLOOKUP(A28,A1_Berechnung!$C$6:$V$61,20,FALSE)</f>
        <v>0.20005506102597045</v>
      </c>
    </row>
    <row r="29" spans="1:4" x14ac:dyDescent="0.25">
      <c r="A29" s="71">
        <v>358</v>
      </c>
      <c r="B29" s="54">
        <v>3358</v>
      </c>
      <c r="C29" s="35" t="str">
        <f>VLOOKUP(A29,A1_Berechnung!$C$6:$V$61,2,FALSE)</f>
        <v>Heidekreis</v>
      </c>
      <c r="D29" s="50">
        <f>VLOOKUP(A29,A1_Berechnung!$C$6:$V$61,20,FALSE)</f>
        <v>0.65686379735966516</v>
      </c>
    </row>
    <row r="30" spans="1:4" x14ac:dyDescent="0.25">
      <c r="A30" s="71">
        <v>359</v>
      </c>
      <c r="B30" s="54">
        <v>3359</v>
      </c>
      <c r="C30" s="35" t="str">
        <f>VLOOKUP(A30,A1_Berechnung!$C$6:$V$61,2,FALSE)</f>
        <v>Stade</v>
      </c>
      <c r="D30" s="50">
        <f>VLOOKUP(A30,A1_Berechnung!$C$6:$V$61,20,FALSE)</f>
        <v>0.69423245462870875</v>
      </c>
    </row>
    <row r="31" spans="1:4" x14ac:dyDescent="0.25">
      <c r="A31" s="71">
        <v>360</v>
      </c>
      <c r="B31" s="54">
        <v>3360</v>
      </c>
      <c r="C31" s="35" t="str">
        <f>VLOOKUP(A31,A1_Berechnung!$C$6:$V$61,2,FALSE)</f>
        <v>Uelzen</v>
      </c>
      <c r="D31" s="50">
        <f>VLOOKUP(A31,A1_Berechnung!$C$6:$V$61,20,FALSE)</f>
        <v>-0.19768396491379683</v>
      </c>
    </row>
    <row r="32" spans="1:4" x14ac:dyDescent="0.25">
      <c r="A32" s="71">
        <v>361</v>
      </c>
      <c r="B32" s="54">
        <v>3361</v>
      </c>
      <c r="C32" s="35" t="str">
        <f>VLOOKUP(A32,A1_Berechnung!$C$6:$V$61,2,FALSE)</f>
        <v>Verden</v>
      </c>
      <c r="D32" s="50">
        <f>VLOOKUP(A32,A1_Berechnung!$C$6:$V$61,20,FALSE)</f>
        <v>0.24928358383531202</v>
      </c>
    </row>
    <row r="33" spans="1:4" x14ac:dyDescent="0.25">
      <c r="A33" s="71">
        <v>401</v>
      </c>
      <c r="B33" s="54">
        <v>3401</v>
      </c>
      <c r="C33" s="35" t="str">
        <f>VLOOKUP(A33,A1_Berechnung!$C$6:$V$61,2,FALSE)</f>
        <v>Delmenhorst,Stadt</v>
      </c>
      <c r="D33" s="50">
        <f>VLOOKUP(A33,A1_Berechnung!$C$6:$V$61,20,FALSE)</f>
        <v>-6.1850090842320925E-2</v>
      </c>
    </row>
    <row r="34" spans="1:4" x14ac:dyDescent="0.25">
      <c r="A34" s="71">
        <v>402</v>
      </c>
      <c r="B34" s="54">
        <v>3402</v>
      </c>
      <c r="C34" s="35" t="str">
        <f>VLOOKUP(A34,A1_Berechnung!$C$6:$V$61,2,FALSE)</f>
        <v>Emden,Stadt</v>
      </c>
      <c r="D34" s="50">
        <f>VLOOKUP(A34,A1_Berechnung!$C$6:$V$61,20,FALSE)</f>
        <v>-0.56180894511405521</v>
      </c>
    </row>
    <row r="35" spans="1:4" x14ac:dyDescent="0.25">
      <c r="A35" s="71">
        <v>403</v>
      </c>
      <c r="B35" s="54">
        <v>3403</v>
      </c>
      <c r="C35" s="35" t="str">
        <f>VLOOKUP(A35,A1_Berechnung!$C$6:$V$61,2,FALSE)</f>
        <v>Oldenburg(Oldb),Stadt</v>
      </c>
      <c r="D35" s="50">
        <f>VLOOKUP(A35,A1_Berechnung!$C$6:$V$61,20,FALSE)</f>
        <v>0.51542714464062778</v>
      </c>
    </row>
    <row r="36" spans="1:4" x14ac:dyDescent="0.25">
      <c r="A36" s="71">
        <v>404</v>
      </c>
      <c r="B36" s="54">
        <v>3404</v>
      </c>
      <c r="C36" s="35" t="str">
        <f>VLOOKUP(A36,A1_Berechnung!$C$6:$V$61,2,FALSE)</f>
        <v>Osnabrück,Stadt</v>
      </c>
      <c r="D36" s="50">
        <f>VLOOKUP(A36,A1_Berechnung!$C$6:$V$61,20,FALSE)</f>
        <v>0.30531478379100202</v>
      </c>
    </row>
    <row r="37" spans="1:4" x14ac:dyDescent="0.25">
      <c r="A37" s="71">
        <v>405</v>
      </c>
      <c r="B37" s="54">
        <v>3405</v>
      </c>
      <c r="C37" s="35" t="str">
        <f>VLOOKUP(A37,A1_Berechnung!$C$6:$V$61,2,FALSE)</f>
        <v>Wilhelmshaven,Stadt</v>
      </c>
      <c r="D37" s="50">
        <f>VLOOKUP(A37,A1_Berechnung!$C$6:$V$61,20,FALSE)</f>
        <v>-0.24777786517737749</v>
      </c>
    </row>
    <row r="38" spans="1:4" x14ac:dyDescent="0.25">
      <c r="A38" s="71">
        <v>451</v>
      </c>
      <c r="B38" s="54">
        <v>3451</v>
      </c>
      <c r="C38" s="35" t="str">
        <f>VLOOKUP(A38,A1_Berechnung!$C$6:$V$61,2,FALSE)</f>
        <v>Ammerland</v>
      </c>
      <c r="D38" s="50">
        <f>VLOOKUP(A38,A1_Berechnung!$C$6:$V$61,20,FALSE)</f>
        <v>0.63512021342618341</v>
      </c>
    </row>
    <row r="39" spans="1:4" x14ac:dyDescent="0.25">
      <c r="A39" s="71">
        <v>452</v>
      </c>
      <c r="B39" s="54">
        <v>3452</v>
      </c>
      <c r="C39" s="35" t="str">
        <f>VLOOKUP(A39,A1_Berechnung!$C$6:$V$61,2,FALSE)</f>
        <v>Aurich</v>
      </c>
      <c r="D39" s="50">
        <f>VLOOKUP(A39,A1_Berechnung!$C$6:$V$61,20,FALSE)</f>
        <v>-8.1117525599426907E-2</v>
      </c>
    </row>
    <row r="40" spans="1:4" x14ac:dyDescent="0.25">
      <c r="A40" s="71">
        <v>453</v>
      </c>
      <c r="B40" s="54">
        <v>3453</v>
      </c>
      <c r="C40" s="35" t="str">
        <f>VLOOKUP(A40,A1_Berechnung!$C$6:$V$61,2,FALSE)</f>
        <v>Cloppenburg</v>
      </c>
      <c r="D40" s="50">
        <f>VLOOKUP(A40,A1_Berechnung!$C$6:$V$61,20,FALSE)</f>
        <v>0.78772704726362286</v>
      </c>
    </row>
    <row r="41" spans="1:4" x14ac:dyDescent="0.25">
      <c r="A41" s="71">
        <v>454</v>
      </c>
      <c r="B41" s="54">
        <v>3454</v>
      </c>
      <c r="C41" s="35" t="str">
        <f>VLOOKUP(A41,A1_Berechnung!$C$6:$V$61,2,FALSE)</f>
        <v>Emsland</v>
      </c>
      <c r="D41" s="50">
        <f>VLOOKUP(A41,A1_Berechnung!$C$6:$V$61,20,FALSE)</f>
        <v>0.39827180131242379</v>
      </c>
    </row>
    <row r="42" spans="1:4" x14ac:dyDescent="0.25">
      <c r="A42" s="71">
        <v>455</v>
      </c>
      <c r="B42" s="54">
        <v>3455</v>
      </c>
      <c r="C42" s="35" t="str">
        <f>VLOOKUP(A42,A1_Berechnung!$C$6:$V$61,2,FALSE)</f>
        <v>Friesland</v>
      </c>
      <c r="D42" s="50">
        <f>VLOOKUP(A42,A1_Berechnung!$C$6:$V$61,20,FALSE)</f>
        <v>0.24781637213081453</v>
      </c>
    </row>
    <row r="43" spans="1:4" x14ac:dyDescent="0.25">
      <c r="A43" s="71">
        <v>456</v>
      </c>
      <c r="B43" s="54">
        <v>3456</v>
      </c>
      <c r="C43" s="35" t="str">
        <f>VLOOKUP(A43,A1_Berechnung!$C$6:$V$61,2,FALSE)</f>
        <v>Grafschaft Bentheim</v>
      </c>
      <c r="D43" s="50">
        <f>VLOOKUP(A43,A1_Berechnung!$C$6:$V$61,20,FALSE)</f>
        <v>0.47688464665851105</v>
      </c>
    </row>
    <row r="44" spans="1:4" x14ac:dyDescent="0.25">
      <c r="A44" s="71">
        <v>457</v>
      </c>
      <c r="B44" s="54">
        <v>3457</v>
      </c>
      <c r="C44" s="35" t="str">
        <f>VLOOKUP(A44,A1_Berechnung!$C$6:$V$61,2,FALSE)</f>
        <v>Leer</v>
      </c>
      <c r="D44" s="50">
        <f>VLOOKUP(A44,A1_Berechnung!$C$6:$V$61,20,FALSE)</f>
        <v>0.55768539947823736</v>
      </c>
    </row>
    <row r="45" spans="1:4" x14ac:dyDescent="0.25">
      <c r="A45" s="71">
        <v>458</v>
      </c>
      <c r="B45" s="54">
        <v>3458</v>
      </c>
      <c r="C45" s="35" t="str">
        <f>VLOOKUP(A45,A1_Berechnung!$C$6:$V$61,2,FALSE)</f>
        <v>Oldenburg</v>
      </c>
      <c r="D45" s="50">
        <f>VLOOKUP(A45,A1_Berechnung!$C$6:$V$61,20,FALSE)</f>
        <v>0.57321121219572169</v>
      </c>
    </row>
    <row r="46" spans="1:4" x14ac:dyDescent="0.25">
      <c r="A46" s="71">
        <v>459</v>
      </c>
      <c r="B46" s="54">
        <v>3459</v>
      </c>
      <c r="C46" s="35" t="str">
        <f>VLOOKUP(A46,A1_Berechnung!$C$6:$V$61,2,FALSE)</f>
        <v>Osnabrück</v>
      </c>
      <c r="D46" s="50">
        <f>VLOOKUP(A46,A1_Berechnung!$C$6:$V$61,20,FALSE)</f>
        <v>0.2062444206266808</v>
      </c>
    </row>
    <row r="47" spans="1:4" x14ac:dyDescent="0.25">
      <c r="A47" s="71">
        <v>460</v>
      </c>
      <c r="B47" s="54">
        <v>3460</v>
      </c>
      <c r="C47" s="35" t="str">
        <f>VLOOKUP(A47,A1_Berechnung!$C$6:$V$61,2,FALSE)</f>
        <v>Vechta</v>
      </c>
      <c r="D47" s="50">
        <f>VLOOKUP(A47,A1_Berechnung!$C$6:$V$61,20,FALSE)</f>
        <v>0.85876919165524934</v>
      </c>
    </row>
    <row r="48" spans="1:4" x14ac:dyDescent="0.25">
      <c r="A48" s="71">
        <v>461</v>
      </c>
      <c r="B48" s="54">
        <v>3461</v>
      </c>
      <c r="C48" s="35" t="str">
        <f>VLOOKUP(A48,A1_Berechnung!$C$6:$V$61,2,FALSE)</f>
        <v>Wesermarsch</v>
      </c>
      <c r="D48" s="50">
        <f>VLOOKUP(A48,A1_Berechnung!$C$6:$V$61,20,FALSE)</f>
        <v>-4.6262863332731538E-2</v>
      </c>
    </row>
    <row r="49" spans="1:4" x14ac:dyDescent="0.25">
      <c r="A49" s="71">
        <v>462</v>
      </c>
      <c r="B49" s="54">
        <v>3462</v>
      </c>
      <c r="C49" s="35" t="str">
        <f>VLOOKUP(A49,A1_Berechnung!$C$6:$V$61,2,FALSE)</f>
        <v>Wittmund</v>
      </c>
      <c r="D49" s="50">
        <f>VLOOKUP(A49,A1_Berechnung!$C$6:$V$61,20,FALSE)</f>
        <v>7.7353116979009179E-2</v>
      </c>
    </row>
    <row r="50" spans="1:4" x14ac:dyDescent="0.25">
      <c r="B50" s="51"/>
      <c r="C50" s="51"/>
    </row>
    <row r="51" spans="1:4" x14ac:dyDescent="0.25">
      <c r="B51" s="52"/>
      <c r="C51" s="35"/>
    </row>
    <row r="52" spans="1:4" x14ac:dyDescent="0.25">
      <c r="B52" s="52"/>
      <c r="C52" s="35"/>
    </row>
    <row r="53" spans="1:4" x14ac:dyDescent="0.25">
      <c r="B53" s="52"/>
      <c r="C53" s="35"/>
    </row>
    <row r="54" spans="1:4" x14ac:dyDescent="0.25">
      <c r="B54" s="52"/>
    </row>
  </sheetData>
  <sortState ref="B2:D52">
    <sortCondition ref="B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83"/>
  <sheetViews>
    <sheetView topLeftCell="K10" zoomScale="145" zoomScaleNormal="145" workbookViewId="0">
      <selection activeCell="R17" sqref="R17"/>
    </sheetView>
  </sheetViews>
  <sheetFormatPr baseColWidth="10" defaultRowHeight="15" x14ac:dyDescent="0.25"/>
  <cols>
    <col min="2" max="2" width="0" hidden="1" customWidth="1"/>
    <col min="4" max="4" width="26.140625" bestFit="1" customWidth="1"/>
    <col min="18" max="18" width="11.42578125" style="67"/>
  </cols>
  <sheetData>
    <row r="2" spans="2:22" x14ac:dyDescent="0.25">
      <c r="T2" s="68"/>
    </row>
    <row r="3" spans="2:22" ht="15" customHeight="1" x14ac:dyDescent="0.25">
      <c r="D3" s="80" t="s">
        <v>85</v>
      </c>
      <c r="E3" s="83" t="s">
        <v>86</v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5"/>
      <c r="S3" s="55"/>
      <c r="T3" s="83" t="s">
        <v>87</v>
      </c>
      <c r="U3" s="84"/>
      <c r="V3" s="84"/>
    </row>
    <row r="4" spans="2:22" x14ac:dyDescent="0.25">
      <c r="D4" s="81"/>
      <c r="E4" s="6">
        <v>2005</v>
      </c>
      <c r="F4" s="6">
        <v>2006</v>
      </c>
      <c r="G4" s="6">
        <v>2007</v>
      </c>
      <c r="H4" s="6">
        <v>2008</v>
      </c>
      <c r="I4" s="16">
        <v>2009</v>
      </c>
      <c r="J4" s="16">
        <v>2010</v>
      </c>
      <c r="K4" s="16">
        <v>2011</v>
      </c>
      <c r="L4" s="16">
        <v>2012</v>
      </c>
      <c r="M4" s="16">
        <v>2013</v>
      </c>
      <c r="N4" s="16">
        <v>2014</v>
      </c>
      <c r="O4" s="16">
        <v>2015</v>
      </c>
      <c r="P4" s="16">
        <v>2016</v>
      </c>
      <c r="Q4" s="16">
        <v>2017</v>
      </c>
      <c r="R4" s="66">
        <v>2018</v>
      </c>
      <c r="S4" s="16">
        <v>2019</v>
      </c>
      <c r="T4" s="16" t="s">
        <v>233</v>
      </c>
      <c r="U4" s="14" t="s">
        <v>234</v>
      </c>
      <c r="V4" s="14" t="s">
        <v>235</v>
      </c>
    </row>
    <row r="5" spans="2:22" x14ac:dyDescent="0.25">
      <c r="D5" s="82"/>
      <c r="E5" s="83" t="s">
        <v>91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5"/>
      <c r="S5" s="55"/>
      <c r="T5" s="83" t="s">
        <v>92</v>
      </c>
      <c r="U5" s="84"/>
      <c r="V5" s="84"/>
    </row>
    <row r="6" spans="2:22" x14ac:dyDescent="0.25">
      <c r="B6" s="13" t="s">
        <v>105</v>
      </c>
      <c r="C6">
        <v>101</v>
      </c>
      <c r="D6" s="36" t="s">
        <v>165</v>
      </c>
      <c r="E6">
        <f>A1_2017!E8</f>
        <v>245273</v>
      </c>
      <c r="F6">
        <f>A1_2017!F8</f>
        <v>245467</v>
      </c>
      <c r="G6">
        <f>A1_2017!G8</f>
        <v>245810</v>
      </c>
      <c r="H6">
        <f>A1_2017!H8</f>
        <v>246012</v>
      </c>
      <c r="I6">
        <f>A1_2017!I8</f>
        <v>247400</v>
      </c>
      <c r="J6">
        <f>A1_2017!J8</f>
        <v>248867</v>
      </c>
      <c r="K6">
        <f>A1_2017!K8</f>
        <v>243829</v>
      </c>
      <c r="L6">
        <f>A1_2017!L8</f>
        <v>245798</v>
      </c>
      <c r="M6">
        <f>A1_2017!M8</f>
        <v>247227</v>
      </c>
      <c r="N6">
        <f>A1_2017!N8</f>
        <v>248502</v>
      </c>
      <c r="O6">
        <f>A1_2017!O8</f>
        <v>251364</v>
      </c>
      <c r="P6">
        <f>A1_2017!P8</f>
        <v>248667</v>
      </c>
      <c r="Q6">
        <f>A1_2017!Q8</f>
        <v>248023</v>
      </c>
      <c r="R6" s="67">
        <v>248292</v>
      </c>
      <c r="S6" s="43">
        <f>VLOOKUP(C6,A1_2019_roh!$A$19:$D$74,4,FALSE)</f>
        <v>249406</v>
      </c>
      <c r="T6" s="44">
        <f>(S6-E6)*100/E6</f>
        <v>1.6850611359587073</v>
      </c>
      <c r="U6" s="44">
        <f>(S6-N6)*100/N6</f>
        <v>0.36377976837208553</v>
      </c>
      <c r="V6" s="44">
        <f>(S6-R6)*100/R6</f>
        <v>0.44866528120116639</v>
      </c>
    </row>
    <row r="7" spans="2:22" x14ac:dyDescent="0.25">
      <c r="B7" s="13" t="s">
        <v>106</v>
      </c>
      <c r="C7">
        <v>102</v>
      </c>
      <c r="D7" s="36" t="s">
        <v>166</v>
      </c>
      <c r="E7">
        <f>A1_2017!E9</f>
        <v>107726</v>
      </c>
      <c r="F7">
        <f>A1_2017!F9</f>
        <v>106665</v>
      </c>
      <c r="G7">
        <f>A1_2017!G9</f>
        <v>105320</v>
      </c>
      <c r="H7">
        <f>A1_2017!H9</f>
        <v>104423</v>
      </c>
      <c r="I7">
        <f>A1_2017!I9</f>
        <v>103446</v>
      </c>
      <c r="J7">
        <f>A1_2017!J9</f>
        <v>102394</v>
      </c>
      <c r="K7">
        <f>A1_2017!K9</f>
        <v>98588</v>
      </c>
      <c r="L7">
        <f>A1_2017!L9</f>
        <v>98095</v>
      </c>
      <c r="M7">
        <f>A1_2017!M9</f>
        <v>98197</v>
      </c>
      <c r="N7">
        <f>A1_2017!N9</f>
        <v>98966</v>
      </c>
      <c r="O7">
        <f>A1_2017!O9</f>
        <v>101079</v>
      </c>
      <c r="P7">
        <f>A1_2017!P9</f>
        <v>103668</v>
      </c>
      <c r="Q7">
        <f>A1_2017!Q9</f>
        <v>104548</v>
      </c>
      <c r="R7" s="67">
        <v>104948</v>
      </c>
      <c r="S7" s="43">
        <f>VLOOKUP(C7,A1_2019_roh!$A$19:$D$74,4,FALSE)</f>
        <v>104291</v>
      </c>
      <c r="T7" s="44">
        <f>(S7-E7)*100/E7</f>
        <v>-3.1886452666951342</v>
      </c>
      <c r="U7" s="44">
        <f>(S7-N7)*100/N7</f>
        <v>5.3806357739021484</v>
      </c>
      <c r="V7" s="44">
        <f>(S7-R7)*100/R7</f>
        <v>-0.62602431680451276</v>
      </c>
    </row>
    <row r="8" spans="2:22" x14ac:dyDescent="0.25">
      <c r="B8" s="13" t="s">
        <v>107</v>
      </c>
      <c r="C8">
        <v>103</v>
      </c>
      <c r="D8" s="36" t="s">
        <v>167</v>
      </c>
      <c r="E8">
        <f>A1_2017!E10</f>
        <v>121199</v>
      </c>
      <c r="F8">
        <f>A1_2017!F10</f>
        <v>120493</v>
      </c>
      <c r="G8">
        <f>A1_2017!G10</f>
        <v>120009</v>
      </c>
      <c r="H8">
        <f>A1_2017!H10</f>
        <v>120538</v>
      </c>
      <c r="I8">
        <f>A1_2017!I10</f>
        <v>121109</v>
      </c>
      <c r="J8">
        <f>A1_2017!J10</f>
        <v>121451</v>
      </c>
      <c r="K8">
        <f>A1_2017!K10</f>
        <v>120889</v>
      </c>
      <c r="L8">
        <f>A1_2017!L10</f>
        <v>121758</v>
      </c>
      <c r="M8">
        <f>A1_2017!M10</f>
        <v>122457</v>
      </c>
      <c r="N8">
        <f>A1_2017!N10</f>
        <v>123027</v>
      </c>
      <c r="O8">
        <f>A1_2017!O10</f>
        <v>124045</v>
      </c>
      <c r="P8">
        <f>A1_2017!P10</f>
        <v>123909</v>
      </c>
      <c r="Q8">
        <f>A1_2017!Q10</f>
        <v>123914</v>
      </c>
      <c r="R8" s="67">
        <v>124151</v>
      </c>
      <c r="S8" s="43">
        <f>VLOOKUP(C8,A1_2019_roh!$A$19:$D$74,4,FALSE)</f>
        <v>124371</v>
      </c>
      <c r="T8" s="44">
        <f>(S8-E8)*100/E8</f>
        <v>2.6171833100933175</v>
      </c>
      <c r="U8" s="44">
        <f>(S8-N8)*100/N8</f>
        <v>1.0924431222414592</v>
      </c>
      <c r="V8" s="44">
        <f>(S8-R8)*100/R8</f>
        <v>0.1772035666245137</v>
      </c>
    </row>
    <row r="9" spans="2:22" x14ac:dyDescent="0.25">
      <c r="B9" s="13" t="s">
        <v>108</v>
      </c>
      <c r="C9">
        <v>151</v>
      </c>
      <c r="D9" s="36" t="s">
        <v>108</v>
      </c>
      <c r="E9">
        <f>A1_2017!E11</f>
        <v>175298</v>
      </c>
      <c r="F9">
        <f>A1_2017!F11</f>
        <v>174974</v>
      </c>
      <c r="G9">
        <f>A1_2017!G11</f>
        <v>174401</v>
      </c>
      <c r="H9">
        <f>A1_2017!H11</f>
        <v>173765</v>
      </c>
      <c r="I9">
        <f>A1_2017!I11</f>
        <v>173223</v>
      </c>
      <c r="J9">
        <f>A1_2017!J11</f>
        <v>172643</v>
      </c>
      <c r="K9">
        <f>A1_2017!K11</f>
        <v>170865</v>
      </c>
      <c r="L9">
        <f>A1_2017!L11</f>
        <v>171015</v>
      </c>
      <c r="M9">
        <f>A1_2017!M11</f>
        <v>171475</v>
      </c>
      <c r="N9">
        <f>A1_2017!N11</f>
        <v>172541</v>
      </c>
      <c r="O9">
        <f>A1_2017!O11</f>
        <v>174205</v>
      </c>
      <c r="P9">
        <f>A1_2017!P11</f>
        <v>174749</v>
      </c>
      <c r="Q9">
        <f>A1_2017!Q11</f>
        <v>175079</v>
      </c>
      <c r="R9" s="67">
        <v>175920</v>
      </c>
      <c r="S9" s="43">
        <f>VLOOKUP(C9,A1_2019_roh!$A$19:$D$74,4,FALSE)</f>
        <v>176523</v>
      </c>
      <c r="T9" s="44">
        <f t="shared" ref="T9:T61" si="0">(S9-E9)*100/E9</f>
        <v>0.69881002635512102</v>
      </c>
      <c r="U9" s="44">
        <f t="shared" ref="U9:U61" si="1">(S9-N9)*100/N9</f>
        <v>2.307857262911424</v>
      </c>
      <c r="V9" s="44">
        <f t="shared" ref="V9:V61" si="2">(S9-R9)*100/R9</f>
        <v>0.3427694406548431</v>
      </c>
    </row>
    <row r="10" spans="2:22" x14ac:dyDescent="0.25">
      <c r="B10" s="13" t="s">
        <v>112</v>
      </c>
      <c r="C10">
        <v>153</v>
      </c>
      <c r="D10" s="36" t="s">
        <v>112</v>
      </c>
      <c r="E10">
        <f>A1_2017!E15</f>
        <v>151452</v>
      </c>
      <c r="F10">
        <f>A1_2017!F15</f>
        <v>149656</v>
      </c>
      <c r="G10">
        <f>A1_2017!G15</f>
        <v>148091</v>
      </c>
      <c r="H10">
        <f>A1_2017!H15</f>
        <v>146187</v>
      </c>
      <c r="I10">
        <f>A1_2017!I15</f>
        <v>144680</v>
      </c>
      <c r="J10">
        <f>A1_2017!J15</f>
        <v>143014</v>
      </c>
      <c r="K10">
        <f>A1_2017!K15</f>
        <v>139575</v>
      </c>
      <c r="L10">
        <f>A1_2017!L15</f>
        <v>138655</v>
      </c>
      <c r="M10">
        <f>A1_2017!M15</f>
        <v>137833</v>
      </c>
      <c r="N10">
        <f>A1_2017!N15</f>
        <v>137256</v>
      </c>
      <c r="O10">
        <f>A1_2017!O15</f>
        <v>138236</v>
      </c>
      <c r="P10">
        <f>A1_2017!P15</f>
        <v>137979</v>
      </c>
      <c r="Q10">
        <f>A1_2017!Q15</f>
        <v>137563</v>
      </c>
      <c r="R10" s="67">
        <v>137014</v>
      </c>
      <c r="S10" s="43">
        <f>VLOOKUP(C10,A1_2019_roh!$A$19:$D$74,4,FALSE)</f>
        <v>136292</v>
      </c>
      <c r="T10" s="44">
        <f t="shared" si="0"/>
        <v>-10.009772073000027</v>
      </c>
      <c r="U10" s="44">
        <f t="shared" si="1"/>
        <v>-0.70233723844494955</v>
      </c>
      <c r="V10" s="44">
        <f t="shared" si="2"/>
        <v>-0.52695345001240745</v>
      </c>
    </row>
    <row r="11" spans="2:22" x14ac:dyDescent="0.25">
      <c r="B11" s="13" t="s">
        <v>113</v>
      </c>
      <c r="C11">
        <v>154</v>
      </c>
      <c r="D11" s="36" t="s">
        <v>113</v>
      </c>
      <c r="E11">
        <f>A1_2017!E16</f>
        <v>97749</v>
      </c>
      <c r="F11">
        <f>A1_2017!F16</f>
        <v>96972</v>
      </c>
      <c r="G11">
        <f>A1_2017!G16</f>
        <v>95871</v>
      </c>
      <c r="H11">
        <f>A1_2017!H16</f>
        <v>94870</v>
      </c>
      <c r="I11">
        <f>A1_2017!I16</f>
        <v>93903</v>
      </c>
      <c r="J11">
        <f>A1_2017!J16</f>
        <v>92836</v>
      </c>
      <c r="K11">
        <f>A1_2017!K16</f>
        <v>90919</v>
      </c>
      <c r="L11">
        <f>A1_2017!L16</f>
        <v>90391</v>
      </c>
      <c r="M11">
        <f>A1_2017!M16</f>
        <v>90423</v>
      </c>
      <c r="N11">
        <f>A1_2017!N16</f>
        <v>90908</v>
      </c>
      <c r="O11">
        <f>A1_2017!O16</f>
        <v>91500</v>
      </c>
      <c r="P11">
        <f>A1_2017!P16</f>
        <v>92079</v>
      </c>
      <c r="Q11">
        <f>A1_2017!Q16</f>
        <v>91720</v>
      </c>
      <c r="R11" s="67">
        <v>91307</v>
      </c>
      <c r="S11" s="43">
        <f>VLOOKUP(C11,A1_2019_roh!$A$19:$D$74,4,FALSE)</f>
        <v>91297</v>
      </c>
      <c r="T11" s="44">
        <f t="shared" si="0"/>
        <v>-6.6005790340566142</v>
      </c>
      <c r="U11" s="44">
        <f t="shared" si="1"/>
        <v>0.42790513486161835</v>
      </c>
      <c r="V11" s="44">
        <f t="shared" si="2"/>
        <v>-1.0952062821032341E-2</v>
      </c>
    </row>
    <row r="12" spans="2:22" x14ac:dyDescent="0.25">
      <c r="B12" s="13" t="s">
        <v>114</v>
      </c>
      <c r="C12">
        <v>155</v>
      </c>
      <c r="D12" s="36" t="s">
        <v>114</v>
      </c>
      <c r="E12">
        <f>A1_2017!E17</f>
        <v>146690</v>
      </c>
      <c r="F12">
        <f>A1_2017!F17</f>
        <v>145488</v>
      </c>
      <c r="G12">
        <f>A1_2017!G17</f>
        <v>144044</v>
      </c>
      <c r="H12">
        <f>A1_2017!H17</f>
        <v>142321</v>
      </c>
      <c r="I12">
        <f>A1_2017!I17</f>
        <v>140553</v>
      </c>
      <c r="J12">
        <f>A1_2017!J17</f>
        <v>139060</v>
      </c>
      <c r="K12">
        <f>A1_2017!K17</f>
        <v>136516</v>
      </c>
      <c r="L12">
        <f>A1_2017!L17</f>
        <v>135418</v>
      </c>
      <c r="M12">
        <f>A1_2017!M17</f>
        <v>134661</v>
      </c>
      <c r="N12">
        <f>A1_2017!N17</f>
        <v>133905</v>
      </c>
      <c r="O12">
        <f>A1_2017!O17</f>
        <v>134896</v>
      </c>
      <c r="P12">
        <f>A1_2017!P17</f>
        <v>133610</v>
      </c>
      <c r="Q12">
        <f>A1_2017!Q17</f>
        <v>133046</v>
      </c>
      <c r="R12" s="67">
        <v>132765</v>
      </c>
      <c r="S12" s="43">
        <f>VLOOKUP(C12,A1_2019_roh!$A$19:$D$74,4,FALSE)</f>
        <v>132285</v>
      </c>
      <c r="T12" s="44">
        <f t="shared" si="0"/>
        <v>-9.8200286318085759</v>
      </c>
      <c r="U12" s="44">
        <f t="shared" si="1"/>
        <v>-1.2098129270751652</v>
      </c>
      <c r="V12" s="44">
        <f t="shared" si="2"/>
        <v>-0.36154106880578468</v>
      </c>
    </row>
    <row r="13" spans="2:22" x14ac:dyDescent="0.25">
      <c r="B13" s="13" t="s">
        <v>116</v>
      </c>
      <c r="C13">
        <v>157</v>
      </c>
      <c r="D13" s="36" t="s">
        <v>116</v>
      </c>
      <c r="E13">
        <f>A1_2017!E19</f>
        <v>134581</v>
      </c>
      <c r="F13">
        <f>A1_2017!F19</f>
        <v>134178</v>
      </c>
      <c r="G13">
        <f>A1_2017!G19</f>
        <v>133560</v>
      </c>
      <c r="H13">
        <f>A1_2017!H19</f>
        <v>132613</v>
      </c>
      <c r="I13">
        <f>A1_2017!I19</f>
        <v>132066</v>
      </c>
      <c r="J13">
        <f>A1_2017!J19</f>
        <v>131481</v>
      </c>
      <c r="K13">
        <f>A1_2017!K19</f>
        <v>130165</v>
      </c>
      <c r="L13">
        <f>A1_2017!L19</f>
        <v>130047</v>
      </c>
      <c r="M13">
        <f>A1_2017!M19</f>
        <v>130147</v>
      </c>
      <c r="N13">
        <f>A1_2017!N19</f>
        <v>130601</v>
      </c>
      <c r="O13">
        <f>A1_2017!O19</f>
        <v>132320</v>
      </c>
      <c r="P13">
        <f>A1_2017!P19</f>
        <v>132979</v>
      </c>
      <c r="Q13">
        <f>A1_2017!Q19</f>
        <v>133368</v>
      </c>
      <c r="R13" s="67">
        <v>133965</v>
      </c>
      <c r="S13" s="43">
        <f>VLOOKUP(C13,A1_2019_roh!$A$19:$D$74,4,FALSE)</f>
        <v>134801</v>
      </c>
      <c r="T13" s="44">
        <f t="shared" si="0"/>
        <v>0.16347032642051998</v>
      </c>
      <c r="U13" s="44">
        <f t="shared" si="1"/>
        <v>3.2159018690515389</v>
      </c>
      <c r="V13" s="44">
        <f t="shared" si="2"/>
        <v>0.62404359347590788</v>
      </c>
    </row>
    <row r="14" spans="2:22" x14ac:dyDescent="0.25">
      <c r="B14" s="13" t="s">
        <v>117</v>
      </c>
      <c r="C14">
        <v>158</v>
      </c>
      <c r="D14" s="36" t="s">
        <v>117</v>
      </c>
      <c r="E14">
        <f>A1_2017!E20</f>
        <v>126460</v>
      </c>
      <c r="F14">
        <f>A1_2017!F20</f>
        <v>125412</v>
      </c>
      <c r="G14">
        <f>A1_2017!G20</f>
        <v>124652</v>
      </c>
      <c r="H14">
        <f>A1_2017!H20</f>
        <v>123663</v>
      </c>
      <c r="I14">
        <f>A1_2017!I20</f>
        <v>122806</v>
      </c>
      <c r="J14">
        <f>A1_2017!J20</f>
        <v>122040</v>
      </c>
      <c r="K14">
        <f>A1_2017!K20</f>
        <v>120425</v>
      </c>
      <c r="L14">
        <f>A1_2017!L20</f>
        <v>120117</v>
      </c>
      <c r="M14">
        <f>A1_2017!M20</f>
        <v>119900</v>
      </c>
      <c r="N14">
        <f>A1_2017!N20</f>
        <v>120035</v>
      </c>
      <c r="O14">
        <f>A1_2017!O20</f>
        <v>120981</v>
      </c>
      <c r="P14">
        <f>A1_2017!P20</f>
        <v>120904</v>
      </c>
      <c r="Q14">
        <f>A1_2017!Q20</f>
        <v>120437</v>
      </c>
      <c r="R14" s="67">
        <v>119960</v>
      </c>
      <c r="S14" s="43">
        <f>VLOOKUP(C14,A1_2019_roh!$A$19:$D$74,4,FALSE)</f>
        <v>119622</v>
      </c>
      <c r="T14" s="44">
        <f t="shared" si="0"/>
        <v>-5.4072433971216194</v>
      </c>
      <c r="U14" s="44">
        <f t="shared" si="1"/>
        <v>-0.34406631399175241</v>
      </c>
      <c r="V14" s="44">
        <f t="shared" si="2"/>
        <v>-0.28176058686228744</v>
      </c>
    </row>
    <row r="15" spans="2:22" x14ac:dyDescent="0.25">
      <c r="B15" s="13" t="s">
        <v>118</v>
      </c>
      <c r="C15">
        <v>159</v>
      </c>
      <c r="D15" s="36" t="s">
        <v>168</v>
      </c>
      <c r="E15">
        <v>344905</v>
      </c>
      <c r="F15">
        <v>342767</v>
      </c>
      <c r="G15">
        <v>341759</v>
      </c>
      <c r="H15">
        <v>339828</v>
      </c>
      <c r="I15">
        <v>338162</v>
      </c>
      <c r="J15">
        <v>336372</v>
      </c>
      <c r="K15">
        <v>324550</v>
      </c>
      <c r="L15">
        <v>323311</v>
      </c>
      <c r="M15">
        <v>322427</v>
      </c>
      <c r="N15">
        <v>322509</v>
      </c>
      <c r="O15">
        <v>325261</v>
      </c>
      <c r="P15">
        <v>326244</v>
      </c>
      <c r="Q15">
        <v>327395</v>
      </c>
      <c r="R15" s="72">
        <v>327508</v>
      </c>
      <c r="S15" s="43">
        <f>VLOOKUP(C15,A1_2019_roh!$A$19:$D$74,4,FALSE)</f>
        <v>326041</v>
      </c>
      <c r="T15" s="44">
        <f t="shared" si="0"/>
        <v>-5.4693321349357067</v>
      </c>
      <c r="U15" s="44">
        <f t="shared" si="1"/>
        <v>1.095163235754661</v>
      </c>
      <c r="V15" s="44">
        <f t="shared" si="2"/>
        <v>-0.44792798954529356</v>
      </c>
    </row>
    <row r="16" spans="2:22" x14ac:dyDescent="0.25">
      <c r="B16" s="13" t="s">
        <v>110</v>
      </c>
      <c r="C16">
        <v>159016</v>
      </c>
      <c r="D16" s="36" t="s">
        <v>178</v>
      </c>
      <c r="E16">
        <v>121865</v>
      </c>
      <c r="F16">
        <v>121531</v>
      </c>
      <c r="G16">
        <v>121242</v>
      </c>
      <c r="H16">
        <v>121112</v>
      </c>
      <c r="I16">
        <v>121056</v>
      </c>
      <c r="J16">
        <v>121280</v>
      </c>
      <c r="K16">
        <v>115707</v>
      </c>
      <c r="L16">
        <v>116111</v>
      </c>
      <c r="M16">
        <v>116420</v>
      </c>
      <c r="N16">
        <v>116599</v>
      </c>
      <c r="O16">
        <v>117406</v>
      </c>
      <c r="P16">
        <v>118571</v>
      </c>
      <c r="Q16">
        <v>118956</v>
      </c>
      <c r="R16" s="72">
        <v>119333</v>
      </c>
      <c r="S16" s="43">
        <f>VLOOKUP(C16,A1_2019_roh!$A$19:$D$74,4,FALSE)</f>
        <v>118911</v>
      </c>
      <c r="T16" s="44">
        <f t="shared" si="0"/>
        <v>-2.4239937635908588</v>
      </c>
      <c r="U16" s="44">
        <f t="shared" si="1"/>
        <v>1.9828643470355662</v>
      </c>
      <c r="V16" s="44">
        <f t="shared" si="2"/>
        <v>-0.35363227271584557</v>
      </c>
    </row>
    <row r="17" spans="2:22" x14ac:dyDescent="0.25">
      <c r="B17" s="13" t="s">
        <v>111</v>
      </c>
      <c r="C17">
        <v>159999</v>
      </c>
      <c r="D17" s="36" t="s">
        <v>182</v>
      </c>
      <c r="E17">
        <v>223040</v>
      </c>
      <c r="F17">
        <v>221236</v>
      </c>
      <c r="G17">
        <v>220517</v>
      </c>
      <c r="H17">
        <v>218716</v>
      </c>
      <c r="I17">
        <v>217106</v>
      </c>
      <c r="J17">
        <v>215092</v>
      </c>
      <c r="K17">
        <v>208843</v>
      </c>
      <c r="L17">
        <v>207200</v>
      </c>
      <c r="M17">
        <v>206007</v>
      </c>
      <c r="N17">
        <v>205910</v>
      </c>
      <c r="O17">
        <v>207855</v>
      </c>
      <c r="P17">
        <v>207673</v>
      </c>
      <c r="Q17">
        <v>208439</v>
      </c>
      <c r="R17" s="72">
        <v>208175</v>
      </c>
      <c r="S17" s="43">
        <f>VLOOKUP(C17,A1_2019_roh!$A$19:$D$74,4,FALSE)</f>
        <v>207130</v>
      </c>
      <c r="T17" s="44">
        <f t="shared" si="0"/>
        <v>-7.1332496413199422</v>
      </c>
      <c r="U17" s="44">
        <f t="shared" si="1"/>
        <v>0.59249186537807785</v>
      </c>
      <c r="V17" s="44">
        <f t="shared" si="2"/>
        <v>-0.50198150594451785</v>
      </c>
    </row>
    <row r="18" spans="2:22" x14ac:dyDescent="0.25">
      <c r="B18" s="29" t="s">
        <v>119</v>
      </c>
      <c r="C18">
        <v>1</v>
      </c>
      <c r="D18" s="36" t="s">
        <v>119</v>
      </c>
      <c r="E18">
        <f>A1_2017!E24</f>
        <v>1650435</v>
      </c>
      <c r="F18">
        <f>A1_2017!F24</f>
        <v>1641776</v>
      </c>
      <c r="G18">
        <f>A1_2017!G24</f>
        <v>1633318</v>
      </c>
      <c r="H18">
        <f>A1_2017!H24</f>
        <v>1623649</v>
      </c>
      <c r="I18">
        <f>A1_2017!I24</f>
        <v>1616720</v>
      </c>
      <c r="J18">
        <f>A1_2017!J24</f>
        <v>1609369</v>
      </c>
      <c r="K18">
        <f>A1_2017!K24</f>
        <v>1575968</v>
      </c>
      <c r="L18">
        <f>A1_2017!L24</f>
        <v>1574527</v>
      </c>
      <c r="M18">
        <f>A1_2017!M24</f>
        <v>1574936</v>
      </c>
      <c r="N18">
        <f>A1_2017!N24</f>
        <v>1579754</v>
      </c>
      <c r="O18">
        <f>A1_2017!O24</f>
        <v>1598164</v>
      </c>
      <c r="P18">
        <f>A1_2017!P24</f>
        <v>1595609</v>
      </c>
      <c r="Q18">
        <f>A1_2017!Q24</f>
        <v>1595734</v>
      </c>
      <c r="R18" s="67">
        <v>1596396</v>
      </c>
      <c r="S18" s="43">
        <f>VLOOKUP(C18,A1_2019_roh!$A$19:$D$74,4,FALSE)</f>
        <v>1594929</v>
      </c>
      <c r="T18" s="44">
        <f t="shared" si="0"/>
        <v>-3.3631133610230028</v>
      </c>
      <c r="U18" s="44">
        <f t="shared" si="1"/>
        <v>0.96059259859446466</v>
      </c>
      <c r="V18" s="44">
        <f t="shared" si="2"/>
        <v>-9.1894492344004874E-2</v>
      </c>
    </row>
    <row r="19" spans="2:22" x14ac:dyDescent="0.25">
      <c r="B19" s="13" t="s">
        <v>120</v>
      </c>
      <c r="C19">
        <v>241</v>
      </c>
      <c r="D19" s="36" t="s">
        <v>170</v>
      </c>
      <c r="E19">
        <f>A1_2017!E25</f>
        <v>1128543</v>
      </c>
      <c r="F19">
        <f>A1_2017!F25</f>
        <v>1128772</v>
      </c>
      <c r="G19">
        <f>A1_2017!G25</f>
        <v>1130039</v>
      </c>
      <c r="H19">
        <f>A1_2017!H25</f>
        <v>1129797</v>
      </c>
      <c r="I19">
        <f>A1_2017!I25</f>
        <v>1130262</v>
      </c>
      <c r="J19">
        <f>A1_2017!J25</f>
        <v>1132130</v>
      </c>
      <c r="K19">
        <f>A1_2017!K25</f>
        <v>1106219</v>
      </c>
      <c r="L19">
        <f>A1_2017!L25</f>
        <v>1112675</v>
      </c>
      <c r="M19">
        <f>A1_2017!M25</f>
        <v>1119526</v>
      </c>
      <c r="N19">
        <f>A1_2017!N25</f>
        <v>1128037</v>
      </c>
      <c r="O19">
        <f>A1_2017!O25</f>
        <v>1144481</v>
      </c>
      <c r="P19">
        <f>A1_2017!P25</f>
        <v>1148700</v>
      </c>
      <c r="Q19">
        <f>A1_2017!Q25</f>
        <v>1152675</v>
      </c>
      <c r="R19" s="67">
        <v>1157624</v>
      </c>
      <c r="S19" s="43">
        <f>VLOOKUP(C19,A1_2019_roh!$A$19:$D$74,4,FALSE)</f>
        <v>1157115</v>
      </c>
      <c r="T19" s="44">
        <f t="shared" si="0"/>
        <v>2.5317599772449966</v>
      </c>
      <c r="U19" s="44">
        <f t="shared" si="1"/>
        <v>2.5777523254999615</v>
      </c>
      <c r="V19" s="44">
        <f t="shared" si="2"/>
        <v>-4.3969371747648631E-2</v>
      </c>
    </row>
    <row r="20" spans="2:22" x14ac:dyDescent="0.25">
      <c r="B20" s="13" t="s">
        <v>121</v>
      </c>
      <c r="C20">
        <v>241001</v>
      </c>
      <c r="D20" s="36" t="s">
        <v>171</v>
      </c>
      <c r="E20">
        <f>A1_2017!E26</f>
        <v>515729</v>
      </c>
      <c r="F20">
        <f>A1_2017!F26</f>
        <v>516343</v>
      </c>
      <c r="G20">
        <f>A1_2017!G26</f>
        <v>518069</v>
      </c>
      <c r="H20">
        <f>A1_2017!H26</f>
        <v>519619</v>
      </c>
      <c r="I20">
        <f>A1_2017!I26</f>
        <v>520966</v>
      </c>
      <c r="J20">
        <f>A1_2017!J26</f>
        <v>522686</v>
      </c>
      <c r="K20">
        <f>A1_2017!K26</f>
        <v>509485</v>
      </c>
      <c r="L20">
        <f>A1_2017!L26</f>
        <v>514137</v>
      </c>
      <c r="M20">
        <f>A1_2017!M26</f>
        <v>518386</v>
      </c>
      <c r="N20">
        <f>A1_2017!N26</f>
        <v>523642</v>
      </c>
      <c r="O20">
        <f>A1_2017!O26</f>
        <v>532163</v>
      </c>
      <c r="P20">
        <f>A1_2017!P26</f>
        <v>532864</v>
      </c>
      <c r="Q20">
        <f>A1_2017!Q26</f>
        <v>535061</v>
      </c>
      <c r="R20" s="67">
        <v>538068</v>
      </c>
      <c r="S20" s="43">
        <f>VLOOKUP(C20,A1_2019_roh!$A$19:$D$74,4,FALSE)</f>
        <v>536925</v>
      </c>
      <c r="T20" s="44">
        <f t="shared" si="0"/>
        <v>4.1099104374584323</v>
      </c>
      <c r="U20" s="44">
        <f t="shared" si="1"/>
        <v>2.5366567234866571</v>
      </c>
      <c r="V20" s="44">
        <f t="shared" si="2"/>
        <v>-0.21242668212939628</v>
      </c>
    </row>
    <row r="21" spans="2:22" x14ac:dyDescent="0.25">
      <c r="B21" s="13" t="s">
        <v>122</v>
      </c>
      <c r="C21">
        <v>241999</v>
      </c>
      <c r="D21" s="36" t="s">
        <v>181</v>
      </c>
      <c r="E21">
        <f>A1_2017!E27</f>
        <v>612814</v>
      </c>
      <c r="F21">
        <f>A1_2017!F27</f>
        <v>612429</v>
      </c>
      <c r="G21">
        <f>A1_2017!G27</f>
        <v>611970</v>
      </c>
      <c r="H21">
        <f>A1_2017!H27</f>
        <v>610178</v>
      </c>
      <c r="I21">
        <f>A1_2017!I27</f>
        <v>609296</v>
      </c>
      <c r="J21">
        <f>A1_2017!J27</f>
        <v>609444</v>
      </c>
      <c r="K21">
        <f>A1_2017!K27</f>
        <v>596734</v>
      </c>
      <c r="L21">
        <f>A1_2017!L27</f>
        <v>598538</v>
      </c>
      <c r="M21">
        <f>A1_2017!M27</f>
        <v>601140</v>
      </c>
      <c r="N21">
        <f>A1_2017!N27</f>
        <v>604395</v>
      </c>
      <c r="O21">
        <f>A1_2017!O27</f>
        <v>612318</v>
      </c>
      <c r="P21">
        <f>A1_2017!P27</f>
        <v>615836</v>
      </c>
      <c r="Q21">
        <f>A1_2017!Q27</f>
        <v>617614</v>
      </c>
      <c r="R21" s="67">
        <f>R19-R20</f>
        <v>619556</v>
      </c>
      <c r="S21" s="43">
        <f>VLOOKUP(C21,A1_2019_roh!$A$19:$D$74,4,FALSE)</f>
        <v>620190</v>
      </c>
      <c r="T21" s="44">
        <f t="shared" si="0"/>
        <v>1.2036278544550223</v>
      </c>
      <c r="U21" s="44">
        <f t="shared" si="1"/>
        <v>2.6133571588117044</v>
      </c>
      <c r="V21" s="44">
        <f t="shared" si="2"/>
        <v>0.10233134696460046</v>
      </c>
    </row>
    <row r="22" spans="2:22" x14ac:dyDescent="0.25">
      <c r="B22" s="13" t="s">
        <v>123</v>
      </c>
      <c r="C22">
        <v>251</v>
      </c>
      <c r="D22" s="36" t="s">
        <v>123</v>
      </c>
      <c r="E22">
        <f>A1_2017!E28</f>
        <v>215548</v>
      </c>
      <c r="F22">
        <f>A1_2017!F28</f>
        <v>215406</v>
      </c>
      <c r="G22">
        <f>A1_2017!G28</f>
        <v>215142</v>
      </c>
      <c r="H22">
        <f>A1_2017!H28</f>
        <v>214379</v>
      </c>
      <c r="I22">
        <f>A1_2017!I28</f>
        <v>213634</v>
      </c>
      <c r="J22">
        <f>A1_2017!J28</f>
        <v>213558</v>
      </c>
      <c r="K22">
        <f>A1_2017!K28</f>
        <v>209745</v>
      </c>
      <c r="L22">
        <f>A1_2017!L28</f>
        <v>209671</v>
      </c>
      <c r="M22">
        <f>A1_2017!M28</f>
        <v>209955</v>
      </c>
      <c r="N22">
        <f>A1_2017!N28</f>
        <v>211093</v>
      </c>
      <c r="O22">
        <f>A1_2017!O28</f>
        <v>213976</v>
      </c>
      <c r="P22">
        <f>A1_2017!P28</f>
        <v>215082</v>
      </c>
      <c r="Q22">
        <f>A1_2017!Q28</f>
        <v>216012</v>
      </c>
      <c r="R22" s="67">
        <v>216886</v>
      </c>
      <c r="S22" s="43">
        <f>VLOOKUP(C22,A1_2019_roh!$A$19:$D$74,4,FALSE)</f>
        <v>217089</v>
      </c>
      <c r="T22" s="44">
        <f t="shared" si="0"/>
        <v>0.71492196633696437</v>
      </c>
      <c r="U22" s="44">
        <f t="shared" si="1"/>
        <v>2.8404542073872654</v>
      </c>
      <c r="V22" s="44">
        <f t="shared" si="2"/>
        <v>9.3597558164196862E-2</v>
      </c>
    </row>
    <row r="23" spans="2:22" x14ac:dyDescent="0.25">
      <c r="B23" s="13" t="s">
        <v>124</v>
      </c>
      <c r="C23">
        <v>252</v>
      </c>
      <c r="D23" s="36" t="s">
        <v>124</v>
      </c>
      <c r="E23">
        <f>A1_2017!E29</f>
        <v>159840</v>
      </c>
      <c r="F23">
        <f>A1_2017!F29</f>
        <v>158658</v>
      </c>
      <c r="G23">
        <f>A1_2017!G29</f>
        <v>157867</v>
      </c>
      <c r="H23">
        <f>A1_2017!H29</f>
        <v>156398</v>
      </c>
      <c r="I23">
        <f>A1_2017!I29</f>
        <v>155164</v>
      </c>
      <c r="J23">
        <f>A1_2017!J29</f>
        <v>154085</v>
      </c>
      <c r="K23">
        <f>A1_2017!K29</f>
        <v>149513</v>
      </c>
      <c r="L23">
        <f>A1_2017!L29</f>
        <v>148532</v>
      </c>
      <c r="M23">
        <f>A1_2017!M29</f>
        <v>147755</v>
      </c>
      <c r="N23">
        <f>A1_2017!N29</f>
        <v>147813</v>
      </c>
      <c r="O23">
        <f>A1_2017!O29</f>
        <v>148281</v>
      </c>
      <c r="P23">
        <f>A1_2017!P29</f>
        <v>148265</v>
      </c>
      <c r="Q23">
        <f>A1_2017!Q29</f>
        <v>148296</v>
      </c>
      <c r="R23" s="67">
        <v>148559</v>
      </c>
      <c r="S23" s="43">
        <f>VLOOKUP(C23,A1_2019_roh!$A$19:$D$74,4,FALSE)</f>
        <v>148549</v>
      </c>
      <c r="T23" s="44">
        <f t="shared" si="0"/>
        <v>-7.0639389389389393</v>
      </c>
      <c r="U23" s="44">
        <f t="shared" si="1"/>
        <v>0.49792643407548726</v>
      </c>
      <c r="V23" s="44">
        <f t="shared" si="2"/>
        <v>-6.731332332608593E-3</v>
      </c>
    </row>
    <row r="24" spans="2:22" x14ac:dyDescent="0.25">
      <c r="B24" s="13" t="s">
        <v>125</v>
      </c>
      <c r="C24">
        <v>254</v>
      </c>
      <c r="D24" s="36" t="s">
        <v>125</v>
      </c>
      <c r="E24">
        <f>A1_2017!E30</f>
        <v>290643</v>
      </c>
      <c r="F24">
        <f>A1_2017!F30</f>
        <v>289984</v>
      </c>
      <c r="G24">
        <f>A1_2017!G30</f>
        <v>288623</v>
      </c>
      <c r="H24">
        <f>A1_2017!H30</f>
        <v>286663</v>
      </c>
      <c r="I24">
        <f>A1_2017!I30</f>
        <v>284551</v>
      </c>
      <c r="J24">
        <f>A1_2017!J30</f>
        <v>282856</v>
      </c>
      <c r="K24">
        <f>A1_2017!K30</f>
        <v>276383</v>
      </c>
      <c r="L24">
        <f>A1_2017!L30</f>
        <v>275330</v>
      </c>
      <c r="M24">
        <f>A1_2017!M30</f>
        <v>274519</v>
      </c>
      <c r="N24">
        <f>A1_2017!N30</f>
        <v>274554</v>
      </c>
      <c r="O24">
        <f>A1_2017!O30</f>
        <v>277055</v>
      </c>
      <c r="P24">
        <f>A1_2017!P30</f>
        <v>277300</v>
      </c>
      <c r="Q24">
        <f>A1_2017!Q30</f>
        <v>276640</v>
      </c>
      <c r="R24" s="67">
        <v>276594</v>
      </c>
      <c r="S24" s="43">
        <f>VLOOKUP(C24,A1_2019_roh!$A$19:$D$74,4,FALSE)</f>
        <v>275817</v>
      </c>
      <c r="T24" s="44">
        <f t="shared" si="0"/>
        <v>-5.1011034155303934</v>
      </c>
      <c r="U24" s="44">
        <f t="shared" si="1"/>
        <v>0.4600187941170043</v>
      </c>
      <c r="V24" s="44">
        <f t="shared" si="2"/>
        <v>-0.2809171565543721</v>
      </c>
    </row>
    <row r="25" spans="2:22" x14ac:dyDescent="0.25">
      <c r="B25" s="13" t="s">
        <v>126</v>
      </c>
      <c r="C25">
        <v>254021</v>
      </c>
      <c r="D25" s="36" t="s">
        <v>180</v>
      </c>
      <c r="E25">
        <f>A1_2017!E31</f>
        <v>102575</v>
      </c>
      <c r="F25">
        <f>A1_2017!F31</f>
        <v>103249</v>
      </c>
      <c r="G25">
        <f>A1_2017!G31</f>
        <v>103593</v>
      </c>
      <c r="H25">
        <f>A1_2017!H31</f>
        <v>103288</v>
      </c>
      <c r="I25">
        <f>A1_2017!I31</f>
        <v>102903</v>
      </c>
      <c r="J25">
        <f>A1_2017!J31</f>
        <v>102794</v>
      </c>
      <c r="K25">
        <f>A1_2017!K31</f>
        <v>99041</v>
      </c>
      <c r="L25">
        <f>A1_2017!L31</f>
        <v>99224</v>
      </c>
      <c r="M25">
        <f>A1_2017!M31</f>
        <v>99390</v>
      </c>
      <c r="N25">
        <f>A1_2017!N31</f>
        <v>99979</v>
      </c>
      <c r="O25">
        <f>A1_2017!O31</f>
        <v>101667</v>
      </c>
      <c r="P25">
        <f>A1_2017!P31</f>
        <v>101687</v>
      </c>
      <c r="Q25">
        <f>A1_2017!Q31</f>
        <v>101744</v>
      </c>
      <c r="R25" s="67">
        <v>101990</v>
      </c>
      <c r="S25" s="43">
        <f>VLOOKUP(C25,A1_2019_roh!$A$19:$D$74,4,FALSE)</f>
        <v>101693</v>
      </c>
      <c r="T25" s="44">
        <f t="shared" si="0"/>
        <v>-0.85985864001949797</v>
      </c>
      <c r="U25" s="44">
        <f t="shared" si="1"/>
        <v>1.7143600156032768</v>
      </c>
      <c r="V25" s="44">
        <f t="shared" si="2"/>
        <v>-0.29120502010000981</v>
      </c>
    </row>
    <row r="26" spans="2:22" x14ac:dyDescent="0.25">
      <c r="B26" s="13" t="s">
        <v>127</v>
      </c>
      <c r="C26">
        <v>254999</v>
      </c>
      <c r="D26" s="36" t="s">
        <v>179</v>
      </c>
      <c r="E26">
        <f>A1_2017!E32</f>
        <v>188068</v>
      </c>
      <c r="F26">
        <f>A1_2017!F32</f>
        <v>186735</v>
      </c>
      <c r="G26">
        <f>A1_2017!G32</f>
        <v>185030</v>
      </c>
      <c r="H26">
        <f>A1_2017!H32</f>
        <v>183375</v>
      </c>
      <c r="I26">
        <f>A1_2017!I32</f>
        <v>181648</v>
      </c>
      <c r="J26">
        <f>A1_2017!J32</f>
        <v>180062</v>
      </c>
      <c r="K26">
        <f>A1_2017!K32</f>
        <v>177342</v>
      </c>
      <c r="L26">
        <f>A1_2017!L32</f>
        <v>176106</v>
      </c>
      <c r="M26">
        <f>A1_2017!M32</f>
        <v>175129</v>
      </c>
      <c r="N26">
        <f>A1_2017!N32</f>
        <v>174575</v>
      </c>
      <c r="O26">
        <f>A1_2017!O32</f>
        <v>175388</v>
      </c>
      <c r="P26">
        <f>A1_2017!P32</f>
        <v>175613</v>
      </c>
      <c r="Q26">
        <f>A1_2017!Q32</f>
        <v>174896</v>
      </c>
      <c r="R26" s="67">
        <f>R24-R25</f>
        <v>174604</v>
      </c>
      <c r="S26" s="43">
        <f>VLOOKUP(C26,A1_2019_roh!$A$19:$D$74,4,FALSE)</f>
        <v>174124</v>
      </c>
      <c r="T26" s="44">
        <f t="shared" si="0"/>
        <v>-7.4143394942254925</v>
      </c>
      <c r="U26" s="44">
        <f t="shared" si="1"/>
        <v>-0.2583416869540312</v>
      </c>
      <c r="V26" s="44">
        <f t="shared" si="2"/>
        <v>-0.27490779134498639</v>
      </c>
    </row>
    <row r="27" spans="2:22" x14ac:dyDescent="0.25">
      <c r="B27" s="13" t="s">
        <v>128</v>
      </c>
      <c r="C27">
        <v>255</v>
      </c>
      <c r="D27" s="36" t="s">
        <v>128</v>
      </c>
      <c r="E27">
        <f>A1_2017!E33</f>
        <v>77918</v>
      </c>
      <c r="F27">
        <f>A1_2017!F33</f>
        <v>76888</v>
      </c>
      <c r="G27">
        <f>A1_2017!G33</f>
        <v>76103</v>
      </c>
      <c r="H27">
        <f>A1_2017!H33</f>
        <v>75092</v>
      </c>
      <c r="I27">
        <f>A1_2017!I33</f>
        <v>74094</v>
      </c>
      <c r="J27">
        <f>A1_2017!J33</f>
        <v>73240</v>
      </c>
      <c r="K27">
        <f>A1_2017!K33</f>
        <v>73155</v>
      </c>
      <c r="L27">
        <f>A1_2017!L33</f>
        <v>72459</v>
      </c>
      <c r="M27">
        <f>A1_2017!M33</f>
        <v>71877</v>
      </c>
      <c r="N27">
        <f>A1_2017!N33</f>
        <v>71438</v>
      </c>
      <c r="O27">
        <f>A1_2017!O33</f>
        <v>71659</v>
      </c>
      <c r="P27">
        <f>A1_2017!P33</f>
        <v>71510</v>
      </c>
      <c r="Q27">
        <f>A1_2017!Q33</f>
        <v>71144</v>
      </c>
      <c r="R27" s="67">
        <v>70975</v>
      </c>
      <c r="S27" s="43">
        <f>VLOOKUP(C27,A1_2019_roh!$A$19:$D$74,4,FALSE)</f>
        <v>70458</v>
      </c>
      <c r="T27" s="44">
        <f t="shared" si="0"/>
        <v>-9.5741677147770741</v>
      </c>
      <c r="U27" s="44">
        <f t="shared" si="1"/>
        <v>-1.3718189199025728</v>
      </c>
      <c r="V27" s="44">
        <f t="shared" si="2"/>
        <v>-0.72842550193730182</v>
      </c>
    </row>
    <row r="28" spans="2:22" x14ac:dyDescent="0.25">
      <c r="B28" s="13" t="s">
        <v>129</v>
      </c>
      <c r="C28">
        <v>256</v>
      </c>
      <c r="D28" s="36" t="s">
        <v>129</v>
      </c>
      <c r="E28">
        <f>A1_2017!E34</f>
        <v>125870</v>
      </c>
      <c r="F28">
        <f>A1_2017!F34</f>
        <v>125436</v>
      </c>
      <c r="G28">
        <f>A1_2017!G34</f>
        <v>124895</v>
      </c>
      <c r="H28">
        <f>A1_2017!H34</f>
        <v>123881</v>
      </c>
      <c r="I28">
        <f>A1_2017!I34</f>
        <v>122989</v>
      </c>
      <c r="J28">
        <f>A1_2017!J34</f>
        <v>122206</v>
      </c>
      <c r="K28">
        <f>A1_2017!K34</f>
        <v>121390</v>
      </c>
      <c r="L28">
        <f>A1_2017!L34</f>
        <v>120225</v>
      </c>
      <c r="M28">
        <f>A1_2017!M34</f>
        <v>119848</v>
      </c>
      <c r="N28">
        <f>A1_2017!N34</f>
        <v>119631</v>
      </c>
      <c r="O28">
        <f>A1_2017!O34</f>
        <v>120632</v>
      </c>
      <c r="P28">
        <f>A1_2017!P34</f>
        <v>121503</v>
      </c>
      <c r="Q28">
        <f>A1_2017!Q34</f>
        <v>121470</v>
      </c>
      <c r="R28" s="67">
        <v>121386</v>
      </c>
      <c r="S28" s="43">
        <f>VLOOKUP(C28,A1_2019_roh!$A$19:$D$74,4,FALSE)</f>
        <v>121390</v>
      </c>
      <c r="T28" s="44">
        <f t="shared" si="0"/>
        <v>-3.5592277746881704</v>
      </c>
      <c r="U28" s="44">
        <f t="shared" si="1"/>
        <v>1.4703546739557471</v>
      </c>
      <c r="V28" s="44">
        <f t="shared" si="2"/>
        <v>3.2952729309805085E-3</v>
      </c>
    </row>
    <row r="29" spans="2:22" x14ac:dyDescent="0.25">
      <c r="B29" s="13" t="s">
        <v>130</v>
      </c>
      <c r="C29">
        <v>257</v>
      </c>
      <c r="D29" s="36" t="s">
        <v>130</v>
      </c>
      <c r="E29">
        <f>A1_2017!E35</f>
        <v>165557</v>
      </c>
      <c r="F29">
        <f>A1_2017!F35</f>
        <v>165109</v>
      </c>
      <c r="G29">
        <f>A1_2017!G35</f>
        <v>164172</v>
      </c>
      <c r="H29">
        <f>A1_2017!H35</f>
        <v>162971</v>
      </c>
      <c r="I29">
        <f>A1_2017!I35</f>
        <v>161746</v>
      </c>
      <c r="J29">
        <f>A1_2017!J35</f>
        <v>160636</v>
      </c>
      <c r="K29">
        <f>A1_2017!K35</f>
        <v>157026</v>
      </c>
      <c r="L29">
        <f>A1_2017!L35</f>
        <v>156039</v>
      </c>
      <c r="M29">
        <f>A1_2017!M35</f>
        <v>155599</v>
      </c>
      <c r="N29">
        <f>A1_2017!N35</f>
        <v>155847</v>
      </c>
      <c r="O29">
        <f>A1_2017!O35</f>
        <v>156206</v>
      </c>
      <c r="P29">
        <f>A1_2017!P35</f>
        <v>157616</v>
      </c>
      <c r="Q29">
        <f>A1_2017!Q35</f>
        <v>157883</v>
      </c>
      <c r="R29" s="67">
        <v>157781</v>
      </c>
      <c r="S29" s="43">
        <f>VLOOKUP(C29,A1_2019_roh!$A$19:$D$74,4,FALSE)</f>
        <v>157820</v>
      </c>
      <c r="T29" s="44">
        <f t="shared" si="0"/>
        <v>-4.6733149308093287</v>
      </c>
      <c r="U29" s="44">
        <f t="shared" si="1"/>
        <v>1.2659852291029021</v>
      </c>
      <c r="V29" s="44">
        <f t="shared" si="2"/>
        <v>2.4717805058910768E-2</v>
      </c>
    </row>
    <row r="30" spans="2:22" x14ac:dyDescent="0.25">
      <c r="B30" s="29" t="s">
        <v>131</v>
      </c>
      <c r="C30">
        <v>2</v>
      </c>
      <c r="D30" s="36" t="s">
        <v>131</v>
      </c>
      <c r="E30">
        <f>A1_2017!E36</f>
        <v>2163919</v>
      </c>
      <c r="F30">
        <f>A1_2017!F36</f>
        <v>2160253</v>
      </c>
      <c r="G30">
        <f>A1_2017!G36</f>
        <v>2156841</v>
      </c>
      <c r="H30">
        <f>A1_2017!H36</f>
        <v>2149181</v>
      </c>
      <c r="I30">
        <f>A1_2017!I36</f>
        <v>2142440</v>
      </c>
      <c r="J30">
        <f>A1_2017!J36</f>
        <v>2138711</v>
      </c>
      <c r="K30">
        <f>A1_2017!K36</f>
        <v>2093431</v>
      </c>
      <c r="L30">
        <f>A1_2017!L36</f>
        <v>2094931</v>
      </c>
      <c r="M30">
        <f>A1_2017!M36</f>
        <v>2099079</v>
      </c>
      <c r="N30">
        <f>A1_2017!N36</f>
        <v>2108413</v>
      </c>
      <c r="O30">
        <f>A1_2017!O36</f>
        <v>2132290</v>
      </c>
      <c r="P30">
        <f>A1_2017!P36</f>
        <v>2139976</v>
      </c>
      <c r="Q30">
        <f>A1_2017!Q36</f>
        <v>2144120</v>
      </c>
      <c r="R30" s="67">
        <v>2149805</v>
      </c>
      <c r="S30" s="43">
        <f>VLOOKUP(C30,A1_2019_roh!$A$19:$D$74,4,FALSE)</f>
        <v>2148238</v>
      </c>
      <c r="T30" s="44">
        <f t="shared" si="0"/>
        <v>-0.72465743865643772</v>
      </c>
      <c r="U30" s="44">
        <f t="shared" si="1"/>
        <v>1.8888614327458615</v>
      </c>
      <c r="V30" s="44">
        <f t="shared" si="2"/>
        <v>-7.2890331913824741E-2</v>
      </c>
    </row>
    <row r="31" spans="2:22" x14ac:dyDescent="0.25">
      <c r="B31" s="13" t="s">
        <v>132</v>
      </c>
      <c r="C31">
        <v>351</v>
      </c>
      <c r="D31" s="36" t="s">
        <v>132</v>
      </c>
      <c r="E31">
        <f>A1_2017!E37</f>
        <v>182444</v>
      </c>
      <c r="F31">
        <f>A1_2017!F37</f>
        <v>181936</v>
      </c>
      <c r="G31">
        <f>A1_2017!G37</f>
        <v>181115</v>
      </c>
      <c r="H31">
        <f>A1_2017!H37</f>
        <v>180130</v>
      </c>
      <c r="I31">
        <f>A1_2017!I37</f>
        <v>179247</v>
      </c>
      <c r="J31">
        <f>A1_2017!J37</f>
        <v>178528</v>
      </c>
      <c r="K31">
        <f>A1_2017!K37</f>
        <v>176054</v>
      </c>
      <c r="L31">
        <f>A1_2017!L37</f>
        <v>175706</v>
      </c>
      <c r="M31">
        <f>A1_2017!M37</f>
        <v>175552</v>
      </c>
      <c r="N31">
        <f>A1_2017!N37</f>
        <v>176157</v>
      </c>
      <c r="O31">
        <f>A1_2017!O37</f>
        <v>177971</v>
      </c>
      <c r="P31">
        <f>A1_2017!P37</f>
        <v>178370</v>
      </c>
      <c r="Q31">
        <f>A1_2017!Q37</f>
        <v>178764</v>
      </c>
      <c r="R31" s="67">
        <v>178936</v>
      </c>
      <c r="S31" s="43">
        <f>VLOOKUP(C31,A1_2019_roh!$A$19:$D$74,4,FALSE)</f>
        <v>179011</v>
      </c>
      <c r="T31" s="44">
        <f t="shared" si="0"/>
        <v>-1.8816732805682839</v>
      </c>
      <c r="U31" s="44">
        <f t="shared" si="1"/>
        <v>1.6201456655142856</v>
      </c>
      <c r="V31" s="44">
        <f t="shared" si="2"/>
        <v>4.1914427504806187E-2</v>
      </c>
    </row>
    <row r="32" spans="2:22" x14ac:dyDescent="0.25">
      <c r="B32" s="13" t="s">
        <v>133</v>
      </c>
      <c r="C32">
        <v>352</v>
      </c>
      <c r="D32" s="36" t="s">
        <v>133</v>
      </c>
      <c r="E32">
        <f>A1_2017!E38</f>
        <v>205276</v>
      </c>
      <c r="F32">
        <f>A1_2017!F38</f>
        <v>204235</v>
      </c>
      <c r="G32">
        <f>A1_2017!G38</f>
        <v>202933</v>
      </c>
      <c r="H32">
        <f>A1_2017!H38</f>
        <v>202124</v>
      </c>
      <c r="I32">
        <f>A1_2017!I38</f>
        <v>201188</v>
      </c>
      <c r="J32">
        <f>A1_2017!J38</f>
        <v>200464</v>
      </c>
      <c r="K32">
        <f>A1_2017!K38</f>
        <v>198115</v>
      </c>
      <c r="L32">
        <f>A1_2017!L38</f>
        <v>197433</v>
      </c>
      <c r="M32">
        <f>A1_2017!M38</f>
        <v>196607</v>
      </c>
      <c r="N32">
        <f>A1_2017!N38</f>
        <v>196787</v>
      </c>
      <c r="O32">
        <f>A1_2017!O38</f>
        <v>198103</v>
      </c>
      <c r="P32">
        <f>A1_2017!P38</f>
        <v>198670</v>
      </c>
      <c r="Q32">
        <f>A1_2017!Q38</f>
        <v>198100</v>
      </c>
      <c r="R32" s="67">
        <v>198213</v>
      </c>
      <c r="S32" s="43">
        <f>VLOOKUP(C32,A1_2019_roh!$A$19:$D$74,4,FALSE)</f>
        <v>198038</v>
      </c>
      <c r="T32" s="44">
        <f t="shared" si="0"/>
        <v>-3.5259845281474695</v>
      </c>
      <c r="U32" s="44">
        <f t="shared" si="1"/>
        <v>0.63571272492593511</v>
      </c>
      <c r="V32" s="44">
        <f t="shared" si="2"/>
        <v>-8.8288860972791899E-2</v>
      </c>
    </row>
    <row r="33" spans="2:22" x14ac:dyDescent="0.25">
      <c r="B33" s="13" t="s">
        <v>134</v>
      </c>
      <c r="C33">
        <v>353</v>
      </c>
      <c r="D33" s="36" t="s">
        <v>134</v>
      </c>
      <c r="E33">
        <f>A1_2017!E39</f>
        <v>241827</v>
      </c>
      <c r="F33">
        <f>A1_2017!F39</f>
        <v>242748</v>
      </c>
      <c r="G33">
        <f>A1_2017!G39</f>
        <v>243888</v>
      </c>
      <c r="H33">
        <f>A1_2017!H39</f>
        <v>244640</v>
      </c>
      <c r="I33">
        <f>A1_2017!I39</f>
        <v>245624</v>
      </c>
      <c r="J33">
        <f>A1_2017!J39</f>
        <v>246868</v>
      </c>
      <c r="K33">
        <f>A1_2017!K39</f>
        <v>239269</v>
      </c>
      <c r="L33">
        <f>A1_2017!L39</f>
        <v>240548</v>
      </c>
      <c r="M33">
        <f>A1_2017!M39</f>
        <v>242871</v>
      </c>
      <c r="N33">
        <f>A1_2017!N39</f>
        <v>245199</v>
      </c>
      <c r="O33">
        <f>A1_2017!O39</f>
        <v>248122</v>
      </c>
      <c r="P33">
        <f>A1_2017!P39</f>
        <v>250326</v>
      </c>
      <c r="Q33">
        <f>A1_2017!Q39</f>
        <v>251511</v>
      </c>
      <c r="R33" s="67">
        <v>252776</v>
      </c>
      <c r="S33" s="43">
        <f>VLOOKUP(C33,A1_2019_roh!$A$19:$D$74,4,FALSE)</f>
        <v>254431</v>
      </c>
      <c r="T33" s="44">
        <f t="shared" si="0"/>
        <v>5.2119903898241304</v>
      </c>
      <c r="U33" s="44">
        <f t="shared" si="1"/>
        <v>3.7651050779163047</v>
      </c>
      <c r="V33" s="44">
        <f t="shared" si="2"/>
        <v>0.65472987941893213</v>
      </c>
    </row>
    <row r="34" spans="2:22" x14ac:dyDescent="0.25">
      <c r="B34" s="13" t="s">
        <v>135</v>
      </c>
      <c r="C34">
        <v>354</v>
      </c>
      <c r="D34" s="36" t="s">
        <v>135</v>
      </c>
      <c r="E34">
        <f>A1_2017!E40</f>
        <v>51352</v>
      </c>
      <c r="F34">
        <f>A1_2017!F40</f>
        <v>50878</v>
      </c>
      <c r="G34">
        <f>A1_2017!G40</f>
        <v>50465</v>
      </c>
      <c r="H34">
        <f>A1_2017!H40</f>
        <v>49965</v>
      </c>
      <c r="I34">
        <f>A1_2017!I40</f>
        <v>49699</v>
      </c>
      <c r="J34">
        <f>A1_2017!J40</f>
        <v>49213</v>
      </c>
      <c r="K34">
        <f>A1_2017!K40</f>
        <v>49082</v>
      </c>
      <c r="L34">
        <f>A1_2017!L40</f>
        <v>48928</v>
      </c>
      <c r="M34">
        <f>A1_2017!M40</f>
        <v>48670</v>
      </c>
      <c r="N34">
        <f>A1_2017!N40</f>
        <v>48728</v>
      </c>
      <c r="O34">
        <f>A1_2017!O40</f>
        <v>50128</v>
      </c>
      <c r="P34">
        <f>A1_2017!P40</f>
        <v>48825</v>
      </c>
      <c r="Q34">
        <f>A1_2017!Q40</f>
        <v>48357</v>
      </c>
      <c r="R34" s="67">
        <v>48424</v>
      </c>
      <c r="S34" s="43">
        <f>VLOOKUP(C34,A1_2019_roh!$A$19:$D$74,4,FALSE)</f>
        <v>48412</v>
      </c>
      <c r="T34" s="44">
        <f t="shared" si="0"/>
        <v>-5.7251908396946565</v>
      </c>
      <c r="U34" s="44">
        <f t="shared" si="1"/>
        <v>-0.64849778361516996</v>
      </c>
      <c r="V34" s="44">
        <f t="shared" si="2"/>
        <v>-2.478110028085247E-2</v>
      </c>
    </row>
    <row r="35" spans="2:22" x14ac:dyDescent="0.25">
      <c r="B35" s="13" t="s">
        <v>136</v>
      </c>
      <c r="C35">
        <v>355</v>
      </c>
      <c r="D35" s="36" t="s">
        <v>136</v>
      </c>
      <c r="E35">
        <f>A1_2017!E41</f>
        <v>175441</v>
      </c>
      <c r="F35">
        <f>A1_2017!F41</f>
        <v>175906</v>
      </c>
      <c r="G35">
        <f>A1_2017!G41</f>
        <v>176445</v>
      </c>
      <c r="H35">
        <f>A1_2017!H41</f>
        <v>176512</v>
      </c>
      <c r="I35">
        <f>A1_2017!I41</f>
        <v>177042</v>
      </c>
      <c r="J35">
        <f>A1_2017!J41</f>
        <v>177279</v>
      </c>
      <c r="K35">
        <f>A1_2017!K41</f>
        <v>174685</v>
      </c>
      <c r="L35">
        <f>A1_2017!L41</f>
        <v>175640</v>
      </c>
      <c r="M35">
        <f>A1_2017!M41</f>
        <v>176727</v>
      </c>
      <c r="N35">
        <f>A1_2017!N41</f>
        <v>178122</v>
      </c>
      <c r="O35">
        <f>A1_2017!O41</f>
        <v>180719</v>
      </c>
      <c r="P35">
        <f>A1_2017!P41</f>
        <v>181605</v>
      </c>
      <c r="Q35">
        <f>A1_2017!Q41</f>
        <v>182930</v>
      </c>
      <c r="R35" s="67">
        <v>183372</v>
      </c>
      <c r="S35" s="43">
        <f>VLOOKUP(C35,A1_2019_roh!$A$19:$D$74,4,FALSE)</f>
        <v>184139</v>
      </c>
      <c r="T35" s="44">
        <f t="shared" si="0"/>
        <v>4.9577920782485281</v>
      </c>
      <c r="U35" s="44">
        <f t="shared" si="1"/>
        <v>3.3780218052795274</v>
      </c>
      <c r="V35" s="44">
        <f t="shared" si="2"/>
        <v>0.41827541827541825</v>
      </c>
    </row>
    <row r="36" spans="2:22" x14ac:dyDescent="0.25">
      <c r="B36" s="13" t="s">
        <v>137</v>
      </c>
      <c r="C36">
        <v>356</v>
      </c>
      <c r="D36" s="36" t="s">
        <v>137</v>
      </c>
      <c r="E36">
        <f>A1_2017!E42</f>
        <v>112741</v>
      </c>
      <c r="F36">
        <f>A1_2017!F42</f>
        <v>112498</v>
      </c>
      <c r="G36">
        <f>A1_2017!G42</f>
        <v>112679</v>
      </c>
      <c r="H36">
        <f>A1_2017!H42</f>
        <v>112486</v>
      </c>
      <c r="I36">
        <f>A1_2017!I42</f>
        <v>112029</v>
      </c>
      <c r="J36">
        <f>A1_2017!J42</f>
        <v>111876</v>
      </c>
      <c r="K36">
        <f>A1_2017!K42</f>
        <v>110842</v>
      </c>
      <c r="L36">
        <f>A1_2017!L42</f>
        <v>110816</v>
      </c>
      <c r="M36">
        <f>A1_2017!M42</f>
        <v>110882</v>
      </c>
      <c r="N36">
        <f>A1_2017!N42</f>
        <v>111484</v>
      </c>
      <c r="O36">
        <f>A1_2017!O42</f>
        <v>113579</v>
      </c>
      <c r="P36">
        <f>A1_2017!P42</f>
        <v>112695</v>
      </c>
      <c r="Q36">
        <f>A1_2017!Q42</f>
        <v>113105</v>
      </c>
      <c r="R36" s="67">
        <v>113517</v>
      </c>
      <c r="S36" s="43">
        <f>VLOOKUP(C36,A1_2019_roh!$A$19:$D$74,4,FALSE)</f>
        <v>113928</v>
      </c>
      <c r="T36" s="44">
        <f t="shared" si="0"/>
        <v>1.0528556603187837</v>
      </c>
      <c r="U36" s="44">
        <f t="shared" si="1"/>
        <v>2.1922428330522767</v>
      </c>
      <c r="V36" s="44">
        <f t="shared" si="2"/>
        <v>0.36206030814767831</v>
      </c>
    </row>
    <row r="37" spans="2:22" x14ac:dyDescent="0.25">
      <c r="B37" s="13" t="s">
        <v>138</v>
      </c>
      <c r="C37">
        <v>357</v>
      </c>
      <c r="D37" s="36" t="s">
        <v>138</v>
      </c>
      <c r="E37">
        <f>A1_2017!E43</f>
        <v>164875</v>
      </c>
      <c r="F37">
        <f>A1_2017!F43</f>
        <v>164958</v>
      </c>
      <c r="G37">
        <f>A1_2017!G43</f>
        <v>165074</v>
      </c>
      <c r="H37">
        <f>A1_2017!H43</f>
        <v>164603</v>
      </c>
      <c r="I37">
        <f>A1_2017!I43</f>
        <v>164064</v>
      </c>
      <c r="J37">
        <f>A1_2017!J43</f>
        <v>163860</v>
      </c>
      <c r="K37">
        <f>A1_2017!K43</f>
        <v>162182</v>
      </c>
      <c r="L37">
        <f>A1_2017!L43</f>
        <v>161780</v>
      </c>
      <c r="M37">
        <f>A1_2017!M43</f>
        <v>161308</v>
      </c>
      <c r="N37">
        <f>A1_2017!N43</f>
        <v>161842</v>
      </c>
      <c r="O37">
        <f>A1_2017!O43</f>
        <v>163253</v>
      </c>
      <c r="P37">
        <f>A1_2017!P43</f>
        <v>163372</v>
      </c>
      <c r="Q37">
        <f>A1_2017!Q43</f>
        <v>163377</v>
      </c>
      <c r="R37" s="67">
        <v>163455</v>
      </c>
      <c r="S37" s="43">
        <f>VLOOKUP(C37,A1_2019_roh!$A$19:$D$74,4,FALSE)</f>
        <v>163782</v>
      </c>
      <c r="T37" s="44">
        <f t="shared" si="0"/>
        <v>-0.66292645943896888</v>
      </c>
      <c r="U37" s="44">
        <f t="shared" si="1"/>
        <v>1.1986999666341247</v>
      </c>
      <c r="V37" s="44">
        <f t="shared" si="2"/>
        <v>0.20005506102597045</v>
      </c>
    </row>
    <row r="38" spans="2:22" x14ac:dyDescent="0.25">
      <c r="B38" s="13" t="s">
        <v>139</v>
      </c>
      <c r="C38">
        <v>358</v>
      </c>
      <c r="D38" s="36" t="s">
        <v>139</v>
      </c>
      <c r="E38">
        <f>A1_2017!E44</f>
        <v>142678</v>
      </c>
      <c r="F38">
        <f>A1_2017!F44</f>
        <v>142234</v>
      </c>
      <c r="G38">
        <f>A1_2017!G44</f>
        <v>141692</v>
      </c>
      <c r="H38">
        <f>A1_2017!H44</f>
        <v>140792</v>
      </c>
      <c r="I38">
        <f>A1_2017!I44</f>
        <v>140053</v>
      </c>
      <c r="J38">
        <f>A1_2017!J44</f>
        <v>139630</v>
      </c>
      <c r="K38">
        <f>A1_2017!K44</f>
        <v>136072</v>
      </c>
      <c r="L38">
        <f>A1_2017!L44</f>
        <v>135772</v>
      </c>
      <c r="M38">
        <f>A1_2017!M44</f>
        <v>136251</v>
      </c>
      <c r="N38">
        <f>A1_2017!N44</f>
        <v>136200</v>
      </c>
      <c r="O38">
        <f>A1_2017!O44</f>
        <v>140264</v>
      </c>
      <c r="P38">
        <f>A1_2017!P44</f>
        <v>139641</v>
      </c>
      <c r="Q38">
        <f>A1_2017!Q44</f>
        <v>139099</v>
      </c>
      <c r="R38" s="67">
        <v>139755</v>
      </c>
      <c r="S38" s="43">
        <f>VLOOKUP(C38,A1_2019_roh!$A$19:$D$74,4,FALSE)</f>
        <v>140673</v>
      </c>
      <c r="T38" s="44">
        <f t="shared" si="0"/>
        <v>-1.4052621987972918</v>
      </c>
      <c r="U38" s="44">
        <f t="shared" si="1"/>
        <v>3.2841409691629955</v>
      </c>
      <c r="V38" s="44">
        <f t="shared" si="2"/>
        <v>0.65686379735966516</v>
      </c>
    </row>
    <row r="39" spans="2:22" x14ac:dyDescent="0.25">
      <c r="B39" s="13" t="s">
        <v>140</v>
      </c>
      <c r="C39">
        <v>359</v>
      </c>
      <c r="D39" s="36" t="s">
        <v>140</v>
      </c>
      <c r="E39">
        <f>A1_2017!E45</f>
        <v>196475</v>
      </c>
      <c r="F39">
        <f>A1_2017!F45</f>
        <v>197122</v>
      </c>
      <c r="G39">
        <f>A1_2017!G45</f>
        <v>197091</v>
      </c>
      <c r="H39">
        <f>A1_2017!H45</f>
        <v>196891</v>
      </c>
      <c r="I39">
        <f>A1_2017!I45</f>
        <v>196952</v>
      </c>
      <c r="J39">
        <f>A1_2017!J45</f>
        <v>197132</v>
      </c>
      <c r="K39">
        <f>A1_2017!K45</f>
        <v>195606</v>
      </c>
      <c r="L39">
        <f>A1_2017!L45</f>
        <v>195779</v>
      </c>
      <c r="M39">
        <f>A1_2017!M45</f>
        <v>196516</v>
      </c>
      <c r="N39">
        <f>A1_2017!N45</f>
        <v>197448</v>
      </c>
      <c r="O39">
        <f>A1_2017!O45</f>
        <v>200054</v>
      </c>
      <c r="P39">
        <f>A1_2017!P45</f>
        <v>201638</v>
      </c>
      <c r="Q39">
        <f>A1_2017!Q45</f>
        <v>201887</v>
      </c>
      <c r="R39" s="67">
        <v>203102</v>
      </c>
      <c r="S39" s="43">
        <f>VLOOKUP(C39,A1_2019_roh!$A$19:$D$74,4,FALSE)</f>
        <v>204512</v>
      </c>
      <c r="T39" s="44">
        <f t="shared" si="0"/>
        <v>4.0905967680366455</v>
      </c>
      <c r="U39" s="44">
        <f t="shared" si="1"/>
        <v>3.5776508245208865</v>
      </c>
      <c r="V39" s="44">
        <f t="shared" si="2"/>
        <v>0.69423245462870875</v>
      </c>
    </row>
    <row r="40" spans="2:22" x14ac:dyDescent="0.25">
      <c r="B40" s="13" t="s">
        <v>141</v>
      </c>
      <c r="C40">
        <v>360</v>
      </c>
      <c r="D40" s="36" t="s">
        <v>141</v>
      </c>
      <c r="E40">
        <f>A1_2017!E46</f>
        <v>96940</v>
      </c>
      <c r="F40">
        <f>A1_2017!F46</f>
        <v>96458</v>
      </c>
      <c r="G40">
        <f>A1_2017!G46</f>
        <v>95983</v>
      </c>
      <c r="H40">
        <f>A1_2017!H46</f>
        <v>94940</v>
      </c>
      <c r="I40">
        <f>A1_2017!I46</f>
        <v>94428</v>
      </c>
      <c r="J40">
        <f>A1_2017!J46</f>
        <v>94020</v>
      </c>
      <c r="K40">
        <f>A1_2017!K46</f>
        <v>93284</v>
      </c>
      <c r="L40">
        <f>A1_2017!L46</f>
        <v>92801</v>
      </c>
      <c r="M40">
        <f>A1_2017!M46</f>
        <v>92356</v>
      </c>
      <c r="N40">
        <f>A1_2017!N46</f>
        <v>92533</v>
      </c>
      <c r="O40">
        <f>A1_2017!O46</f>
        <v>93131</v>
      </c>
      <c r="P40">
        <f>A1_2017!P46</f>
        <v>92961</v>
      </c>
      <c r="Q40">
        <f>A1_2017!Q46</f>
        <v>92744</v>
      </c>
      <c r="R40" s="67">
        <v>92572</v>
      </c>
      <c r="S40" s="43">
        <f>VLOOKUP(C40,A1_2019_roh!$A$19:$D$74,4,FALSE)</f>
        <v>92389</v>
      </c>
      <c r="T40" s="44">
        <f t="shared" si="0"/>
        <v>-4.6946564885496187</v>
      </c>
      <c r="U40" s="44">
        <f t="shared" si="1"/>
        <v>-0.15562015713313088</v>
      </c>
      <c r="V40" s="44">
        <f t="shared" si="2"/>
        <v>-0.19768396491379683</v>
      </c>
    </row>
    <row r="41" spans="2:22" x14ac:dyDescent="0.25">
      <c r="B41" s="13" t="s">
        <v>142</v>
      </c>
      <c r="C41">
        <v>361</v>
      </c>
      <c r="D41" s="36" t="s">
        <v>142</v>
      </c>
      <c r="E41">
        <f>A1_2017!E47</f>
        <v>134084</v>
      </c>
      <c r="F41">
        <f>A1_2017!F47</f>
        <v>133965</v>
      </c>
      <c r="G41">
        <f>A1_2017!G47</f>
        <v>133767</v>
      </c>
      <c r="H41">
        <f>A1_2017!H47</f>
        <v>133560</v>
      </c>
      <c r="I41">
        <f>A1_2017!I47</f>
        <v>133328</v>
      </c>
      <c r="J41">
        <f>A1_2017!J47</f>
        <v>133368</v>
      </c>
      <c r="K41">
        <f>A1_2017!K47</f>
        <v>131936</v>
      </c>
      <c r="L41">
        <f>A1_2017!L47</f>
        <v>132129</v>
      </c>
      <c r="M41">
        <f>A1_2017!M47</f>
        <v>132459</v>
      </c>
      <c r="N41">
        <f>A1_2017!N47</f>
        <v>133215</v>
      </c>
      <c r="O41">
        <f>A1_2017!O47</f>
        <v>134645</v>
      </c>
      <c r="P41">
        <f>A1_2017!P47</f>
        <v>135842</v>
      </c>
      <c r="Q41">
        <f>A1_2017!Q47</f>
        <v>136590</v>
      </c>
      <c r="R41" s="67">
        <v>136792</v>
      </c>
      <c r="S41" s="43">
        <f>VLOOKUP(C41,A1_2019_roh!$A$19:$D$74,4,FALSE)</f>
        <v>137133</v>
      </c>
      <c r="T41" s="44">
        <f t="shared" si="0"/>
        <v>2.2739476745920468</v>
      </c>
      <c r="U41" s="44">
        <f t="shared" si="1"/>
        <v>2.9411102353338587</v>
      </c>
      <c r="V41" s="44">
        <f t="shared" si="2"/>
        <v>0.24928358383531202</v>
      </c>
    </row>
    <row r="42" spans="2:22" x14ac:dyDescent="0.25">
      <c r="B42" s="29" t="s">
        <v>143</v>
      </c>
      <c r="C42">
        <v>3</v>
      </c>
      <c r="D42" s="36" t="s">
        <v>143</v>
      </c>
      <c r="E42">
        <f>A1_2017!E48</f>
        <v>1704133</v>
      </c>
      <c r="F42">
        <f>A1_2017!F48</f>
        <v>1702938</v>
      </c>
      <c r="G42">
        <f>A1_2017!G48</f>
        <v>1701132</v>
      </c>
      <c r="H42">
        <f>A1_2017!H48</f>
        <v>1696643</v>
      </c>
      <c r="I42">
        <f>A1_2017!I48</f>
        <v>1693654</v>
      </c>
      <c r="J42">
        <f>A1_2017!J48</f>
        <v>1692238</v>
      </c>
      <c r="K42">
        <f>A1_2017!K48</f>
        <v>1667127</v>
      </c>
      <c r="L42">
        <f>A1_2017!L48</f>
        <v>1667332</v>
      </c>
      <c r="M42">
        <f>A1_2017!M48</f>
        <v>1670199</v>
      </c>
      <c r="N42">
        <f>A1_2017!N48</f>
        <v>1677715</v>
      </c>
      <c r="O42">
        <f>A1_2017!O48</f>
        <v>1699969</v>
      </c>
      <c r="P42">
        <f>A1_2017!P48</f>
        <v>1703945</v>
      </c>
      <c r="Q42">
        <f>A1_2017!Q48</f>
        <v>1706464</v>
      </c>
      <c r="R42" s="67">
        <v>1710914</v>
      </c>
      <c r="S42" s="43">
        <f>VLOOKUP(C42,A1_2019_roh!$A$19:$D$74,4,FALSE)</f>
        <v>1716448</v>
      </c>
      <c r="T42" s="44">
        <f t="shared" si="0"/>
        <v>0.72265486320609951</v>
      </c>
      <c r="U42" s="44">
        <f t="shared" si="1"/>
        <v>2.3086757882000222</v>
      </c>
      <c r="V42" s="44">
        <f t="shared" si="2"/>
        <v>0.32345284450299666</v>
      </c>
    </row>
    <row r="43" spans="2:22" x14ac:dyDescent="0.25">
      <c r="B43" s="13" t="s">
        <v>144</v>
      </c>
      <c r="C43">
        <v>401</v>
      </c>
      <c r="D43" s="36" t="s">
        <v>173</v>
      </c>
      <c r="E43">
        <f>A1_2017!E49</f>
        <v>75916</v>
      </c>
      <c r="F43">
        <f>A1_2017!F49</f>
        <v>75320</v>
      </c>
      <c r="G43">
        <f>A1_2017!G49</f>
        <v>75135</v>
      </c>
      <c r="H43">
        <f>A1_2017!H49</f>
        <v>74751</v>
      </c>
      <c r="I43">
        <f>A1_2017!I49</f>
        <v>74512</v>
      </c>
      <c r="J43">
        <f>A1_2017!J49</f>
        <v>74361</v>
      </c>
      <c r="K43">
        <f>A1_2017!K49</f>
        <v>73364</v>
      </c>
      <c r="L43">
        <f>A1_2017!L49</f>
        <v>73588</v>
      </c>
      <c r="M43">
        <f>A1_2017!M49</f>
        <v>74052</v>
      </c>
      <c r="N43">
        <f>A1_2017!N49</f>
        <v>74804</v>
      </c>
      <c r="O43">
        <f>A1_2017!O49</f>
        <v>76323</v>
      </c>
      <c r="P43">
        <f>A1_2017!P49</f>
        <v>77045</v>
      </c>
      <c r="Q43">
        <f>A1_2017!Q49</f>
        <v>77521</v>
      </c>
      <c r="R43" s="67">
        <v>77607</v>
      </c>
      <c r="S43" s="43">
        <f>VLOOKUP(C43,A1_2019_roh!$A$19:$D$74,4,FALSE)</f>
        <v>77559</v>
      </c>
      <c r="T43" s="44">
        <f t="shared" si="0"/>
        <v>2.1642341535381209</v>
      </c>
      <c r="U43" s="44">
        <f t="shared" si="1"/>
        <v>3.6829581305812522</v>
      </c>
      <c r="V43" s="44">
        <f t="shared" si="2"/>
        <v>-6.1850090842320925E-2</v>
      </c>
    </row>
    <row r="44" spans="2:22" x14ac:dyDescent="0.25">
      <c r="B44" s="13" t="s">
        <v>145</v>
      </c>
      <c r="C44">
        <v>402</v>
      </c>
      <c r="D44" s="36" t="s">
        <v>174</v>
      </c>
      <c r="E44">
        <f>A1_2017!E50</f>
        <v>51693</v>
      </c>
      <c r="F44">
        <f>A1_2017!F50</f>
        <v>51742</v>
      </c>
      <c r="G44">
        <f>A1_2017!G50</f>
        <v>51714</v>
      </c>
      <c r="H44">
        <f>A1_2017!H50</f>
        <v>51562</v>
      </c>
      <c r="I44">
        <f>A1_2017!I50</f>
        <v>51292</v>
      </c>
      <c r="J44">
        <f>A1_2017!J50</f>
        <v>51616</v>
      </c>
      <c r="K44">
        <f>A1_2017!K50</f>
        <v>49848</v>
      </c>
      <c r="L44">
        <f>A1_2017!L50</f>
        <v>49751</v>
      </c>
      <c r="M44">
        <f>A1_2017!M50</f>
        <v>49790</v>
      </c>
      <c r="N44">
        <f>A1_2017!N50</f>
        <v>50016</v>
      </c>
      <c r="O44">
        <f>A1_2017!O50</f>
        <v>50694</v>
      </c>
      <c r="P44">
        <f>A1_2017!P50</f>
        <v>50486</v>
      </c>
      <c r="Q44">
        <f>A1_2017!Q50</f>
        <v>50607</v>
      </c>
      <c r="R44" s="67">
        <v>50195</v>
      </c>
      <c r="S44" s="43">
        <f>VLOOKUP(C44,A1_2019_roh!$A$19:$D$74,4,FALSE)</f>
        <v>49913</v>
      </c>
      <c r="T44" s="44">
        <f t="shared" si="0"/>
        <v>-3.4434062639042038</v>
      </c>
      <c r="U44" s="44">
        <f t="shared" si="1"/>
        <v>-0.20593410108765195</v>
      </c>
      <c r="V44" s="44">
        <f t="shared" si="2"/>
        <v>-0.56180894511405521</v>
      </c>
    </row>
    <row r="45" spans="2:22" x14ac:dyDescent="0.25">
      <c r="B45" s="13" t="s">
        <v>146</v>
      </c>
      <c r="C45">
        <v>403</v>
      </c>
      <c r="D45" s="36" t="s">
        <v>175</v>
      </c>
      <c r="E45">
        <f>A1_2017!E51</f>
        <v>158565</v>
      </c>
      <c r="F45">
        <f>A1_2017!F51</f>
        <v>159060</v>
      </c>
      <c r="G45">
        <f>A1_2017!G51</f>
        <v>159563</v>
      </c>
      <c r="H45">
        <f>A1_2017!H51</f>
        <v>160279</v>
      </c>
      <c r="I45">
        <f>A1_2017!I51</f>
        <v>161334</v>
      </c>
      <c r="J45">
        <f>A1_2017!J51</f>
        <v>162173</v>
      </c>
      <c r="K45">
        <f>A1_2017!K51</f>
        <v>157706</v>
      </c>
      <c r="L45">
        <f>A1_2017!L51</f>
        <v>158658</v>
      </c>
      <c r="M45">
        <f>A1_2017!M51</f>
        <v>159610</v>
      </c>
      <c r="N45">
        <f>A1_2017!N51</f>
        <v>160907</v>
      </c>
      <c r="O45">
        <f>A1_2017!O51</f>
        <v>163830</v>
      </c>
      <c r="P45">
        <f>A1_2017!P51</f>
        <v>165711</v>
      </c>
      <c r="Q45">
        <f>A1_2017!Q51</f>
        <v>167081</v>
      </c>
      <c r="R45" s="67">
        <v>168210</v>
      </c>
      <c r="S45" s="43">
        <f>VLOOKUP(C45,A1_2019_roh!$A$19:$D$74,4,FALSE)</f>
        <v>169077</v>
      </c>
      <c r="T45" s="44">
        <f t="shared" si="0"/>
        <v>6.6294579509980132</v>
      </c>
      <c r="U45" s="44">
        <f t="shared" si="1"/>
        <v>5.0774671083296559</v>
      </c>
      <c r="V45" s="44">
        <f t="shared" si="2"/>
        <v>0.51542714464062778</v>
      </c>
    </row>
    <row r="46" spans="2:22" x14ac:dyDescent="0.25">
      <c r="B46" s="13" t="s">
        <v>147</v>
      </c>
      <c r="C46">
        <v>404</v>
      </c>
      <c r="D46" s="36" t="s">
        <v>176</v>
      </c>
      <c r="E46">
        <f>A1_2017!E52</f>
        <v>163814</v>
      </c>
      <c r="F46">
        <f>A1_2017!F52</f>
        <v>163020</v>
      </c>
      <c r="G46">
        <f>A1_2017!G52</f>
        <v>162870</v>
      </c>
      <c r="H46">
        <f>A1_2017!H52</f>
        <v>163286</v>
      </c>
      <c r="I46">
        <f>A1_2017!I52</f>
        <v>163514</v>
      </c>
      <c r="J46">
        <f>A1_2017!J52</f>
        <v>164119</v>
      </c>
      <c r="K46">
        <f>A1_2017!K52</f>
        <v>154513</v>
      </c>
      <c r="L46">
        <f>A1_2017!L52</f>
        <v>155625</v>
      </c>
      <c r="M46">
        <f>A1_2017!M52</f>
        <v>156315</v>
      </c>
      <c r="N46">
        <f>A1_2017!N52</f>
        <v>156897</v>
      </c>
      <c r="O46">
        <f>A1_2017!O52</f>
        <v>162403</v>
      </c>
      <c r="P46">
        <f>A1_2017!P52</f>
        <v>164070</v>
      </c>
      <c r="Q46">
        <f>A1_2017!Q52</f>
        <v>164374</v>
      </c>
      <c r="R46" s="67">
        <v>164748</v>
      </c>
      <c r="S46" s="43">
        <f>VLOOKUP(C46,A1_2019_roh!$A$19:$D$74,4,FALSE)</f>
        <v>165251</v>
      </c>
      <c r="T46" s="44">
        <f t="shared" si="0"/>
        <v>0.8772144016994885</v>
      </c>
      <c r="U46" s="44">
        <f t="shared" si="1"/>
        <v>5.3245122596353021</v>
      </c>
      <c r="V46" s="44">
        <f t="shared" si="2"/>
        <v>0.30531478379100202</v>
      </c>
    </row>
    <row r="47" spans="2:22" x14ac:dyDescent="0.25">
      <c r="B47" s="13" t="s">
        <v>148</v>
      </c>
      <c r="C47">
        <v>405</v>
      </c>
      <c r="D47" s="36" t="s">
        <v>177</v>
      </c>
      <c r="E47">
        <f>A1_2017!E53</f>
        <v>83552</v>
      </c>
      <c r="F47">
        <f>A1_2017!F53</f>
        <v>82797</v>
      </c>
      <c r="G47">
        <f>A1_2017!G53</f>
        <v>82192</v>
      </c>
      <c r="H47">
        <f>A1_2017!H53</f>
        <v>81411</v>
      </c>
      <c r="I47">
        <f>A1_2017!I53</f>
        <v>81137</v>
      </c>
      <c r="J47">
        <f>A1_2017!J53</f>
        <v>81324</v>
      </c>
      <c r="K47">
        <f>A1_2017!K53</f>
        <v>76926</v>
      </c>
      <c r="L47">
        <f>A1_2017!L53</f>
        <v>76545</v>
      </c>
      <c r="M47">
        <f>A1_2017!M53</f>
        <v>75728</v>
      </c>
      <c r="N47">
        <f>A1_2017!N53</f>
        <v>75534</v>
      </c>
      <c r="O47">
        <f>A1_2017!O53</f>
        <v>75995</v>
      </c>
      <c r="P47">
        <f>A1_2017!P53</f>
        <v>76201</v>
      </c>
      <c r="Q47">
        <f>A1_2017!Q53</f>
        <v>76316</v>
      </c>
      <c r="R47" s="67">
        <v>76278</v>
      </c>
      <c r="S47" s="43">
        <f>VLOOKUP(C47,A1_2019_roh!$A$19:$D$74,4,FALSE)</f>
        <v>76089</v>
      </c>
      <c r="T47" s="44">
        <f t="shared" si="0"/>
        <v>-8.9321620068939112</v>
      </c>
      <c r="U47" s="44">
        <f t="shared" si="1"/>
        <v>0.73476844864564306</v>
      </c>
      <c r="V47" s="44">
        <f t="shared" si="2"/>
        <v>-0.24777786517737749</v>
      </c>
    </row>
    <row r="48" spans="2:22" x14ac:dyDescent="0.25">
      <c r="B48" s="13" t="s">
        <v>149</v>
      </c>
      <c r="C48">
        <v>451</v>
      </c>
      <c r="D48" s="36" t="s">
        <v>149</v>
      </c>
      <c r="E48">
        <f>A1_2017!E54</f>
        <v>115891</v>
      </c>
      <c r="F48">
        <f>A1_2017!F54</f>
        <v>116626</v>
      </c>
      <c r="G48">
        <f>A1_2017!G54</f>
        <v>117041</v>
      </c>
      <c r="H48">
        <f>A1_2017!H54</f>
        <v>117102</v>
      </c>
      <c r="I48">
        <f>A1_2017!I54</f>
        <v>117517</v>
      </c>
      <c r="J48">
        <f>A1_2017!J54</f>
        <v>118004</v>
      </c>
      <c r="K48">
        <f>A1_2017!K54</f>
        <v>117951</v>
      </c>
      <c r="L48">
        <f>A1_2017!L54</f>
        <v>118489</v>
      </c>
      <c r="M48">
        <f>A1_2017!M54</f>
        <v>118865</v>
      </c>
      <c r="N48">
        <f>A1_2017!N54</f>
        <v>119917</v>
      </c>
      <c r="O48">
        <f>A1_2017!O54</f>
        <v>121435</v>
      </c>
      <c r="P48">
        <f>A1_2017!P54</f>
        <v>122698</v>
      </c>
      <c r="Q48">
        <f>A1_2017!Q54</f>
        <v>123377</v>
      </c>
      <c r="R48" s="67">
        <v>124071</v>
      </c>
      <c r="S48" s="43">
        <f>VLOOKUP(C48,A1_2019_roh!$A$19:$D$74,4,FALSE)</f>
        <v>124859</v>
      </c>
      <c r="T48" s="44">
        <f t="shared" si="0"/>
        <v>7.7383058218498419</v>
      </c>
      <c r="U48" s="44">
        <f t="shared" si="1"/>
        <v>4.1211838188080092</v>
      </c>
      <c r="V48" s="44">
        <f t="shared" si="2"/>
        <v>0.63512021342618341</v>
      </c>
    </row>
    <row r="49" spans="2:22" x14ac:dyDescent="0.25">
      <c r="B49" s="13" t="s">
        <v>150</v>
      </c>
      <c r="C49">
        <v>452</v>
      </c>
      <c r="D49" s="36" t="s">
        <v>150</v>
      </c>
      <c r="E49">
        <f>A1_2017!E55</f>
        <v>190128</v>
      </c>
      <c r="F49">
        <f>A1_2017!F55</f>
        <v>190252</v>
      </c>
      <c r="G49">
        <f>A1_2017!G55</f>
        <v>190293</v>
      </c>
      <c r="H49">
        <f>A1_2017!H55</f>
        <v>189381</v>
      </c>
      <c r="I49">
        <f>A1_2017!I55</f>
        <v>188973</v>
      </c>
      <c r="J49">
        <f>A1_2017!J55</f>
        <v>188947</v>
      </c>
      <c r="K49">
        <f>A1_2017!K55</f>
        <v>186713</v>
      </c>
      <c r="L49">
        <f>A1_2017!L55</f>
        <v>186673</v>
      </c>
      <c r="M49">
        <f>A1_2017!M55</f>
        <v>187058</v>
      </c>
      <c r="N49">
        <f>A1_2017!N55</f>
        <v>187998</v>
      </c>
      <c r="O49">
        <f>A1_2017!O55</f>
        <v>189199</v>
      </c>
      <c r="P49">
        <f>A1_2017!P55</f>
        <v>190066</v>
      </c>
      <c r="Q49">
        <f>A1_2017!Q55</f>
        <v>189949</v>
      </c>
      <c r="R49" s="67">
        <v>189848</v>
      </c>
      <c r="S49" s="43">
        <f>VLOOKUP(C49,A1_2019_roh!$A$19:$D$74,4,FALSE)</f>
        <v>189694</v>
      </c>
      <c r="T49" s="44">
        <f t="shared" si="0"/>
        <v>-0.22826727257426577</v>
      </c>
      <c r="U49" s="44">
        <f t="shared" si="1"/>
        <v>0.90213725677932743</v>
      </c>
      <c r="V49" s="44">
        <f t="shared" si="2"/>
        <v>-8.1117525599426907E-2</v>
      </c>
    </row>
    <row r="50" spans="2:22" x14ac:dyDescent="0.25">
      <c r="B50" s="13" t="s">
        <v>151</v>
      </c>
      <c r="C50">
        <v>453</v>
      </c>
      <c r="D50" s="36" t="s">
        <v>151</v>
      </c>
      <c r="E50">
        <f>A1_2017!E56</f>
        <v>155642</v>
      </c>
      <c r="F50">
        <f>A1_2017!F56</f>
        <v>156241</v>
      </c>
      <c r="G50">
        <f>A1_2017!G56</f>
        <v>157164</v>
      </c>
      <c r="H50">
        <f>A1_2017!H56</f>
        <v>157268</v>
      </c>
      <c r="I50">
        <f>A1_2017!I56</f>
        <v>157506</v>
      </c>
      <c r="J50">
        <f>A1_2017!J56</f>
        <v>158194</v>
      </c>
      <c r="K50">
        <f>A1_2017!K56</f>
        <v>159290</v>
      </c>
      <c r="L50">
        <f>A1_2017!L56</f>
        <v>160033</v>
      </c>
      <c r="M50">
        <f>A1_2017!M56</f>
        <v>160176</v>
      </c>
      <c r="N50">
        <f>A1_2017!N56</f>
        <v>162350</v>
      </c>
      <c r="O50">
        <f>A1_2017!O56</f>
        <v>164734</v>
      </c>
      <c r="P50">
        <f>A1_2017!P56</f>
        <v>165930</v>
      </c>
      <c r="Q50">
        <f>A1_2017!Q56</f>
        <v>167925</v>
      </c>
      <c r="R50" s="67">
        <v>169348</v>
      </c>
      <c r="S50" s="43">
        <f>VLOOKUP(C50,A1_2019_roh!$A$19:$D$74,4,FALSE)</f>
        <v>170682</v>
      </c>
      <c r="T50" s="44">
        <f t="shared" si="0"/>
        <v>9.6632014494802174</v>
      </c>
      <c r="U50" s="44">
        <f t="shared" si="1"/>
        <v>5.1321219587311369</v>
      </c>
      <c r="V50" s="44">
        <f t="shared" si="2"/>
        <v>0.78772704726362286</v>
      </c>
    </row>
    <row r="51" spans="2:22" x14ac:dyDescent="0.25">
      <c r="B51" s="13" t="s">
        <v>152</v>
      </c>
      <c r="C51">
        <v>454</v>
      </c>
      <c r="D51" s="36" t="s">
        <v>152</v>
      </c>
      <c r="E51">
        <f>A1_2017!E57</f>
        <v>310088</v>
      </c>
      <c r="F51">
        <f>A1_2017!F57</f>
        <v>311965</v>
      </c>
      <c r="G51">
        <f>A1_2017!G57</f>
        <v>313533</v>
      </c>
      <c r="H51">
        <f>A1_2017!H57</f>
        <v>313824</v>
      </c>
      <c r="I51">
        <f>A1_2017!I57</f>
        <v>313098</v>
      </c>
      <c r="J51">
        <f>A1_2017!J57</f>
        <v>313056</v>
      </c>
      <c r="K51">
        <f>A1_2017!K57</f>
        <v>311634</v>
      </c>
      <c r="L51">
        <f>A1_2017!L57</f>
        <v>312855</v>
      </c>
      <c r="M51">
        <f>A1_2017!M57</f>
        <v>313689</v>
      </c>
      <c r="N51">
        <f>A1_2017!N57</f>
        <v>315757</v>
      </c>
      <c r="O51">
        <f>A1_2017!O57</f>
        <v>319488</v>
      </c>
      <c r="P51">
        <f>A1_2017!P57</f>
        <v>321391</v>
      </c>
      <c r="Q51">
        <f>A1_2017!Q57</f>
        <v>323636</v>
      </c>
      <c r="R51" s="67">
        <v>325657</v>
      </c>
      <c r="S51" s="43">
        <f>VLOOKUP(C51,A1_2019_roh!$A$19:$D$74,4,FALSE)</f>
        <v>326954</v>
      </c>
      <c r="T51" s="44">
        <f t="shared" si="0"/>
        <v>5.4391011583808471</v>
      </c>
      <c r="U51" s="44">
        <f t="shared" si="1"/>
        <v>3.5460813220292819</v>
      </c>
      <c r="V51" s="44">
        <f t="shared" si="2"/>
        <v>0.39827180131242379</v>
      </c>
    </row>
    <row r="52" spans="2:22" x14ac:dyDescent="0.25">
      <c r="B52" s="13" t="s">
        <v>153</v>
      </c>
      <c r="C52">
        <v>455</v>
      </c>
      <c r="D52" s="36" t="s">
        <v>153</v>
      </c>
      <c r="E52">
        <f>A1_2017!E58</f>
        <v>101412</v>
      </c>
      <c r="F52">
        <f>A1_2017!F58</f>
        <v>101192</v>
      </c>
      <c r="G52">
        <f>A1_2017!G58</f>
        <v>100779</v>
      </c>
      <c r="H52">
        <f>A1_2017!H58</f>
        <v>100307</v>
      </c>
      <c r="I52">
        <f>A1_2017!I58</f>
        <v>99851</v>
      </c>
      <c r="J52">
        <f>A1_2017!J58</f>
        <v>99598</v>
      </c>
      <c r="K52">
        <f>A1_2017!K58</f>
        <v>97857</v>
      </c>
      <c r="L52">
        <f>A1_2017!L58</f>
        <v>97327</v>
      </c>
      <c r="M52">
        <f>A1_2017!M58</f>
        <v>97093</v>
      </c>
      <c r="N52">
        <f>A1_2017!N58</f>
        <v>96937</v>
      </c>
      <c r="O52">
        <f>A1_2017!O58</f>
        <v>97900</v>
      </c>
      <c r="P52">
        <f>A1_2017!P58</f>
        <v>98409</v>
      </c>
      <c r="Q52">
        <f>A1_2017!Q58</f>
        <v>98509</v>
      </c>
      <c r="R52" s="67">
        <v>98460</v>
      </c>
      <c r="S52" s="43">
        <f>VLOOKUP(C52,A1_2019_roh!$A$19:$D$74,4,FALSE)</f>
        <v>98704</v>
      </c>
      <c r="T52" s="44">
        <f t="shared" si="0"/>
        <v>-2.6702954285488896</v>
      </c>
      <c r="U52" s="44">
        <f t="shared" si="1"/>
        <v>1.8228333866325552</v>
      </c>
      <c r="V52" s="44">
        <f t="shared" si="2"/>
        <v>0.24781637213081453</v>
      </c>
    </row>
    <row r="53" spans="2:22" x14ac:dyDescent="0.25">
      <c r="B53" s="13" t="s">
        <v>154</v>
      </c>
      <c r="C53">
        <v>456</v>
      </c>
      <c r="D53" s="36" t="s">
        <v>154</v>
      </c>
      <c r="E53">
        <f>A1_2017!E59</f>
        <v>134442</v>
      </c>
      <c r="F53">
        <f>A1_2017!F59</f>
        <v>134840</v>
      </c>
      <c r="G53">
        <f>A1_2017!G59</f>
        <v>135270</v>
      </c>
      <c r="H53">
        <f>A1_2017!H59</f>
        <v>135508</v>
      </c>
      <c r="I53">
        <f>A1_2017!I59</f>
        <v>135346</v>
      </c>
      <c r="J53">
        <f>A1_2017!J59</f>
        <v>135047</v>
      </c>
      <c r="K53">
        <f>A1_2017!K59</f>
        <v>133400</v>
      </c>
      <c r="L53">
        <f>A1_2017!L59</f>
        <v>133652</v>
      </c>
      <c r="M53">
        <f>A1_2017!M59</f>
        <v>133678</v>
      </c>
      <c r="N53">
        <f>A1_2017!N59</f>
        <v>134329</v>
      </c>
      <c r="O53">
        <f>A1_2017!O59</f>
        <v>135662</v>
      </c>
      <c r="P53">
        <f>A1_2017!P59</f>
        <v>135770</v>
      </c>
      <c r="Q53">
        <f>A1_2017!Q59</f>
        <v>135859</v>
      </c>
      <c r="R53" s="67">
        <v>136511</v>
      </c>
      <c r="S53" s="43">
        <f>VLOOKUP(C53,A1_2019_roh!$A$19:$D$74,4,FALSE)</f>
        <v>137162</v>
      </c>
      <c r="T53" s="44">
        <f t="shared" si="0"/>
        <v>2.0231772809092399</v>
      </c>
      <c r="U53" s="44">
        <f t="shared" si="1"/>
        <v>2.1090010347728341</v>
      </c>
      <c r="V53" s="44">
        <f t="shared" si="2"/>
        <v>0.47688464665851105</v>
      </c>
    </row>
    <row r="54" spans="2:22" x14ac:dyDescent="0.25">
      <c r="B54" s="13" t="s">
        <v>155</v>
      </c>
      <c r="C54">
        <v>457</v>
      </c>
      <c r="D54" s="36" t="s">
        <v>155</v>
      </c>
      <c r="E54">
        <f>A1_2017!E60</f>
        <v>165056</v>
      </c>
      <c r="F54">
        <f>A1_2017!F60</f>
        <v>165347</v>
      </c>
      <c r="G54">
        <f>A1_2017!G60</f>
        <v>165088</v>
      </c>
      <c r="H54">
        <f>A1_2017!H60</f>
        <v>164947</v>
      </c>
      <c r="I54">
        <f>A1_2017!I60</f>
        <v>164837</v>
      </c>
      <c r="J54">
        <f>A1_2017!J60</f>
        <v>164705</v>
      </c>
      <c r="K54">
        <f>A1_2017!K60</f>
        <v>163991</v>
      </c>
      <c r="L54">
        <f>A1_2017!L60</f>
        <v>164202</v>
      </c>
      <c r="M54">
        <f>A1_2017!M60</f>
        <v>164792</v>
      </c>
      <c r="N54">
        <f>A1_2017!N60</f>
        <v>165809</v>
      </c>
      <c r="O54">
        <f>A1_2017!O60</f>
        <v>167548</v>
      </c>
      <c r="P54">
        <f>A1_2017!P60</f>
        <v>168253</v>
      </c>
      <c r="Q54">
        <f>A1_2017!Q60</f>
        <v>168946</v>
      </c>
      <c r="R54" s="67">
        <v>169809</v>
      </c>
      <c r="S54" s="43">
        <f>VLOOKUP(C54,A1_2019_roh!$A$19:$D$74,4,FALSE)</f>
        <v>170756</v>
      </c>
      <c r="T54" s="44">
        <f t="shared" si="0"/>
        <v>3.453373400542846</v>
      </c>
      <c r="U54" s="44">
        <f t="shared" si="1"/>
        <v>2.9835533656194779</v>
      </c>
      <c r="V54" s="44">
        <f t="shared" si="2"/>
        <v>0.55768539947823736</v>
      </c>
    </row>
    <row r="55" spans="2:22" x14ac:dyDescent="0.25">
      <c r="B55" s="13" t="s">
        <v>156</v>
      </c>
      <c r="C55">
        <v>458</v>
      </c>
      <c r="D55" s="36" t="s">
        <v>156</v>
      </c>
      <c r="E55">
        <f>A1_2017!E61</f>
        <v>125731</v>
      </c>
      <c r="F55">
        <f>A1_2017!F61</f>
        <v>125949</v>
      </c>
      <c r="G55">
        <f>A1_2017!G61</f>
        <v>126131</v>
      </c>
      <c r="H55">
        <f>A1_2017!H61</f>
        <v>125943</v>
      </c>
      <c r="I55">
        <f>A1_2017!I61</f>
        <v>126571</v>
      </c>
      <c r="J55">
        <f>A1_2017!J61</f>
        <v>127282</v>
      </c>
      <c r="K55">
        <f>A1_2017!K61</f>
        <v>125265</v>
      </c>
      <c r="L55">
        <f>A1_2017!L61</f>
        <v>125413</v>
      </c>
      <c r="M55">
        <f>A1_2017!M61</f>
        <v>125778</v>
      </c>
      <c r="N55">
        <f>A1_2017!N61</f>
        <v>126798</v>
      </c>
      <c r="O55">
        <f>A1_2017!O61</f>
        <v>128608</v>
      </c>
      <c r="P55">
        <f>A1_2017!P61</f>
        <v>129484</v>
      </c>
      <c r="Q55">
        <f>A1_2017!Q61</f>
        <v>129924</v>
      </c>
      <c r="R55" s="67">
        <v>130144</v>
      </c>
      <c r="S55" s="43">
        <f>VLOOKUP(C55,A1_2019_roh!$A$19:$D$74,4,FALSE)</f>
        <v>130890</v>
      </c>
      <c r="T55" s="44">
        <f t="shared" si="0"/>
        <v>4.1032044603160713</v>
      </c>
      <c r="U55" s="44">
        <f t="shared" si="1"/>
        <v>3.2271802394359534</v>
      </c>
      <c r="V55" s="44">
        <f t="shared" si="2"/>
        <v>0.57321121219572169</v>
      </c>
    </row>
    <row r="56" spans="2:22" x14ac:dyDescent="0.25">
      <c r="B56" s="13" t="s">
        <v>157</v>
      </c>
      <c r="C56">
        <v>459</v>
      </c>
      <c r="D56" s="36" t="s">
        <v>157</v>
      </c>
      <c r="E56">
        <f>A1_2017!E62</f>
        <v>359449</v>
      </c>
      <c r="F56">
        <f>A1_2017!F62</f>
        <v>359340</v>
      </c>
      <c r="G56">
        <f>A1_2017!G62</f>
        <v>358852</v>
      </c>
      <c r="H56">
        <f>A1_2017!H62</f>
        <v>358236</v>
      </c>
      <c r="I56">
        <f>A1_2017!I62</f>
        <v>357056</v>
      </c>
      <c r="J56">
        <f>A1_2017!J62</f>
        <v>356123</v>
      </c>
      <c r="K56">
        <f>A1_2017!K62</f>
        <v>350418</v>
      </c>
      <c r="L56">
        <f>A1_2017!L62</f>
        <v>350444</v>
      </c>
      <c r="M56">
        <f>A1_2017!M62</f>
        <v>350302</v>
      </c>
      <c r="N56">
        <f>A1_2017!N62</f>
        <v>351316</v>
      </c>
      <c r="O56">
        <f>A1_2017!O62</f>
        <v>358079</v>
      </c>
      <c r="P56">
        <f>A1_2017!P62</f>
        <v>354807</v>
      </c>
      <c r="Q56">
        <f>A1_2017!Q62</f>
        <v>356140</v>
      </c>
      <c r="R56" s="67">
        <v>357343</v>
      </c>
      <c r="S56" s="43">
        <f>VLOOKUP(C56,A1_2019_roh!$A$19:$D$74,4,FALSE)</f>
        <v>358080</v>
      </c>
      <c r="T56" s="44">
        <f t="shared" si="0"/>
        <v>-0.38086070624761786</v>
      </c>
      <c r="U56" s="44">
        <f t="shared" si="1"/>
        <v>1.9253321795762219</v>
      </c>
      <c r="V56" s="44">
        <f t="shared" si="2"/>
        <v>0.2062444206266808</v>
      </c>
    </row>
    <row r="57" spans="2:22" x14ac:dyDescent="0.25">
      <c r="B57" s="13" t="s">
        <v>158</v>
      </c>
      <c r="C57">
        <v>460</v>
      </c>
      <c r="D57" s="36" t="s">
        <v>158</v>
      </c>
      <c r="E57">
        <f>A1_2017!E63</f>
        <v>132401</v>
      </c>
      <c r="F57">
        <f>A1_2017!F63</f>
        <v>133104</v>
      </c>
      <c r="G57">
        <f>A1_2017!G63</f>
        <v>134404</v>
      </c>
      <c r="H57">
        <f>A1_2017!H63</f>
        <v>134506</v>
      </c>
      <c r="I57">
        <f>A1_2017!I63</f>
        <v>134838</v>
      </c>
      <c r="J57">
        <f>A1_2017!J63</f>
        <v>135374</v>
      </c>
      <c r="K57">
        <f>A1_2017!K63</f>
        <v>132752</v>
      </c>
      <c r="L57">
        <f>A1_2017!L63</f>
        <v>133462</v>
      </c>
      <c r="M57">
        <f>A1_2017!M63</f>
        <v>134188</v>
      </c>
      <c r="N57">
        <f>A1_2017!N63</f>
        <v>136184</v>
      </c>
      <c r="O57">
        <f>A1_2017!O63</f>
        <v>137866</v>
      </c>
      <c r="P57">
        <f>A1_2017!P63</f>
        <v>139671</v>
      </c>
      <c r="Q57">
        <f>A1_2017!Q63</f>
        <v>140540</v>
      </c>
      <c r="R57" s="67">
        <v>141598</v>
      </c>
      <c r="S57" s="43">
        <f>VLOOKUP(C57,A1_2019_roh!$A$19:$D$74,4,FALSE)</f>
        <v>142814</v>
      </c>
      <c r="T57" s="44">
        <f t="shared" si="0"/>
        <v>7.8647442239862233</v>
      </c>
      <c r="U57" s="44">
        <f t="shared" si="1"/>
        <v>4.8684133231510307</v>
      </c>
      <c r="V57" s="44">
        <f t="shared" si="2"/>
        <v>0.85876919165524934</v>
      </c>
    </row>
    <row r="58" spans="2:22" x14ac:dyDescent="0.25">
      <c r="B58" s="13" t="s">
        <v>159</v>
      </c>
      <c r="C58">
        <v>461</v>
      </c>
      <c r="D58" s="36" t="s">
        <v>159</v>
      </c>
      <c r="E58">
        <f>A1_2017!E64</f>
        <v>93725</v>
      </c>
      <c r="F58">
        <f>A1_2017!F64</f>
        <v>93094</v>
      </c>
      <c r="G58">
        <f>A1_2017!G64</f>
        <v>92622</v>
      </c>
      <c r="H58">
        <f>A1_2017!H64</f>
        <v>91968</v>
      </c>
      <c r="I58">
        <f>A1_2017!I64</f>
        <v>91228</v>
      </c>
      <c r="J58">
        <f>A1_2017!J64</f>
        <v>90772</v>
      </c>
      <c r="K58">
        <f>A1_2017!K64</f>
        <v>89527</v>
      </c>
      <c r="L58">
        <f>A1_2017!L64</f>
        <v>89126</v>
      </c>
      <c r="M58">
        <f>A1_2017!M64</f>
        <v>88831</v>
      </c>
      <c r="N58">
        <f>A1_2017!N64</f>
        <v>88765</v>
      </c>
      <c r="O58">
        <f>A1_2017!O64</f>
        <v>89239</v>
      </c>
      <c r="P58">
        <f>A1_2017!P64</f>
        <v>89282</v>
      </c>
      <c r="Q58">
        <f>A1_2017!Q64</f>
        <v>89022</v>
      </c>
      <c r="R58" s="67">
        <v>88624</v>
      </c>
      <c r="S58" s="43">
        <f>VLOOKUP(C58,A1_2019_roh!$A$19:$D$74,4,FALSE)</f>
        <v>88583</v>
      </c>
      <c r="T58" s="44">
        <f t="shared" si="0"/>
        <v>-5.4862630034675917</v>
      </c>
      <c r="U58" s="44">
        <f t="shared" si="1"/>
        <v>-0.20503576860248973</v>
      </c>
      <c r="V58" s="44">
        <f t="shared" si="2"/>
        <v>-4.6262863332731538E-2</v>
      </c>
    </row>
    <row r="59" spans="2:22" x14ac:dyDescent="0.25">
      <c r="B59" s="13" t="s">
        <v>160</v>
      </c>
      <c r="C59">
        <v>462</v>
      </c>
      <c r="D59" s="36" t="s">
        <v>160</v>
      </c>
      <c r="E59">
        <f>A1_2017!E65</f>
        <v>57954</v>
      </c>
      <c r="F59">
        <f>A1_2017!F65</f>
        <v>57829</v>
      </c>
      <c r="G59">
        <f>A1_2017!G65</f>
        <v>57742</v>
      </c>
      <c r="H59">
        <f>A1_2017!H65</f>
        <v>57492</v>
      </c>
      <c r="I59">
        <f>A1_2017!I65</f>
        <v>57391</v>
      </c>
      <c r="J59">
        <f>A1_2017!J65</f>
        <v>57280</v>
      </c>
      <c r="K59">
        <f>A1_2017!K65</f>
        <v>56572</v>
      </c>
      <c r="L59">
        <f>A1_2017!L65</f>
        <v>56362</v>
      </c>
      <c r="M59">
        <f>A1_2017!M65</f>
        <v>56400</v>
      </c>
      <c r="N59">
        <f>A1_2017!N65</f>
        <v>56539</v>
      </c>
      <c r="O59">
        <f>A1_2017!O65</f>
        <v>57173</v>
      </c>
      <c r="P59">
        <f>A1_2017!P65</f>
        <v>56881</v>
      </c>
      <c r="Q59">
        <f>A1_2017!Q65</f>
        <v>56731</v>
      </c>
      <c r="R59" s="67">
        <v>56882</v>
      </c>
      <c r="S59" s="43">
        <f>VLOOKUP(C59,A1_2019_roh!$A$19:$D$74,4,FALSE)</f>
        <v>56926</v>
      </c>
      <c r="T59" s="44">
        <f t="shared" si="0"/>
        <v>-1.7738206163508989</v>
      </c>
      <c r="U59" s="44">
        <f t="shared" si="1"/>
        <v>0.68448327703001466</v>
      </c>
      <c r="V59" s="44">
        <f t="shared" si="2"/>
        <v>7.7353116979009179E-2</v>
      </c>
    </row>
    <row r="60" spans="2:22" x14ac:dyDescent="0.25">
      <c r="B60" s="29" t="s">
        <v>161</v>
      </c>
      <c r="C60">
        <v>4</v>
      </c>
      <c r="D60" s="36" t="s">
        <v>161</v>
      </c>
      <c r="E60">
        <f>A1_2017!E66</f>
        <v>2475459</v>
      </c>
      <c r="F60">
        <f>A1_2017!F66</f>
        <v>2477718</v>
      </c>
      <c r="G60">
        <f>A1_2017!G66</f>
        <v>2480393</v>
      </c>
      <c r="H60">
        <f>A1_2017!H66</f>
        <v>2477771</v>
      </c>
      <c r="I60">
        <f>A1_2017!I66</f>
        <v>2476001</v>
      </c>
      <c r="J60">
        <f>A1_2017!J66</f>
        <v>2477975</v>
      </c>
      <c r="K60">
        <f>A1_2017!K66</f>
        <v>2437727</v>
      </c>
      <c r="L60">
        <f>A1_2017!L66</f>
        <v>2442205</v>
      </c>
      <c r="M60">
        <f>A1_2017!M66</f>
        <v>2446345</v>
      </c>
      <c r="N60">
        <f>A1_2017!N66</f>
        <v>2460857</v>
      </c>
      <c r="O60">
        <f>A1_2017!O66</f>
        <v>2496176</v>
      </c>
      <c r="P60">
        <f>A1_2017!P66</f>
        <v>2506155</v>
      </c>
      <c r="Q60">
        <f>A1_2017!Q66</f>
        <v>2516457</v>
      </c>
      <c r="R60" s="67">
        <v>2525333</v>
      </c>
      <c r="S60" s="43">
        <f>VLOOKUP(C60,A1_2019_roh!$A$19:$D$74,4,FALSE)</f>
        <v>2533993</v>
      </c>
      <c r="T60" s="44">
        <f t="shared" si="0"/>
        <v>2.3645715804624516</v>
      </c>
      <c r="U60" s="44">
        <f t="shared" si="1"/>
        <v>2.9719727720871223</v>
      </c>
      <c r="V60" s="44">
        <f t="shared" si="2"/>
        <v>0.34292507166381619</v>
      </c>
    </row>
    <row r="61" spans="2:22" x14ac:dyDescent="0.25">
      <c r="B61" s="29" t="s">
        <v>162</v>
      </c>
      <c r="C61">
        <v>0</v>
      </c>
      <c r="D61" s="36" t="s">
        <v>162</v>
      </c>
      <c r="E61">
        <f>A1_2017!E67</f>
        <v>7993946</v>
      </c>
      <c r="F61">
        <f>A1_2017!F67</f>
        <v>7982685</v>
      </c>
      <c r="G61">
        <f>A1_2017!G67</f>
        <v>7971684</v>
      </c>
      <c r="H61">
        <f>A1_2017!H67</f>
        <v>7947244</v>
      </c>
      <c r="I61">
        <f>A1_2017!I67</f>
        <v>7928815</v>
      </c>
      <c r="J61">
        <f>A1_2017!J67</f>
        <v>7918293</v>
      </c>
      <c r="K61">
        <f>A1_2017!K67</f>
        <v>7774253</v>
      </c>
      <c r="L61">
        <f>A1_2017!L67</f>
        <v>7778995</v>
      </c>
      <c r="M61">
        <f>A1_2017!M67</f>
        <v>7790559</v>
      </c>
      <c r="N61">
        <f>A1_2017!N67</f>
        <v>7826739</v>
      </c>
      <c r="O61">
        <f>A1_2017!O67</f>
        <v>7926599</v>
      </c>
      <c r="P61">
        <f>A1_2017!P67</f>
        <v>7945685</v>
      </c>
      <c r="Q61">
        <f>A1_2017!Q67</f>
        <v>7962775</v>
      </c>
      <c r="R61" s="67">
        <v>7982448</v>
      </c>
      <c r="S61" s="43">
        <f>VLOOKUP(C61,A1_2019_roh!$A$19:$D$74,4,FALSE)</f>
        <v>7993608</v>
      </c>
      <c r="T61" s="44">
        <f t="shared" si="0"/>
        <v>-4.2281996901154953E-3</v>
      </c>
      <c r="U61" s="44">
        <f t="shared" si="1"/>
        <v>2.1320373657534768</v>
      </c>
      <c r="V61" s="44">
        <f t="shared" si="2"/>
        <v>0.13980673597873736</v>
      </c>
    </row>
    <row r="62" spans="2:22" x14ac:dyDescent="0.25">
      <c r="D62" s="19"/>
    </row>
    <row r="63" spans="2:22" x14ac:dyDescent="0.25">
      <c r="D63" s="21"/>
    </row>
    <row r="64" spans="2:22" x14ac:dyDescent="0.25">
      <c r="D64" s="19"/>
    </row>
    <row r="65" spans="5:6" x14ac:dyDescent="0.25">
      <c r="E65" s="36"/>
      <c r="F65" s="36"/>
    </row>
    <row r="66" spans="5:6" x14ac:dyDescent="0.25">
      <c r="E66" s="36"/>
      <c r="F66" s="36"/>
    </row>
    <row r="67" spans="5:6" x14ac:dyDescent="0.25">
      <c r="E67" s="36"/>
      <c r="F67" s="36"/>
    </row>
    <row r="68" spans="5:6" x14ac:dyDescent="0.25">
      <c r="E68" s="36"/>
      <c r="F68" s="36"/>
    </row>
    <row r="69" spans="5:6" x14ac:dyDescent="0.25">
      <c r="E69" s="36"/>
      <c r="F69" s="36"/>
    </row>
    <row r="70" spans="5:6" x14ac:dyDescent="0.25">
      <c r="E70" s="36"/>
      <c r="F70" s="36"/>
    </row>
    <row r="71" spans="5:6" x14ac:dyDescent="0.25">
      <c r="E71" s="36"/>
      <c r="F71" s="36"/>
    </row>
    <row r="72" spans="5:6" x14ac:dyDescent="0.25">
      <c r="E72" s="36"/>
      <c r="F72" s="36"/>
    </row>
    <row r="73" spans="5:6" x14ac:dyDescent="0.25">
      <c r="E73" s="36"/>
      <c r="F73" s="36"/>
    </row>
    <row r="74" spans="5:6" x14ac:dyDescent="0.25">
      <c r="E74" s="36"/>
      <c r="F74" s="36"/>
    </row>
    <row r="75" spans="5:6" x14ac:dyDescent="0.25">
      <c r="E75" s="36"/>
      <c r="F75" s="36"/>
    </row>
    <row r="76" spans="5:6" x14ac:dyDescent="0.25">
      <c r="E76" s="36"/>
      <c r="F76" s="36"/>
    </row>
    <row r="77" spans="5:6" x14ac:dyDescent="0.25">
      <c r="E77" s="36"/>
      <c r="F77" s="36"/>
    </row>
    <row r="78" spans="5:6" x14ac:dyDescent="0.25">
      <c r="E78" s="36"/>
      <c r="F78" s="36"/>
    </row>
    <row r="79" spans="5:6" x14ac:dyDescent="0.25">
      <c r="E79" s="36"/>
      <c r="F79" s="36"/>
    </row>
    <row r="80" spans="5:6" x14ac:dyDescent="0.25">
      <c r="E80" s="36"/>
      <c r="F80" s="36"/>
    </row>
    <row r="81" spans="5:6" x14ac:dyDescent="0.25">
      <c r="E81" s="36"/>
      <c r="F81" s="36"/>
    </row>
    <row r="82" spans="5:6" x14ac:dyDescent="0.25">
      <c r="E82" s="36"/>
      <c r="F82" s="36"/>
    </row>
    <row r="83" spans="5:6" x14ac:dyDescent="0.25">
      <c r="E83" s="36"/>
      <c r="F83" s="36"/>
    </row>
  </sheetData>
  <mergeCells count="5">
    <mergeCell ref="D3:D5"/>
    <mergeCell ref="T3:V3"/>
    <mergeCell ref="T5:V5"/>
    <mergeCell ref="E3:R3"/>
    <mergeCell ref="E5:R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80D3-E282-4C8B-9D0F-E479EFB3F459}">
  <dimension ref="A1:D66"/>
  <sheetViews>
    <sheetView topLeftCell="A20" zoomScale="115" zoomScaleNormal="115" workbookViewId="0">
      <selection activeCell="D34" sqref="D34"/>
    </sheetView>
  </sheetViews>
  <sheetFormatPr baseColWidth="10" defaultRowHeight="15" x14ac:dyDescent="0.25"/>
  <cols>
    <col min="2" max="2" width="15.42578125" bestFit="1" customWidth="1"/>
  </cols>
  <sheetData>
    <row r="1" spans="2:4" x14ac:dyDescent="0.25">
      <c r="C1" s="64" t="s">
        <v>217</v>
      </c>
    </row>
    <row r="3" spans="2:4" x14ac:dyDescent="0.25">
      <c r="C3" s="65" t="s">
        <v>189</v>
      </c>
    </row>
    <row r="4" spans="2:4" x14ac:dyDescent="0.25">
      <c r="C4" s="65" t="s">
        <v>218</v>
      </c>
    </row>
    <row r="6" spans="2:4" x14ac:dyDescent="0.25">
      <c r="C6" s="56" t="s">
        <v>219</v>
      </c>
    </row>
    <row r="8" spans="2:4" x14ac:dyDescent="0.25">
      <c r="C8" t="s">
        <v>192</v>
      </c>
    </row>
    <row r="9" spans="2:4" x14ac:dyDescent="0.25">
      <c r="C9" t="s">
        <v>220</v>
      </c>
    </row>
    <row r="11" spans="2:4" x14ac:dyDescent="0.25">
      <c r="C11" t="s">
        <v>221</v>
      </c>
    </row>
    <row r="13" spans="2:4" x14ac:dyDescent="0.25">
      <c r="B13" s="57" t="s">
        <v>222</v>
      </c>
      <c r="D13" s="86" t="s">
        <v>8</v>
      </c>
    </row>
    <row r="14" spans="2:4" ht="30" x14ac:dyDescent="0.25">
      <c r="B14" s="58" t="s">
        <v>194</v>
      </c>
      <c r="D14" s="87"/>
    </row>
    <row r="15" spans="2:4" x14ac:dyDescent="0.25">
      <c r="B15" s="58" t="s">
        <v>195</v>
      </c>
      <c r="D15" s="87"/>
    </row>
    <row r="16" spans="2:4" ht="45" x14ac:dyDescent="0.25">
      <c r="B16" s="58" t="s">
        <v>196</v>
      </c>
      <c r="D16" s="87"/>
    </row>
    <row r="17" spans="1:4" ht="30" x14ac:dyDescent="0.25">
      <c r="B17" s="58" t="s">
        <v>197</v>
      </c>
      <c r="D17" s="88"/>
    </row>
    <row r="18" spans="1:4" x14ac:dyDescent="0.25">
      <c r="C18" s="58" t="s">
        <v>223</v>
      </c>
      <c r="D18" s="62" t="s">
        <v>11</v>
      </c>
    </row>
    <row r="19" spans="1:4" x14ac:dyDescent="0.25">
      <c r="C19" s="59" t="s">
        <v>224</v>
      </c>
      <c r="D19" s="62">
        <v>1</v>
      </c>
    </row>
    <row r="20" spans="1:4" x14ac:dyDescent="0.25">
      <c r="A20">
        <v>159</v>
      </c>
      <c r="B20" t="s">
        <v>168</v>
      </c>
      <c r="C20" s="63">
        <v>2005</v>
      </c>
      <c r="D20" s="63">
        <v>344905</v>
      </c>
    </row>
    <row r="21" spans="1:4" x14ac:dyDescent="0.25">
      <c r="A21">
        <v>159</v>
      </c>
      <c r="B21" t="s">
        <v>168</v>
      </c>
      <c r="C21" s="63">
        <v>2006</v>
      </c>
      <c r="D21" s="63">
        <v>342767</v>
      </c>
    </row>
    <row r="22" spans="1:4" x14ac:dyDescent="0.25">
      <c r="A22">
        <v>159</v>
      </c>
      <c r="B22" t="s">
        <v>168</v>
      </c>
      <c r="C22" s="63">
        <v>2007</v>
      </c>
      <c r="D22" s="63">
        <v>341759</v>
      </c>
    </row>
    <row r="23" spans="1:4" x14ac:dyDescent="0.25">
      <c r="A23">
        <v>159</v>
      </c>
      <c r="B23" t="s">
        <v>168</v>
      </c>
      <c r="C23" s="63">
        <v>2008</v>
      </c>
      <c r="D23" s="63">
        <v>339828</v>
      </c>
    </row>
    <row r="24" spans="1:4" x14ac:dyDescent="0.25">
      <c r="A24">
        <v>159</v>
      </c>
      <c r="B24" t="s">
        <v>168</v>
      </c>
      <c r="C24" s="63">
        <v>2009</v>
      </c>
      <c r="D24" s="63">
        <v>338162</v>
      </c>
    </row>
    <row r="25" spans="1:4" x14ac:dyDescent="0.25">
      <c r="A25">
        <v>159</v>
      </c>
      <c r="B25" t="s">
        <v>168</v>
      </c>
      <c r="C25" s="63">
        <v>2010</v>
      </c>
      <c r="D25" s="63">
        <v>336372</v>
      </c>
    </row>
    <row r="26" spans="1:4" x14ac:dyDescent="0.25">
      <c r="A26">
        <v>159</v>
      </c>
      <c r="B26" t="s">
        <v>168</v>
      </c>
      <c r="C26" s="63">
        <v>2011</v>
      </c>
      <c r="D26" s="63">
        <v>324550</v>
      </c>
    </row>
    <row r="27" spans="1:4" x14ac:dyDescent="0.25">
      <c r="A27">
        <v>159</v>
      </c>
      <c r="B27" t="s">
        <v>168</v>
      </c>
      <c r="C27" s="63">
        <v>2012</v>
      </c>
      <c r="D27" s="63">
        <v>323311</v>
      </c>
    </row>
    <row r="28" spans="1:4" x14ac:dyDescent="0.25">
      <c r="A28">
        <v>159</v>
      </c>
      <c r="B28" t="s">
        <v>168</v>
      </c>
      <c r="C28" s="63">
        <v>2013</v>
      </c>
      <c r="D28" s="63">
        <v>322427</v>
      </c>
    </row>
    <row r="29" spans="1:4" x14ac:dyDescent="0.25">
      <c r="A29">
        <v>159</v>
      </c>
      <c r="B29" t="s">
        <v>168</v>
      </c>
      <c r="C29" s="63">
        <v>2014</v>
      </c>
      <c r="D29" s="63">
        <v>322509</v>
      </c>
    </row>
    <row r="30" spans="1:4" x14ac:dyDescent="0.25">
      <c r="A30">
        <v>159</v>
      </c>
      <c r="B30" t="s">
        <v>168</v>
      </c>
      <c r="C30" s="63">
        <v>2015</v>
      </c>
      <c r="D30" s="63">
        <v>325261</v>
      </c>
    </row>
    <row r="31" spans="1:4" x14ac:dyDescent="0.25">
      <c r="A31">
        <v>159</v>
      </c>
      <c r="B31" t="s">
        <v>168</v>
      </c>
      <c r="C31" s="63">
        <v>2016</v>
      </c>
      <c r="D31" s="63">
        <v>326244</v>
      </c>
    </row>
    <row r="32" spans="1:4" x14ac:dyDescent="0.25">
      <c r="A32">
        <v>159</v>
      </c>
      <c r="B32" t="s">
        <v>168</v>
      </c>
      <c r="C32" s="63">
        <v>2017</v>
      </c>
      <c r="D32" s="63">
        <v>327395</v>
      </c>
    </row>
    <row r="33" spans="1:4" x14ac:dyDescent="0.25">
      <c r="A33">
        <v>159</v>
      </c>
      <c r="B33" t="s">
        <v>168</v>
      </c>
      <c r="C33" s="63">
        <v>2018</v>
      </c>
      <c r="D33" s="73">
        <v>327508</v>
      </c>
    </row>
    <row r="34" spans="1:4" x14ac:dyDescent="0.25">
      <c r="A34">
        <v>159</v>
      </c>
      <c r="B34" t="s">
        <v>168</v>
      </c>
      <c r="C34" s="63">
        <v>2019</v>
      </c>
      <c r="D34" s="63">
        <v>327710</v>
      </c>
    </row>
    <row r="35" spans="1:4" x14ac:dyDescent="0.25">
      <c r="A35">
        <v>159016</v>
      </c>
      <c r="B35" t="s">
        <v>178</v>
      </c>
      <c r="C35" s="63">
        <v>2005</v>
      </c>
      <c r="D35" s="63">
        <v>121865</v>
      </c>
    </row>
    <row r="36" spans="1:4" x14ac:dyDescent="0.25">
      <c r="A36">
        <v>159016</v>
      </c>
      <c r="B36" t="s">
        <v>178</v>
      </c>
      <c r="C36" s="63">
        <v>2006</v>
      </c>
      <c r="D36" s="63">
        <v>121531</v>
      </c>
    </row>
    <row r="37" spans="1:4" x14ac:dyDescent="0.25">
      <c r="A37">
        <v>159016</v>
      </c>
      <c r="B37" t="s">
        <v>178</v>
      </c>
      <c r="C37" s="63">
        <v>2007</v>
      </c>
      <c r="D37" s="63">
        <v>121242</v>
      </c>
    </row>
    <row r="38" spans="1:4" x14ac:dyDescent="0.25">
      <c r="A38">
        <v>159016</v>
      </c>
      <c r="B38" t="s">
        <v>178</v>
      </c>
      <c r="C38" s="63">
        <v>2008</v>
      </c>
      <c r="D38" s="63">
        <v>121112</v>
      </c>
    </row>
    <row r="39" spans="1:4" x14ac:dyDescent="0.25">
      <c r="A39">
        <v>159016</v>
      </c>
      <c r="B39" t="s">
        <v>178</v>
      </c>
      <c r="C39" s="63">
        <v>2009</v>
      </c>
      <c r="D39" s="63">
        <v>121056</v>
      </c>
    </row>
    <row r="40" spans="1:4" x14ac:dyDescent="0.25">
      <c r="A40">
        <v>159016</v>
      </c>
      <c r="B40" t="s">
        <v>178</v>
      </c>
      <c r="C40" s="63">
        <v>2010</v>
      </c>
      <c r="D40" s="63">
        <v>121280</v>
      </c>
    </row>
    <row r="41" spans="1:4" x14ac:dyDescent="0.25">
      <c r="A41">
        <v>159016</v>
      </c>
      <c r="B41" t="s">
        <v>178</v>
      </c>
      <c r="C41" s="63">
        <v>2011</v>
      </c>
      <c r="D41" s="63">
        <v>115707</v>
      </c>
    </row>
    <row r="42" spans="1:4" x14ac:dyDescent="0.25">
      <c r="A42">
        <v>159016</v>
      </c>
      <c r="B42" t="s">
        <v>178</v>
      </c>
      <c r="C42" s="63">
        <v>2012</v>
      </c>
      <c r="D42" s="63">
        <v>116111</v>
      </c>
    </row>
    <row r="43" spans="1:4" x14ac:dyDescent="0.25">
      <c r="A43">
        <v>159016</v>
      </c>
      <c r="B43" t="s">
        <v>178</v>
      </c>
      <c r="C43" s="63">
        <v>2013</v>
      </c>
      <c r="D43" s="63">
        <v>116420</v>
      </c>
    </row>
    <row r="44" spans="1:4" x14ac:dyDescent="0.25">
      <c r="A44">
        <v>159016</v>
      </c>
      <c r="B44" t="s">
        <v>178</v>
      </c>
      <c r="C44" s="63">
        <v>2014</v>
      </c>
      <c r="D44" s="63">
        <v>116599</v>
      </c>
    </row>
    <row r="45" spans="1:4" x14ac:dyDescent="0.25">
      <c r="A45">
        <v>159016</v>
      </c>
      <c r="B45" t="s">
        <v>178</v>
      </c>
      <c r="C45" s="63">
        <v>2015</v>
      </c>
      <c r="D45" s="63">
        <v>117406</v>
      </c>
    </row>
    <row r="46" spans="1:4" x14ac:dyDescent="0.25">
      <c r="A46">
        <v>159016</v>
      </c>
      <c r="B46" t="s">
        <v>178</v>
      </c>
      <c r="C46" s="63">
        <v>2016</v>
      </c>
      <c r="D46" s="63">
        <v>118571</v>
      </c>
    </row>
    <row r="47" spans="1:4" x14ac:dyDescent="0.25">
      <c r="A47">
        <v>159016</v>
      </c>
      <c r="B47" t="s">
        <v>178</v>
      </c>
      <c r="C47" s="63">
        <v>2017</v>
      </c>
      <c r="D47" s="63">
        <v>118956</v>
      </c>
    </row>
    <row r="48" spans="1:4" x14ac:dyDescent="0.25">
      <c r="A48">
        <v>159016</v>
      </c>
      <c r="B48" t="s">
        <v>178</v>
      </c>
      <c r="C48" s="63">
        <v>2018</v>
      </c>
      <c r="D48" s="73">
        <v>119333</v>
      </c>
    </row>
    <row r="49" spans="1:4" x14ac:dyDescent="0.25">
      <c r="A49">
        <v>159016</v>
      </c>
      <c r="B49" t="s">
        <v>178</v>
      </c>
      <c r="C49" s="63">
        <v>2019</v>
      </c>
      <c r="D49" s="63">
        <v>119182</v>
      </c>
    </row>
    <row r="51" spans="1:4" x14ac:dyDescent="0.25">
      <c r="C51" t="s">
        <v>206</v>
      </c>
    </row>
    <row r="52" spans="1:4" x14ac:dyDescent="0.25">
      <c r="C52" t="s">
        <v>207</v>
      </c>
    </row>
    <row r="53" spans="1:4" x14ac:dyDescent="0.25">
      <c r="C53" t="s">
        <v>208</v>
      </c>
    </row>
    <row r="54" spans="1:4" x14ac:dyDescent="0.25">
      <c r="C54" t="s">
        <v>209</v>
      </c>
    </row>
    <row r="57" spans="1:4" x14ac:dyDescent="0.25">
      <c r="C57" t="s">
        <v>210</v>
      </c>
    </row>
    <row r="58" spans="1:4" x14ac:dyDescent="0.25">
      <c r="C58" t="s">
        <v>211</v>
      </c>
    </row>
    <row r="59" spans="1:4" x14ac:dyDescent="0.25">
      <c r="C59" t="s">
        <v>212</v>
      </c>
    </row>
    <row r="60" spans="1:4" x14ac:dyDescent="0.25">
      <c r="C60" t="s">
        <v>213</v>
      </c>
    </row>
    <row r="63" spans="1:4" x14ac:dyDescent="0.25">
      <c r="C63" t="s">
        <v>225</v>
      </c>
    </row>
    <row r="64" spans="1:4" x14ac:dyDescent="0.25">
      <c r="C64" t="s">
        <v>226</v>
      </c>
    </row>
    <row r="65" spans="3:3" x14ac:dyDescent="0.25">
      <c r="C65" t="s">
        <v>215</v>
      </c>
    </row>
    <row r="66" spans="3:3" x14ac:dyDescent="0.25">
      <c r="C66" t="s">
        <v>216</v>
      </c>
    </row>
  </sheetData>
  <mergeCells count="1">
    <mergeCell ref="D13:D17"/>
  </mergeCells>
  <hyperlinks>
    <hyperlink ref="C1" r:id="rId1" display="https://www1.nls.niedersachsen.de/Statistik/pool/Z100001G/Z100001G_0000172A813FDDAB7201873554727AED962A75EA81AED6EBE213.zip" xr:uid="{A17A00D4-785D-4244-8EB0-403154618347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540B-A704-4986-AED6-E20AAA0D7CD7}">
  <dimension ref="A1:O91"/>
  <sheetViews>
    <sheetView topLeftCell="A19" workbookViewId="0">
      <selection activeCell="D32" sqref="D32"/>
    </sheetView>
  </sheetViews>
  <sheetFormatPr baseColWidth="10" defaultColWidth="15.28515625" defaultRowHeight="15" x14ac:dyDescent="0.25"/>
  <cols>
    <col min="3" max="3" width="34.140625" customWidth="1"/>
    <col min="4" max="4" width="49.5703125" customWidth="1"/>
  </cols>
  <sheetData>
    <row r="1" spans="3:15" x14ac:dyDescent="0.25">
      <c r="C1" s="64" t="s">
        <v>217</v>
      </c>
    </row>
    <row r="2" spans="3:15" x14ac:dyDescent="0.25">
      <c r="J2" s="56" t="s">
        <v>191</v>
      </c>
    </row>
    <row r="3" spans="3:15" x14ac:dyDescent="0.25">
      <c r="C3" s="65" t="s">
        <v>189</v>
      </c>
    </row>
    <row r="4" spans="3:15" x14ac:dyDescent="0.25">
      <c r="C4" s="65" t="s">
        <v>218</v>
      </c>
      <c r="J4" t="s">
        <v>192</v>
      </c>
    </row>
    <row r="5" spans="3:15" x14ac:dyDescent="0.25">
      <c r="J5" t="s">
        <v>193</v>
      </c>
    </row>
    <row r="6" spans="3:15" x14ac:dyDescent="0.25">
      <c r="C6" s="56" t="s">
        <v>3</v>
      </c>
    </row>
    <row r="7" spans="3:15" x14ac:dyDescent="0.25">
      <c r="J7" t="s">
        <v>190</v>
      </c>
    </row>
    <row r="8" spans="3:15" x14ac:dyDescent="0.25">
      <c r="C8" t="s">
        <v>192</v>
      </c>
    </row>
    <row r="9" spans="3:15" x14ac:dyDescent="0.25">
      <c r="C9" t="s">
        <v>193</v>
      </c>
      <c r="J9" s="57" t="s">
        <v>162</v>
      </c>
      <c r="K9" s="86" t="s">
        <v>8</v>
      </c>
      <c r="L9" s="89"/>
      <c r="M9" s="90"/>
      <c r="N9" s="57" t="s">
        <v>198</v>
      </c>
      <c r="O9" s="57" t="s">
        <v>198</v>
      </c>
    </row>
    <row r="10" spans="3:15" ht="30" x14ac:dyDescent="0.25">
      <c r="J10" s="58" t="s">
        <v>194</v>
      </c>
      <c r="K10" s="87"/>
      <c r="L10" s="91"/>
      <c r="M10" s="92"/>
      <c r="N10" s="58" t="s">
        <v>199</v>
      </c>
      <c r="O10" s="58" t="s">
        <v>201</v>
      </c>
    </row>
    <row r="11" spans="3:15" ht="50.1" customHeight="1" x14ac:dyDescent="0.25">
      <c r="C11" t="s">
        <v>190</v>
      </c>
      <c r="J11" s="58" t="s">
        <v>195</v>
      </c>
      <c r="K11" s="88"/>
      <c r="L11" s="93"/>
      <c r="M11" s="94"/>
      <c r="N11" s="58"/>
      <c r="O11" s="58" t="s">
        <v>202</v>
      </c>
    </row>
    <row r="12" spans="3:15" ht="50.1" customHeight="1" x14ac:dyDescent="0.25">
      <c r="J12" s="58" t="s">
        <v>196</v>
      </c>
      <c r="K12" s="62" t="s">
        <v>11</v>
      </c>
      <c r="L12" s="62" t="s">
        <v>12</v>
      </c>
      <c r="M12" s="62" t="s">
        <v>13</v>
      </c>
      <c r="N12" s="59" t="s">
        <v>200</v>
      </c>
      <c r="O12" s="59" t="s">
        <v>203</v>
      </c>
    </row>
    <row r="13" spans="3:15" ht="50.1" customHeight="1" x14ac:dyDescent="0.25">
      <c r="C13" s="57" t="s">
        <v>162</v>
      </c>
      <c r="D13" s="86" t="s">
        <v>8</v>
      </c>
      <c r="E13" s="89"/>
      <c r="F13" s="90"/>
      <c r="G13" s="57" t="s">
        <v>198</v>
      </c>
      <c r="H13" s="57" t="s">
        <v>198</v>
      </c>
      <c r="J13" s="59" t="s">
        <v>197</v>
      </c>
      <c r="K13" s="62">
        <v>1</v>
      </c>
      <c r="L13" s="62">
        <v>2</v>
      </c>
      <c r="M13" s="62">
        <v>3</v>
      </c>
      <c r="N13" s="62">
        <v>4</v>
      </c>
      <c r="O13" s="62">
        <v>5</v>
      </c>
    </row>
    <row r="14" spans="3:15" x14ac:dyDescent="0.25">
      <c r="C14" s="58" t="s">
        <v>194</v>
      </c>
      <c r="D14" s="87"/>
      <c r="E14" s="91"/>
      <c r="F14" s="92"/>
      <c r="G14" s="58" t="s">
        <v>199</v>
      </c>
      <c r="H14" s="58" t="s">
        <v>201</v>
      </c>
      <c r="J14" s="60"/>
      <c r="O14" s="61"/>
    </row>
    <row r="15" spans="3:15" ht="30" x14ac:dyDescent="0.25">
      <c r="C15" s="58" t="s">
        <v>195</v>
      </c>
      <c r="D15" s="88"/>
      <c r="E15" s="93"/>
      <c r="F15" s="94"/>
      <c r="G15" s="58"/>
      <c r="H15" s="58" t="s">
        <v>202</v>
      </c>
      <c r="J15" s="63" t="s">
        <v>204</v>
      </c>
      <c r="K15" s="63">
        <v>118911</v>
      </c>
      <c r="L15" s="63">
        <v>57877</v>
      </c>
      <c r="M15" s="63">
        <v>61034</v>
      </c>
      <c r="N15" s="63" t="s">
        <v>20</v>
      </c>
      <c r="O15" s="63" t="s">
        <v>20</v>
      </c>
    </row>
    <row r="16" spans="3:15" ht="45" x14ac:dyDescent="0.25">
      <c r="C16" s="58" t="s">
        <v>196</v>
      </c>
      <c r="D16" s="62" t="s">
        <v>11</v>
      </c>
      <c r="E16" s="62" t="s">
        <v>12</v>
      </c>
      <c r="F16" s="62" t="s">
        <v>13</v>
      </c>
      <c r="G16" s="59" t="s">
        <v>200</v>
      </c>
      <c r="H16" s="59" t="s">
        <v>203</v>
      </c>
      <c r="J16" s="63" t="s">
        <v>205</v>
      </c>
      <c r="K16" s="63">
        <v>101693</v>
      </c>
      <c r="L16" s="63">
        <v>48539</v>
      </c>
      <c r="M16" s="63">
        <v>53154</v>
      </c>
      <c r="N16" s="63" t="s">
        <v>20</v>
      </c>
      <c r="O16" s="63" t="s">
        <v>20</v>
      </c>
    </row>
    <row r="17" spans="1:10" x14ac:dyDescent="0.25">
      <c r="C17" s="59" t="s">
        <v>197</v>
      </c>
      <c r="D17" s="62">
        <v>1</v>
      </c>
      <c r="E17" s="62">
        <v>2</v>
      </c>
      <c r="F17" s="62">
        <v>3</v>
      </c>
      <c r="G17" s="62">
        <v>4</v>
      </c>
      <c r="H17" s="62">
        <v>5</v>
      </c>
    </row>
    <row r="18" spans="1:10" x14ac:dyDescent="0.25">
      <c r="C18" s="60"/>
      <c r="H18" s="61"/>
      <c r="J18" t="s">
        <v>71</v>
      </c>
    </row>
    <row r="19" spans="1:10" x14ac:dyDescent="0.25">
      <c r="A19">
        <v>0</v>
      </c>
      <c r="B19" t="s">
        <v>162</v>
      </c>
      <c r="C19" s="63"/>
      <c r="D19" s="63">
        <v>7993608</v>
      </c>
      <c r="E19" s="63">
        <v>3947571</v>
      </c>
      <c r="F19" s="63">
        <v>4046037</v>
      </c>
      <c r="G19" s="63" t="s">
        <v>20</v>
      </c>
      <c r="H19" s="63" t="s">
        <v>20</v>
      </c>
      <c r="J19" t="s">
        <v>206</v>
      </c>
    </row>
    <row r="20" spans="1:10" x14ac:dyDescent="0.25">
      <c r="A20">
        <v>1</v>
      </c>
      <c r="B20" t="s">
        <v>164</v>
      </c>
      <c r="C20" s="63"/>
      <c r="D20" s="63">
        <v>1594929</v>
      </c>
      <c r="E20" s="63">
        <v>789879</v>
      </c>
      <c r="F20" s="63">
        <v>805050</v>
      </c>
      <c r="G20" s="63" t="s">
        <v>20</v>
      </c>
      <c r="H20" s="63" t="s">
        <v>20</v>
      </c>
      <c r="J20" t="s">
        <v>207</v>
      </c>
    </row>
    <row r="21" spans="1:10" x14ac:dyDescent="0.25">
      <c r="A21">
        <v>101</v>
      </c>
      <c r="B21" t="s">
        <v>165</v>
      </c>
      <c r="C21" s="63"/>
      <c r="D21" s="63">
        <v>249406</v>
      </c>
      <c r="E21" s="63">
        <v>123630</v>
      </c>
      <c r="F21" s="63">
        <v>125776</v>
      </c>
      <c r="G21" s="63" t="s">
        <v>20</v>
      </c>
      <c r="H21" s="63" t="s">
        <v>20</v>
      </c>
      <c r="J21" t="s">
        <v>208</v>
      </c>
    </row>
    <row r="22" spans="1:10" x14ac:dyDescent="0.25">
      <c r="A22">
        <v>102</v>
      </c>
      <c r="B22" t="s">
        <v>166</v>
      </c>
      <c r="C22" s="63"/>
      <c r="D22" s="63">
        <v>104291</v>
      </c>
      <c r="E22" s="63">
        <v>51831</v>
      </c>
      <c r="F22" s="63">
        <v>52460</v>
      </c>
      <c r="G22" s="63" t="s">
        <v>20</v>
      </c>
      <c r="H22" s="63" t="s">
        <v>20</v>
      </c>
      <c r="J22" t="s">
        <v>209</v>
      </c>
    </row>
    <row r="23" spans="1:10" x14ac:dyDescent="0.25">
      <c r="A23">
        <v>103</v>
      </c>
      <c r="B23" t="s">
        <v>167</v>
      </c>
      <c r="C23" s="63"/>
      <c r="D23" s="63">
        <v>124371</v>
      </c>
      <c r="E23" s="63">
        <v>61973</v>
      </c>
      <c r="F23" s="63">
        <v>62398</v>
      </c>
      <c r="G23" s="63" t="s">
        <v>20</v>
      </c>
      <c r="H23" s="63" t="s">
        <v>20</v>
      </c>
    </row>
    <row r="24" spans="1:10" x14ac:dyDescent="0.25">
      <c r="A24">
        <v>151</v>
      </c>
      <c r="B24" t="s">
        <v>108</v>
      </c>
      <c r="C24" s="63"/>
      <c r="D24" s="63">
        <v>176523</v>
      </c>
      <c r="E24" s="63">
        <v>88295</v>
      </c>
      <c r="F24" s="63">
        <v>88228</v>
      </c>
      <c r="G24" s="63" t="s">
        <v>20</v>
      </c>
      <c r="H24" s="63" t="s">
        <v>20</v>
      </c>
    </row>
    <row r="25" spans="1:10" x14ac:dyDescent="0.25">
      <c r="A25">
        <v>153</v>
      </c>
      <c r="B25" t="s">
        <v>112</v>
      </c>
      <c r="C25" s="63"/>
      <c r="D25" s="63">
        <v>136292</v>
      </c>
      <c r="E25" s="63">
        <v>67599</v>
      </c>
      <c r="F25" s="63">
        <v>68693</v>
      </c>
      <c r="G25" s="63" t="s">
        <v>20</v>
      </c>
      <c r="H25" s="63" t="s">
        <v>20</v>
      </c>
      <c r="J25" t="s">
        <v>210</v>
      </c>
    </row>
    <row r="26" spans="1:10" x14ac:dyDescent="0.25">
      <c r="A26">
        <v>154</v>
      </c>
      <c r="B26" t="s">
        <v>113</v>
      </c>
      <c r="C26" s="63"/>
      <c r="D26" s="63">
        <v>91297</v>
      </c>
      <c r="E26" s="63">
        <v>45273</v>
      </c>
      <c r="F26" s="63">
        <v>46024</v>
      </c>
      <c r="G26" s="63" t="s">
        <v>20</v>
      </c>
      <c r="H26" s="63" t="s">
        <v>20</v>
      </c>
      <c r="J26" t="s">
        <v>211</v>
      </c>
    </row>
    <row r="27" spans="1:10" x14ac:dyDescent="0.25">
      <c r="A27">
        <v>155</v>
      </c>
      <c r="B27" t="s">
        <v>114</v>
      </c>
      <c r="C27" s="63"/>
      <c r="D27" s="63">
        <v>132285</v>
      </c>
      <c r="E27" s="63">
        <v>65290</v>
      </c>
      <c r="F27" s="63">
        <v>66995</v>
      </c>
      <c r="G27" s="63" t="s">
        <v>20</v>
      </c>
      <c r="H27" s="63" t="s">
        <v>20</v>
      </c>
    </row>
    <row r="28" spans="1:10" x14ac:dyDescent="0.25">
      <c r="A28">
        <v>157</v>
      </c>
      <c r="B28" t="s">
        <v>116</v>
      </c>
      <c r="C28" s="63"/>
      <c r="D28" s="63">
        <v>134801</v>
      </c>
      <c r="E28" s="63">
        <v>66753</v>
      </c>
      <c r="F28" s="63">
        <v>68048</v>
      </c>
      <c r="G28" s="63" t="s">
        <v>20</v>
      </c>
      <c r="H28" s="63" t="s">
        <v>20</v>
      </c>
      <c r="J28" t="s">
        <v>212</v>
      </c>
    </row>
    <row r="29" spans="1:10" x14ac:dyDescent="0.25">
      <c r="A29">
        <v>158</v>
      </c>
      <c r="B29" t="s">
        <v>117</v>
      </c>
      <c r="C29" s="63"/>
      <c r="D29" s="63">
        <v>119622</v>
      </c>
      <c r="E29" s="63">
        <v>59212</v>
      </c>
      <c r="F29" s="63">
        <v>60410</v>
      </c>
      <c r="G29" s="63" t="s">
        <v>20</v>
      </c>
      <c r="H29" s="63" t="s">
        <v>20</v>
      </c>
      <c r="J29" t="s">
        <v>213</v>
      </c>
    </row>
    <row r="30" spans="1:10" x14ac:dyDescent="0.25">
      <c r="A30">
        <v>159</v>
      </c>
      <c r="B30" t="s">
        <v>168</v>
      </c>
      <c r="C30" s="63"/>
      <c r="D30" s="63">
        <v>326041</v>
      </c>
      <c r="E30" s="63">
        <v>160023</v>
      </c>
      <c r="F30" s="63">
        <v>166018</v>
      </c>
      <c r="G30" s="63" t="s">
        <v>20</v>
      </c>
      <c r="H30" s="63" t="s">
        <v>20</v>
      </c>
    </row>
    <row r="31" spans="1:10" x14ac:dyDescent="0.25">
      <c r="A31">
        <v>159016</v>
      </c>
      <c r="B31" t="s">
        <v>178</v>
      </c>
      <c r="C31" s="63"/>
      <c r="D31" s="63">
        <v>118911</v>
      </c>
      <c r="E31" s="63"/>
      <c r="F31" s="63"/>
      <c r="G31" s="63"/>
      <c r="H31" s="63"/>
    </row>
    <row r="32" spans="1:10" x14ac:dyDescent="0.25">
      <c r="A32">
        <v>159999</v>
      </c>
      <c r="B32" t="s">
        <v>182</v>
      </c>
      <c r="C32" s="63"/>
      <c r="D32" s="63">
        <f>D30-D31</f>
        <v>207130</v>
      </c>
      <c r="E32" s="63"/>
      <c r="F32" s="63"/>
      <c r="G32" s="63"/>
      <c r="H32" s="63"/>
    </row>
    <row r="33" spans="1:10" x14ac:dyDescent="0.25">
      <c r="A33">
        <v>2</v>
      </c>
      <c r="B33" t="s">
        <v>169</v>
      </c>
      <c r="C33" s="63"/>
      <c r="D33" s="63">
        <v>2148238</v>
      </c>
      <c r="E33" s="63">
        <v>1053405</v>
      </c>
      <c r="F33" s="63">
        <v>1094833</v>
      </c>
      <c r="G33" s="63" t="s">
        <v>20</v>
      </c>
      <c r="H33" s="63" t="s">
        <v>20</v>
      </c>
    </row>
    <row r="34" spans="1:10" x14ac:dyDescent="0.25">
      <c r="A34">
        <v>241</v>
      </c>
      <c r="B34" t="s">
        <v>170</v>
      </c>
      <c r="C34" s="63"/>
      <c r="D34" s="63">
        <v>1157115</v>
      </c>
      <c r="E34" s="63">
        <v>566626</v>
      </c>
      <c r="F34" s="63">
        <v>590489</v>
      </c>
      <c r="G34" s="63" t="s">
        <v>20</v>
      </c>
      <c r="H34" s="63" t="s">
        <v>20</v>
      </c>
    </row>
    <row r="35" spans="1:10" x14ac:dyDescent="0.25">
      <c r="A35">
        <v>241001</v>
      </c>
      <c r="B35" t="s">
        <v>171</v>
      </c>
      <c r="C35" s="63"/>
      <c r="D35" s="63">
        <v>536925</v>
      </c>
      <c r="E35" s="63">
        <v>262603</v>
      </c>
      <c r="F35" s="63">
        <v>274322</v>
      </c>
      <c r="G35" s="63" t="s">
        <v>20</v>
      </c>
      <c r="H35" s="63" t="s">
        <v>20</v>
      </c>
      <c r="J35" t="s">
        <v>214</v>
      </c>
    </row>
    <row r="36" spans="1:10" x14ac:dyDescent="0.25">
      <c r="A36">
        <v>241999</v>
      </c>
      <c r="B36" t="s">
        <v>181</v>
      </c>
      <c r="C36" s="63"/>
      <c r="D36" s="63">
        <f>D34-D35</f>
        <v>620190</v>
      </c>
      <c r="E36" s="63"/>
      <c r="F36" s="63"/>
      <c r="G36" s="63"/>
      <c r="H36" s="63"/>
    </row>
    <row r="37" spans="1:10" x14ac:dyDescent="0.25">
      <c r="A37">
        <v>251</v>
      </c>
      <c r="B37" t="s">
        <v>123</v>
      </c>
      <c r="C37" s="63"/>
      <c r="D37" s="63">
        <v>217089</v>
      </c>
      <c r="E37" s="63">
        <v>107876</v>
      </c>
      <c r="F37" s="63">
        <v>109213</v>
      </c>
      <c r="G37" s="63" t="s">
        <v>20</v>
      </c>
      <c r="H37" s="63" t="s">
        <v>20</v>
      </c>
      <c r="J37" t="s">
        <v>215</v>
      </c>
    </row>
    <row r="38" spans="1:10" x14ac:dyDescent="0.25">
      <c r="A38">
        <v>252</v>
      </c>
      <c r="B38" t="s">
        <v>124</v>
      </c>
      <c r="C38" s="63"/>
      <c r="D38" s="63">
        <v>148549</v>
      </c>
      <c r="E38" s="63">
        <v>71880</v>
      </c>
      <c r="F38" s="63">
        <v>76669</v>
      </c>
      <c r="G38" s="63" t="s">
        <v>20</v>
      </c>
      <c r="H38" s="63" t="s">
        <v>20</v>
      </c>
      <c r="J38" t="s">
        <v>216</v>
      </c>
    </row>
    <row r="39" spans="1:10" x14ac:dyDescent="0.25">
      <c r="A39">
        <v>254</v>
      </c>
      <c r="B39" t="s">
        <v>125</v>
      </c>
      <c r="C39" s="63"/>
      <c r="D39" s="63">
        <v>275817</v>
      </c>
      <c r="E39" s="63">
        <v>134547</v>
      </c>
      <c r="F39" s="63">
        <v>141270</v>
      </c>
      <c r="G39" s="63" t="s">
        <v>20</v>
      </c>
      <c r="H39" s="63" t="s">
        <v>20</v>
      </c>
    </row>
    <row r="40" spans="1:10" x14ac:dyDescent="0.25">
      <c r="A40">
        <v>254021</v>
      </c>
      <c r="B40" t="s">
        <v>180</v>
      </c>
      <c r="C40" s="63"/>
      <c r="D40" s="63">
        <v>101693</v>
      </c>
      <c r="E40" s="63"/>
      <c r="F40" s="63"/>
      <c r="G40" s="63"/>
      <c r="H40" s="63"/>
    </row>
    <row r="41" spans="1:10" x14ac:dyDescent="0.25">
      <c r="A41">
        <v>254999</v>
      </c>
      <c r="B41" t="s">
        <v>179</v>
      </c>
      <c r="C41" s="63"/>
      <c r="D41" s="63">
        <f>D39-D40</f>
        <v>174124</v>
      </c>
      <c r="E41" s="63"/>
      <c r="F41" s="63"/>
      <c r="G41" s="63"/>
      <c r="H41" s="63"/>
    </row>
    <row r="42" spans="1:10" x14ac:dyDescent="0.25">
      <c r="A42">
        <v>255</v>
      </c>
      <c r="B42" t="s">
        <v>128</v>
      </c>
      <c r="C42" s="63"/>
      <c r="D42" s="63">
        <v>70458</v>
      </c>
      <c r="E42" s="63">
        <v>34911</v>
      </c>
      <c r="F42" s="63">
        <v>35547</v>
      </c>
      <c r="G42" s="63" t="s">
        <v>20</v>
      </c>
      <c r="H42" s="63" t="s">
        <v>20</v>
      </c>
    </row>
    <row r="43" spans="1:10" x14ac:dyDescent="0.25">
      <c r="A43">
        <v>256</v>
      </c>
      <c r="B43" t="s">
        <v>227</v>
      </c>
      <c r="C43" s="63" t="s">
        <v>228</v>
      </c>
      <c r="D43" s="63">
        <v>121390</v>
      </c>
      <c r="E43" s="63">
        <v>60299</v>
      </c>
      <c r="F43" s="63">
        <v>61091</v>
      </c>
      <c r="G43" s="63" t="s">
        <v>20</v>
      </c>
      <c r="H43" s="63" t="s">
        <v>20</v>
      </c>
    </row>
    <row r="44" spans="1:10" x14ac:dyDescent="0.25">
      <c r="A44">
        <v>257</v>
      </c>
      <c r="B44" t="s">
        <v>130</v>
      </c>
      <c r="C44" s="63"/>
      <c r="D44" s="63">
        <v>157820</v>
      </c>
      <c r="E44" s="63">
        <v>77266</v>
      </c>
      <c r="F44" s="63">
        <v>80554</v>
      </c>
      <c r="G44" s="63" t="s">
        <v>20</v>
      </c>
      <c r="H44" s="63" t="s">
        <v>20</v>
      </c>
    </row>
    <row r="45" spans="1:10" x14ac:dyDescent="0.25">
      <c r="A45">
        <v>3</v>
      </c>
      <c r="B45" t="s">
        <v>136</v>
      </c>
      <c r="C45" s="63"/>
      <c r="D45" s="63">
        <v>1716448</v>
      </c>
      <c r="E45" s="63">
        <v>846688</v>
      </c>
      <c r="F45" s="63">
        <v>869760</v>
      </c>
      <c r="G45" s="63" t="s">
        <v>20</v>
      </c>
      <c r="H45" s="63" t="s">
        <v>20</v>
      </c>
    </row>
    <row r="46" spans="1:10" x14ac:dyDescent="0.25">
      <c r="A46">
        <v>351</v>
      </c>
      <c r="B46" t="s">
        <v>132</v>
      </c>
      <c r="C46" s="63"/>
      <c r="D46" s="63">
        <v>179011</v>
      </c>
      <c r="E46" s="63">
        <v>88101</v>
      </c>
      <c r="F46" s="63">
        <v>90910</v>
      </c>
      <c r="G46" s="63" t="s">
        <v>20</v>
      </c>
      <c r="H46" s="63" t="s">
        <v>20</v>
      </c>
    </row>
    <row r="47" spans="1:10" x14ac:dyDescent="0.25">
      <c r="A47">
        <v>352</v>
      </c>
      <c r="B47" t="s">
        <v>133</v>
      </c>
      <c r="C47" s="63"/>
      <c r="D47" s="63">
        <v>198038</v>
      </c>
      <c r="E47" s="63">
        <v>96867</v>
      </c>
      <c r="F47" s="63">
        <v>101171</v>
      </c>
      <c r="G47" s="63" t="s">
        <v>20</v>
      </c>
      <c r="H47" s="63" t="s">
        <v>20</v>
      </c>
    </row>
    <row r="48" spans="1:10" x14ac:dyDescent="0.25">
      <c r="A48">
        <v>353</v>
      </c>
      <c r="B48" t="s">
        <v>134</v>
      </c>
      <c r="C48" s="63"/>
      <c r="D48" s="63">
        <v>254431</v>
      </c>
      <c r="E48" s="63">
        <v>125373</v>
      </c>
      <c r="F48" s="63">
        <v>129058</v>
      </c>
      <c r="G48" s="63" t="s">
        <v>20</v>
      </c>
      <c r="H48" s="63" t="s">
        <v>20</v>
      </c>
    </row>
    <row r="49" spans="1:8" x14ac:dyDescent="0.25">
      <c r="A49">
        <v>354</v>
      </c>
      <c r="B49" t="s">
        <v>135</v>
      </c>
      <c r="C49" s="63"/>
      <c r="D49" s="63">
        <v>48412</v>
      </c>
      <c r="E49" s="63">
        <v>23783</v>
      </c>
      <c r="F49" s="63">
        <v>24629</v>
      </c>
      <c r="G49" s="63" t="s">
        <v>20</v>
      </c>
      <c r="H49" s="63" t="s">
        <v>20</v>
      </c>
    </row>
    <row r="50" spans="1:8" x14ac:dyDescent="0.25">
      <c r="A50">
        <v>355</v>
      </c>
      <c r="B50" t="s">
        <v>136</v>
      </c>
      <c r="C50" s="63"/>
      <c r="D50" s="63">
        <v>184139</v>
      </c>
      <c r="E50" s="63">
        <v>89803</v>
      </c>
      <c r="F50" s="63">
        <v>94336</v>
      </c>
      <c r="G50" s="63" t="s">
        <v>20</v>
      </c>
      <c r="H50" s="63" t="s">
        <v>20</v>
      </c>
    </row>
    <row r="51" spans="1:8" x14ac:dyDescent="0.25">
      <c r="A51">
        <v>356</v>
      </c>
      <c r="B51" t="s">
        <v>137</v>
      </c>
      <c r="C51" s="63"/>
      <c r="D51" s="63">
        <v>113928</v>
      </c>
      <c r="E51" s="63">
        <v>55926</v>
      </c>
      <c r="F51" s="63">
        <v>58002</v>
      </c>
      <c r="G51" s="63" t="s">
        <v>20</v>
      </c>
      <c r="H51" s="63" t="s">
        <v>20</v>
      </c>
    </row>
    <row r="52" spans="1:8" x14ac:dyDescent="0.25">
      <c r="A52">
        <v>357</v>
      </c>
      <c r="B52" t="s">
        <v>229</v>
      </c>
      <c r="C52" s="63" t="s">
        <v>230</v>
      </c>
      <c r="D52" s="63">
        <v>163782</v>
      </c>
      <c r="E52" s="63">
        <v>82317</v>
      </c>
      <c r="F52" s="63">
        <v>81465</v>
      </c>
      <c r="G52" s="63" t="s">
        <v>20</v>
      </c>
      <c r="H52" s="63" t="s">
        <v>20</v>
      </c>
    </row>
    <row r="53" spans="1:8" x14ac:dyDescent="0.25">
      <c r="A53">
        <v>358</v>
      </c>
      <c r="B53" t="s">
        <v>139</v>
      </c>
      <c r="C53" s="63"/>
      <c r="D53" s="63">
        <v>140673</v>
      </c>
      <c r="E53" s="63">
        <v>70251</v>
      </c>
      <c r="F53" s="63">
        <v>70422</v>
      </c>
      <c r="G53" s="63" t="s">
        <v>20</v>
      </c>
      <c r="H53" s="63" t="s">
        <v>20</v>
      </c>
    </row>
    <row r="54" spans="1:8" x14ac:dyDescent="0.25">
      <c r="A54">
        <v>359</v>
      </c>
      <c r="B54" t="s">
        <v>140</v>
      </c>
      <c r="C54" s="63"/>
      <c r="D54" s="63">
        <v>204512</v>
      </c>
      <c r="E54" s="63">
        <v>101831</v>
      </c>
      <c r="F54" s="63">
        <v>102681</v>
      </c>
      <c r="G54" s="63" t="s">
        <v>20</v>
      </c>
      <c r="H54" s="63" t="s">
        <v>20</v>
      </c>
    </row>
    <row r="55" spans="1:8" x14ac:dyDescent="0.25">
      <c r="A55">
        <v>360</v>
      </c>
      <c r="B55" t="s">
        <v>141</v>
      </c>
      <c r="C55" s="63"/>
      <c r="D55" s="63">
        <v>92389</v>
      </c>
      <c r="E55" s="63">
        <v>45137</v>
      </c>
      <c r="F55" s="63">
        <v>47252</v>
      </c>
      <c r="G55" s="63" t="s">
        <v>20</v>
      </c>
      <c r="H55" s="63" t="s">
        <v>20</v>
      </c>
    </row>
    <row r="56" spans="1:8" x14ac:dyDescent="0.25">
      <c r="A56">
        <v>361</v>
      </c>
      <c r="B56" t="s">
        <v>142</v>
      </c>
      <c r="C56" s="63"/>
      <c r="D56" s="63">
        <v>137133</v>
      </c>
      <c r="E56" s="63">
        <v>67299</v>
      </c>
      <c r="F56" s="63">
        <v>69834</v>
      </c>
      <c r="G56" s="63" t="s">
        <v>20</v>
      </c>
      <c r="H56" s="63" t="s">
        <v>20</v>
      </c>
    </row>
    <row r="57" spans="1:8" x14ac:dyDescent="0.25">
      <c r="A57">
        <v>4</v>
      </c>
      <c r="B57" t="s">
        <v>172</v>
      </c>
      <c r="C57" s="63"/>
      <c r="D57" s="63">
        <v>2533993</v>
      </c>
      <c r="E57" s="63">
        <v>1257599</v>
      </c>
      <c r="F57" s="63">
        <v>1276394</v>
      </c>
      <c r="G57" s="63" t="s">
        <v>20</v>
      </c>
      <c r="H57" s="63" t="s">
        <v>20</v>
      </c>
    </row>
    <row r="58" spans="1:8" x14ac:dyDescent="0.25">
      <c r="A58">
        <v>401</v>
      </c>
      <c r="B58" t="s">
        <v>173</v>
      </c>
      <c r="C58" s="63"/>
      <c r="D58" s="63">
        <v>77559</v>
      </c>
      <c r="E58" s="63">
        <v>38313</v>
      </c>
      <c r="F58" s="63">
        <v>39246</v>
      </c>
      <c r="G58" s="63" t="s">
        <v>20</v>
      </c>
      <c r="H58" s="63" t="s">
        <v>20</v>
      </c>
    </row>
    <row r="59" spans="1:8" x14ac:dyDescent="0.25">
      <c r="A59">
        <v>402</v>
      </c>
      <c r="B59" t="s">
        <v>174</v>
      </c>
      <c r="C59" s="63"/>
      <c r="D59" s="63">
        <v>49913</v>
      </c>
      <c r="E59" s="63">
        <v>24884</v>
      </c>
      <c r="F59" s="63">
        <v>25029</v>
      </c>
      <c r="G59" s="63" t="s">
        <v>20</v>
      </c>
      <c r="H59" s="63" t="s">
        <v>20</v>
      </c>
    </row>
    <row r="60" spans="1:8" x14ac:dyDescent="0.25">
      <c r="A60">
        <v>403</v>
      </c>
      <c r="B60" t="s">
        <v>175</v>
      </c>
      <c r="C60" s="63"/>
      <c r="D60" s="63">
        <v>169077</v>
      </c>
      <c r="E60" s="63">
        <v>81019</v>
      </c>
      <c r="F60" s="63">
        <v>88058</v>
      </c>
      <c r="G60" s="63" t="s">
        <v>20</v>
      </c>
      <c r="H60" s="63" t="s">
        <v>20</v>
      </c>
    </row>
    <row r="61" spans="1:8" x14ac:dyDescent="0.25">
      <c r="A61">
        <v>404</v>
      </c>
      <c r="B61" t="s">
        <v>176</v>
      </c>
      <c r="C61" s="63"/>
      <c r="D61" s="63">
        <v>165251</v>
      </c>
      <c r="E61" s="63">
        <v>79881</v>
      </c>
      <c r="F61" s="63">
        <v>85370</v>
      </c>
      <c r="G61" s="63" t="s">
        <v>20</v>
      </c>
      <c r="H61" s="63" t="s">
        <v>20</v>
      </c>
    </row>
    <row r="62" spans="1:8" x14ac:dyDescent="0.25">
      <c r="A62">
        <v>405</v>
      </c>
      <c r="B62" t="s">
        <v>177</v>
      </c>
      <c r="C62" s="63"/>
      <c r="D62" s="63">
        <v>76089</v>
      </c>
      <c r="E62" s="63">
        <v>37444</v>
      </c>
      <c r="F62" s="63">
        <v>38645</v>
      </c>
      <c r="G62" s="63" t="s">
        <v>20</v>
      </c>
      <c r="H62" s="63" t="s">
        <v>20</v>
      </c>
    </row>
    <row r="63" spans="1:8" x14ac:dyDescent="0.25">
      <c r="A63">
        <v>451</v>
      </c>
      <c r="B63" t="s">
        <v>149</v>
      </c>
      <c r="C63" s="63"/>
      <c r="D63" s="63">
        <v>124859</v>
      </c>
      <c r="E63" s="63">
        <v>60906</v>
      </c>
      <c r="F63" s="63">
        <v>63953</v>
      </c>
      <c r="G63" s="63" t="s">
        <v>20</v>
      </c>
      <c r="H63" s="63" t="s">
        <v>20</v>
      </c>
    </row>
    <row r="64" spans="1:8" x14ac:dyDescent="0.25">
      <c r="A64">
        <v>452</v>
      </c>
      <c r="B64" t="s">
        <v>150</v>
      </c>
      <c r="C64" s="63"/>
      <c r="D64" s="63">
        <v>189694</v>
      </c>
      <c r="E64" s="63">
        <v>93316</v>
      </c>
      <c r="F64" s="63">
        <v>96378</v>
      </c>
      <c r="G64" s="63" t="s">
        <v>20</v>
      </c>
      <c r="H64" s="63" t="s">
        <v>20</v>
      </c>
    </row>
    <row r="65" spans="1:8" x14ac:dyDescent="0.25">
      <c r="A65">
        <v>453</v>
      </c>
      <c r="B65" t="s">
        <v>151</v>
      </c>
      <c r="C65" s="63"/>
      <c r="D65" s="63">
        <v>170682</v>
      </c>
      <c r="E65" s="63">
        <v>86436</v>
      </c>
      <c r="F65" s="63">
        <v>84246</v>
      </c>
      <c r="G65" s="63" t="s">
        <v>20</v>
      </c>
      <c r="H65" s="63" t="s">
        <v>20</v>
      </c>
    </row>
    <row r="66" spans="1:8" x14ac:dyDescent="0.25">
      <c r="A66">
        <v>454</v>
      </c>
      <c r="B66" t="s">
        <v>152</v>
      </c>
      <c r="C66" s="63"/>
      <c r="D66" s="63">
        <v>326954</v>
      </c>
      <c r="E66" s="63">
        <v>166332</v>
      </c>
      <c r="F66" s="63">
        <v>160622</v>
      </c>
      <c r="G66" s="63" t="s">
        <v>20</v>
      </c>
      <c r="H66" s="63" t="s">
        <v>20</v>
      </c>
    </row>
    <row r="67" spans="1:8" x14ac:dyDescent="0.25">
      <c r="A67">
        <v>455</v>
      </c>
      <c r="B67" t="s">
        <v>153</v>
      </c>
      <c r="C67" s="63"/>
      <c r="D67" s="63">
        <v>98704</v>
      </c>
      <c r="E67" s="63">
        <v>48179</v>
      </c>
      <c r="F67" s="63">
        <v>50525</v>
      </c>
      <c r="G67" s="63" t="s">
        <v>20</v>
      </c>
      <c r="H67" s="63" t="s">
        <v>20</v>
      </c>
    </row>
    <row r="68" spans="1:8" x14ac:dyDescent="0.25">
      <c r="A68">
        <v>456</v>
      </c>
      <c r="B68" t="s">
        <v>231</v>
      </c>
      <c r="C68" s="63" t="s">
        <v>232</v>
      </c>
      <c r="D68" s="63">
        <v>137162</v>
      </c>
      <c r="E68" s="63">
        <v>68658</v>
      </c>
      <c r="F68" s="63">
        <v>68504</v>
      </c>
      <c r="G68" s="63" t="s">
        <v>20</v>
      </c>
      <c r="H68" s="63" t="s">
        <v>20</v>
      </c>
    </row>
    <row r="69" spans="1:8" x14ac:dyDescent="0.25">
      <c r="A69">
        <v>457</v>
      </c>
      <c r="B69" t="s">
        <v>155</v>
      </c>
      <c r="C69" s="63"/>
      <c r="D69" s="63">
        <v>170756</v>
      </c>
      <c r="E69" s="63">
        <v>85211</v>
      </c>
      <c r="F69" s="63">
        <v>85545</v>
      </c>
      <c r="G69" s="63" t="s">
        <v>20</v>
      </c>
      <c r="H69" s="63" t="s">
        <v>20</v>
      </c>
    </row>
    <row r="70" spans="1:8" x14ac:dyDescent="0.25">
      <c r="A70">
        <v>458</v>
      </c>
      <c r="B70" t="s">
        <v>156</v>
      </c>
      <c r="C70" s="63"/>
      <c r="D70" s="63">
        <v>130890</v>
      </c>
      <c r="E70" s="63">
        <v>64873</v>
      </c>
      <c r="F70" s="63">
        <v>66017</v>
      </c>
      <c r="G70" s="63" t="s">
        <v>20</v>
      </c>
      <c r="H70" s="63" t="s">
        <v>20</v>
      </c>
    </row>
    <row r="71" spans="1:8" x14ac:dyDescent="0.25">
      <c r="A71">
        <v>459</v>
      </c>
      <c r="B71" t="s">
        <v>157</v>
      </c>
      <c r="C71" s="63"/>
      <c r="D71" s="63">
        <v>358080</v>
      </c>
      <c r="E71" s="63">
        <v>177737</v>
      </c>
      <c r="F71" s="63">
        <v>180343</v>
      </c>
      <c r="G71" s="63" t="s">
        <v>20</v>
      </c>
      <c r="H71" s="63" t="s">
        <v>20</v>
      </c>
    </row>
    <row r="72" spans="1:8" x14ac:dyDescent="0.25">
      <c r="A72">
        <v>460</v>
      </c>
      <c r="B72" t="s">
        <v>158</v>
      </c>
      <c r="C72" s="63"/>
      <c r="D72" s="63">
        <v>142814</v>
      </c>
      <c r="E72" s="63">
        <v>72095</v>
      </c>
      <c r="F72" s="63">
        <v>70719</v>
      </c>
      <c r="G72" s="63" t="s">
        <v>20</v>
      </c>
      <c r="H72" s="63" t="s">
        <v>20</v>
      </c>
    </row>
    <row r="73" spans="1:8" x14ac:dyDescent="0.25">
      <c r="A73">
        <v>461</v>
      </c>
      <c r="B73" t="s">
        <v>159</v>
      </c>
      <c r="C73" s="63"/>
      <c r="D73" s="63">
        <v>88583</v>
      </c>
      <c r="E73" s="63">
        <v>44415</v>
      </c>
      <c r="F73" s="63">
        <v>44168</v>
      </c>
      <c r="G73" s="63" t="s">
        <v>20</v>
      </c>
      <c r="H73" s="63" t="s">
        <v>20</v>
      </c>
    </row>
    <row r="74" spans="1:8" x14ac:dyDescent="0.25">
      <c r="A74">
        <v>462</v>
      </c>
      <c r="B74" t="s">
        <v>160</v>
      </c>
      <c r="C74" s="63"/>
      <c r="D74" s="63">
        <v>56926</v>
      </c>
      <c r="E74" s="63">
        <v>27900</v>
      </c>
      <c r="F74" s="63">
        <v>29026</v>
      </c>
      <c r="G74" s="63" t="s">
        <v>20</v>
      </c>
      <c r="H74" s="63" t="s">
        <v>20</v>
      </c>
    </row>
    <row r="76" spans="1:8" x14ac:dyDescent="0.25">
      <c r="C76" t="s">
        <v>71</v>
      </c>
    </row>
    <row r="77" spans="1:8" x14ac:dyDescent="0.25">
      <c r="C77" t="s">
        <v>206</v>
      </c>
    </row>
    <row r="78" spans="1:8" x14ac:dyDescent="0.25">
      <c r="C78" t="s">
        <v>207</v>
      </c>
    </row>
    <row r="79" spans="1:8" x14ac:dyDescent="0.25">
      <c r="C79" t="s">
        <v>208</v>
      </c>
    </row>
    <row r="80" spans="1:8" x14ac:dyDescent="0.25">
      <c r="C80" t="s">
        <v>209</v>
      </c>
    </row>
    <row r="83" spans="3:3" x14ac:dyDescent="0.25">
      <c r="C83" t="s">
        <v>210</v>
      </c>
    </row>
    <row r="84" spans="3:3" x14ac:dyDescent="0.25">
      <c r="C84" t="s">
        <v>211</v>
      </c>
    </row>
    <row r="85" spans="3:3" x14ac:dyDescent="0.25">
      <c r="C85" t="s">
        <v>212</v>
      </c>
    </row>
    <row r="86" spans="3:3" x14ac:dyDescent="0.25">
      <c r="C86" t="s">
        <v>213</v>
      </c>
    </row>
    <row r="89" spans="3:3" x14ac:dyDescent="0.25">
      <c r="C89" t="s">
        <v>214</v>
      </c>
    </row>
    <row r="90" spans="3:3" x14ac:dyDescent="0.25">
      <c r="C90" t="s">
        <v>215</v>
      </c>
    </row>
    <row r="91" spans="3:3" x14ac:dyDescent="0.25">
      <c r="C91" t="s">
        <v>216</v>
      </c>
    </row>
  </sheetData>
  <mergeCells count="2">
    <mergeCell ref="K9:M11"/>
    <mergeCell ref="D13:F15"/>
  </mergeCells>
  <hyperlinks>
    <hyperlink ref="C1" r:id="rId1" display="https://www1.nls.niedersachsen.de/Statistik/pool/A100001G/A100001G_0000172A813F59ED719B8813E8684560B4598D5610453EE2D7AE.zip" xr:uid="{55E2B0D8-807C-41EF-8C00-F6035BC73D9D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6"/>
  <sheetViews>
    <sheetView topLeftCell="A7" workbookViewId="0">
      <selection activeCell="H20" sqref="H20"/>
    </sheetView>
  </sheetViews>
  <sheetFormatPr baseColWidth="10" defaultRowHeight="15" x14ac:dyDescent="0.25"/>
  <cols>
    <col min="1" max="1" width="28.42578125" customWidth="1"/>
    <col min="10" max="10" width="25.7109375" customWidth="1"/>
  </cols>
  <sheetData>
    <row r="1" spans="1:15" x14ac:dyDescent="0.25">
      <c r="A1" s="17" t="s">
        <v>0</v>
      </c>
      <c r="B1" s="17"/>
      <c r="C1" s="17"/>
      <c r="D1" s="17"/>
      <c r="E1" s="17"/>
      <c r="F1" s="17"/>
      <c r="J1" t="s">
        <v>0</v>
      </c>
    </row>
    <row r="2" spans="1:15" x14ac:dyDescent="0.25">
      <c r="A2" s="17" t="s">
        <v>1</v>
      </c>
      <c r="B2" s="17"/>
      <c r="C2" s="17"/>
      <c r="D2" s="17"/>
      <c r="E2" s="17"/>
      <c r="F2" s="17"/>
      <c r="J2" t="s">
        <v>1</v>
      </c>
    </row>
    <row r="3" spans="1:15" x14ac:dyDescent="0.25">
      <c r="A3" s="17" t="s">
        <v>2</v>
      </c>
      <c r="B3" s="17"/>
      <c r="C3" s="17"/>
      <c r="D3" s="17"/>
      <c r="E3" s="17"/>
      <c r="F3" s="17"/>
      <c r="J3" t="s">
        <v>2</v>
      </c>
    </row>
    <row r="4" spans="1:15" x14ac:dyDescent="0.25">
      <c r="A4" s="17" t="s">
        <v>3</v>
      </c>
      <c r="B4" s="17"/>
      <c r="C4" s="17"/>
      <c r="D4" s="17"/>
      <c r="E4" s="17"/>
      <c r="F4" s="17"/>
      <c r="J4" t="s">
        <v>3</v>
      </c>
    </row>
    <row r="5" spans="1:15" x14ac:dyDescent="0.25">
      <c r="A5" s="17" t="s">
        <v>2</v>
      </c>
      <c r="B5" s="17"/>
      <c r="C5" s="17"/>
      <c r="D5" s="17"/>
      <c r="E5" s="17"/>
      <c r="F5" s="17"/>
      <c r="J5" t="s">
        <v>2</v>
      </c>
    </row>
    <row r="6" spans="1:15" x14ac:dyDescent="0.25">
      <c r="A6" s="17" t="s">
        <v>4</v>
      </c>
      <c r="B6" s="17"/>
      <c r="C6" s="17"/>
      <c r="D6" s="17"/>
      <c r="E6" s="17"/>
      <c r="F6" s="17"/>
      <c r="J6" t="s">
        <v>4</v>
      </c>
    </row>
    <row r="7" spans="1:15" x14ac:dyDescent="0.25">
      <c r="A7" s="17" t="s">
        <v>5</v>
      </c>
      <c r="B7" s="17"/>
      <c r="C7" s="17"/>
      <c r="D7" s="17"/>
      <c r="E7" s="17"/>
      <c r="F7" s="17"/>
      <c r="J7" t="s">
        <v>5</v>
      </c>
    </row>
    <row r="8" spans="1:15" x14ac:dyDescent="0.25">
      <c r="A8" s="17" t="s">
        <v>6</v>
      </c>
      <c r="B8" s="17"/>
      <c r="C8" s="17"/>
      <c r="D8" s="17"/>
      <c r="E8" s="17"/>
      <c r="F8" s="17"/>
      <c r="J8" t="s">
        <v>6</v>
      </c>
    </row>
    <row r="9" spans="1:15" x14ac:dyDescent="0.25">
      <c r="A9" s="17" t="s">
        <v>2</v>
      </c>
      <c r="B9" s="17"/>
      <c r="C9" s="17"/>
      <c r="D9" s="17"/>
      <c r="E9" s="17"/>
      <c r="F9" s="17"/>
      <c r="J9" t="s">
        <v>2</v>
      </c>
    </row>
    <row r="10" spans="1:15" x14ac:dyDescent="0.25">
      <c r="A10" s="100" t="s">
        <v>7</v>
      </c>
      <c r="B10" s="103" t="s">
        <v>8</v>
      </c>
      <c r="C10" s="104"/>
      <c r="D10" s="105"/>
      <c r="E10" s="100" t="s">
        <v>9</v>
      </c>
      <c r="F10" s="100" t="s">
        <v>10</v>
      </c>
      <c r="J10" s="98" t="s">
        <v>7</v>
      </c>
      <c r="K10" s="95" t="s">
        <v>8</v>
      </c>
      <c r="L10" s="96"/>
      <c r="M10" s="97"/>
      <c r="N10" s="98" t="s">
        <v>9</v>
      </c>
      <c r="O10" s="98" t="s">
        <v>10</v>
      </c>
    </row>
    <row r="11" spans="1:15" x14ac:dyDescent="0.25">
      <c r="A11" s="101"/>
      <c r="B11" s="18" t="s">
        <v>11</v>
      </c>
      <c r="C11" s="18" t="s">
        <v>12</v>
      </c>
      <c r="D11" s="18" t="s">
        <v>13</v>
      </c>
      <c r="E11" s="102"/>
      <c r="F11" s="102"/>
      <c r="J11" s="106"/>
      <c r="K11" s="1" t="s">
        <v>11</v>
      </c>
      <c r="L11" s="1" t="s">
        <v>12</v>
      </c>
      <c r="M11" s="1" t="s">
        <v>13</v>
      </c>
      <c r="N11" s="99"/>
      <c r="O11" s="99"/>
    </row>
    <row r="12" spans="1:15" x14ac:dyDescent="0.25">
      <c r="A12" s="102"/>
      <c r="B12" s="18" t="s">
        <v>14</v>
      </c>
      <c r="C12" s="18" t="s">
        <v>15</v>
      </c>
      <c r="D12" s="18" t="s">
        <v>16</v>
      </c>
      <c r="E12" s="18" t="s">
        <v>17</v>
      </c>
      <c r="F12" s="18" t="s">
        <v>18</v>
      </c>
      <c r="J12" s="99"/>
      <c r="K12" s="1" t="s">
        <v>14</v>
      </c>
      <c r="L12" s="1" t="s">
        <v>15</v>
      </c>
      <c r="M12" s="1" t="s">
        <v>16</v>
      </c>
      <c r="N12" s="1" t="s">
        <v>17</v>
      </c>
      <c r="O12" s="1" t="s">
        <v>18</v>
      </c>
    </row>
    <row r="13" spans="1:15" x14ac:dyDescent="0.25">
      <c r="A13" s="19" t="s">
        <v>19</v>
      </c>
      <c r="B13" s="20">
        <v>7982448</v>
      </c>
      <c r="C13" s="20">
        <v>3943243</v>
      </c>
      <c r="D13" s="20">
        <v>4039205</v>
      </c>
      <c r="E13" s="20" t="s">
        <v>20</v>
      </c>
      <c r="F13" s="20" t="s">
        <v>20</v>
      </c>
      <c r="J13" s="5" t="s">
        <v>83</v>
      </c>
      <c r="K13" s="2">
        <v>119801</v>
      </c>
      <c r="L13" s="2">
        <v>58326</v>
      </c>
      <c r="M13" s="2">
        <v>61475</v>
      </c>
      <c r="N13" s="2" t="s">
        <v>20</v>
      </c>
      <c r="O13" s="2" t="s">
        <v>20</v>
      </c>
    </row>
    <row r="14" spans="1:15" x14ac:dyDescent="0.25">
      <c r="A14" s="21" t="s">
        <v>21</v>
      </c>
      <c r="B14" s="22">
        <v>1596396</v>
      </c>
      <c r="C14" s="22">
        <v>790405</v>
      </c>
      <c r="D14" s="22">
        <v>805991</v>
      </c>
      <c r="E14" s="22" t="s">
        <v>20</v>
      </c>
      <c r="F14" s="22" t="s">
        <v>20</v>
      </c>
      <c r="J14" s="4" t="s">
        <v>84</v>
      </c>
      <c r="K14" s="3">
        <v>101990</v>
      </c>
      <c r="L14" s="3">
        <v>48558</v>
      </c>
      <c r="M14" s="3">
        <v>53432</v>
      </c>
      <c r="N14" s="3" t="s">
        <v>20</v>
      </c>
      <c r="O14" s="3" t="s">
        <v>20</v>
      </c>
    </row>
    <row r="15" spans="1:15" x14ac:dyDescent="0.25">
      <c r="A15" s="19" t="s">
        <v>22</v>
      </c>
      <c r="B15" s="20">
        <v>248292</v>
      </c>
      <c r="C15" s="20">
        <v>122985</v>
      </c>
      <c r="D15" s="20">
        <v>125307</v>
      </c>
      <c r="E15" s="20" t="s">
        <v>20</v>
      </c>
      <c r="F15" s="20" t="s">
        <v>20</v>
      </c>
      <c r="J15" t="s">
        <v>2</v>
      </c>
    </row>
    <row r="16" spans="1:15" x14ac:dyDescent="0.25">
      <c r="A16" s="21" t="s">
        <v>23</v>
      </c>
      <c r="B16" s="22">
        <v>104948</v>
      </c>
      <c r="C16" s="22">
        <v>52202</v>
      </c>
      <c r="D16" s="22">
        <v>52746</v>
      </c>
      <c r="E16" s="22" t="s">
        <v>20</v>
      </c>
      <c r="F16" s="22" t="s">
        <v>20</v>
      </c>
      <c r="J16" t="s">
        <v>71</v>
      </c>
    </row>
    <row r="17" spans="1:10" x14ac:dyDescent="0.25">
      <c r="A17" s="19" t="s">
        <v>24</v>
      </c>
      <c r="B17" s="20">
        <v>124151</v>
      </c>
      <c r="C17" s="20">
        <v>61820</v>
      </c>
      <c r="D17" s="20">
        <v>62331</v>
      </c>
      <c r="E17" s="20" t="s">
        <v>20</v>
      </c>
      <c r="F17" s="20" t="s">
        <v>20</v>
      </c>
      <c r="J17" t="s">
        <v>72</v>
      </c>
    </row>
    <row r="18" spans="1:10" x14ac:dyDescent="0.25">
      <c r="A18" s="21" t="s">
        <v>25</v>
      </c>
      <c r="B18" s="22">
        <v>175920</v>
      </c>
      <c r="C18" s="22">
        <v>88035</v>
      </c>
      <c r="D18" s="22">
        <v>87885</v>
      </c>
      <c r="E18" s="22" t="s">
        <v>20</v>
      </c>
      <c r="F18" s="22" t="s">
        <v>20</v>
      </c>
      <c r="J18" t="s">
        <v>73</v>
      </c>
    </row>
    <row r="19" spans="1:10" x14ac:dyDescent="0.25">
      <c r="A19" s="19" t="s">
        <v>26</v>
      </c>
      <c r="B19" s="20">
        <v>137014</v>
      </c>
      <c r="C19" s="20">
        <v>67834</v>
      </c>
      <c r="D19" s="20">
        <v>69180</v>
      </c>
      <c r="E19" s="20" t="s">
        <v>20</v>
      </c>
      <c r="F19" s="20" t="s">
        <v>20</v>
      </c>
      <c r="J19" t="s">
        <v>74</v>
      </c>
    </row>
    <row r="20" spans="1:10" x14ac:dyDescent="0.25">
      <c r="A20" s="21" t="s">
        <v>27</v>
      </c>
      <c r="B20" s="22">
        <v>91307</v>
      </c>
      <c r="C20" s="22">
        <v>45241</v>
      </c>
      <c r="D20" s="22">
        <v>46066</v>
      </c>
      <c r="E20" s="22" t="s">
        <v>20</v>
      </c>
      <c r="F20" s="22" t="s">
        <v>20</v>
      </c>
      <c r="J20" t="s">
        <v>75</v>
      </c>
    </row>
    <row r="21" spans="1:10" x14ac:dyDescent="0.25">
      <c r="A21" s="19" t="s">
        <v>28</v>
      </c>
      <c r="B21" s="20">
        <v>132765</v>
      </c>
      <c r="C21" s="20">
        <v>65445</v>
      </c>
      <c r="D21" s="20">
        <v>67320</v>
      </c>
      <c r="E21" s="20" t="s">
        <v>20</v>
      </c>
      <c r="F21" s="20" t="s">
        <v>20</v>
      </c>
      <c r="J21" t="s">
        <v>76</v>
      </c>
    </row>
    <row r="22" spans="1:10" x14ac:dyDescent="0.25">
      <c r="A22" s="21" t="s">
        <v>29</v>
      </c>
      <c r="B22" s="22">
        <v>133965</v>
      </c>
      <c r="C22" s="22">
        <v>66286</v>
      </c>
      <c r="D22" s="22">
        <v>67679</v>
      </c>
      <c r="E22" s="22" t="s">
        <v>20</v>
      </c>
      <c r="F22" s="22" t="s">
        <v>20</v>
      </c>
      <c r="J22" t="s">
        <v>77</v>
      </c>
    </row>
    <row r="23" spans="1:10" x14ac:dyDescent="0.25">
      <c r="A23" s="19" t="s">
        <v>30</v>
      </c>
      <c r="B23" s="20">
        <v>119960</v>
      </c>
      <c r="C23" s="20">
        <v>59370</v>
      </c>
      <c r="D23" s="20">
        <v>60590</v>
      </c>
      <c r="E23" s="20" t="s">
        <v>20</v>
      </c>
      <c r="F23" s="20" t="s">
        <v>20</v>
      </c>
      <c r="J23" t="s">
        <v>78</v>
      </c>
    </row>
    <row r="24" spans="1:10" x14ac:dyDescent="0.25">
      <c r="A24" s="21" t="s">
        <v>31</v>
      </c>
      <c r="B24" s="22">
        <v>328074</v>
      </c>
      <c r="C24" s="22">
        <v>161187</v>
      </c>
      <c r="D24" s="22">
        <v>166887</v>
      </c>
      <c r="E24" s="22" t="s">
        <v>20</v>
      </c>
      <c r="F24" s="22" t="s">
        <v>20</v>
      </c>
      <c r="J24" t="s">
        <v>79</v>
      </c>
    </row>
    <row r="25" spans="1:10" x14ac:dyDescent="0.25">
      <c r="A25" s="19" t="s">
        <v>32</v>
      </c>
      <c r="B25" s="20">
        <v>2149805</v>
      </c>
      <c r="C25" s="20">
        <v>1054567</v>
      </c>
      <c r="D25" s="20">
        <v>1095238</v>
      </c>
      <c r="E25" s="20" t="s">
        <v>20</v>
      </c>
      <c r="F25" s="20" t="s">
        <v>20</v>
      </c>
      <c r="J25" t="s">
        <v>80</v>
      </c>
    </row>
    <row r="26" spans="1:10" x14ac:dyDescent="0.25">
      <c r="A26" s="21" t="s">
        <v>33</v>
      </c>
      <c r="B26" s="22">
        <v>1157624</v>
      </c>
      <c r="C26" s="22">
        <v>567201</v>
      </c>
      <c r="D26" s="22">
        <v>590423</v>
      </c>
      <c r="E26" s="22" t="s">
        <v>20</v>
      </c>
      <c r="F26" s="22" t="s">
        <v>20</v>
      </c>
      <c r="J26" t="s">
        <v>81</v>
      </c>
    </row>
    <row r="27" spans="1:10" x14ac:dyDescent="0.25">
      <c r="A27" s="19" t="s">
        <v>34</v>
      </c>
      <c r="B27" s="20">
        <v>538068</v>
      </c>
      <c r="C27" s="20">
        <v>263335</v>
      </c>
      <c r="D27" s="20">
        <v>274733</v>
      </c>
      <c r="E27" s="20" t="s">
        <v>20</v>
      </c>
      <c r="F27" s="20" t="s">
        <v>20</v>
      </c>
      <c r="J27" t="s">
        <v>82</v>
      </c>
    </row>
    <row r="28" spans="1:10" x14ac:dyDescent="0.25">
      <c r="A28" s="21" t="s">
        <v>35</v>
      </c>
      <c r="B28" s="22">
        <v>216886</v>
      </c>
      <c r="C28" s="22">
        <v>107853</v>
      </c>
      <c r="D28" s="22">
        <v>109033</v>
      </c>
      <c r="E28" s="22" t="s">
        <v>20</v>
      </c>
      <c r="F28" s="22" t="s">
        <v>20</v>
      </c>
    </row>
    <row r="29" spans="1:10" x14ac:dyDescent="0.25">
      <c r="A29" s="19" t="s">
        <v>36</v>
      </c>
      <c r="B29" s="20">
        <v>148559</v>
      </c>
      <c r="C29" s="20">
        <v>71840</v>
      </c>
      <c r="D29" s="20">
        <v>76719</v>
      </c>
      <c r="E29" s="20" t="s">
        <v>20</v>
      </c>
      <c r="F29" s="20" t="s">
        <v>20</v>
      </c>
    </row>
    <row r="30" spans="1:10" x14ac:dyDescent="0.25">
      <c r="A30" s="21" t="s">
        <v>37</v>
      </c>
      <c r="B30" s="22">
        <v>276594</v>
      </c>
      <c r="C30" s="22">
        <v>134912</v>
      </c>
      <c r="D30" s="22">
        <v>141682</v>
      </c>
      <c r="E30" s="22" t="s">
        <v>20</v>
      </c>
      <c r="F30" s="22" t="s">
        <v>20</v>
      </c>
    </row>
    <row r="31" spans="1:10" x14ac:dyDescent="0.25">
      <c r="A31" s="19" t="s">
        <v>38</v>
      </c>
      <c r="B31" s="20">
        <v>70975</v>
      </c>
      <c r="C31" s="20">
        <v>35187</v>
      </c>
      <c r="D31" s="20">
        <v>35788</v>
      </c>
      <c r="E31" s="20" t="s">
        <v>20</v>
      </c>
      <c r="F31" s="20" t="s">
        <v>20</v>
      </c>
    </row>
    <row r="32" spans="1:10" x14ac:dyDescent="0.25">
      <c r="A32" s="21" t="s">
        <v>39</v>
      </c>
      <c r="B32" s="22">
        <v>121386</v>
      </c>
      <c r="C32" s="22">
        <v>60400</v>
      </c>
      <c r="D32" s="22">
        <v>60986</v>
      </c>
      <c r="E32" s="22" t="s">
        <v>20</v>
      </c>
      <c r="F32" s="22" t="s">
        <v>20</v>
      </c>
    </row>
    <row r="33" spans="1:6" x14ac:dyDescent="0.25">
      <c r="A33" s="19" t="s">
        <v>40</v>
      </c>
      <c r="B33" s="20">
        <v>157781</v>
      </c>
      <c r="C33" s="20">
        <v>77174</v>
      </c>
      <c r="D33" s="20">
        <v>80607</v>
      </c>
      <c r="E33" s="20" t="s">
        <v>20</v>
      </c>
      <c r="F33" s="20" t="s">
        <v>20</v>
      </c>
    </row>
    <row r="34" spans="1:6" x14ac:dyDescent="0.25">
      <c r="A34" s="21" t="s">
        <v>41</v>
      </c>
      <c r="B34" s="22">
        <v>1710914</v>
      </c>
      <c r="C34" s="22">
        <v>844086</v>
      </c>
      <c r="D34" s="22">
        <v>866828</v>
      </c>
      <c r="E34" s="22" t="s">
        <v>20</v>
      </c>
      <c r="F34" s="22" t="s">
        <v>20</v>
      </c>
    </row>
    <row r="35" spans="1:6" x14ac:dyDescent="0.25">
      <c r="A35" s="19" t="s">
        <v>42</v>
      </c>
      <c r="B35" s="20">
        <v>178936</v>
      </c>
      <c r="C35" s="20">
        <v>88054</v>
      </c>
      <c r="D35" s="20">
        <v>90882</v>
      </c>
      <c r="E35" s="20" t="s">
        <v>20</v>
      </c>
      <c r="F35" s="20" t="s">
        <v>20</v>
      </c>
    </row>
    <row r="36" spans="1:6" x14ac:dyDescent="0.25">
      <c r="A36" s="21" t="s">
        <v>43</v>
      </c>
      <c r="B36" s="22">
        <v>198213</v>
      </c>
      <c r="C36" s="22">
        <v>97044</v>
      </c>
      <c r="D36" s="22">
        <v>101169</v>
      </c>
      <c r="E36" s="22" t="s">
        <v>20</v>
      </c>
      <c r="F36" s="22" t="s">
        <v>20</v>
      </c>
    </row>
    <row r="37" spans="1:6" x14ac:dyDescent="0.25">
      <c r="A37" s="19" t="s">
        <v>44</v>
      </c>
      <c r="B37" s="20">
        <v>252776</v>
      </c>
      <c r="C37" s="20">
        <v>124502</v>
      </c>
      <c r="D37" s="20">
        <v>128274</v>
      </c>
      <c r="E37" s="20" t="s">
        <v>20</v>
      </c>
      <c r="F37" s="20" t="s">
        <v>20</v>
      </c>
    </row>
    <row r="38" spans="1:6" x14ac:dyDescent="0.25">
      <c r="A38" s="21" t="s">
        <v>45</v>
      </c>
      <c r="B38" s="22">
        <v>48424</v>
      </c>
      <c r="C38" s="22">
        <v>23839</v>
      </c>
      <c r="D38" s="22">
        <v>24585</v>
      </c>
      <c r="E38" s="22" t="s">
        <v>20</v>
      </c>
      <c r="F38" s="22" t="s">
        <v>20</v>
      </c>
    </row>
    <row r="39" spans="1:6" x14ac:dyDescent="0.25">
      <c r="A39" s="19" t="s">
        <v>46</v>
      </c>
      <c r="B39" s="20">
        <v>183372</v>
      </c>
      <c r="C39" s="20">
        <v>89543</v>
      </c>
      <c r="D39" s="20">
        <v>93829</v>
      </c>
      <c r="E39" s="20" t="s">
        <v>20</v>
      </c>
      <c r="F39" s="20" t="s">
        <v>20</v>
      </c>
    </row>
    <row r="40" spans="1:6" x14ac:dyDescent="0.25">
      <c r="A40" s="21" t="s">
        <v>47</v>
      </c>
      <c r="B40" s="22">
        <v>113517</v>
      </c>
      <c r="C40" s="22">
        <v>55765</v>
      </c>
      <c r="D40" s="22">
        <v>57752</v>
      </c>
      <c r="E40" s="22" t="s">
        <v>20</v>
      </c>
      <c r="F40" s="22" t="s">
        <v>20</v>
      </c>
    </row>
    <row r="41" spans="1:6" x14ac:dyDescent="0.25">
      <c r="A41" s="19" t="s">
        <v>48</v>
      </c>
      <c r="B41" s="20">
        <v>163455</v>
      </c>
      <c r="C41" s="20">
        <v>82132</v>
      </c>
      <c r="D41" s="20">
        <v>81323</v>
      </c>
      <c r="E41" s="20" t="s">
        <v>20</v>
      </c>
      <c r="F41" s="20" t="s">
        <v>20</v>
      </c>
    </row>
    <row r="42" spans="1:6" x14ac:dyDescent="0.25">
      <c r="A42" s="21" t="s">
        <v>49</v>
      </c>
      <c r="B42" s="22">
        <v>139755</v>
      </c>
      <c r="C42" s="22">
        <v>69757</v>
      </c>
      <c r="D42" s="22">
        <v>69998</v>
      </c>
      <c r="E42" s="22" t="s">
        <v>20</v>
      </c>
      <c r="F42" s="22" t="s">
        <v>20</v>
      </c>
    </row>
    <row r="43" spans="1:6" x14ac:dyDescent="0.25">
      <c r="A43" s="19" t="s">
        <v>50</v>
      </c>
      <c r="B43" s="20">
        <v>203102</v>
      </c>
      <c r="C43" s="20">
        <v>101043</v>
      </c>
      <c r="D43" s="20">
        <v>102059</v>
      </c>
      <c r="E43" s="20" t="s">
        <v>20</v>
      </c>
      <c r="F43" s="20" t="s">
        <v>20</v>
      </c>
    </row>
    <row r="44" spans="1:6" x14ac:dyDescent="0.25">
      <c r="A44" s="21" t="s">
        <v>51</v>
      </c>
      <c r="B44" s="22">
        <v>92572</v>
      </c>
      <c r="C44" s="22">
        <v>45241</v>
      </c>
      <c r="D44" s="22">
        <v>47331</v>
      </c>
      <c r="E44" s="22" t="s">
        <v>20</v>
      </c>
      <c r="F44" s="22" t="s">
        <v>20</v>
      </c>
    </row>
    <row r="45" spans="1:6" x14ac:dyDescent="0.25">
      <c r="A45" s="19" t="s">
        <v>52</v>
      </c>
      <c r="B45" s="20">
        <v>136792</v>
      </c>
      <c r="C45" s="20">
        <v>67166</v>
      </c>
      <c r="D45" s="20">
        <v>69626</v>
      </c>
      <c r="E45" s="20" t="s">
        <v>20</v>
      </c>
      <c r="F45" s="20" t="s">
        <v>20</v>
      </c>
    </row>
    <row r="46" spans="1:6" x14ac:dyDescent="0.25">
      <c r="A46" s="21" t="s">
        <v>53</v>
      </c>
      <c r="B46" s="22">
        <v>2525333</v>
      </c>
      <c r="C46" s="22">
        <v>1254185</v>
      </c>
      <c r="D46" s="22">
        <v>1271148</v>
      </c>
      <c r="E46" s="22" t="s">
        <v>20</v>
      </c>
      <c r="F46" s="22" t="s">
        <v>20</v>
      </c>
    </row>
    <row r="47" spans="1:6" x14ac:dyDescent="0.25">
      <c r="A47" s="19" t="s">
        <v>54</v>
      </c>
      <c r="B47" s="20">
        <v>77607</v>
      </c>
      <c r="C47" s="20">
        <v>38437</v>
      </c>
      <c r="D47" s="20">
        <v>39170</v>
      </c>
      <c r="E47" s="20" t="s">
        <v>20</v>
      </c>
      <c r="F47" s="20" t="s">
        <v>20</v>
      </c>
    </row>
    <row r="48" spans="1:6" x14ac:dyDescent="0.25">
      <c r="A48" s="21" t="s">
        <v>55</v>
      </c>
      <c r="B48" s="22">
        <v>50195</v>
      </c>
      <c r="C48" s="22">
        <v>25084</v>
      </c>
      <c r="D48" s="22">
        <v>25111</v>
      </c>
      <c r="E48" s="22" t="s">
        <v>20</v>
      </c>
      <c r="F48" s="22" t="s">
        <v>20</v>
      </c>
    </row>
    <row r="49" spans="1:6" x14ac:dyDescent="0.25">
      <c r="A49" s="19" t="s">
        <v>56</v>
      </c>
      <c r="B49" s="20">
        <v>168210</v>
      </c>
      <c r="C49" s="20">
        <v>80501</v>
      </c>
      <c r="D49" s="20">
        <v>87709</v>
      </c>
      <c r="E49" s="20" t="s">
        <v>20</v>
      </c>
      <c r="F49" s="20" t="s">
        <v>20</v>
      </c>
    </row>
    <row r="50" spans="1:6" x14ac:dyDescent="0.25">
      <c r="A50" s="21" t="s">
        <v>57</v>
      </c>
      <c r="B50" s="22">
        <v>164748</v>
      </c>
      <c r="C50" s="22">
        <v>79756</v>
      </c>
      <c r="D50" s="22">
        <v>84992</v>
      </c>
      <c r="E50" s="22" t="s">
        <v>20</v>
      </c>
      <c r="F50" s="22" t="s">
        <v>20</v>
      </c>
    </row>
    <row r="51" spans="1:6" x14ac:dyDescent="0.25">
      <c r="A51" s="19" t="s">
        <v>58</v>
      </c>
      <c r="B51" s="20">
        <v>76278</v>
      </c>
      <c r="C51" s="20">
        <v>37596</v>
      </c>
      <c r="D51" s="20">
        <v>38682</v>
      </c>
      <c r="E51" s="20" t="s">
        <v>20</v>
      </c>
      <c r="F51" s="20" t="s">
        <v>20</v>
      </c>
    </row>
    <row r="52" spans="1:6" x14ac:dyDescent="0.25">
      <c r="A52" s="21" t="s">
        <v>59</v>
      </c>
      <c r="B52" s="22">
        <v>124071</v>
      </c>
      <c r="C52" s="22">
        <v>60658</v>
      </c>
      <c r="D52" s="22">
        <v>63413</v>
      </c>
      <c r="E52" s="22" t="s">
        <v>20</v>
      </c>
      <c r="F52" s="22" t="s">
        <v>20</v>
      </c>
    </row>
    <row r="53" spans="1:6" x14ac:dyDescent="0.25">
      <c r="A53" s="19" t="s">
        <v>60</v>
      </c>
      <c r="B53" s="20">
        <v>189848</v>
      </c>
      <c r="C53" s="20">
        <v>93555</v>
      </c>
      <c r="D53" s="20">
        <v>96293</v>
      </c>
      <c r="E53" s="20" t="s">
        <v>20</v>
      </c>
      <c r="F53" s="20" t="s">
        <v>20</v>
      </c>
    </row>
    <row r="54" spans="1:6" x14ac:dyDescent="0.25">
      <c r="A54" s="21" t="s">
        <v>61</v>
      </c>
      <c r="B54" s="22">
        <v>169348</v>
      </c>
      <c r="C54" s="22">
        <v>85707</v>
      </c>
      <c r="D54" s="22">
        <v>83641</v>
      </c>
      <c r="E54" s="22" t="s">
        <v>20</v>
      </c>
      <c r="F54" s="22" t="s">
        <v>20</v>
      </c>
    </row>
    <row r="55" spans="1:6" x14ac:dyDescent="0.25">
      <c r="A55" s="19" t="s">
        <v>62</v>
      </c>
      <c r="B55" s="20">
        <v>325657</v>
      </c>
      <c r="C55" s="20">
        <v>165784</v>
      </c>
      <c r="D55" s="20">
        <v>159873</v>
      </c>
      <c r="E55" s="20" t="s">
        <v>20</v>
      </c>
      <c r="F55" s="20" t="s">
        <v>20</v>
      </c>
    </row>
    <row r="56" spans="1:6" x14ac:dyDescent="0.25">
      <c r="A56" s="21" t="s">
        <v>63</v>
      </c>
      <c r="B56" s="22">
        <v>98460</v>
      </c>
      <c r="C56" s="22">
        <v>48064</v>
      </c>
      <c r="D56" s="22">
        <v>50396</v>
      </c>
      <c r="E56" s="22" t="s">
        <v>20</v>
      </c>
      <c r="F56" s="22" t="s">
        <v>20</v>
      </c>
    </row>
    <row r="57" spans="1:6" x14ac:dyDescent="0.25">
      <c r="A57" s="19" t="s">
        <v>64</v>
      </c>
      <c r="B57" s="20">
        <v>136511</v>
      </c>
      <c r="C57" s="20">
        <v>68305</v>
      </c>
      <c r="D57" s="20">
        <v>68206</v>
      </c>
      <c r="E57" s="20" t="s">
        <v>20</v>
      </c>
      <c r="F57" s="20" t="s">
        <v>20</v>
      </c>
    </row>
    <row r="58" spans="1:6" x14ac:dyDescent="0.25">
      <c r="A58" s="21" t="s">
        <v>65</v>
      </c>
      <c r="B58" s="22">
        <v>169809</v>
      </c>
      <c r="C58" s="22">
        <v>84810</v>
      </c>
      <c r="D58" s="22">
        <v>84999</v>
      </c>
      <c r="E58" s="22" t="s">
        <v>20</v>
      </c>
      <c r="F58" s="22" t="s">
        <v>20</v>
      </c>
    </row>
    <row r="59" spans="1:6" x14ac:dyDescent="0.25">
      <c r="A59" s="19" t="s">
        <v>66</v>
      </c>
      <c r="B59" s="20">
        <v>130144</v>
      </c>
      <c r="C59" s="20">
        <v>64574</v>
      </c>
      <c r="D59" s="20">
        <v>65570</v>
      </c>
      <c r="E59" s="20" t="s">
        <v>20</v>
      </c>
      <c r="F59" s="20" t="s">
        <v>20</v>
      </c>
    </row>
    <row r="60" spans="1:6" x14ac:dyDescent="0.25">
      <c r="A60" s="21" t="s">
        <v>67</v>
      </c>
      <c r="B60" s="22">
        <v>357343</v>
      </c>
      <c r="C60" s="22">
        <v>177430</v>
      </c>
      <c r="D60" s="22">
        <v>179913</v>
      </c>
      <c r="E60" s="22" t="s">
        <v>20</v>
      </c>
      <c r="F60" s="22" t="s">
        <v>20</v>
      </c>
    </row>
    <row r="61" spans="1:6" x14ac:dyDescent="0.25">
      <c r="A61" s="19" t="s">
        <v>68</v>
      </c>
      <c r="B61" s="20">
        <v>141598</v>
      </c>
      <c r="C61" s="20">
        <v>71595</v>
      </c>
      <c r="D61" s="20">
        <v>70003</v>
      </c>
      <c r="E61" s="20" t="s">
        <v>20</v>
      </c>
      <c r="F61" s="20" t="s">
        <v>20</v>
      </c>
    </row>
    <row r="62" spans="1:6" x14ac:dyDescent="0.25">
      <c r="A62" s="21" t="s">
        <v>69</v>
      </c>
      <c r="B62" s="22">
        <v>88624</v>
      </c>
      <c r="C62" s="22">
        <v>44410</v>
      </c>
      <c r="D62" s="22">
        <v>44214</v>
      </c>
      <c r="E62" s="22" t="s">
        <v>20</v>
      </c>
      <c r="F62" s="22" t="s">
        <v>20</v>
      </c>
    </row>
    <row r="63" spans="1:6" x14ac:dyDescent="0.25">
      <c r="A63" s="19" t="s">
        <v>70</v>
      </c>
      <c r="B63" s="20">
        <v>56882</v>
      </c>
      <c r="C63" s="20">
        <v>27919</v>
      </c>
      <c r="D63" s="20">
        <v>28963</v>
      </c>
      <c r="E63" s="20" t="s">
        <v>20</v>
      </c>
      <c r="F63" s="20" t="s">
        <v>20</v>
      </c>
    </row>
    <row r="64" spans="1:6" x14ac:dyDescent="0.25">
      <c r="A64" s="17" t="s">
        <v>2</v>
      </c>
      <c r="B64" s="17"/>
      <c r="C64" s="17"/>
      <c r="D64" s="17"/>
      <c r="E64" s="17"/>
      <c r="F64" s="17"/>
    </row>
    <row r="65" spans="1:1" x14ac:dyDescent="0.25">
      <c r="A65" s="17" t="s">
        <v>71</v>
      </c>
    </row>
    <row r="66" spans="1:1" x14ac:dyDescent="0.25">
      <c r="A66" s="17" t="s">
        <v>72</v>
      </c>
    </row>
    <row r="67" spans="1:1" x14ac:dyDescent="0.25">
      <c r="A67" s="17" t="s">
        <v>73</v>
      </c>
    </row>
    <row r="68" spans="1:1" x14ac:dyDescent="0.25">
      <c r="A68" s="17" t="s">
        <v>74</v>
      </c>
    </row>
    <row r="69" spans="1:1" x14ac:dyDescent="0.25">
      <c r="A69" s="17" t="s">
        <v>75</v>
      </c>
    </row>
    <row r="70" spans="1:1" x14ac:dyDescent="0.25">
      <c r="A70" s="17" t="s">
        <v>76</v>
      </c>
    </row>
    <row r="71" spans="1:1" x14ac:dyDescent="0.25">
      <c r="A71" s="17" t="s">
        <v>77</v>
      </c>
    </row>
    <row r="72" spans="1:1" x14ac:dyDescent="0.25">
      <c r="A72" s="17" t="s">
        <v>78</v>
      </c>
    </row>
    <row r="73" spans="1:1" x14ac:dyDescent="0.25">
      <c r="A73" s="17" t="s">
        <v>79</v>
      </c>
    </row>
    <row r="74" spans="1:1" x14ac:dyDescent="0.25">
      <c r="A74" s="17" t="s">
        <v>80</v>
      </c>
    </row>
    <row r="75" spans="1:1" x14ac:dyDescent="0.25">
      <c r="A75" s="17" t="s">
        <v>81</v>
      </c>
    </row>
    <row r="76" spans="1:1" x14ac:dyDescent="0.25">
      <c r="A76" s="17" t="s">
        <v>82</v>
      </c>
    </row>
  </sheetData>
  <mergeCells count="8">
    <mergeCell ref="K10:M10"/>
    <mergeCell ref="N10:N11"/>
    <mergeCell ref="O10:O11"/>
    <mergeCell ref="A10:A12"/>
    <mergeCell ref="B10:D10"/>
    <mergeCell ref="E10:E11"/>
    <mergeCell ref="F10:F11"/>
    <mergeCell ref="J10:J1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T70"/>
  <sheetViews>
    <sheetView workbookViewId="0"/>
  </sheetViews>
  <sheetFormatPr baseColWidth="10" defaultColWidth="11.42578125" defaultRowHeight="15" x14ac:dyDescent="0.25"/>
  <cols>
    <col min="1" max="3" width="11.42578125" style="10"/>
    <col min="4" max="4" width="25.28515625" style="10" customWidth="1"/>
    <col min="5" max="16384" width="11.42578125" style="10"/>
  </cols>
  <sheetData>
    <row r="4" spans="4:20" x14ac:dyDescent="0.25">
      <c r="D4" s="80" t="s">
        <v>85</v>
      </c>
      <c r="E4" s="83" t="s">
        <v>86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3" t="s">
        <v>87</v>
      </c>
      <c r="S4" s="84"/>
      <c r="T4" s="84"/>
    </row>
    <row r="5" spans="4:20" x14ac:dyDescent="0.25">
      <c r="D5" s="81"/>
      <c r="E5" s="6">
        <v>2005</v>
      </c>
      <c r="F5" s="6">
        <v>2006</v>
      </c>
      <c r="G5" s="6">
        <v>2007</v>
      </c>
      <c r="H5" s="6">
        <v>2008</v>
      </c>
      <c r="I5" s="16">
        <v>2009</v>
      </c>
      <c r="J5" s="16">
        <v>2010</v>
      </c>
      <c r="K5" s="16">
        <v>2011</v>
      </c>
      <c r="L5" s="16">
        <v>2012</v>
      </c>
      <c r="M5" s="16">
        <v>2013</v>
      </c>
      <c r="N5" s="16">
        <v>2014</v>
      </c>
      <c r="O5" s="16">
        <v>2015</v>
      </c>
      <c r="P5" s="16">
        <v>2016</v>
      </c>
      <c r="Q5" s="16">
        <v>2017</v>
      </c>
      <c r="R5" s="16" t="s">
        <v>88</v>
      </c>
      <c r="S5" s="14" t="s">
        <v>89</v>
      </c>
      <c r="T5" s="14" t="s">
        <v>90</v>
      </c>
    </row>
    <row r="6" spans="4:20" x14ac:dyDescent="0.25">
      <c r="D6" s="82"/>
      <c r="E6" s="83" t="s">
        <v>91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5"/>
      <c r="R6" s="83" t="s">
        <v>92</v>
      </c>
      <c r="S6" s="84"/>
      <c r="T6" s="84"/>
    </row>
    <row r="7" spans="4:20" x14ac:dyDescent="0.25">
      <c r="D7" s="8" t="s">
        <v>14</v>
      </c>
      <c r="E7" s="15" t="s">
        <v>15</v>
      </c>
      <c r="F7" s="8" t="s">
        <v>16</v>
      </c>
      <c r="G7" s="15" t="s">
        <v>17</v>
      </c>
      <c r="H7" s="8" t="s">
        <v>18</v>
      </c>
      <c r="I7" s="15" t="s">
        <v>93</v>
      </c>
      <c r="J7" s="8" t="s">
        <v>94</v>
      </c>
      <c r="K7" s="15" t="s">
        <v>95</v>
      </c>
      <c r="L7" s="8" t="s">
        <v>96</v>
      </c>
      <c r="M7" s="15" t="s">
        <v>97</v>
      </c>
      <c r="N7" s="8" t="s">
        <v>98</v>
      </c>
      <c r="O7" s="15" t="s">
        <v>99</v>
      </c>
      <c r="P7" s="8" t="s">
        <v>100</v>
      </c>
      <c r="Q7" s="15" t="s">
        <v>101</v>
      </c>
      <c r="R7" s="8" t="s">
        <v>102</v>
      </c>
      <c r="S7" s="15" t="s">
        <v>103</v>
      </c>
      <c r="T7" s="8" t="s">
        <v>104</v>
      </c>
    </row>
    <row r="8" spans="4:20" x14ac:dyDescent="0.25">
      <c r="D8" s="13" t="s">
        <v>105</v>
      </c>
      <c r="E8" s="12">
        <v>245273</v>
      </c>
      <c r="F8" s="12">
        <v>245467</v>
      </c>
      <c r="G8" s="12">
        <v>245810</v>
      </c>
      <c r="H8" s="12">
        <v>246012</v>
      </c>
      <c r="I8" s="12">
        <v>247400</v>
      </c>
      <c r="J8" s="12">
        <v>248867</v>
      </c>
      <c r="K8" s="12">
        <v>243829</v>
      </c>
      <c r="L8" s="12">
        <v>245798</v>
      </c>
      <c r="M8" s="12">
        <v>247227</v>
      </c>
      <c r="N8" s="12">
        <v>248502</v>
      </c>
      <c r="O8" s="11">
        <v>251364</v>
      </c>
      <c r="P8" s="11">
        <v>248667</v>
      </c>
      <c r="Q8" s="12">
        <v>248023</v>
      </c>
      <c r="R8" s="9">
        <f>(Q8/E8)*100-100</f>
        <v>1.1211996428469604</v>
      </c>
      <c r="S8" s="9">
        <f t="shared" ref="S8:S67" si="0">(Q8/L8)*100-100</f>
        <v>0.90521485121929857</v>
      </c>
      <c r="T8" s="9">
        <f>(Q8/P8)*100-100</f>
        <v>-0.25898088608460057</v>
      </c>
    </row>
    <row r="9" spans="4:20" x14ac:dyDescent="0.25">
      <c r="D9" s="13" t="s">
        <v>106</v>
      </c>
      <c r="E9" s="12">
        <v>107726</v>
      </c>
      <c r="F9" s="12">
        <v>106665</v>
      </c>
      <c r="G9" s="12">
        <v>105320</v>
      </c>
      <c r="H9" s="12">
        <v>104423</v>
      </c>
      <c r="I9" s="12">
        <v>103446</v>
      </c>
      <c r="J9" s="12">
        <v>102394</v>
      </c>
      <c r="K9" s="12">
        <v>98588</v>
      </c>
      <c r="L9" s="12">
        <v>98095</v>
      </c>
      <c r="M9" s="12">
        <v>98197</v>
      </c>
      <c r="N9" s="12">
        <v>98966</v>
      </c>
      <c r="O9" s="11">
        <v>101079</v>
      </c>
      <c r="P9" s="11">
        <v>103668</v>
      </c>
      <c r="Q9" s="12">
        <v>104548</v>
      </c>
      <c r="R9" s="9">
        <f>(Q9/E9)*100-100</f>
        <v>-2.9500770473237594</v>
      </c>
      <c r="S9" s="9">
        <f t="shared" si="0"/>
        <v>6.5783169376624642</v>
      </c>
      <c r="T9" s="9">
        <f t="shared" ref="T9:T67" si="1">(Q9/P9)*100-100</f>
        <v>0.84886368020991654</v>
      </c>
    </row>
    <row r="10" spans="4:20" x14ac:dyDescent="0.25">
      <c r="D10" s="13" t="s">
        <v>107</v>
      </c>
      <c r="E10" s="12">
        <v>121199</v>
      </c>
      <c r="F10" s="12">
        <v>120493</v>
      </c>
      <c r="G10" s="12">
        <v>120009</v>
      </c>
      <c r="H10" s="12">
        <v>120538</v>
      </c>
      <c r="I10" s="12">
        <v>121109</v>
      </c>
      <c r="J10" s="12">
        <v>121451</v>
      </c>
      <c r="K10" s="12">
        <v>120889</v>
      </c>
      <c r="L10" s="12">
        <v>121758</v>
      </c>
      <c r="M10" s="12">
        <v>122457</v>
      </c>
      <c r="N10" s="12">
        <v>123027</v>
      </c>
      <c r="O10" s="11">
        <v>124045</v>
      </c>
      <c r="P10" s="11">
        <v>123909</v>
      </c>
      <c r="Q10" s="12">
        <v>123914</v>
      </c>
      <c r="R10" s="9">
        <f>(Q10/E10)*100-100</f>
        <v>2.2401174927185963</v>
      </c>
      <c r="S10" s="9">
        <f t="shared" si="0"/>
        <v>1.7707255375416793</v>
      </c>
      <c r="T10" s="9">
        <f t="shared" si="1"/>
        <v>4.0352193948649528E-3</v>
      </c>
    </row>
    <row r="11" spans="4:20" x14ac:dyDescent="0.25">
      <c r="D11" s="13" t="s">
        <v>108</v>
      </c>
      <c r="E11" s="12">
        <v>175298</v>
      </c>
      <c r="F11" s="12">
        <v>174974</v>
      </c>
      <c r="G11" s="12">
        <v>174401</v>
      </c>
      <c r="H11" s="12">
        <v>173765</v>
      </c>
      <c r="I11" s="12">
        <v>173223</v>
      </c>
      <c r="J11" s="12">
        <v>172643</v>
      </c>
      <c r="K11" s="12">
        <v>170865</v>
      </c>
      <c r="L11" s="12">
        <v>171015</v>
      </c>
      <c r="M11" s="12">
        <v>171475</v>
      </c>
      <c r="N11" s="12">
        <v>172541</v>
      </c>
      <c r="O11" s="11">
        <v>174205</v>
      </c>
      <c r="P11" s="11">
        <v>174749</v>
      </c>
      <c r="Q11" s="12">
        <v>175079</v>
      </c>
      <c r="R11" s="9">
        <f>(Q11/E11)*100-100</f>
        <v>-0.12493011899736928</v>
      </c>
      <c r="S11" s="9">
        <f t="shared" si="0"/>
        <v>2.3763997310177558</v>
      </c>
      <c r="T11" s="9">
        <f t="shared" si="1"/>
        <v>0.1888422823592748</v>
      </c>
    </row>
    <row r="12" spans="4:20" x14ac:dyDescent="0.25">
      <c r="D12" s="13" t="s">
        <v>109</v>
      </c>
      <c r="E12" s="12">
        <v>262091</v>
      </c>
      <c r="F12" s="12">
        <v>261398</v>
      </c>
      <c r="G12" s="12">
        <v>261260</v>
      </c>
      <c r="H12" s="12">
        <v>259902</v>
      </c>
      <c r="I12" s="12">
        <v>259281</v>
      </c>
      <c r="J12" s="12">
        <v>258255</v>
      </c>
      <c r="K12" s="7">
        <v>248025</v>
      </c>
      <c r="L12" s="7">
        <v>247988</v>
      </c>
      <c r="M12" s="7">
        <v>248249</v>
      </c>
      <c r="N12" s="7">
        <v>250220</v>
      </c>
      <c r="O12" s="11">
        <v>255653</v>
      </c>
      <c r="P12" s="23" t="s">
        <v>20</v>
      </c>
      <c r="Q12" s="23" t="s">
        <v>20</v>
      </c>
      <c r="R12" s="24" t="s">
        <v>20</v>
      </c>
      <c r="S12" s="24" t="s">
        <v>20</v>
      </c>
      <c r="T12" s="24" t="s">
        <v>20</v>
      </c>
    </row>
    <row r="13" spans="4:20" x14ac:dyDescent="0.25">
      <c r="D13" s="13" t="s">
        <v>110</v>
      </c>
      <c r="E13" s="12">
        <v>121884</v>
      </c>
      <c r="F13" s="12">
        <v>121581</v>
      </c>
      <c r="G13" s="12">
        <v>121513</v>
      </c>
      <c r="H13" s="12">
        <v>121455</v>
      </c>
      <c r="I13" s="12">
        <v>121457</v>
      </c>
      <c r="J13" s="12">
        <v>121060</v>
      </c>
      <c r="K13" s="7">
        <v>116278</v>
      </c>
      <c r="L13" s="7">
        <v>116650</v>
      </c>
      <c r="M13" s="7">
        <v>116891</v>
      </c>
      <c r="N13" s="7">
        <v>117665</v>
      </c>
      <c r="O13" s="11">
        <v>118914</v>
      </c>
      <c r="P13" s="23" t="s">
        <v>20</v>
      </c>
      <c r="Q13" s="23" t="s">
        <v>20</v>
      </c>
      <c r="R13" s="24" t="s">
        <v>20</v>
      </c>
      <c r="S13" s="24" t="s">
        <v>20</v>
      </c>
      <c r="T13" s="24" t="s">
        <v>20</v>
      </c>
    </row>
    <row r="14" spans="4:20" x14ac:dyDescent="0.25">
      <c r="D14" s="13" t="s">
        <v>111</v>
      </c>
      <c r="E14" s="12">
        <f>E12-E13</f>
        <v>140207</v>
      </c>
      <c r="F14" s="12">
        <f t="shared" ref="F14:J14" si="2">F12-F13</f>
        <v>139817</v>
      </c>
      <c r="G14" s="12">
        <f t="shared" si="2"/>
        <v>139747</v>
      </c>
      <c r="H14" s="12">
        <f t="shared" si="2"/>
        <v>138447</v>
      </c>
      <c r="I14" s="12">
        <f t="shared" si="2"/>
        <v>137824</v>
      </c>
      <c r="J14" s="12">
        <f t="shared" si="2"/>
        <v>137195</v>
      </c>
      <c r="K14" s="7">
        <v>131747</v>
      </c>
      <c r="L14" s="7">
        <v>131338</v>
      </c>
      <c r="M14" s="7">
        <v>131358</v>
      </c>
      <c r="N14" s="7">
        <v>132555</v>
      </c>
      <c r="O14" s="11">
        <v>136739</v>
      </c>
      <c r="P14" s="23" t="s">
        <v>20</v>
      </c>
      <c r="Q14" s="25" t="s">
        <v>20</v>
      </c>
      <c r="R14" s="24" t="s">
        <v>20</v>
      </c>
      <c r="S14" s="24" t="s">
        <v>20</v>
      </c>
      <c r="T14" s="24" t="s">
        <v>20</v>
      </c>
    </row>
    <row r="15" spans="4:20" x14ac:dyDescent="0.25">
      <c r="D15" s="13" t="s">
        <v>112</v>
      </c>
      <c r="E15" s="12">
        <v>151452</v>
      </c>
      <c r="F15" s="12">
        <v>149656</v>
      </c>
      <c r="G15" s="12">
        <v>148091</v>
      </c>
      <c r="H15" s="12">
        <v>146187</v>
      </c>
      <c r="I15" s="12">
        <v>144680</v>
      </c>
      <c r="J15" s="12">
        <v>143014</v>
      </c>
      <c r="K15" s="12">
        <v>139575</v>
      </c>
      <c r="L15" s="12">
        <v>138655</v>
      </c>
      <c r="M15" s="12">
        <v>137833</v>
      </c>
      <c r="N15" s="12">
        <v>137256</v>
      </c>
      <c r="O15" s="11">
        <v>138236</v>
      </c>
      <c r="P15" s="11">
        <v>137979</v>
      </c>
      <c r="Q15" s="12">
        <v>137563</v>
      </c>
      <c r="R15" s="9">
        <f>(Q15/E15)*100-100</f>
        <v>-9.1705622903626249</v>
      </c>
      <c r="S15" s="9">
        <f t="shared" si="0"/>
        <v>-0.7875662615845016</v>
      </c>
      <c r="T15" s="9">
        <f t="shared" si="1"/>
        <v>-0.30149515505982549</v>
      </c>
    </row>
    <row r="16" spans="4:20" x14ac:dyDescent="0.25">
      <c r="D16" s="13" t="s">
        <v>113</v>
      </c>
      <c r="E16" s="12">
        <v>97749</v>
      </c>
      <c r="F16" s="12">
        <v>96972</v>
      </c>
      <c r="G16" s="12">
        <v>95871</v>
      </c>
      <c r="H16" s="12">
        <v>94870</v>
      </c>
      <c r="I16" s="12">
        <v>93903</v>
      </c>
      <c r="J16" s="12">
        <v>92836</v>
      </c>
      <c r="K16" s="12">
        <v>90919</v>
      </c>
      <c r="L16" s="12">
        <v>90391</v>
      </c>
      <c r="M16" s="12">
        <v>90423</v>
      </c>
      <c r="N16" s="12">
        <v>90908</v>
      </c>
      <c r="O16" s="11">
        <v>91500</v>
      </c>
      <c r="P16" s="11">
        <v>92079</v>
      </c>
      <c r="Q16" s="12">
        <v>91720</v>
      </c>
      <c r="R16" s="9">
        <f>(Q16/E16)*100-100</f>
        <v>-6.1678380341486871</v>
      </c>
      <c r="S16" s="9">
        <f t="shared" si="0"/>
        <v>1.4702791207089234</v>
      </c>
      <c r="T16" s="9">
        <f t="shared" si="1"/>
        <v>-0.38988260081018211</v>
      </c>
    </row>
    <row r="17" spans="4:20" x14ac:dyDescent="0.25">
      <c r="D17" s="13" t="s">
        <v>114</v>
      </c>
      <c r="E17" s="12">
        <v>146690</v>
      </c>
      <c r="F17" s="12">
        <v>145488</v>
      </c>
      <c r="G17" s="12">
        <v>144044</v>
      </c>
      <c r="H17" s="12">
        <v>142321</v>
      </c>
      <c r="I17" s="12">
        <v>140553</v>
      </c>
      <c r="J17" s="12">
        <v>139060</v>
      </c>
      <c r="K17" s="12">
        <v>136516</v>
      </c>
      <c r="L17" s="12">
        <v>135418</v>
      </c>
      <c r="M17" s="12">
        <v>134661</v>
      </c>
      <c r="N17" s="12">
        <v>133905</v>
      </c>
      <c r="O17" s="11">
        <v>134896</v>
      </c>
      <c r="P17" s="11">
        <v>133610</v>
      </c>
      <c r="Q17" s="12">
        <v>133046</v>
      </c>
      <c r="R17" s="9">
        <f>(Q17/E17)*100-100</f>
        <v>-9.3012475288022358</v>
      </c>
      <c r="S17" s="9">
        <f t="shared" si="0"/>
        <v>-1.7516135225745444</v>
      </c>
      <c r="T17" s="9">
        <f t="shared" si="1"/>
        <v>-0.42212409250804228</v>
      </c>
    </row>
    <row r="18" spans="4:20" x14ac:dyDescent="0.25">
      <c r="D18" s="13" t="s">
        <v>115</v>
      </c>
      <c r="E18" s="12">
        <v>81916</v>
      </c>
      <c r="F18" s="12">
        <v>81073</v>
      </c>
      <c r="G18" s="12">
        <v>80300</v>
      </c>
      <c r="H18" s="12">
        <v>79355</v>
      </c>
      <c r="I18" s="12">
        <v>78253</v>
      </c>
      <c r="J18" s="12">
        <v>77328</v>
      </c>
      <c r="K18" s="12">
        <v>76172</v>
      </c>
      <c r="L18" s="12">
        <v>75245</v>
      </c>
      <c r="M18" s="12">
        <v>74367</v>
      </c>
      <c r="N18" s="12">
        <v>73793</v>
      </c>
      <c r="O18" s="11">
        <v>73885</v>
      </c>
      <c r="P18" s="26" t="s">
        <v>20</v>
      </c>
      <c r="Q18" s="26" t="s">
        <v>20</v>
      </c>
      <c r="R18" s="26" t="s">
        <v>20</v>
      </c>
      <c r="S18" s="27"/>
      <c r="T18" s="26" t="s">
        <v>20</v>
      </c>
    </row>
    <row r="19" spans="4:20" x14ac:dyDescent="0.25">
      <c r="D19" s="13" t="s">
        <v>116</v>
      </c>
      <c r="E19" s="12">
        <v>134581</v>
      </c>
      <c r="F19" s="12">
        <v>134178</v>
      </c>
      <c r="G19" s="12">
        <v>133560</v>
      </c>
      <c r="H19" s="12">
        <v>132613</v>
      </c>
      <c r="I19" s="12">
        <v>132066</v>
      </c>
      <c r="J19" s="12">
        <v>131481</v>
      </c>
      <c r="K19" s="12">
        <v>130165</v>
      </c>
      <c r="L19" s="12">
        <v>130047</v>
      </c>
      <c r="M19" s="12">
        <v>130147</v>
      </c>
      <c r="N19" s="12">
        <v>130601</v>
      </c>
      <c r="O19" s="11">
        <v>132320</v>
      </c>
      <c r="P19" s="11">
        <v>132979</v>
      </c>
      <c r="Q19" s="12">
        <v>133368</v>
      </c>
      <c r="R19" s="9">
        <f>(Q19/E19)*100-100</f>
        <v>-0.90131593612768768</v>
      </c>
      <c r="S19" s="9">
        <f t="shared" si="0"/>
        <v>2.5536921266926527</v>
      </c>
      <c r="T19" s="9">
        <f t="shared" si="1"/>
        <v>0.29252739154301821</v>
      </c>
    </row>
    <row r="20" spans="4:20" x14ac:dyDescent="0.25">
      <c r="D20" s="13" t="s">
        <v>117</v>
      </c>
      <c r="E20" s="12">
        <v>126460</v>
      </c>
      <c r="F20" s="12">
        <v>125412</v>
      </c>
      <c r="G20" s="12">
        <v>124652</v>
      </c>
      <c r="H20" s="12">
        <v>123663</v>
      </c>
      <c r="I20" s="12">
        <v>122806</v>
      </c>
      <c r="J20" s="12">
        <v>122040</v>
      </c>
      <c r="K20" s="12">
        <v>120425</v>
      </c>
      <c r="L20" s="12">
        <v>120117</v>
      </c>
      <c r="M20" s="12">
        <v>119900</v>
      </c>
      <c r="N20" s="12">
        <v>120035</v>
      </c>
      <c r="O20" s="11">
        <v>120981</v>
      </c>
      <c r="P20" s="11">
        <v>120904</v>
      </c>
      <c r="Q20" s="12">
        <v>120437</v>
      </c>
      <c r="R20" s="9">
        <f>(Q20/E20)*100-100</f>
        <v>-4.762770836628178</v>
      </c>
      <c r="S20" s="9">
        <f t="shared" si="0"/>
        <v>0.26640691991974563</v>
      </c>
      <c r="T20" s="9">
        <f t="shared" si="1"/>
        <v>-0.38625686495070966</v>
      </c>
    </row>
    <row r="21" spans="4:20" x14ac:dyDescent="0.25">
      <c r="D21" s="13" t="s">
        <v>118</v>
      </c>
      <c r="E21" s="28" t="s">
        <v>20</v>
      </c>
      <c r="F21" s="28" t="s">
        <v>20</v>
      </c>
      <c r="G21" s="28" t="s">
        <v>20</v>
      </c>
      <c r="H21" s="28" t="s">
        <v>20</v>
      </c>
      <c r="I21" s="28" t="s">
        <v>20</v>
      </c>
      <c r="J21" s="28" t="s">
        <v>20</v>
      </c>
      <c r="K21" s="28" t="s">
        <v>20</v>
      </c>
      <c r="L21" s="28" t="s">
        <v>20</v>
      </c>
      <c r="M21" s="28" t="s">
        <v>20</v>
      </c>
      <c r="N21" s="28" t="s">
        <v>20</v>
      </c>
      <c r="O21" s="23" t="s">
        <v>20</v>
      </c>
      <c r="P21" s="11">
        <v>327065</v>
      </c>
      <c r="Q21" s="12">
        <v>328036</v>
      </c>
      <c r="R21" s="24" t="s">
        <v>20</v>
      </c>
      <c r="S21" s="24" t="s">
        <v>20</v>
      </c>
      <c r="T21" s="9">
        <v>0.29688288260743434</v>
      </c>
    </row>
    <row r="22" spans="4:20" x14ac:dyDescent="0.25">
      <c r="D22" s="13" t="s">
        <v>110</v>
      </c>
      <c r="E22" s="28" t="s">
        <v>20</v>
      </c>
      <c r="F22" s="28" t="s">
        <v>20</v>
      </c>
      <c r="G22" s="28" t="s">
        <v>20</v>
      </c>
      <c r="H22" s="28" t="s">
        <v>20</v>
      </c>
      <c r="I22" s="28" t="s">
        <v>20</v>
      </c>
      <c r="J22" s="28" t="s">
        <v>20</v>
      </c>
      <c r="K22" s="28" t="s">
        <v>20</v>
      </c>
      <c r="L22" s="28" t="s">
        <v>20</v>
      </c>
      <c r="M22" s="28" t="s">
        <v>20</v>
      </c>
      <c r="N22" s="28" t="s">
        <v>20</v>
      </c>
      <c r="O22" s="23" t="s">
        <v>20</v>
      </c>
      <c r="P22" s="11">
        <v>119177</v>
      </c>
      <c r="Q22" s="12">
        <v>119529</v>
      </c>
      <c r="R22" s="24" t="s">
        <v>20</v>
      </c>
      <c r="S22" s="24" t="s">
        <v>20</v>
      </c>
      <c r="T22" s="9">
        <v>0.29535900383463343</v>
      </c>
    </row>
    <row r="23" spans="4:20" x14ac:dyDescent="0.25">
      <c r="D23" s="13" t="s">
        <v>111</v>
      </c>
      <c r="E23" s="28" t="s">
        <v>20</v>
      </c>
      <c r="F23" s="28" t="s">
        <v>20</v>
      </c>
      <c r="G23" s="28" t="s">
        <v>20</v>
      </c>
      <c r="H23" s="28" t="s">
        <v>20</v>
      </c>
      <c r="I23" s="28" t="s">
        <v>20</v>
      </c>
      <c r="J23" s="28" t="s">
        <v>20</v>
      </c>
      <c r="K23" s="28" t="s">
        <v>20</v>
      </c>
      <c r="L23" s="28" t="s">
        <v>20</v>
      </c>
      <c r="M23" s="28" t="s">
        <v>20</v>
      </c>
      <c r="N23" s="28" t="s">
        <v>20</v>
      </c>
      <c r="O23" s="23" t="s">
        <v>20</v>
      </c>
      <c r="P23" s="11">
        <v>207888</v>
      </c>
      <c r="Q23" s="12">
        <v>208507</v>
      </c>
      <c r="R23" s="24" t="s">
        <v>20</v>
      </c>
      <c r="S23" s="24" t="s">
        <v>20</v>
      </c>
      <c r="T23" s="9">
        <v>0.29775648426075918</v>
      </c>
    </row>
    <row r="24" spans="4:20" x14ac:dyDescent="0.25">
      <c r="D24" s="29" t="s">
        <v>119</v>
      </c>
      <c r="E24" s="12">
        <v>1650435</v>
      </c>
      <c r="F24" s="12">
        <v>1641776</v>
      </c>
      <c r="G24" s="12">
        <v>1633318</v>
      </c>
      <c r="H24" s="12">
        <v>1623649</v>
      </c>
      <c r="I24" s="12">
        <v>1616720</v>
      </c>
      <c r="J24" s="12">
        <v>1609369</v>
      </c>
      <c r="K24" s="30">
        <v>1575968</v>
      </c>
      <c r="L24" s="30">
        <v>1574527</v>
      </c>
      <c r="M24" s="30">
        <v>1574936</v>
      </c>
      <c r="N24" s="30">
        <v>1579754</v>
      </c>
      <c r="O24" s="31">
        <v>1598164</v>
      </c>
      <c r="P24" s="31">
        <v>1595609</v>
      </c>
      <c r="Q24" s="30">
        <v>1595734</v>
      </c>
      <c r="R24" s="32">
        <f t="shared" ref="R24:R67" si="3">(Q24/E24)*100-100</f>
        <v>-3.314338341104019</v>
      </c>
      <c r="S24" s="32">
        <f t="shared" si="0"/>
        <v>1.3468806822620252</v>
      </c>
      <c r="T24" s="32">
        <f t="shared" si="1"/>
        <v>7.8339994321794393E-3</v>
      </c>
    </row>
    <row r="25" spans="4:20" x14ac:dyDescent="0.25">
      <c r="D25" s="13" t="s">
        <v>120</v>
      </c>
      <c r="E25" s="12">
        <v>1128543</v>
      </c>
      <c r="F25" s="12">
        <v>1128772</v>
      </c>
      <c r="G25" s="12">
        <v>1130039</v>
      </c>
      <c r="H25" s="12">
        <v>1129797</v>
      </c>
      <c r="I25" s="12">
        <v>1130262</v>
      </c>
      <c r="J25" s="12">
        <v>1132130</v>
      </c>
      <c r="K25" s="12">
        <v>1106219</v>
      </c>
      <c r="L25" s="12">
        <v>1112675</v>
      </c>
      <c r="M25" s="12">
        <v>1119526</v>
      </c>
      <c r="N25" s="12">
        <v>1128037</v>
      </c>
      <c r="O25" s="11">
        <v>1144481</v>
      </c>
      <c r="P25" s="11">
        <v>1148700</v>
      </c>
      <c r="Q25" s="12">
        <v>1152675</v>
      </c>
      <c r="R25" s="9">
        <f t="shared" si="3"/>
        <v>2.1383323453337653</v>
      </c>
      <c r="S25" s="9">
        <f t="shared" si="0"/>
        <v>3.5949401217785919</v>
      </c>
      <c r="T25" s="9">
        <f t="shared" si="1"/>
        <v>0.3460433533559808</v>
      </c>
    </row>
    <row r="26" spans="4:20" x14ac:dyDescent="0.25">
      <c r="D26" s="13" t="s">
        <v>121</v>
      </c>
      <c r="E26" s="12">
        <v>515729</v>
      </c>
      <c r="F26" s="12">
        <v>516343</v>
      </c>
      <c r="G26" s="12">
        <v>518069</v>
      </c>
      <c r="H26" s="12">
        <v>519619</v>
      </c>
      <c r="I26" s="12">
        <v>520966</v>
      </c>
      <c r="J26" s="12">
        <v>522686</v>
      </c>
      <c r="K26" s="12">
        <v>509485</v>
      </c>
      <c r="L26" s="12">
        <v>514137</v>
      </c>
      <c r="M26" s="12">
        <v>518386</v>
      </c>
      <c r="N26" s="12">
        <v>523642</v>
      </c>
      <c r="O26" s="11">
        <v>532163</v>
      </c>
      <c r="P26" s="11">
        <v>532864</v>
      </c>
      <c r="Q26" s="12">
        <v>535061</v>
      </c>
      <c r="R26" s="9">
        <f t="shared" si="3"/>
        <v>3.7484803065175782</v>
      </c>
      <c r="S26" s="9">
        <f t="shared" si="0"/>
        <v>4.0697323865039863</v>
      </c>
      <c r="T26" s="9">
        <f t="shared" si="1"/>
        <v>0.41230032428536845</v>
      </c>
    </row>
    <row r="27" spans="4:20" x14ac:dyDescent="0.25">
      <c r="D27" s="13" t="s">
        <v>122</v>
      </c>
      <c r="E27" s="12">
        <f>E25-E26</f>
        <v>612814</v>
      </c>
      <c r="F27" s="12">
        <f t="shared" ref="F27:J27" si="4">F25-F26</f>
        <v>612429</v>
      </c>
      <c r="G27" s="12">
        <f t="shared" si="4"/>
        <v>611970</v>
      </c>
      <c r="H27" s="12">
        <f t="shared" si="4"/>
        <v>610178</v>
      </c>
      <c r="I27" s="12">
        <f t="shared" si="4"/>
        <v>609296</v>
      </c>
      <c r="J27" s="12">
        <f t="shared" si="4"/>
        <v>609444</v>
      </c>
      <c r="K27" s="12">
        <v>596734</v>
      </c>
      <c r="L27" s="12">
        <v>598538</v>
      </c>
      <c r="M27" s="12">
        <v>601140</v>
      </c>
      <c r="N27" s="12">
        <v>604395</v>
      </c>
      <c r="O27" s="11">
        <v>612318</v>
      </c>
      <c r="P27" s="11">
        <v>615836</v>
      </c>
      <c r="Q27" s="12">
        <f>Q25-Q26</f>
        <v>617614</v>
      </c>
      <c r="R27" s="9">
        <f t="shared" si="3"/>
        <v>0.78327192263884626</v>
      </c>
      <c r="S27" s="9">
        <f t="shared" si="0"/>
        <v>3.1870992317948037</v>
      </c>
      <c r="T27" s="9">
        <f t="shared" si="1"/>
        <v>0.28871322884664607</v>
      </c>
    </row>
    <row r="28" spans="4:20" x14ac:dyDescent="0.25">
      <c r="D28" s="13" t="s">
        <v>123</v>
      </c>
      <c r="E28" s="12">
        <v>215548</v>
      </c>
      <c r="F28" s="12">
        <v>215406</v>
      </c>
      <c r="G28" s="12">
        <v>215142</v>
      </c>
      <c r="H28" s="12">
        <v>214379</v>
      </c>
      <c r="I28" s="12">
        <v>213634</v>
      </c>
      <c r="J28" s="12">
        <v>213558</v>
      </c>
      <c r="K28" s="12">
        <v>209745</v>
      </c>
      <c r="L28" s="12">
        <v>209671</v>
      </c>
      <c r="M28" s="12">
        <v>209955</v>
      </c>
      <c r="N28" s="12">
        <v>211093</v>
      </c>
      <c r="O28" s="11">
        <v>213976</v>
      </c>
      <c r="P28" s="11">
        <v>215082</v>
      </c>
      <c r="Q28" s="12">
        <v>216012</v>
      </c>
      <c r="R28" s="9">
        <f t="shared" si="3"/>
        <v>0.21526527733961132</v>
      </c>
      <c r="S28" s="9">
        <f t="shared" si="0"/>
        <v>3.0242618197080304</v>
      </c>
      <c r="T28" s="9">
        <f t="shared" si="1"/>
        <v>0.43239322676933512</v>
      </c>
    </row>
    <row r="29" spans="4:20" x14ac:dyDescent="0.25">
      <c r="D29" s="13" t="s">
        <v>124</v>
      </c>
      <c r="E29" s="12">
        <v>159840</v>
      </c>
      <c r="F29" s="12">
        <v>158658</v>
      </c>
      <c r="G29" s="12">
        <v>157867</v>
      </c>
      <c r="H29" s="12">
        <v>156398</v>
      </c>
      <c r="I29" s="12">
        <v>155164</v>
      </c>
      <c r="J29" s="12">
        <v>154085</v>
      </c>
      <c r="K29" s="12">
        <v>149513</v>
      </c>
      <c r="L29" s="12">
        <v>148532</v>
      </c>
      <c r="M29" s="12">
        <v>147755</v>
      </c>
      <c r="N29" s="12">
        <v>147813</v>
      </c>
      <c r="O29" s="11">
        <v>148281</v>
      </c>
      <c r="P29" s="11">
        <v>148265</v>
      </c>
      <c r="Q29" s="12">
        <v>148296</v>
      </c>
      <c r="R29" s="9">
        <f t="shared" si="3"/>
        <v>-7.2222222222222143</v>
      </c>
      <c r="S29" s="9">
        <f t="shared" si="0"/>
        <v>-0.1588883203619389</v>
      </c>
      <c r="T29" s="9">
        <f t="shared" si="1"/>
        <v>2.0908508413981508E-2</v>
      </c>
    </row>
    <row r="30" spans="4:20" x14ac:dyDescent="0.25">
      <c r="D30" s="13" t="s">
        <v>125</v>
      </c>
      <c r="E30" s="12">
        <v>290643</v>
      </c>
      <c r="F30" s="12">
        <v>289984</v>
      </c>
      <c r="G30" s="12">
        <v>288623</v>
      </c>
      <c r="H30" s="12">
        <v>286663</v>
      </c>
      <c r="I30" s="12">
        <v>284551</v>
      </c>
      <c r="J30" s="12">
        <v>282856</v>
      </c>
      <c r="K30" s="12">
        <v>276383</v>
      </c>
      <c r="L30" s="12">
        <v>275330</v>
      </c>
      <c r="M30" s="12">
        <v>274519</v>
      </c>
      <c r="N30" s="12">
        <v>274554</v>
      </c>
      <c r="O30" s="11">
        <v>277055</v>
      </c>
      <c r="P30" s="11">
        <v>277300</v>
      </c>
      <c r="Q30" s="12">
        <v>276640</v>
      </c>
      <c r="R30" s="9">
        <f t="shared" si="3"/>
        <v>-4.8179381578087259</v>
      </c>
      <c r="S30" s="9">
        <f t="shared" si="0"/>
        <v>0.47579268514145667</v>
      </c>
      <c r="T30" s="9">
        <f t="shared" si="1"/>
        <v>-0.23800937612693929</v>
      </c>
    </row>
    <row r="31" spans="4:20" x14ac:dyDescent="0.25">
      <c r="D31" s="13" t="s">
        <v>126</v>
      </c>
      <c r="E31" s="12">
        <v>102575</v>
      </c>
      <c r="F31" s="12">
        <v>103249</v>
      </c>
      <c r="G31" s="12">
        <v>103593</v>
      </c>
      <c r="H31" s="12">
        <v>103288</v>
      </c>
      <c r="I31" s="12">
        <v>102903</v>
      </c>
      <c r="J31" s="12">
        <v>102794</v>
      </c>
      <c r="K31" s="12">
        <v>99041</v>
      </c>
      <c r="L31" s="12">
        <v>99224</v>
      </c>
      <c r="M31" s="12">
        <v>99390</v>
      </c>
      <c r="N31" s="12">
        <v>99979</v>
      </c>
      <c r="O31" s="11">
        <v>101667</v>
      </c>
      <c r="P31" s="11">
        <v>101687</v>
      </c>
      <c r="Q31" s="12">
        <v>101744</v>
      </c>
      <c r="R31" s="9">
        <f t="shared" si="3"/>
        <v>-0.81013892273945487</v>
      </c>
      <c r="S31" s="9">
        <f t="shared" si="0"/>
        <v>2.5397081351286062</v>
      </c>
      <c r="T31" s="9">
        <f t="shared" si="1"/>
        <v>5.6054362897910437E-2</v>
      </c>
    </row>
    <row r="32" spans="4:20" x14ac:dyDescent="0.25">
      <c r="D32" s="13" t="s">
        <v>127</v>
      </c>
      <c r="E32" s="12">
        <f>E30-E31</f>
        <v>188068</v>
      </c>
      <c r="F32" s="12">
        <f t="shared" ref="F32:J32" si="5">F30-F31</f>
        <v>186735</v>
      </c>
      <c r="G32" s="12">
        <f t="shared" si="5"/>
        <v>185030</v>
      </c>
      <c r="H32" s="12">
        <f t="shared" si="5"/>
        <v>183375</v>
      </c>
      <c r="I32" s="12">
        <f t="shared" si="5"/>
        <v>181648</v>
      </c>
      <c r="J32" s="12">
        <f t="shared" si="5"/>
        <v>180062</v>
      </c>
      <c r="K32" s="12">
        <v>177342</v>
      </c>
      <c r="L32" s="12">
        <v>176106</v>
      </c>
      <c r="M32" s="12">
        <v>175129</v>
      </c>
      <c r="N32" s="12">
        <v>174575</v>
      </c>
      <c r="O32" s="11">
        <v>175388</v>
      </c>
      <c r="P32" s="11">
        <v>175613</v>
      </c>
      <c r="Q32" s="28">
        <f>Q30-Q31</f>
        <v>174896</v>
      </c>
      <c r="R32" s="9">
        <f t="shared" si="3"/>
        <v>-7.0038496713954572</v>
      </c>
      <c r="S32" s="9">
        <f t="shared" si="0"/>
        <v>-0.68708618672845034</v>
      </c>
      <c r="T32" s="9">
        <f t="shared" si="1"/>
        <v>-0.4082841247515745</v>
      </c>
    </row>
    <row r="33" spans="4:20" x14ac:dyDescent="0.25">
      <c r="D33" s="13" t="s">
        <v>128</v>
      </c>
      <c r="E33" s="12">
        <v>77918</v>
      </c>
      <c r="F33" s="12">
        <v>76888</v>
      </c>
      <c r="G33" s="12">
        <v>76103</v>
      </c>
      <c r="H33" s="12">
        <v>75092</v>
      </c>
      <c r="I33" s="12">
        <v>74094</v>
      </c>
      <c r="J33" s="12">
        <v>73240</v>
      </c>
      <c r="K33" s="12">
        <v>73155</v>
      </c>
      <c r="L33" s="12">
        <v>72459</v>
      </c>
      <c r="M33" s="12">
        <v>71877</v>
      </c>
      <c r="N33" s="12">
        <v>71438</v>
      </c>
      <c r="O33" s="11">
        <v>71659</v>
      </c>
      <c r="P33" s="11">
        <v>71510</v>
      </c>
      <c r="Q33" s="12">
        <v>71144</v>
      </c>
      <c r="R33" s="9">
        <f t="shared" si="3"/>
        <v>-8.6937549731769224</v>
      </c>
      <c r="S33" s="9">
        <f t="shared" si="0"/>
        <v>-1.8148194151175119</v>
      </c>
      <c r="T33" s="9">
        <f t="shared" si="1"/>
        <v>-0.51181652915676068</v>
      </c>
    </row>
    <row r="34" spans="4:20" x14ac:dyDescent="0.25">
      <c r="D34" s="13" t="s">
        <v>129</v>
      </c>
      <c r="E34" s="12">
        <v>125870</v>
      </c>
      <c r="F34" s="12">
        <v>125436</v>
      </c>
      <c r="G34" s="12">
        <v>124895</v>
      </c>
      <c r="H34" s="12">
        <v>123881</v>
      </c>
      <c r="I34" s="12">
        <v>122989</v>
      </c>
      <c r="J34" s="12">
        <v>122206</v>
      </c>
      <c r="K34" s="12">
        <v>121390</v>
      </c>
      <c r="L34" s="12">
        <v>120225</v>
      </c>
      <c r="M34" s="12">
        <v>119848</v>
      </c>
      <c r="N34" s="12">
        <v>119631</v>
      </c>
      <c r="O34" s="11">
        <v>120632</v>
      </c>
      <c r="P34" s="11">
        <v>121503</v>
      </c>
      <c r="Q34" s="12">
        <v>121470</v>
      </c>
      <c r="R34" s="9">
        <f t="shared" si="3"/>
        <v>-3.4956701358544535</v>
      </c>
      <c r="S34" s="9">
        <f t="shared" si="0"/>
        <v>1.0355583281347549</v>
      </c>
      <c r="T34" s="9">
        <f t="shared" si="1"/>
        <v>-2.7159823214233825E-2</v>
      </c>
    </row>
    <row r="35" spans="4:20" x14ac:dyDescent="0.25">
      <c r="D35" s="13" t="s">
        <v>130</v>
      </c>
      <c r="E35" s="12">
        <v>165557</v>
      </c>
      <c r="F35" s="12">
        <v>165109</v>
      </c>
      <c r="G35" s="12">
        <v>164172</v>
      </c>
      <c r="H35" s="12">
        <v>162971</v>
      </c>
      <c r="I35" s="12">
        <v>161746</v>
      </c>
      <c r="J35" s="12">
        <v>160636</v>
      </c>
      <c r="K35" s="12">
        <v>157026</v>
      </c>
      <c r="L35" s="12">
        <v>156039</v>
      </c>
      <c r="M35" s="12">
        <v>155599</v>
      </c>
      <c r="N35" s="12">
        <v>155847</v>
      </c>
      <c r="O35" s="11">
        <v>156206</v>
      </c>
      <c r="P35" s="11">
        <v>157616</v>
      </c>
      <c r="Q35" s="12">
        <v>157883</v>
      </c>
      <c r="R35" s="9">
        <f t="shared" si="3"/>
        <v>-4.6352615715433387</v>
      </c>
      <c r="S35" s="9">
        <f t="shared" si="0"/>
        <v>1.1817558430904995</v>
      </c>
      <c r="T35" s="9">
        <f t="shared" si="1"/>
        <v>0.16939904578214282</v>
      </c>
    </row>
    <row r="36" spans="4:20" x14ac:dyDescent="0.25">
      <c r="D36" s="29" t="s">
        <v>131</v>
      </c>
      <c r="E36" s="12">
        <v>2163919</v>
      </c>
      <c r="F36" s="12">
        <v>2160253</v>
      </c>
      <c r="G36" s="12">
        <v>2156841</v>
      </c>
      <c r="H36" s="12">
        <v>2149181</v>
      </c>
      <c r="I36" s="12">
        <v>2142440</v>
      </c>
      <c r="J36" s="12">
        <v>2138711</v>
      </c>
      <c r="K36" s="30">
        <v>2093431</v>
      </c>
      <c r="L36" s="30">
        <v>2094931</v>
      </c>
      <c r="M36" s="30">
        <v>2099079</v>
      </c>
      <c r="N36" s="30">
        <v>2108413</v>
      </c>
      <c r="O36" s="31">
        <v>2132290</v>
      </c>
      <c r="P36" s="31">
        <v>2139976</v>
      </c>
      <c r="Q36" s="30">
        <v>2144120</v>
      </c>
      <c r="R36" s="32">
        <f t="shared" si="3"/>
        <v>-0.91496031043676851</v>
      </c>
      <c r="S36" s="32">
        <f t="shared" si="0"/>
        <v>2.3480009604135006</v>
      </c>
      <c r="T36" s="32">
        <f t="shared" si="1"/>
        <v>0.19364703155548568</v>
      </c>
    </row>
    <row r="37" spans="4:20" x14ac:dyDescent="0.25">
      <c r="D37" s="13" t="s">
        <v>132</v>
      </c>
      <c r="E37" s="12">
        <v>182444</v>
      </c>
      <c r="F37" s="12">
        <v>181936</v>
      </c>
      <c r="G37" s="12">
        <v>181115</v>
      </c>
      <c r="H37" s="12">
        <v>180130</v>
      </c>
      <c r="I37" s="12">
        <v>179247</v>
      </c>
      <c r="J37" s="12">
        <v>178528</v>
      </c>
      <c r="K37" s="12">
        <v>176054</v>
      </c>
      <c r="L37" s="12">
        <v>175706</v>
      </c>
      <c r="M37" s="12">
        <v>175552</v>
      </c>
      <c r="N37" s="12">
        <v>176157</v>
      </c>
      <c r="O37" s="11">
        <v>177971</v>
      </c>
      <c r="P37" s="11">
        <v>178370</v>
      </c>
      <c r="Q37" s="11">
        <v>178764</v>
      </c>
      <c r="R37" s="9">
        <f t="shared" si="3"/>
        <v>-2.0170572888119125</v>
      </c>
      <c r="S37" s="9">
        <f t="shared" si="0"/>
        <v>1.7404072712371885</v>
      </c>
      <c r="T37" s="9">
        <f t="shared" si="1"/>
        <v>0.22088916297585115</v>
      </c>
    </row>
    <row r="38" spans="4:20" x14ac:dyDescent="0.25">
      <c r="D38" s="13" t="s">
        <v>133</v>
      </c>
      <c r="E38" s="12">
        <v>205276</v>
      </c>
      <c r="F38" s="12">
        <v>204235</v>
      </c>
      <c r="G38" s="12">
        <v>202933</v>
      </c>
      <c r="H38" s="12">
        <v>202124</v>
      </c>
      <c r="I38" s="12">
        <v>201188</v>
      </c>
      <c r="J38" s="12">
        <v>200464</v>
      </c>
      <c r="K38" s="12">
        <v>198115</v>
      </c>
      <c r="L38" s="12">
        <v>197433</v>
      </c>
      <c r="M38" s="12">
        <v>196607</v>
      </c>
      <c r="N38" s="12">
        <v>196787</v>
      </c>
      <c r="O38" s="11">
        <v>198103</v>
      </c>
      <c r="P38" s="11">
        <v>198670</v>
      </c>
      <c r="Q38" s="11">
        <v>198100</v>
      </c>
      <c r="R38" s="9">
        <f t="shared" si="3"/>
        <v>-3.4957812895808615</v>
      </c>
      <c r="S38" s="9">
        <f t="shared" si="0"/>
        <v>0.33783612668601393</v>
      </c>
      <c r="T38" s="9">
        <f t="shared" si="1"/>
        <v>-0.28690793778626755</v>
      </c>
    </row>
    <row r="39" spans="4:20" x14ac:dyDescent="0.25">
      <c r="D39" s="13" t="s">
        <v>134</v>
      </c>
      <c r="E39" s="12">
        <v>241827</v>
      </c>
      <c r="F39" s="12">
        <v>242748</v>
      </c>
      <c r="G39" s="12">
        <v>243888</v>
      </c>
      <c r="H39" s="12">
        <v>244640</v>
      </c>
      <c r="I39" s="12">
        <v>245624</v>
      </c>
      <c r="J39" s="12">
        <v>246868</v>
      </c>
      <c r="K39" s="12">
        <v>239269</v>
      </c>
      <c r="L39" s="12">
        <v>240548</v>
      </c>
      <c r="M39" s="12">
        <v>242871</v>
      </c>
      <c r="N39" s="12">
        <v>245199</v>
      </c>
      <c r="O39" s="11">
        <v>248122</v>
      </c>
      <c r="P39" s="11">
        <v>250326</v>
      </c>
      <c r="Q39" s="11">
        <v>251511</v>
      </c>
      <c r="R39" s="9">
        <f t="shared" si="3"/>
        <v>4.0045156248061744</v>
      </c>
      <c r="S39" s="9">
        <f t="shared" si="0"/>
        <v>4.5575103513643853</v>
      </c>
      <c r="T39" s="9">
        <f t="shared" si="1"/>
        <v>0.47338270894752554</v>
      </c>
    </row>
    <row r="40" spans="4:20" x14ac:dyDescent="0.25">
      <c r="D40" s="13" t="s">
        <v>135</v>
      </c>
      <c r="E40" s="12">
        <v>51352</v>
      </c>
      <c r="F40" s="12">
        <v>50878</v>
      </c>
      <c r="G40" s="12">
        <v>50465</v>
      </c>
      <c r="H40" s="12">
        <v>49965</v>
      </c>
      <c r="I40" s="12">
        <v>49699</v>
      </c>
      <c r="J40" s="12">
        <v>49213</v>
      </c>
      <c r="K40" s="12">
        <v>49082</v>
      </c>
      <c r="L40" s="12">
        <v>48928</v>
      </c>
      <c r="M40" s="12">
        <v>48670</v>
      </c>
      <c r="N40" s="12">
        <v>48728</v>
      </c>
      <c r="O40" s="11">
        <v>50128</v>
      </c>
      <c r="P40" s="11">
        <v>48825</v>
      </c>
      <c r="Q40" s="11">
        <v>48357</v>
      </c>
      <c r="R40" s="9">
        <f t="shared" si="3"/>
        <v>-5.8322947499610507</v>
      </c>
      <c r="S40" s="9">
        <f t="shared" si="0"/>
        <v>-1.1670209287115654</v>
      </c>
      <c r="T40" s="9">
        <f t="shared" si="1"/>
        <v>-0.95852534562212099</v>
      </c>
    </row>
    <row r="41" spans="4:20" x14ac:dyDescent="0.25">
      <c r="D41" s="13" t="s">
        <v>136</v>
      </c>
      <c r="E41" s="12">
        <v>175441</v>
      </c>
      <c r="F41" s="12">
        <v>175906</v>
      </c>
      <c r="G41" s="12">
        <v>176445</v>
      </c>
      <c r="H41" s="12">
        <v>176512</v>
      </c>
      <c r="I41" s="12">
        <v>177042</v>
      </c>
      <c r="J41" s="12">
        <v>177279</v>
      </c>
      <c r="K41" s="12">
        <v>174685</v>
      </c>
      <c r="L41" s="12">
        <v>175640</v>
      </c>
      <c r="M41" s="12">
        <v>176727</v>
      </c>
      <c r="N41" s="12">
        <v>178122</v>
      </c>
      <c r="O41" s="11">
        <v>180719</v>
      </c>
      <c r="P41" s="11">
        <v>181605</v>
      </c>
      <c r="Q41" s="11">
        <v>182930</v>
      </c>
      <c r="R41" s="9">
        <f t="shared" si="3"/>
        <v>4.2686715192001827</v>
      </c>
      <c r="S41" s="9">
        <f t="shared" si="0"/>
        <v>4.1505351856069268</v>
      </c>
      <c r="T41" s="9">
        <f t="shared" si="1"/>
        <v>0.72960546240466329</v>
      </c>
    </row>
    <row r="42" spans="4:20" x14ac:dyDescent="0.25">
      <c r="D42" s="13" t="s">
        <v>137</v>
      </c>
      <c r="E42" s="12">
        <v>112741</v>
      </c>
      <c r="F42" s="12">
        <v>112498</v>
      </c>
      <c r="G42" s="12">
        <v>112679</v>
      </c>
      <c r="H42" s="12">
        <v>112486</v>
      </c>
      <c r="I42" s="12">
        <v>112029</v>
      </c>
      <c r="J42" s="12">
        <v>111876</v>
      </c>
      <c r="K42" s="12">
        <v>110842</v>
      </c>
      <c r="L42" s="12">
        <v>110816</v>
      </c>
      <c r="M42" s="12">
        <v>110882</v>
      </c>
      <c r="N42" s="12">
        <v>111484</v>
      </c>
      <c r="O42" s="11">
        <v>113579</v>
      </c>
      <c r="P42" s="11">
        <v>112695</v>
      </c>
      <c r="Q42" s="11">
        <v>113105</v>
      </c>
      <c r="R42" s="9">
        <f t="shared" si="3"/>
        <v>0.32286390931426467</v>
      </c>
      <c r="S42" s="9">
        <f t="shared" si="0"/>
        <v>2.0655861969390656</v>
      </c>
      <c r="T42" s="9">
        <f t="shared" si="1"/>
        <v>0.36381383379919896</v>
      </c>
    </row>
    <row r="43" spans="4:20" x14ac:dyDescent="0.25">
      <c r="D43" s="13" t="s">
        <v>138</v>
      </c>
      <c r="E43" s="12">
        <v>164875</v>
      </c>
      <c r="F43" s="12">
        <v>164958</v>
      </c>
      <c r="G43" s="12">
        <v>165074</v>
      </c>
      <c r="H43" s="12">
        <v>164603</v>
      </c>
      <c r="I43" s="12">
        <v>164064</v>
      </c>
      <c r="J43" s="12">
        <v>163860</v>
      </c>
      <c r="K43" s="12">
        <v>162182</v>
      </c>
      <c r="L43" s="12">
        <v>161780</v>
      </c>
      <c r="M43" s="12">
        <v>161308</v>
      </c>
      <c r="N43" s="12">
        <v>161842</v>
      </c>
      <c r="O43" s="11">
        <v>163253</v>
      </c>
      <c r="P43" s="11">
        <v>163372</v>
      </c>
      <c r="Q43" s="11">
        <v>163377</v>
      </c>
      <c r="R43" s="9">
        <f t="shared" si="3"/>
        <v>-0.90856709628506849</v>
      </c>
      <c r="S43" s="9">
        <f t="shared" si="0"/>
        <v>0.98714303374953261</v>
      </c>
      <c r="T43" s="9">
        <f t="shared" si="1"/>
        <v>3.0604999632828367E-3</v>
      </c>
    </row>
    <row r="44" spans="4:20" x14ac:dyDescent="0.25">
      <c r="D44" s="13" t="s">
        <v>139</v>
      </c>
      <c r="E44" s="12">
        <v>142678</v>
      </c>
      <c r="F44" s="12">
        <v>142234</v>
      </c>
      <c r="G44" s="12">
        <v>141692</v>
      </c>
      <c r="H44" s="12">
        <v>140792</v>
      </c>
      <c r="I44" s="12">
        <v>140053</v>
      </c>
      <c r="J44" s="12">
        <v>139630</v>
      </c>
      <c r="K44" s="12">
        <v>136072</v>
      </c>
      <c r="L44" s="12">
        <v>135772</v>
      </c>
      <c r="M44" s="12">
        <v>136251</v>
      </c>
      <c r="N44" s="12">
        <v>136200</v>
      </c>
      <c r="O44" s="11">
        <v>140264</v>
      </c>
      <c r="P44" s="11">
        <v>139641</v>
      </c>
      <c r="Q44" s="11">
        <v>139099</v>
      </c>
      <c r="R44" s="9">
        <f t="shared" si="3"/>
        <v>-2.508445590770819</v>
      </c>
      <c r="S44" s="9">
        <f t="shared" si="0"/>
        <v>2.4504316059275908</v>
      </c>
      <c r="T44" s="9">
        <f t="shared" si="1"/>
        <v>-0.38813815426701126</v>
      </c>
    </row>
    <row r="45" spans="4:20" x14ac:dyDescent="0.25">
      <c r="D45" s="13" t="s">
        <v>140</v>
      </c>
      <c r="E45" s="12">
        <v>196475</v>
      </c>
      <c r="F45" s="12">
        <v>197122</v>
      </c>
      <c r="G45" s="12">
        <v>197091</v>
      </c>
      <c r="H45" s="12">
        <v>196891</v>
      </c>
      <c r="I45" s="12">
        <v>196952</v>
      </c>
      <c r="J45" s="12">
        <v>197132</v>
      </c>
      <c r="K45" s="12">
        <v>195606</v>
      </c>
      <c r="L45" s="12">
        <v>195779</v>
      </c>
      <c r="M45" s="12">
        <v>196516</v>
      </c>
      <c r="N45" s="12">
        <v>197448</v>
      </c>
      <c r="O45" s="11">
        <v>200054</v>
      </c>
      <c r="P45" s="11">
        <v>201638</v>
      </c>
      <c r="Q45" s="11">
        <v>201887</v>
      </c>
      <c r="R45" s="9">
        <f t="shared" si="3"/>
        <v>2.7545489247995789</v>
      </c>
      <c r="S45" s="9">
        <f t="shared" si="0"/>
        <v>3.1198443142522905</v>
      </c>
      <c r="T45" s="9">
        <f t="shared" si="1"/>
        <v>0.12348862813556138</v>
      </c>
    </row>
    <row r="46" spans="4:20" x14ac:dyDescent="0.25">
      <c r="D46" s="13" t="s">
        <v>141</v>
      </c>
      <c r="E46" s="12">
        <v>96940</v>
      </c>
      <c r="F46" s="12">
        <v>96458</v>
      </c>
      <c r="G46" s="12">
        <v>95983</v>
      </c>
      <c r="H46" s="12">
        <v>94940</v>
      </c>
      <c r="I46" s="12">
        <v>94428</v>
      </c>
      <c r="J46" s="12">
        <v>94020</v>
      </c>
      <c r="K46" s="12">
        <v>93284</v>
      </c>
      <c r="L46" s="12">
        <v>92801</v>
      </c>
      <c r="M46" s="12">
        <v>92356</v>
      </c>
      <c r="N46" s="12">
        <v>92533</v>
      </c>
      <c r="O46" s="11">
        <v>93131</v>
      </c>
      <c r="P46" s="11">
        <v>92961</v>
      </c>
      <c r="Q46" s="11">
        <v>92744</v>
      </c>
      <c r="R46" s="9">
        <f t="shared" si="3"/>
        <v>-4.3284505879925774</v>
      </c>
      <c r="S46" s="9">
        <f t="shared" si="0"/>
        <v>-6.1421751920775591E-2</v>
      </c>
      <c r="T46" s="9">
        <f t="shared" si="1"/>
        <v>-0.23343122384656567</v>
      </c>
    </row>
    <row r="47" spans="4:20" x14ac:dyDescent="0.25">
      <c r="D47" s="13" t="s">
        <v>142</v>
      </c>
      <c r="E47" s="12">
        <v>134084</v>
      </c>
      <c r="F47" s="12">
        <v>133965</v>
      </c>
      <c r="G47" s="12">
        <v>133767</v>
      </c>
      <c r="H47" s="12">
        <v>133560</v>
      </c>
      <c r="I47" s="12">
        <v>133328</v>
      </c>
      <c r="J47" s="12">
        <v>133368</v>
      </c>
      <c r="K47" s="12">
        <v>131936</v>
      </c>
      <c r="L47" s="12">
        <v>132129</v>
      </c>
      <c r="M47" s="12">
        <v>132459</v>
      </c>
      <c r="N47" s="12">
        <v>133215</v>
      </c>
      <c r="O47" s="11">
        <v>134645</v>
      </c>
      <c r="P47" s="11">
        <v>135842</v>
      </c>
      <c r="Q47" s="11">
        <v>136590</v>
      </c>
      <c r="R47" s="9">
        <f t="shared" si="3"/>
        <v>1.868977655797849</v>
      </c>
      <c r="S47" s="9">
        <f t="shared" si="0"/>
        <v>3.3762459414663084</v>
      </c>
      <c r="T47" s="9">
        <f t="shared" si="1"/>
        <v>0.55063971378513088</v>
      </c>
    </row>
    <row r="48" spans="4:20" x14ac:dyDescent="0.25">
      <c r="D48" s="29" t="s">
        <v>143</v>
      </c>
      <c r="E48" s="12">
        <v>1704133</v>
      </c>
      <c r="F48" s="12">
        <v>1702938</v>
      </c>
      <c r="G48" s="12">
        <v>1701132</v>
      </c>
      <c r="H48" s="12">
        <v>1696643</v>
      </c>
      <c r="I48" s="12">
        <v>1693654</v>
      </c>
      <c r="J48" s="12">
        <v>1692238</v>
      </c>
      <c r="K48" s="30">
        <v>1667127</v>
      </c>
      <c r="L48" s="30">
        <v>1667332</v>
      </c>
      <c r="M48" s="30">
        <v>1670199</v>
      </c>
      <c r="N48" s="30">
        <v>1677715</v>
      </c>
      <c r="O48" s="31">
        <v>1699969</v>
      </c>
      <c r="P48" s="31">
        <v>1703945</v>
      </c>
      <c r="Q48" s="31">
        <v>1706464</v>
      </c>
      <c r="R48" s="32">
        <f t="shared" si="3"/>
        <v>0.13678509834620911</v>
      </c>
      <c r="S48" s="32">
        <f t="shared" si="0"/>
        <v>2.3469830843527291</v>
      </c>
      <c r="T48" s="32">
        <f t="shared" si="1"/>
        <v>0.14783341011592199</v>
      </c>
    </row>
    <row r="49" spans="4:20" x14ac:dyDescent="0.25">
      <c r="D49" s="13" t="s">
        <v>144</v>
      </c>
      <c r="E49" s="12">
        <v>75916</v>
      </c>
      <c r="F49" s="12">
        <v>75320</v>
      </c>
      <c r="G49" s="12">
        <v>75135</v>
      </c>
      <c r="H49" s="12">
        <v>74751</v>
      </c>
      <c r="I49" s="12">
        <v>74512</v>
      </c>
      <c r="J49" s="12">
        <v>74361</v>
      </c>
      <c r="K49" s="12">
        <v>73364</v>
      </c>
      <c r="L49" s="12">
        <v>73588</v>
      </c>
      <c r="M49" s="12">
        <v>74052</v>
      </c>
      <c r="N49" s="12">
        <v>74804</v>
      </c>
      <c r="O49" s="11">
        <v>76323</v>
      </c>
      <c r="P49" s="11">
        <v>77045</v>
      </c>
      <c r="Q49" s="12">
        <v>77521</v>
      </c>
      <c r="R49" s="9">
        <f t="shared" si="3"/>
        <v>2.1141788292323014</v>
      </c>
      <c r="S49" s="9">
        <f t="shared" si="0"/>
        <v>5.3446214056639576</v>
      </c>
      <c r="T49" s="9">
        <f t="shared" si="1"/>
        <v>0.61782075410474135</v>
      </c>
    </row>
    <row r="50" spans="4:20" x14ac:dyDescent="0.25">
      <c r="D50" s="13" t="s">
        <v>145</v>
      </c>
      <c r="E50" s="12">
        <v>51693</v>
      </c>
      <c r="F50" s="12">
        <v>51742</v>
      </c>
      <c r="G50" s="12">
        <v>51714</v>
      </c>
      <c r="H50" s="12">
        <v>51562</v>
      </c>
      <c r="I50" s="12">
        <v>51292</v>
      </c>
      <c r="J50" s="12">
        <v>51616</v>
      </c>
      <c r="K50" s="12">
        <v>49848</v>
      </c>
      <c r="L50" s="12">
        <v>49751</v>
      </c>
      <c r="M50" s="12">
        <v>49790</v>
      </c>
      <c r="N50" s="12">
        <v>50016</v>
      </c>
      <c r="O50" s="11">
        <v>50694</v>
      </c>
      <c r="P50" s="11">
        <v>50486</v>
      </c>
      <c r="Q50" s="12">
        <v>50607</v>
      </c>
      <c r="R50" s="9">
        <f t="shared" si="3"/>
        <v>-2.1008647205617734</v>
      </c>
      <c r="S50" s="9">
        <f t="shared" si="0"/>
        <v>1.7205684307853204</v>
      </c>
      <c r="T50" s="9">
        <f t="shared" si="1"/>
        <v>0.23967040367627135</v>
      </c>
    </row>
    <row r="51" spans="4:20" x14ac:dyDescent="0.25">
      <c r="D51" s="13" t="s">
        <v>146</v>
      </c>
      <c r="E51" s="12">
        <v>158565</v>
      </c>
      <c r="F51" s="12">
        <v>159060</v>
      </c>
      <c r="G51" s="12">
        <v>159563</v>
      </c>
      <c r="H51" s="12">
        <v>160279</v>
      </c>
      <c r="I51" s="12">
        <v>161334</v>
      </c>
      <c r="J51" s="12">
        <v>162173</v>
      </c>
      <c r="K51" s="12">
        <v>157706</v>
      </c>
      <c r="L51" s="12">
        <v>158658</v>
      </c>
      <c r="M51" s="12">
        <v>159610</v>
      </c>
      <c r="N51" s="12">
        <v>160907</v>
      </c>
      <c r="O51" s="11">
        <v>163830</v>
      </c>
      <c r="P51" s="11">
        <v>165711</v>
      </c>
      <c r="Q51" s="12">
        <v>167081</v>
      </c>
      <c r="R51" s="9">
        <f t="shared" si="3"/>
        <v>5.3706681802415517</v>
      </c>
      <c r="S51" s="9">
        <f t="shared" si="0"/>
        <v>5.3089034274981515</v>
      </c>
      <c r="T51" s="9">
        <f t="shared" si="1"/>
        <v>0.82674053020016913</v>
      </c>
    </row>
    <row r="52" spans="4:20" x14ac:dyDescent="0.25">
      <c r="D52" s="13" t="s">
        <v>147</v>
      </c>
      <c r="E52" s="12">
        <v>163814</v>
      </c>
      <c r="F52" s="12">
        <v>163020</v>
      </c>
      <c r="G52" s="12">
        <v>162870</v>
      </c>
      <c r="H52" s="12">
        <v>163286</v>
      </c>
      <c r="I52" s="12">
        <v>163514</v>
      </c>
      <c r="J52" s="12">
        <v>164119</v>
      </c>
      <c r="K52" s="12">
        <v>154513</v>
      </c>
      <c r="L52" s="12">
        <v>155625</v>
      </c>
      <c r="M52" s="12">
        <v>156315</v>
      </c>
      <c r="N52" s="12">
        <v>156897</v>
      </c>
      <c r="O52" s="11">
        <v>162403</v>
      </c>
      <c r="P52" s="11">
        <v>164070</v>
      </c>
      <c r="Q52" s="12">
        <v>164374</v>
      </c>
      <c r="R52" s="9">
        <f t="shared" si="3"/>
        <v>0.34185112383558192</v>
      </c>
      <c r="S52" s="9">
        <f t="shared" si="0"/>
        <v>5.6218473895582406</v>
      </c>
      <c r="T52" s="9">
        <f t="shared" si="1"/>
        <v>0.18528676784299591</v>
      </c>
    </row>
    <row r="53" spans="4:20" x14ac:dyDescent="0.25">
      <c r="D53" s="13" t="s">
        <v>148</v>
      </c>
      <c r="E53" s="12">
        <v>83552</v>
      </c>
      <c r="F53" s="12">
        <v>82797</v>
      </c>
      <c r="G53" s="12">
        <v>82192</v>
      </c>
      <c r="H53" s="12">
        <v>81411</v>
      </c>
      <c r="I53" s="12">
        <v>81137</v>
      </c>
      <c r="J53" s="12">
        <v>81324</v>
      </c>
      <c r="K53" s="12">
        <v>76926</v>
      </c>
      <c r="L53" s="12">
        <v>76545</v>
      </c>
      <c r="M53" s="12">
        <v>75728</v>
      </c>
      <c r="N53" s="12">
        <v>75534</v>
      </c>
      <c r="O53" s="11">
        <v>75995</v>
      </c>
      <c r="P53" s="11">
        <v>76201</v>
      </c>
      <c r="Q53" s="12">
        <v>76316</v>
      </c>
      <c r="R53" s="9">
        <f t="shared" si="3"/>
        <v>-8.6604749138261212</v>
      </c>
      <c r="S53" s="9">
        <f t="shared" si="0"/>
        <v>-0.29917042262721338</v>
      </c>
      <c r="T53" s="9">
        <f t="shared" si="1"/>
        <v>0.15091665463707216</v>
      </c>
    </row>
    <row r="54" spans="4:20" x14ac:dyDescent="0.25">
      <c r="D54" s="13" t="s">
        <v>149</v>
      </c>
      <c r="E54" s="12">
        <v>115891</v>
      </c>
      <c r="F54" s="12">
        <v>116626</v>
      </c>
      <c r="G54" s="12">
        <v>117041</v>
      </c>
      <c r="H54" s="12">
        <v>117102</v>
      </c>
      <c r="I54" s="12">
        <v>117517</v>
      </c>
      <c r="J54" s="12">
        <v>118004</v>
      </c>
      <c r="K54" s="12">
        <v>117951</v>
      </c>
      <c r="L54" s="12">
        <v>118489</v>
      </c>
      <c r="M54" s="12">
        <v>118865</v>
      </c>
      <c r="N54" s="12">
        <v>119917</v>
      </c>
      <c r="O54" s="33">
        <v>121435</v>
      </c>
      <c r="P54" s="33">
        <v>122698</v>
      </c>
      <c r="Q54" s="12">
        <v>123377</v>
      </c>
      <c r="R54" s="9">
        <f t="shared" si="3"/>
        <v>6.4595179953577144</v>
      </c>
      <c r="S54" s="9">
        <f t="shared" si="0"/>
        <v>4.1252774519153803</v>
      </c>
      <c r="T54" s="9">
        <f t="shared" si="1"/>
        <v>0.55339125332116623</v>
      </c>
    </row>
    <row r="55" spans="4:20" x14ac:dyDescent="0.25">
      <c r="D55" s="13" t="s">
        <v>150</v>
      </c>
      <c r="E55" s="12">
        <v>190128</v>
      </c>
      <c r="F55" s="12">
        <v>190252</v>
      </c>
      <c r="G55" s="12">
        <v>190293</v>
      </c>
      <c r="H55" s="12">
        <v>189381</v>
      </c>
      <c r="I55" s="12">
        <v>188973</v>
      </c>
      <c r="J55" s="12">
        <v>188947</v>
      </c>
      <c r="K55" s="12">
        <v>186713</v>
      </c>
      <c r="L55" s="12">
        <v>186673</v>
      </c>
      <c r="M55" s="12">
        <v>187058</v>
      </c>
      <c r="N55" s="12">
        <v>187998</v>
      </c>
      <c r="O55" s="11">
        <v>189199</v>
      </c>
      <c r="P55" s="11">
        <v>190066</v>
      </c>
      <c r="Q55" s="12">
        <v>189949</v>
      </c>
      <c r="R55" s="9">
        <f t="shared" si="3"/>
        <v>-9.4147100900443093E-2</v>
      </c>
      <c r="S55" s="9">
        <f t="shared" si="0"/>
        <v>1.7549404573773444</v>
      </c>
      <c r="T55" s="9">
        <f t="shared" si="1"/>
        <v>-6.1557564214524518E-2</v>
      </c>
    </row>
    <row r="56" spans="4:20" x14ac:dyDescent="0.25">
      <c r="D56" s="13" t="s">
        <v>151</v>
      </c>
      <c r="E56" s="12">
        <v>155642</v>
      </c>
      <c r="F56" s="12">
        <v>156241</v>
      </c>
      <c r="G56" s="12">
        <v>157164</v>
      </c>
      <c r="H56" s="12">
        <v>157268</v>
      </c>
      <c r="I56" s="12">
        <v>157506</v>
      </c>
      <c r="J56" s="12">
        <v>158194</v>
      </c>
      <c r="K56" s="12">
        <v>159290</v>
      </c>
      <c r="L56" s="12">
        <v>160033</v>
      </c>
      <c r="M56" s="12">
        <v>160176</v>
      </c>
      <c r="N56" s="12">
        <v>162350</v>
      </c>
      <c r="O56" s="11">
        <v>164734</v>
      </c>
      <c r="P56" s="11">
        <v>165930</v>
      </c>
      <c r="Q56" s="12">
        <v>167925</v>
      </c>
      <c r="R56" s="9">
        <f t="shared" si="3"/>
        <v>7.8918286837742926</v>
      </c>
      <c r="S56" s="9">
        <f t="shared" si="0"/>
        <v>4.9314828816556542</v>
      </c>
      <c r="T56" s="9">
        <f t="shared" si="1"/>
        <v>1.2023142288916944</v>
      </c>
    </row>
    <row r="57" spans="4:20" x14ac:dyDescent="0.25">
      <c r="D57" s="13" t="s">
        <v>152</v>
      </c>
      <c r="E57" s="12">
        <v>310088</v>
      </c>
      <c r="F57" s="12">
        <v>311965</v>
      </c>
      <c r="G57" s="12">
        <v>313533</v>
      </c>
      <c r="H57" s="12">
        <v>313824</v>
      </c>
      <c r="I57" s="12">
        <v>313098</v>
      </c>
      <c r="J57" s="12">
        <v>313056</v>
      </c>
      <c r="K57" s="12">
        <v>311634</v>
      </c>
      <c r="L57" s="12">
        <v>312855</v>
      </c>
      <c r="M57" s="12">
        <v>313689</v>
      </c>
      <c r="N57" s="12">
        <v>315757</v>
      </c>
      <c r="O57" s="11">
        <v>319488</v>
      </c>
      <c r="P57" s="11">
        <v>321391</v>
      </c>
      <c r="Q57" s="12">
        <v>323636</v>
      </c>
      <c r="R57" s="9">
        <f t="shared" si="3"/>
        <v>4.369082325017402</v>
      </c>
      <c r="S57" s="9">
        <f t="shared" si="0"/>
        <v>3.4460053379361142</v>
      </c>
      <c r="T57" s="9">
        <f t="shared" si="1"/>
        <v>0.69852609438348168</v>
      </c>
    </row>
    <row r="58" spans="4:20" x14ac:dyDescent="0.25">
      <c r="D58" s="13" t="s">
        <v>153</v>
      </c>
      <c r="E58" s="12">
        <v>101412</v>
      </c>
      <c r="F58" s="12">
        <v>101192</v>
      </c>
      <c r="G58" s="12">
        <v>100779</v>
      </c>
      <c r="H58" s="12">
        <v>100307</v>
      </c>
      <c r="I58" s="12">
        <v>99851</v>
      </c>
      <c r="J58" s="12">
        <v>99598</v>
      </c>
      <c r="K58" s="12">
        <v>97857</v>
      </c>
      <c r="L58" s="12">
        <v>97327</v>
      </c>
      <c r="M58" s="12">
        <v>97093</v>
      </c>
      <c r="N58" s="12">
        <v>96937</v>
      </c>
      <c r="O58" s="11">
        <v>97900</v>
      </c>
      <c r="P58" s="11">
        <v>98409</v>
      </c>
      <c r="Q58" s="12">
        <v>98509</v>
      </c>
      <c r="R58" s="9">
        <f t="shared" si="3"/>
        <v>-2.8625803652427777</v>
      </c>
      <c r="S58" s="9">
        <f t="shared" si="0"/>
        <v>1.2144625848942212</v>
      </c>
      <c r="T58" s="9">
        <f t="shared" si="1"/>
        <v>0.10161672204777972</v>
      </c>
    </row>
    <row r="59" spans="4:20" x14ac:dyDescent="0.25">
      <c r="D59" s="13" t="s">
        <v>154</v>
      </c>
      <c r="E59" s="12">
        <v>134442</v>
      </c>
      <c r="F59" s="12">
        <v>134840</v>
      </c>
      <c r="G59" s="12">
        <v>135270</v>
      </c>
      <c r="H59" s="12">
        <v>135508</v>
      </c>
      <c r="I59" s="12">
        <v>135346</v>
      </c>
      <c r="J59" s="12">
        <v>135047</v>
      </c>
      <c r="K59" s="12">
        <v>133400</v>
      </c>
      <c r="L59" s="12">
        <v>133652</v>
      </c>
      <c r="M59" s="12">
        <v>133678</v>
      </c>
      <c r="N59" s="12">
        <v>134329</v>
      </c>
      <c r="O59" s="11">
        <v>135662</v>
      </c>
      <c r="P59" s="11">
        <v>135770</v>
      </c>
      <c r="Q59" s="12">
        <v>135859</v>
      </c>
      <c r="R59" s="9">
        <f t="shared" si="3"/>
        <v>1.0539861055324877</v>
      </c>
      <c r="S59" s="9">
        <f t="shared" si="0"/>
        <v>1.6513033849100651</v>
      </c>
      <c r="T59" s="9">
        <f t="shared" si="1"/>
        <v>6.5552036532380953E-2</v>
      </c>
    </row>
    <row r="60" spans="4:20" x14ac:dyDescent="0.25">
      <c r="D60" s="13" t="s">
        <v>155</v>
      </c>
      <c r="E60" s="12">
        <v>165056</v>
      </c>
      <c r="F60" s="12">
        <v>165347</v>
      </c>
      <c r="G60" s="12">
        <v>165088</v>
      </c>
      <c r="H60" s="12">
        <v>164947</v>
      </c>
      <c r="I60" s="12">
        <v>164837</v>
      </c>
      <c r="J60" s="12">
        <v>164705</v>
      </c>
      <c r="K60" s="12">
        <v>163991</v>
      </c>
      <c r="L60" s="12">
        <v>164202</v>
      </c>
      <c r="M60" s="12">
        <v>164792</v>
      </c>
      <c r="N60" s="12">
        <v>165809</v>
      </c>
      <c r="O60" s="11">
        <v>167548</v>
      </c>
      <c r="P60" s="11">
        <v>168253</v>
      </c>
      <c r="Q60" s="12">
        <v>168946</v>
      </c>
      <c r="R60" s="9">
        <f t="shared" si="3"/>
        <v>2.3567758821248646</v>
      </c>
      <c r="S60" s="9">
        <f t="shared" si="0"/>
        <v>2.8891243712013193</v>
      </c>
      <c r="T60" s="9">
        <f t="shared" si="1"/>
        <v>0.41187972874183743</v>
      </c>
    </row>
    <row r="61" spans="4:20" x14ac:dyDescent="0.25">
      <c r="D61" s="13" t="s">
        <v>156</v>
      </c>
      <c r="E61" s="12">
        <v>125731</v>
      </c>
      <c r="F61" s="12">
        <v>125949</v>
      </c>
      <c r="G61" s="12">
        <v>126131</v>
      </c>
      <c r="H61" s="12">
        <v>125943</v>
      </c>
      <c r="I61" s="12">
        <v>126571</v>
      </c>
      <c r="J61" s="12">
        <v>127282</v>
      </c>
      <c r="K61" s="12">
        <v>125265</v>
      </c>
      <c r="L61" s="12">
        <v>125413</v>
      </c>
      <c r="M61" s="12">
        <v>125778</v>
      </c>
      <c r="N61" s="12">
        <v>126798</v>
      </c>
      <c r="O61" s="11">
        <v>128608</v>
      </c>
      <c r="P61" s="11">
        <v>129484</v>
      </c>
      <c r="Q61" s="12">
        <v>129924</v>
      </c>
      <c r="R61" s="9">
        <f t="shared" si="3"/>
        <v>3.3348975193070913</v>
      </c>
      <c r="S61" s="9">
        <f t="shared" si="0"/>
        <v>3.5969157902290902</v>
      </c>
      <c r="T61" s="9">
        <f t="shared" si="1"/>
        <v>0.33981032405547751</v>
      </c>
    </row>
    <row r="62" spans="4:20" x14ac:dyDescent="0.25">
      <c r="D62" s="13" t="s">
        <v>157</v>
      </c>
      <c r="E62" s="12">
        <v>359449</v>
      </c>
      <c r="F62" s="12">
        <v>359340</v>
      </c>
      <c r="G62" s="12">
        <v>358852</v>
      </c>
      <c r="H62" s="12">
        <v>358236</v>
      </c>
      <c r="I62" s="12">
        <v>357056</v>
      </c>
      <c r="J62" s="12">
        <v>356123</v>
      </c>
      <c r="K62" s="12">
        <v>350418</v>
      </c>
      <c r="L62" s="12">
        <v>350444</v>
      </c>
      <c r="M62" s="12">
        <v>350302</v>
      </c>
      <c r="N62" s="12">
        <v>351316</v>
      </c>
      <c r="O62" s="11">
        <v>358079</v>
      </c>
      <c r="P62" s="11">
        <v>354807</v>
      </c>
      <c r="Q62" s="12">
        <v>356140</v>
      </c>
      <c r="R62" s="9">
        <f t="shared" si="3"/>
        <v>-0.92057565885563974</v>
      </c>
      <c r="S62" s="9">
        <f t="shared" si="0"/>
        <v>1.6253666777002849</v>
      </c>
      <c r="T62" s="9">
        <f t="shared" si="1"/>
        <v>0.37569721003249867</v>
      </c>
    </row>
    <row r="63" spans="4:20" x14ac:dyDescent="0.25">
      <c r="D63" s="13" t="s">
        <v>158</v>
      </c>
      <c r="E63" s="12">
        <v>132401</v>
      </c>
      <c r="F63" s="12">
        <v>133104</v>
      </c>
      <c r="G63" s="12">
        <v>134404</v>
      </c>
      <c r="H63" s="12">
        <v>134506</v>
      </c>
      <c r="I63" s="12">
        <v>134838</v>
      </c>
      <c r="J63" s="12">
        <v>135374</v>
      </c>
      <c r="K63" s="12">
        <v>132752</v>
      </c>
      <c r="L63" s="12">
        <v>133462</v>
      </c>
      <c r="M63" s="12">
        <v>134188</v>
      </c>
      <c r="N63" s="12">
        <v>136184</v>
      </c>
      <c r="O63" s="11">
        <v>137866</v>
      </c>
      <c r="P63" s="11">
        <v>139671</v>
      </c>
      <c r="Q63" s="12">
        <v>140540</v>
      </c>
      <c r="R63" s="9">
        <f t="shared" si="3"/>
        <v>6.1472345375034934</v>
      </c>
      <c r="S63" s="9">
        <f t="shared" si="0"/>
        <v>5.3033822361421272</v>
      </c>
      <c r="T63" s="9">
        <f t="shared" si="1"/>
        <v>0.62217640025488663</v>
      </c>
    </row>
    <row r="64" spans="4:20" x14ac:dyDescent="0.25">
      <c r="D64" s="13" t="s">
        <v>159</v>
      </c>
      <c r="E64" s="12">
        <v>93725</v>
      </c>
      <c r="F64" s="12">
        <v>93094</v>
      </c>
      <c r="G64" s="12">
        <v>92622</v>
      </c>
      <c r="H64" s="12">
        <v>91968</v>
      </c>
      <c r="I64" s="12">
        <v>91228</v>
      </c>
      <c r="J64" s="12">
        <v>90772</v>
      </c>
      <c r="K64" s="12">
        <v>89527</v>
      </c>
      <c r="L64" s="12">
        <v>89126</v>
      </c>
      <c r="M64" s="12">
        <v>88831</v>
      </c>
      <c r="N64" s="12">
        <v>88765</v>
      </c>
      <c r="O64" s="11">
        <v>89239</v>
      </c>
      <c r="P64" s="11">
        <v>89282</v>
      </c>
      <c r="Q64" s="12">
        <v>89022</v>
      </c>
      <c r="R64" s="9">
        <f t="shared" si="3"/>
        <v>-5.0178714323819662</v>
      </c>
      <c r="S64" s="9">
        <f t="shared" si="0"/>
        <v>-0.11668873280524394</v>
      </c>
      <c r="T64" s="9">
        <f t="shared" si="1"/>
        <v>-0.29121211442395634</v>
      </c>
    </row>
    <row r="65" spans="4:20" x14ac:dyDescent="0.25">
      <c r="D65" s="13" t="s">
        <v>160</v>
      </c>
      <c r="E65" s="12">
        <v>57954</v>
      </c>
      <c r="F65" s="12">
        <v>57829</v>
      </c>
      <c r="G65" s="12">
        <v>57742</v>
      </c>
      <c r="H65" s="12">
        <v>57492</v>
      </c>
      <c r="I65" s="12">
        <v>57391</v>
      </c>
      <c r="J65" s="12">
        <v>57280</v>
      </c>
      <c r="K65" s="12">
        <v>56572</v>
      </c>
      <c r="L65" s="12">
        <v>56362</v>
      </c>
      <c r="M65" s="12">
        <v>56400</v>
      </c>
      <c r="N65" s="12">
        <v>56539</v>
      </c>
      <c r="O65" s="11">
        <v>57173</v>
      </c>
      <c r="P65" s="11">
        <v>56881</v>
      </c>
      <c r="Q65" s="12">
        <v>56731</v>
      </c>
      <c r="R65" s="9">
        <f t="shared" si="3"/>
        <v>-2.1102943713979982</v>
      </c>
      <c r="S65" s="9">
        <f t="shared" si="0"/>
        <v>0.6546964266704407</v>
      </c>
      <c r="T65" s="9">
        <f t="shared" si="1"/>
        <v>-0.26370844394438109</v>
      </c>
    </row>
    <row r="66" spans="4:20" x14ac:dyDescent="0.25">
      <c r="D66" s="29" t="s">
        <v>161</v>
      </c>
      <c r="E66" s="12">
        <v>2475459</v>
      </c>
      <c r="F66" s="12">
        <v>2477718</v>
      </c>
      <c r="G66" s="12">
        <v>2480393</v>
      </c>
      <c r="H66" s="12">
        <v>2477771</v>
      </c>
      <c r="I66" s="12">
        <v>2476001</v>
      </c>
      <c r="J66" s="12">
        <v>2477975</v>
      </c>
      <c r="K66" s="30">
        <v>2437727</v>
      </c>
      <c r="L66" s="30">
        <v>2442205</v>
      </c>
      <c r="M66" s="30">
        <v>2446345</v>
      </c>
      <c r="N66" s="30">
        <v>2460857</v>
      </c>
      <c r="O66" s="31">
        <v>2496176</v>
      </c>
      <c r="P66" s="31">
        <v>2506155</v>
      </c>
      <c r="Q66" s="30">
        <v>2516457</v>
      </c>
      <c r="R66" s="9">
        <f t="shared" si="3"/>
        <v>1.6561777028017701</v>
      </c>
      <c r="S66" s="9">
        <f t="shared" si="0"/>
        <v>3.0403672091409106</v>
      </c>
      <c r="T66" s="9">
        <f t="shared" si="1"/>
        <v>0.41106795070535895</v>
      </c>
    </row>
    <row r="67" spans="4:20" x14ac:dyDescent="0.25">
      <c r="D67" s="29" t="s">
        <v>162</v>
      </c>
      <c r="E67" s="12">
        <v>7993946</v>
      </c>
      <c r="F67" s="12">
        <v>7982685</v>
      </c>
      <c r="G67" s="12">
        <v>7971684</v>
      </c>
      <c r="H67" s="12">
        <v>7947244</v>
      </c>
      <c r="I67" s="12">
        <v>7928815</v>
      </c>
      <c r="J67" s="12">
        <v>7918293</v>
      </c>
      <c r="K67" s="30">
        <v>7774253</v>
      </c>
      <c r="L67" s="30">
        <v>7778995</v>
      </c>
      <c r="M67" s="30">
        <v>7790559</v>
      </c>
      <c r="N67" s="30">
        <v>7826739</v>
      </c>
      <c r="O67" s="31">
        <v>7926599</v>
      </c>
      <c r="P67" s="31">
        <v>7945685</v>
      </c>
      <c r="Q67" s="30">
        <v>7962775</v>
      </c>
      <c r="R67" s="32">
        <f t="shared" si="3"/>
        <v>-0.38993258148103394</v>
      </c>
      <c r="S67" s="32">
        <f t="shared" si="0"/>
        <v>2.3625159805347664</v>
      </c>
      <c r="T67" s="32">
        <f t="shared" si="1"/>
        <v>0.21508529472285431</v>
      </c>
    </row>
    <row r="68" spans="4:20" x14ac:dyDescent="0.25">
      <c r="D68" s="34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30"/>
      <c r="R68" s="32"/>
      <c r="S68" s="32"/>
      <c r="T68" s="32"/>
    </row>
    <row r="69" spans="4:20" x14ac:dyDescent="0.25">
      <c r="D69" s="107" t="s">
        <v>163</v>
      </c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</row>
    <row r="70" spans="4:20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</row>
  </sheetData>
  <mergeCells count="6">
    <mergeCell ref="D69:T70"/>
    <mergeCell ref="D4:D6"/>
    <mergeCell ref="E4:Q4"/>
    <mergeCell ref="R4:T4"/>
    <mergeCell ref="E6:Q6"/>
    <mergeCell ref="R6:T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A1_2019</vt:lpstr>
      <vt:lpstr>2019_A1_Karte</vt:lpstr>
      <vt:lpstr>A1_Berechnung</vt:lpstr>
      <vt:lpstr>Roh_Göttingen</vt:lpstr>
      <vt:lpstr>A1_2019_roh</vt:lpstr>
      <vt:lpstr>A1_2018_roh</vt:lpstr>
      <vt:lpstr>A1_2017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2019-06-28T05:33:09Z</dcterms:created>
  <dcterms:modified xsi:type="dcterms:W3CDTF">2020-09-29T07:49:44Z</dcterms:modified>
</cp:coreProperties>
</file>