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D8A8D93E-7DAF-4407-9374-D8B7E9E3107E}" xr6:coauthVersionLast="36" xr6:coauthVersionMax="36" xr10:uidLastSave="{00000000-0000-0000-0000-000000000000}"/>
  <bookViews>
    <workbookView xWindow="480" yWindow="315" windowWidth="24540" windowHeight="12465" xr2:uid="{00000000-000D-0000-FFFF-FFFF00000000}"/>
    <workbookView xWindow="0" yWindow="0" windowWidth="28800" windowHeight="13410" activeTab="3" xr2:uid="{7CEC44D7-AE24-4D62-BD72-ABEE85E74550}"/>
  </bookViews>
  <sheets>
    <sheet name="B12_Zeitreihe" sheetId="10" r:id="rId1"/>
    <sheet name="2019_B12_Rand" sheetId="19" state="hidden" r:id="rId2"/>
    <sheet name="2019_B12_Berechnung" sheetId="15" r:id="rId3"/>
    <sheet name="Rohdaten_2019" sheetId="14" r:id="rId4"/>
    <sheet name="2018_B12_Rand" sheetId="13" r:id="rId5"/>
    <sheet name="2018_B12_Berechnung" sheetId="11" r:id="rId6"/>
    <sheet name="Rohdaten_2018" sheetId="9" r:id="rId7"/>
    <sheet name="2017_B12" sheetId="8" r:id="rId8"/>
    <sheet name="Tabelle_B12" sheetId="1" r:id="rId9"/>
    <sheet name="Tabelle1" sheetId="5" r:id="rId10"/>
    <sheet name="Diagramm" sheetId="4" r:id="rId11"/>
    <sheet name="Rohdaten_2012" sheetId="2" r:id="rId12"/>
    <sheet name="Rohdaten_2014" sheetId="3" r:id="rId13"/>
    <sheet name="Rohdaten_2017" sheetId="6" r:id="rId14"/>
    <sheet name="Daten2017_bearbeitet" sheetId="7" r:id="rId15"/>
    <sheet name="Tabelle2" sheetId="20" r:id="rId16"/>
  </sheets>
  <externalReferences>
    <externalReference r:id="rId17"/>
  </externalReferences>
  <definedNames>
    <definedName name="_xlnm._FilterDatabase" localSheetId="4" hidden="1">'2018_B12_Rand'!$A$26:$J$26</definedName>
    <definedName name="_xlnm._FilterDatabase" localSheetId="1" hidden="1">'2019_B12_Rand'!$A$26:$J$26</definedName>
    <definedName name="DEF">[1]Rohdaten_2018!$C$79</definedName>
    <definedName name="Kopf">[1]B12_Zeitreihe!$B$1</definedName>
  </definedNames>
  <calcPr calcId="191029"/>
</workbook>
</file>

<file path=xl/calcChain.xml><?xml version="1.0" encoding="utf-8"?>
<calcChain xmlns="http://schemas.openxmlformats.org/spreadsheetml/2006/main">
  <c r="H50" i="10" l="1"/>
  <c r="I50" i="10"/>
  <c r="J50" i="10"/>
  <c r="K50" i="10"/>
  <c r="L50" i="10"/>
  <c r="M50" i="10"/>
  <c r="N50" i="10"/>
  <c r="O50" i="10"/>
  <c r="G50" i="10"/>
  <c r="G43" i="10"/>
  <c r="H43" i="10"/>
  <c r="I43" i="10"/>
  <c r="J43" i="10"/>
  <c r="K43" i="10"/>
  <c r="L43" i="10"/>
  <c r="G44" i="10"/>
  <c r="H44" i="10"/>
  <c r="I44" i="10"/>
  <c r="J44" i="10"/>
  <c r="K44" i="10"/>
  <c r="L44" i="10"/>
  <c r="M44" i="10"/>
  <c r="N44" i="10"/>
  <c r="O44" i="10"/>
  <c r="G45" i="10"/>
  <c r="H45" i="10"/>
  <c r="I45" i="10"/>
  <c r="J45" i="10"/>
  <c r="K45" i="10"/>
  <c r="L45" i="10"/>
  <c r="M45" i="10"/>
  <c r="N45" i="10"/>
  <c r="O45" i="10"/>
  <c r="G46" i="10"/>
  <c r="H46" i="10"/>
  <c r="I46" i="10"/>
  <c r="J46" i="10"/>
  <c r="K46" i="10"/>
  <c r="L46" i="10"/>
  <c r="M46" i="10"/>
  <c r="N46" i="10"/>
  <c r="O46" i="10"/>
  <c r="G47" i="10"/>
  <c r="H47" i="10"/>
  <c r="I47" i="10"/>
  <c r="J47" i="10"/>
  <c r="K47" i="10"/>
  <c r="L47" i="10"/>
  <c r="M47" i="10"/>
  <c r="N47" i="10"/>
  <c r="O47" i="10"/>
  <c r="G48" i="10"/>
  <c r="H48" i="10"/>
  <c r="I48" i="10"/>
  <c r="J48" i="10"/>
  <c r="K48" i="10"/>
  <c r="L48" i="10"/>
  <c r="M48" i="10"/>
  <c r="N48" i="10"/>
  <c r="O48" i="10"/>
  <c r="G49" i="10"/>
  <c r="H49" i="10"/>
  <c r="I49" i="10"/>
  <c r="J49" i="10"/>
  <c r="K49" i="10"/>
  <c r="L49" i="10"/>
  <c r="M49" i="10"/>
  <c r="N49" i="10"/>
  <c r="O49" i="10"/>
  <c r="O42" i="10"/>
  <c r="N42" i="10"/>
  <c r="M42" i="10"/>
  <c r="L42" i="10"/>
  <c r="K42" i="10"/>
  <c r="J42" i="10"/>
  <c r="I42" i="10"/>
  <c r="H42" i="10"/>
  <c r="G42" i="10"/>
  <c r="H41" i="10"/>
  <c r="I41" i="10"/>
  <c r="J41" i="10"/>
  <c r="K41" i="10"/>
  <c r="L41" i="10"/>
  <c r="M41" i="10"/>
  <c r="N41" i="10"/>
  <c r="O41" i="10"/>
  <c r="G41" i="10"/>
  <c r="G34" i="10"/>
  <c r="H34" i="10"/>
  <c r="I34" i="10"/>
  <c r="J34" i="10"/>
  <c r="K34" i="10"/>
  <c r="L34" i="10"/>
  <c r="M34" i="10"/>
  <c r="N34" i="10"/>
  <c r="G35" i="10"/>
  <c r="H35" i="10"/>
  <c r="I35" i="10"/>
  <c r="J35" i="10"/>
  <c r="K35" i="10"/>
  <c r="L35" i="10"/>
  <c r="M35" i="10"/>
  <c r="N35" i="10"/>
  <c r="G36" i="10"/>
  <c r="H36" i="10"/>
  <c r="I36" i="10"/>
  <c r="J36" i="10"/>
  <c r="K36" i="10"/>
  <c r="L36" i="10"/>
  <c r="M36" i="10"/>
  <c r="N36" i="10"/>
  <c r="G37" i="10"/>
  <c r="H37" i="10"/>
  <c r="I37" i="10"/>
  <c r="J37" i="10"/>
  <c r="K37" i="10"/>
  <c r="L37" i="10"/>
  <c r="M37" i="10"/>
  <c r="N37" i="10"/>
  <c r="G38" i="10"/>
  <c r="H38" i="10"/>
  <c r="I38" i="10"/>
  <c r="J38" i="10"/>
  <c r="K38" i="10"/>
  <c r="L38" i="10"/>
  <c r="M38" i="10"/>
  <c r="N38" i="10"/>
  <c r="G39" i="10"/>
  <c r="H39" i="10"/>
  <c r="I39" i="10"/>
  <c r="J39" i="10"/>
  <c r="K39" i="10"/>
  <c r="L39" i="10"/>
  <c r="M39" i="10"/>
  <c r="N39" i="10"/>
  <c r="G40" i="10"/>
  <c r="H40" i="10"/>
  <c r="I40" i="10"/>
  <c r="J40" i="10"/>
  <c r="K40" i="10"/>
  <c r="L40" i="10"/>
  <c r="M40" i="10"/>
  <c r="N40" i="10"/>
  <c r="H33" i="10"/>
  <c r="I33" i="10"/>
  <c r="J33" i="10"/>
  <c r="K33" i="10"/>
  <c r="L33" i="10"/>
  <c r="M33" i="10"/>
  <c r="N33" i="10"/>
  <c r="G33" i="10"/>
  <c r="H68" i="10"/>
  <c r="I68" i="10"/>
  <c r="J68" i="10"/>
  <c r="K68" i="10"/>
  <c r="L68" i="10"/>
  <c r="M68" i="10"/>
  <c r="N68" i="10"/>
  <c r="G68" i="10"/>
  <c r="G61" i="10"/>
  <c r="H61" i="10"/>
  <c r="I61" i="10"/>
  <c r="J61" i="10"/>
  <c r="K61" i="10"/>
  <c r="L61" i="10"/>
  <c r="M61" i="10"/>
  <c r="N61" i="10"/>
  <c r="G62" i="10"/>
  <c r="H62" i="10"/>
  <c r="I62" i="10"/>
  <c r="J62" i="10"/>
  <c r="K62" i="10"/>
  <c r="L62" i="10"/>
  <c r="M62" i="10"/>
  <c r="N62" i="10"/>
  <c r="G63" i="10"/>
  <c r="H63" i="10"/>
  <c r="I63" i="10"/>
  <c r="J63" i="10"/>
  <c r="K63" i="10"/>
  <c r="L63" i="10"/>
  <c r="M63" i="10"/>
  <c r="N63" i="10"/>
  <c r="G64" i="10"/>
  <c r="H64" i="10"/>
  <c r="I64" i="10"/>
  <c r="J64" i="10"/>
  <c r="K64" i="10"/>
  <c r="L64" i="10"/>
  <c r="M64" i="10"/>
  <c r="N64" i="10"/>
  <c r="G65" i="10"/>
  <c r="H65" i="10"/>
  <c r="I65" i="10"/>
  <c r="J65" i="10"/>
  <c r="K65" i="10"/>
  <c r="L65" i="10"/>
  <c r="M65" i="10"/>
  <c r="N65" i="10"/>
  <c r="G66" i="10"/>
  <c r="H66" i="10"/>
  <c r="I66" i="10"/>
  <c r="J66" i="10"/>
  <c r="K66" i="10"/>
  <c r="L66" i="10"/>
  <c r="M66" i="10"/>
  <c r="N66" i="10"/>
  <c r="G67" i="10"/>
  <c r="H67" i="10"/>
  <c r="I67" i="10"/>
  <c r="J67" i="10"/>
  <c r="K67" i="10"/>
  <c r="L67" i="10"/>
  <c r="M67" i="10"/>
  <c r="N67" i="10"/>
  <c r="N60" i="10"/>
  <c r="M60" i="10"/>
  <c r="L60" i="10"/>
  <c r="K60" i="10"/>
  <c r="J60" i="10"/>
  <c r="I60" i="10"/>
  <c r="H60" i="10"/>
  <c r="G60" i="10"/>
  <c r="H59" i="10"/>
  <c r="I59" i="10"/>
  <c r="J59" i="10"/>
  <c r="K59" i="10"/>
  <c r="L59" i="10"/>
  <c r="M59" i="10"/>
  <c r="N59" i="10"/>
  <c r="G59" i="10"/>
  <c r="G52" i="10"/>
  <c r="H52" i="10"/>
  <c r="I52" i="10"/>
  <c r="J52" i="10"/>
  <c r="K52" i="10"/>
  <c r="L52" i="10"/>
  <c r="M52" i="10"/>
  <c r="N52" i="10"/>
  <c r="G53" i="10"/>
  <c r="H53" i="10"/>
  <c r="I53" i="10"/>
  <c r="J53" i="10"/>
  <c r="K53" i="10"/>
  <c r="L53" i="10"/>
  <c r="M53" i="10"/>
  <c r="N53" i="10"/>
  <c r="G54" i="10"/>
  <c r="H54" i="10"/>
  <c r="I54" i="10"/>
  <c r="J54" i="10"/>
  <c r="K54" i="10"/>
  <c r="L54" i="10"/>
  <c r="M54" i="10"/>
  <c r="N54" i="10"/>
  <c r="G55" i="10"/>
  <c r="H55" i="10"/>
  <c r="I55" i="10"/>
  <c r="J55" i="10"/>
  <c r="K55" i="10"/>
  <c r="L55" i="10"/>
  <c r="M55" i="10"/>
  <c r="N55" i="10"/>
  <c r="G56" i="10"/>
  <c r="H56" i="10"/>
  <c r="I56" i="10"/>
  <c r="J56" i="10"/>
  <c r="K56" i="10"/>
  <c r="L56" i="10"/>
  <c r="M56" i="10"/>
  <c r="N56" i="10"/>
  <c r="G57" i="10"/>
  <c r="H57" i="10"/>
  <c r="I57" i="10"/>
  <c r="J57" i="10"/>
  <c r="K57" i="10"/>
  <c r="L57" i="10"/>
  <c r="M57" i="10"/>
  <c r="N57" i="10"/>
  <c r="G58" i="10"/>
  <c r="H58" i="10"/>
  <c r="I58" i="10"/>
  <c r="J58" i="10"/>
  <c r="K58" i="10"/>
  <c r="L58" i="10"/>
  <c r="M58" i="10"/>
  <c r="N58" i="10"/>
  <c r="H51" i="10"/>
  <c r="I51" i="10"/>
  <c r="J51" i="10"/>
  <c r="K51" i="10"/>
  <c r="L51" i="10"/>
  <c r="M51" i="10"/>
  <c r="N51" i="10"/>
  <c r="G51" i="10"/>
  <c r="H86" i="10"/>
  <c r="I86" i="10"/>
  <c r="J86" i="10"/>
  <c r="K86" i="10"/>
  <c r="L86" i="10"/>
  <c r="M86" i="10"/>
  <c r="N86" i="10"/>
  <c r="G86" i="10"/>
  <c r="G79" i="10"/>
  <c r="H79" i="10"/>
  <c r="I79" i="10"/>
  <c r="J79" i="10"/>
  <c r="K79" i="10"/>
  <c r="L79" i="10"/>
  <c r="M79" i="10"/>
  <c r="N79" i="10"/>
  <c r="G80" i="10"/>
  <c r="H80" i="10"/>
  <c r="I80" i="10"/>
  <c r="J80" i="10"/>
  <c r="K80" i="10"/>
  <c r="L80" i="10"/>
  <c r="M80" i="10"/>
  <c r="N80" i="10"/>
  <c r="G81" i="10"/>
  <c r="H81" i="10"/>
  <c r="I81" i="10"/>
  <c r="J81" i="10"/>
  <c r="K81" i="10"/>
  <c r="L81" i="10"/>
  <c r="M81" i="10"/>
  <c r="N81" i="10"/>
  <c r="G82" i="10"/>
  <c r="H82" i="10"/>
  <c r="I82" i="10"/>
  <c r="J82" i="10"/>
  <c r="K82" i="10"/>
  <c r="L82" i="10"/>
  <c r="M82" i="10"/>
  <c r="N82" i="10"/>
  <c r="G83" i="10"/>
  <c r="H83" i="10"/>
  <c r="I83" i="10"/>
  <c r="J83" i="10"/>
  <c r="K83" i="10"/>
  <c r="L83" i="10"/>
  <c r="M83" i="10"/>
  <c r="N83" i="10"/>
  <c r="G84" i="10"/>
  <c r="H84" i="10"/>
  <c r="I84" i="10"/>
  <c r="J84" i="10"/>
  <c r="K84" i="10"/>
  <c r="L84" i="10"/>
  <c r="M84" i="10"/>
  <c r="N84" i="10"/>
  <c r="G85" i="10"/>
  <c r="H85" i="10"/>
  <c r="I85" i="10"/>
  <c r="J85" i="10"/>
  <c r="K85" i="10"/>
  <c r="L85" i="10"/>
  <c r="M85" i="10"/>
  <c r="N85" i="10"/>
  <c r="N78" i="10"/>
  <c r="M78" i="10"/>
  <c r="L78" i="10"/>
  <c r="K78" i="10"/>
  <c r="J78" i="10"/>
  <c r="I78" i="10"/>
  <c r="H78" i="10"/>
  <c r="G78" i="10"/>
  <c r="H77" i="10"/>
  <c r="I77" i="10"/>
  <c r="J77" i="10"/>
  <c r="K77" i="10"/>
  <c r="L77" i="10"/>
  <c r="M77" i="10"/>
  <c r="N77" i="10"/>
  <c r="G77" i="10"/>
  <c r="G70" i="10"/>
  <c r="H70" i="10"/>
  <c r="I70" i="10"/>
  <c r="J70" i="10"/>
  <c r="K70" i="10"/>
  <c r="L70" i="10"/>
  <c r="M70" i="10"/>
  <c r="N70" i="10"/>
  <c r="G71" i="10"/>
  <c r="H71" i="10"/>
  <c r="I71" i="10"/>
  <c r="J71" i="10"/>
  <c r="K71" i="10"/>
  <c r="L71" i="10"/>
  <c r="M71" i="10"/>
  <c r="N71" i="10"/>
  <c r="G72" i="10"/>
  <c r="H72" i="10"/>
  <c r="I72" i="10"/>
  <c r="J72" i="10"/>
  <c r="K72" i="10"/>
  <c r="L72" i="10"/>
  <c r="M72" i="10"/>
  <c r="N72" i="10"/>
  <c r="G73" i="10"/>
  <c r="H73" i="10"/>
  <c r="I73" i="10"/>
  <c r="J73" i="10"/>
  <c r="K73" i="10"/>
  <c r="L73" i="10"/>
  <c r="M73" i="10"/>
  <c r="N73" i="10"/>
  <c r="G74" i="10"/>
  <c r="H74" i="10"/>
  <c r="I74" i="10"/>
  <c r="J74" i="10"/>
  <c r="K74" i="10"/>
  <c r="L74" i="10"/>
  <c r="M74" i="10"/>
  <c r="N74" i="10"/>
  <c r="G75" i="10"/>
  <c r="H75" i="10"/>
  <c r="I75" i="10"/>
  <c r="J75" i="10"/>
  <c r="K75" i="10"/>
  <c r="L75" i="10"/>
  <c r="M75" i="10"/>
  <c r="N75" i="10"/>
  <c r="G76" i="10"/>
  <c r="H76" i="10"/>
  <c r="I76" i="10"/>
  <c r="J76" i="10"/>
  <c r="K76" i="10"/>
  <c r="L76" i="10"/>
  <c r="M76" i="10"/>
  <c r="N76" i="10"/>
  <c r="H69" i="10"/>
  <c r="I69" i="10"/>
  <c r="J69" i="10"/>
  <c r="K69" i="10"/>
  <c r="L69" i="10"/>
  <c r="M69" i="10"/>
  <c r="N69" i="10"/>
  <c r="G69" i="10"/>
  <c r="H104" i="10"/>
  <c r="I104" i="10"/>
  <c r="J104" i="10"/>
  <c r="K104" i="10"/>
  <c r="L104" i="10"/>
  <c r="M104" i="10"/>
  <c r="N104" i="10"/>
  <c r="G104" i="10"/>
  <c r="G97" i="10"/>
  <c r="H97" i="10"/>
  <c r="I97" i="10"/>
  <c r="J97" i="10"/>
  <c r="K97" i="10"/>
  <c r="L97" i="10"/>
  <c r="M97" i="10"/>
  <c r="G98" i="10"/>
  <c r="H98" i="10"/>
  <c r="I98" i="10"/>
  <c r="J98" i="10"/>
  <c r="K98" i="10"/>
  <c r="L98" i="10"/>
  <c r="M98" i="10"/>
  <c r="N98" i="10"/>
  <c r="G99" i="10"/>
  <c r="H99" i="10"/>
  <c r="I99" i="10"/>
  <c r="J99" i="10"/>
  <c r="K99" i="10"/>
  <c r="L99" i="10"/>
  <c r="M99" i="10"/>
  <c r="N99" i="10"/>
  <c r="G100" i="10"/>
  <c r="H100" i="10"/>
  <c r="I100" i="10"/>
  <c r="J100" i="10"/>
  <c r="K100" i="10"/>
  <c r="L100" i="10"/>
  <c r="M100" i="10"/>
  <c r="N100" i="10"/>
  <c r="G101" i="10"/>
  <c r="H101" i="10"/>
  <c r="I101" i="10"/>
  <c r="J101" i="10"/>
  <c r="K101" i="10"/>
  <c r="L101" i="10"/>
  <c r="M101" i="10"/>
  <c r="N101" i="10"/>
  <c r="G102" i="10"/>
  <c r="H102" i="10"/>
  <c r="I102" i="10"/>
  <c r="J102" i="10"/>
  <c r="K102" i="10"/>
  <c r="L102" i="10"/>
  <c r="M102" i="10"/>
  <c r="N102" i="10"/>
  <c r="G103" i="10"/>
  <c r="H103" i="10"/>
  <c r="I103" i="10"/>
  <c r="J103" i="10"/>
  <c r="K103" i="10"/>
  <c r="L103" i="10"/>
  <c r="M103" i="10"/>
  <c r="N103" i="10"/>
  <c r="N96" i="10"/>
  <c r="M96" i="10"/>
  <c r="L96" i="10"/>
  <c r="K96" i="10"/>
  <c r="J96" i="10"/>
  <c r="I96" i="10"/>
  <c r="H96" i="10"/>
  <c r="G96" i="10"/>
  <c r="H95" i="10"/>
  <c r="I95" i="10"/>
  <c r="J95" i="10"/>
  <c r="K95" i="10"/>
  <c r="L95" i="10"/>
  <c r="M95" i="10"/>
  <c r="N95" i="10"/>
  <c r="G95" i="10"/>
  <c r="G88" i="10"/>
  <c r="H88" i="10"/>
  <c r="I88" i="10"/>
  <c r="J88" i="10"/>
  <c r="K88" i="10"/>
  <c r="L88" i="10"/>
  <c r="M88" i="10"/>
  <c r="N88" i="10"/>
  <c r="G89" i="10"/>
  <c r="H89" i="10"/>
  <c r="I89" i="10"/>
  <c r="J89" i="10"/>
  <c r="K89" i="10"/>
  <c r="L89" i="10"/>
  <c r="M89" i="10"/>
  <c r="N89" i="10"/>
  <c r="G90" i="10"/>
  <c r="H90" i="10"/>
  <c r="I90" i="10"/>
  <c r="J90" i="10"/>
  <c r="K90" i="10"/>
  <c r="L90" i="10"/>
  <c r="M90" i="10"/>
  <c r="N90" i="10"/>
  <c r="G91" i="10"/>
  <c r="H91" i="10"/>
  <c r="I91" i="10"/>
  <c r="J91" i="10"/>
  <c r="K91" i="10"/>
  <c r="L91" i="10"/>
  <c r="M91" i="10"/>
  <c r="N91" i="10"/>
  <c r="G92" i="10"/>
  <c r="H92" i="10"/>
  <c r="I92" i="10"/>
  <c r="J92" i="10"/>
  <c r="K92" i="10"/>
  <c r="L92" i="10"/>
  <c r="M92" i="10"/>
  <c r="N92" i="10"/>
  <c r="G93" i="10"/>
  <c r="H93" i="10"/>
  <c r="I93" i="10"/>
  <c r="J93" i="10"/>
  <c r="K93" i="10"/>
  <c r="L93" i="10"/>
  <c r="M93" i="10"/>
  <c r="N93" i="10"/>
  <c r="G94" i="10"/>
  <c r="H94" i="10"/>
  <c r="I94" i="10"/>
  <c r="J94" i="10"/>
  <c r="K94" i="10"/>
  <c r="L94" i="10"/>
  <c r="M94" i="10"/>
  <c r="N94" i="10"/>
  <c r="H87" i="10"/>
  <c r="I87" i="10"/>
  <c r="J87" i="10"/>
  <c r="K87" i="10"/>
  <c r="L87" i="10"/>
  <c r="M87" i="10"/>
  <c r="N87" i="10"/>
  <c r="G87" i="10"/>
  <c r="H122" i="10"/>
  <c r="I122" i="10"/>
  <c r="J122" i="10"/>
  <c r="K122" i="10"/>
  <c r="L122" i="10"/>
  <c r="M122" i="10"/>
  <c r="N122" i="10"/>
  <c r="G122" i="10"/>
  <c r="G115" i="10"/>
  <c r="H115" i="10"/>
  <c r="I115" i="10"/>
  <c r="J115" i="10"/>
  <c r="K115" i="10"/>
  <c r="L115" i="10"/>
  <c r="M115" i="10"/>
  <c r="N115" i="10"/>
  <c r="G116" i="10"/>
  <c r="H116" i="10"/>
  <c r="I116" i="10"/>
  <c r="J116" i="10"/>
  <c r="K116" i="10"/>
  <c r="L116" i="10"/>
  <c r="M116" i="10"/>
  <c r="N116" i="10"/>
  <c r="G117" i="10"/>
  <c r="H117" i="10"/>
  <c r="I117" i="10"/>
  <c r="J117" i="10"/>
  <c r="K117" i="10"/>
  <c r="L117" i="10"/>
  <c r="M117" i="10"/>
  <c r="N117" i="10"/>
  <c r="G118" i="10"/>
  <c r="H118" i="10"/>
  <c r="I118" i="10"/>
  <c r="J118" i="10"/>
  <c r="K118" i="10"/>
  <c r="L118" i="10"/>
  <c r="M118" i="10"/>
  <c r="N118" i="10"/>
  <c r="G119" i="10"/>
  <c r="H119" i="10"/>
  <c r="I119" i="10"/>
  <c r="J119" i="10"/>
  <c r="K119" i="10"/>
  <c r="L119" i="10"/>
  <c r="M119" i="10"/>
  <c r="N119" i="10"/>
  <c r="G120" i="10"/>
  <c r="H120" i="10"/>
  <c r="I120" i="10"/>
  <c r="J120" i="10"/>
  <c r="K120" i="10"/>
  <c r="L120" i="10"/>
  <c r="M120" i="10"/>
  <c r="N120" i="10"/>
  <c r="G121" i="10"/>
  <c r="H121" i="10"/>
  <c r="I121" i="10"/>
  <c r="J121" i="10"/>
  <c r="K121" i="10"/>
  <c r="L121" i="10"/>
  <c r="M121" i="10"/>
  <c r="N121" i="10"/>
  <c r="G106" i="10"/>
  <c r="H106" i="10"/>
  <c r="I106" i="10"/>
  <c r="J106" i="10"/>
  <c r="K106" i="10"/>
  <c r="L106" i="10"/>
  <c r="M106" i="10"/>
  <c r="N106" i="10"/>
  <c r="G107" i="10"/>
  <c r="H107" i="10"/>
  <c r="I107" i="10"/>
  <c r="J107" i="10"/>
  <c r="K107" i="10"/>
  <c r="L107" i="10"/>
  <c r="M107" i="10"/>
  <c r="N107" i="10"/>
  <c r="G108" i="10"/>
  <c r="H108" i="10"/>
  <c r="I108" i="10"/>
  <c r="J108" i="10"/>
  <c r="K108" i="10"/>
  <c r="L108" i="10"/>
  <c r="M108" i="10"/>
  <c r="N108" i="10"/>
  <c r="G109" i="10"/>
  <c r="H109" i="10"/>
  <c r="I109" i="10"/>
  <c r="J109" i="10"/>
  <c r="K109" i="10"/>
  <c r="L109" i="10"/>
  <c r="M109" i="10"/>
  <c r="N109" i="10"/>
  <c r="G110" i="10"/>
  <c r="H110" i="10"/>
  <c r="I110" i="10"/>
  <c r="J110" i="10"/>
  <c r="K110" i="10"/>
  <c r="L110" i="10"/>
  <c r="M110" i="10"/>
  <c r="N110" i="10"/>
  <c r="G111" i="10"/>
  <c r="H111" i="10"/>
  <c r="I111" i="10"/>
  <c r="J111" i="10"/>
  <c r="K111" i="10"/>
  <c r="L111" i="10"/>
  <c r="M111" i="10"/>
  <c r="N111" i="10"/>
  <c r="G112" i="10"/>
  <c r="H112" i="10"/>
  <c r="I112" i="10"/>
  <c r="J112" i="10"/>
  <c r="K112" i="10"/>
  <c r="L112" i="10"/>
  <c r="M112" i="10"/>
  <c r="N112" i="10"/>
  <c r="H105" i="10"/>
  <c r="I105" i="10"/>
  <c r="J105" i="10"/>
  <c r="J113" i="10" s="1"/>
  <c r="K105" i="10"/>
  <c r="L105" i="10"/>
  <c r="M105" i="10"/>
  <c r="M113" i="10" s="1"/>
  <c r="N105" i="10"/>
  <c r="N113" i="10" s="1"/>
  <c r="G105" i="10"/>
  <c r="G124" i="10"/>
  <c r="H124" i="10"/>
  <c r="I124" i="10"/>
  <c r="J124" i="10"/>
  <c r="K124" i="10"/>
  <c r="L124" i="10"/>
  <c r="M124" i="10"/>
  <c r="N124" i="10"/>
  <c r="O124" i="10"/>
  <c r="G125" i="10"/>
  <c r="H125" i="10"/>
  <c r="I125" i="10"/>
  <c r="J125" i="10"/>
  <c r="K125" i="10"/>
  <c r="L125" i="10"/>
  <c r="M125" i="10"/>
  <c r="N125" i="10"/>
  <c r="O125" i="10"/>
  <c r="G126" i="10"/>
  <c r="H126" i="10"/>
  <c r="I126" i="10"/>
  <c r="J126" i="10"/>
  <c r="K126" i="10"/>
  <c r="L126" i="10"/>
  <c r="M126" i="10"/>
  <c r="N126" i="10"/>
  <c r="O126" i="10"/>
  <c r="G127" i="10"/>
  <c r="H127" i="10"/>
  <c r="I127" i="10"/>
  <c r="J127" i="10"/>
  <c r="K127" i="10"/>
  <c r="L127" i="10"/>
  <c r="M127" i="10"/>
  <c r="N127" i="10"/>
  <c r="O127" i="10"/>
  <c r="G128" i="10"/>
  <c r="H128" i="10"/>
  <c r="I128" i="10"/>
  <c r="J128" i="10"/>
  <c r="K128" i="10"/>
  <c r="L128" i="10"/>
  <c r="M128" i="10"/>
  <c r="N128" i="10"/>
  <c r="O128" i="10"/>
  <c r="G129" i="10"/>
  <c r="H129" i="10"/>
  <c r="I129" i="10"/>
  <c r="J129" i="10"/>
  <c r="K129" i="10"/>
  <c r="L129" i="10"/>
  <c r="M129" i="10"/>
  <c r="N129" i="10"/>
  <c r="O129" i="10"/>
  <c r="G130" i="10"/>
  <c r="H130" i="10"/>
  <c r="I130" i="10"/>
  <c r="J130" i="10"/>
  <c r="K130" i="10"/>
  <c r="L130" i="10"/>
  <c r="M130" i="10"/>
  <c r="N130" i="10"/>
  <c r="O130" i="10"/>
  <c r="H123" i="10"/>
  <c r="I123" i="10"/>
  <c r="J123" i="10"/>
  <c r="J131" i="10" s="1"/>
  <c r="K123" i="10"/>
  <c r="L123" i="10"/>
  <c r="M123" i="10"/>
  <c r="N123" i="10"/>
  <c r="O123" i="10"/>
  <c r="G123" i="10"/>
  <c r="N114" i="10" l="1"/>
  <c r="M114" i="10"/>
  <c r="J114" i="10"/>
  <c r="I113" i="10"/>
  <c r="H131" i="10"/>
  <c r="H133" i="10" s="1"/>
  <c r="M134" i="10"/>
  <c r="G113" i="10"/>
  <c r="M135" i="10"/>
  <c r="H113" i="10"/>
  <c r="G131" i="10"/>
  <c r="G136" i="10" s="1"/>
  <c r="O131" i="10"/>
  <c r="N138" i="10"/>
  <c r="L131" i="10"/>
  <c r="L135" i="10" s="1"/>
  <c r="K113" i="10"/>
  <c r="M136" i="10"/>
  <c r="N131" i="10"/>
  <c r="N135" i="10" s="1"/>
  <c r="M131" i="10"/>
  <c r="L113" i="10"/>
  <c r="K131" i="10"/>
  <c r="K138" i="10" s="1"/>
  <c r="I131" i="10"/>
  <c r="I139" i="10" s="1"/>
  <c r="L136" i="10"/>
  <c r="J138" i="10"/>
  <c r="G134" i="10"/>
  <c r="G135" i="10"/>
  <c r="I138" i="10"/>
  <c r="I137" i="10"/>
  <c r="J136" i="10"/>
  <c r="M133" i="10"/>
  <c r="N137" i="10"/>
  <c r="I136" i="10"/>
  <c r="J133" i="10"/>
  <c r="J135" i="10"/>
  <c r="J139" i="10"/>
  <c r="J134" i="10"/>
  <c r="L133" i="10"/>
  <c r="L137" i="10"/>
  <c r="L139" i="10"/>
  <c r="M138" i="10"/>
  <c r="I134" i="10"/>
  <c r="H135" i="10"/>
  <c r="H137" i="10"/>
  <c r="H134" i="10"/>
  <c r="H139" i="10"/>
  <c r="J137" i="10"/>
  <c r="M139" i="10"/>
  <c r="I135" i="10"/>
  <c r="K139" i="10"/>
  <c r="L138" i="10"/>
  <c r="M137" i="10"/>
  <c r="I133" i="10"/>
  <c r="O136" i="10"/>
  <c r="J132" i="10"/>
  <c r="M132" i="10"/>
  <c r="I132" i="10"/>
  <c r="C26" i="15"/>
  <c r="D26" i="15"/>
  <c r="E26" i="15"/>
  <c r="F26" i="15"/>
  <c r="G26" i="15"/>
  <c r="H26" i="15"/>
  <c r="I26" i="15"/>
  <c r="J26" i="15"/>
  <c r="B26" i="15"/>
  <c r="B19" i="15"/>
  <c r="C19" i="15"/>
  <c r="D19" i="15"/>
  <c r="E19" i="15"/>
  <c r="F19" i="15"/>
  <c r="G19" i="15"/>
  <c r="H19" i="15"/>
  <c r="I19" i="15"/>
  <c r="J19" i="15"/>
  <c r="B20" i="15"/>
  <c r="C20" i="15"/>
  <c r="D20" i="15"/>
  <c r="E20" i="15"/>
  <c r="F20" i="15"/>
  <c r="G20" i="15"/>
  <c r="H20" i="15"/>
  <c r="I20" i="15"/>
  <c r="J20" i="15"/>
  <c r="B21" i="15"/>
  <c r="C21" i="15"/>
  <c r="D21" i="15"/>
  <c r="E21" i="15"/>
  <c r="F21" i="15"/>
  <c r="G21" i="15"/>
  <c r="H21" i="15"/>
  <c r="I21" i="15"/>
  <c r="J21" i="15"/>
  <c r="B22" i="15"/>
  <c r="C22" i="15"/>
  <c r="D22" i="15"/>
  <c r="E22" i="15"/>
  <c r="F22" i="15"/>
  <c r="G22" i="15"/>
  <c r="H22" i="15"/>
  <c r="I22" i="15"/>
  <c r="J22" i="15"/>
  <c r="B23" i="15"/>
  <c r="C23" i="15"/>
  <c r="D23" i="15"/>
  <c r="E23" i="15"/>
  <c r="F23" i="15"/>
  <c r="G23" i="15"/>
  <c r="H23" i="15"/>
  <c r="I23" i="15"/>
  <c r="J23" i="15"/>
  <c r="B24" i="15"/>
  <c r="C24" i="15"/>
  <c r="D24" i="15"/>
  <c r="E24" i="15"/>
  <c r="F24" i="15"/>
  <c r="G24" i="15"/>
  <c r="H24" i="15"/>
  <c r="I24" i="15"/>
  <c r="J24" i="15"/>
  <c r="B25" i="15"/>
  <c r="C25" i="15"/>
  <c r="D25" i="15"/>
  <c r="E25" i="15"/>
  <c r="F25" i="15"/>
  <c r="G25" i="15"/>
  <c r="H25" i="15"/>
  <c r="I25" i="15"/>
  <c r="J25" i="15"/>
  <c r="J18" i="15"/>
  <c r="I18" i="15"/>
  <c r="H18" i="15"/>
  <c r="G18" i="15"/>
  <c r="F18" i="15"/>
  <c r="E18" i="15"/>
  <c r="D18" i="15"/>
  <c r="C18" i="15"/>
  <c r="B18" i="15"/>
  <c r="D31" i="14"/>
  <c r="E31" i="14"/>
  <c r="F31" i="14"/>
  <c r="G31" i="14"/>
  <c r="H31" i="14"/>
  <c r="I31" i="14"/>
  <c r="J31" i="14"/>
  <c r="K31" i="14"/>
  <c r="C31" i="14"/>
  <c r="C29" i="14"/>
  <c r="D29" i="14"/>
  <c r="E29" i="14"/>
  <c r="F29" i="14"/>
  <c r="G29" i="14"/>
  <c r="H29" i="14"/>
  <c r="I29" i="14"/>
  <c r="J29" i="14"/>
  <c r="K29" i="14"/>
  <c r="D28" i="14"/>
  <c r="E28" i="14"/>
  <c r="F28" i="14"/>
  <c r="G28" i="14"/>
  <c r="H28" i="14"/>
  <c r="I28" i="14"/>
  <c r="J28" i="14"/>
  <c r="K28" i="14"/>
  <c r="C28" i="14"/>
  <c r="D27" i="14"/>
  <c r="E27" i="14"/>
  <c r="F27" i="14"/>
  <c r="G27" i="14"/>
  <c r="H27" i="14"/>
  <c r="I27" i="14"/>
  <c r="J27" i="14"/>
  <c r="K27" i="14"/>
  <c r="C27" i="14"/>
  <c r="C23" i="14"/>
  <c r="D23" i="14"/>
  <c r="E23" i="14"/>
  <c r="F23" i="14"/>
  <c r="G23" i="14"/>
  <c r="H23" i="14"/>
  <c r="I23" i="14"/>
  <c r="J23" i="14"/>
  <c r="K23" i="14"/>
  <c r="C24" i="14"/>
  <c r="D24" i="14"/>
  <c r="E24" i="14"/>
  <c r="F24" i="14"/>
  <c r="G24" i="14"/>
  <c r="H24" i="14"/>
  <c r="I24" i="14"/>
  <c r="J24" i="14"/>
  <c r="K24" i="14"/>
  <c r="C25" i="14"/>
  <c r="D25" i="14"/>
  <c r="E25" i="14"/>
  <c r="F25" i="14"/>
  <c r="G25" i="14"/>
  <c r="H25" i="14"/>
  <c r="I25" i="14"/>
  <c r="J25" i="14"/>
  <c r="K25" i="14"/>
  <c r="C26" i="14"/>
  <c r="D26" i="14"/>
  <c r="E26" i="14"/>
  <c r="F26" i="14"/>
  <c r="G26" i="14"/>
  <c r="H26" i="14"/>
  <c r="I26" i="14"/>
  <c r="J26" i="14"/>
  <c r="K26" i="14"/>
  <c r="D22" i="14"/>
  <c r="E22" i="14"/>
  <c r="F22" i="14"/>
  <c r="G22" i="14"/>
  <c r="H22" i="14"/>
  <c r="I22" i="14"/>
  <c r="J22" i="14"/>
  <c r="K22" i="14"/>
  <c r="C22" i="14"/>
  <c r="F93" i="14"/>
  <c r="G93" i="14"/>
  <c r="H93" i="14"/>
  <c r="I93" i="14"/>
  <c r="J93" i="14"/>
  <c r="K93" i="14"/>
  <c r="F83" i="14"/>
  <c r="G83" i="14"/>
  <c r="H83" i="14"/>
  <c r="I83" i="14"/>
  <c r="J83" i="14"/>
  <c r="K83" i="14"/>
  <c r="F70" i="14"/>
  <c r="G70" i="14"/>
  <c r="H70" i="14"/>
  <c r="I70" i="14"/>
  <c r="J70" i="14"/>
  <c r="K70" i="14"/>
  <c r="F57" i="14"/>
  <c r="G57" i="14"/>
  <c r="H57" i="14"/>
  <c r="I57" i="14"/>
  <c r="J57" i="14"/>
  <c r="K57" i="14"/>
  <c r="F44" i="14"/>
  <c r="G44" i="14"/>
  <c r="H44" i="14"/>
  <c r="I44" i="14"/>
  <c r="J44" i="14"/>
  <c r="K44" i="14"/>
  <c r="F20" i="14"/>
  <c r="G20" i="14"/>
  <c r="H20" i="14"/>
  <c r="I20" i="14"/>
  <c r="J20" i="14"/>
  <c r="K20" i="14"/>
  <c r="K136" i="10" l="1"/>
  <c r="G132" i="10"/>
  <c r="K134" i="10"/>
  <c r="K132" i="10"/>
  <c r="H136" i="10"/>
  <c r="G133" i="10"/>
  <c r="N134" i="10"/>
  <c r="N140" i="10" s="1"/>
  <c r="N136" i="10"/>
  <c r="L114" i="10"/>
  <c r="H138" i="10"/>
  <c r="N139" i="10"/>
  <c r="G137" i="10"/>
  <c r="K137" i="10"/>
  <c r="I114" i="10"/>
  <c r="H114" i="10"/>
  <c r="G114" i="10"/>
  <c r="N133" i="10"/>
  <c r="G139" i="10"/>
  <c r="K133" i="10"/>
  <c r="K135" i="10"/>
  <c r="K114" i="10"/>
  <c r="N132" i="10"/>
  <c r="G138" i="10"/>
  <c r="L134" i="10"/>
  <c r="G140" i="10"/>
  <c r="K140" i="10"/>
  <c r="M140" i="10"/>
  <c r="I140" i="10"/>
  <c r="J140" i="10"/>
  <c r="H132" i="10"/>
  <c r="H140" i="10" s="1"/>
  <c r="O137" i="10"/>
  <c r="O133" i="10"/>
  <c r="O134" i="10"/>
  <c r="O135" i="10"/>
  <c r="O132" i="10"/>
  <c r="O139" i="10"/>
  <c r="O138" i="10"/>
  <c r="L132" i="10"/>
  <c r="L140" i="10" s="1"/>
  <c r="J15" i="10"/>
  <c r="K15" i="10"/>
  <c r="L15" i="10"/>
  <c r="M15" i="10"/>
  <c r="N15" i="10"/>
  <c r="O15" i="10"/>
  <c r="J16" i="10"/>
  <c r="K16" i="10"/>
  <c r="L16" i="10"/>
  <c r="M16" i="10"/>
  <c r="N16" i="10"/>
  <c r="O16" i="10"/>
  <c r="J17" i="10"/>
  <c r="K17" i="10"/>
  <c r="L17" i="10"/>
  <c r="M17" i="10"/>
  <c r="N17" i="10"/>
  <c r="O17" i="10"/>
  <c r="J18" i="10"/>
  <c r="K18" i="10"/>
  <c r="L18" i="10"/>
  <c r="M18" i="10"/>
  <c r="N18" i="10"/>
  <c r="O18" i="10"/>
  <c r="J19" i="10"/>
  <c r="K19" i="10"/>
  <c r="L19" i="10"/>
  <c r="M19" i="10"/>
  <c r="N19" i="10"/>
  <c r="O19" i="10"/>
  <c r="J20" i="10"/>
  <c r="K20" i="10"/>
  <c r="L20" i="10"/>
  <c r="M20" i="10"/>
  <c r="N20" i="10"/>
  <c r="O20" i="10"/>
  <c r="J21" i="10"/>
  <c r="K21" i="10"/>
  <c r="L21" i="10"/>
  <c r="M21" i="10"/>
  <c r="N21" i="10"/>
  <c r="O21" i="10"/>
  <c r="J22" i="10"/>
  <c r="K22" i="10"/>
  <c r="L22" i="10"/>
  <c r="M22" i="10"/>
  <c r="N22" i="10"/>
  <c r="O22" i="10"/>
  <c r="B15" i="15" l="1"/>
  <c r="E9" i="19" l="1"/>
  <c r="F9" i="19"/>
  <c r="G9" i="19"/>
  <c r="H9" i="19"/>
  <c r="I9" i="19"/>
  <c r="J9" i="19"/>
  <c r="E10" i="19"/>
  <c r="F10" i="19"/>
  <c r="G10" i="19"/>
  <c r="H10" i="19"/>
  <c r="I10" i="19"/>
  <c r="J10" i="19"/>
  <c r="E11" i="19"/>
  <c r="F11" i="19"/>
  <c r="G11" i="19"/>
  <c r="H11" i="19"/>
  <c r="I11" i="19"/>
  <c r="J11" i="19"/>
  <c r="E12" i="19"/>
  <c r="F12" i="19"/>
  <c r="G12" i="19"/>
  <c r="H12" i="19"/>
  <c r="I12" i="19"/>
  <c r="J12" i="19"/>
  <c r="E13" i="19"/>
  <c r="F13" i="19"/>
  <c r="G13" i="19"/>
  <c r="H13" i="19"/>
  <c r="I13" i="19"/>
  <c r="J13" i="19"/>
  <c r="E14" i="19"/>
  <c r="F14" i="19"/>
  <c r="G14" i="19"/>
  <c r="H14" i="19"/>
  <c r="I14" i="19"/>
  <c r="J14" i="19"/>
  <c r="E15" i="19"/>
  <c r="F15" i="19"/>
  <c r="G15" i="19"/>
  <c r="H15" i="19"/>
  <c r="I15" i="19"/>
  <c r="J15" i="19"/>
  <c r="E16" i="19"/>
  <c r="F16" i="19"/>
  <c r="G16" i="19"/>
  <c r="H16" i="19"/>
  <c r="I16" i="19"/>
  <c r="J16" i="19"/>
  <c r="C17" i="19"/>
  <c r="D17" i="19"/>
  <c r="E17" i="19"/>
  <c r="F17" i="19"/>
  <c r="G17" i="19"/>
  <c r="H17" i="19"/>
  <c r="I17" i="19"/>
  <c r="J17" i="19"/>
  <c r="E18" i="19"/>
  <c r="F18" i="19"/>
  <c r="G18" i="19"/>
  <c r="H18" i="19"/>
  <c r="I18" i="19"/>
  <c r="J18" i="19"/>
  <c r="B17" i="19"/>
  <c r="I35" i="19"/>
  <c r="K23" i="10" l="1"/>
  <c r="J23" i="10"/>
  <c r="N23" i="10"/>
  <c r="M23" i="10"/>
  <c r="O23" i="10"/>
  <c r="L23" i="10"/>
  <c r="E86" i="15"/>
  <c r="E36" i="19" s="1"/>
  <c r="F86" i="15"/>
  <c r="F36" i="19" s="1"/>
  <c r="G86" i="15"/>
  <c r="G36" i="19" s="1"/>
  <c r="H86" i="15"/>
  <c r="H36" i="19" s="1"/>
  <c r="I86" i="15"/>
  <c r="I36" i="19" s="1"/>
  <c r="J86" i="15"/>
  <c r="J36" i="19" s="1"/>
  <c r="E78" i="15"/>
  <c r="E27" i="19" s="1"/>
  <c r="F78" i="15"/>
  <c r="F27" i="19" s="1"/>
  <c r="G78" i="15"/>
  <c r="G27" i="19" s="1"/>
  <c r="H78" i="15"/>
  <c r="H27" i="19" s="1"/>
  <c r="I78" i="15"/>
  <c r="I27" i="19" s="1"/>
  <c r="J78" i="15"/>
  <c r="J27" i="19" s="1"/>
  <c r="E79" i="15"/>
  <c r="E28" i="19" s="1"/>
  <c r="F79" i="15"/>
  <c r="F28" i="19" s="1"/>
  <c r="G79" i="15"/>
  <c r="G28" i="19" s="1"/>
  <c r="H79" i="15"/>
  <c r="H28" i="19" s="1"/>
  <c r="I79" i="15"/>
  <c r="I28" i="19" s="1"/>
  <c r="J79" i="15"/>
  <c r="J28" i="19" s="1"/>
  <c r="E80" i="15"/>
  <c r="E29" i="19" s="1"/>
  <c r="F80" i="15"/>
  <c r="F29" i="19" s="1"/>
  <c r="G80" i="15"/>
  <c r="G29" i="19" s="1"/>
  <c r="H80" i="15"/>
  <c r="H29" i="19" s="1"/>
  <c r="I80" i="15"/>
  <c r="I29" i="19" s="1"/>
  <c r="J80" i="15"/>
  <c r="J29" i="19" s="1"/>
  <c r="E81" i="15"/>
  <c r="E30" i="19" s="1"/>
  <c r="F81" i="15"/>
  <c r="F30" i="19" s="1"/>
  <c r="G81" i="15"/>
  <c r="G30" i="19" s="1"/>
  <c r="H81" i="15"/>
  <c r="H30" i="19" s="1"/>
  <c r="I81" i="15"/>
  <c r="I30" i="19" s="1"/>
  <c r="J81" i="15"/>
  <c r="J30" i="19" s="1"/>
  <c r="E82" i="15"/>
  <c r="E31" i="19" s="1"/>
  <c r="F82" i="15"/>
  <c r="F31" i="19" s="1"/>
  <c r="G82" i="15"/>
  <c r="G31" i="19" s="1"/>
  <c r="H82" i="15"/>
  <c r="H31" i="19" s="1"/>
  <c r="I82" i="15"/>
  <c r="I31" i="19" s="1"/>
  <c r="J82" i="15"/>
  <c r="J31" i="19" s="1"/>
  <c r="E83" i="15"/>
  <c r="E32" i="19" s="1"/>
  <c r="F83" i="15"/>
  <c r="F32" i="19" s="1"/>
  <c r="G83" i="15"/>
  <c r="G32" i="19" s="1"/>
  <c r="H83" i="15"/>
  <c r="H32" i="19" s="1"/>
  <c r="I83" i="15"/>
  <c r="I32" i="19" s="1"/>
  <c r="J83" i="15"/>
  <c r="J32" i="19" s="1"/>
  <c r="E84" i="15"/>
  <c r="E33" i="19" s="1"/>
  <c r="F84" i="15"/>
  <c r="F33" i="19" s="1"/>
  <c r="G84" i="15"/>
  <c r="G33" i="19" s="1"/>
  <c r="H84" i="15"/>
  <c r="H33" i="19" s="1"/>
  <c r="I84" i="15"/>
  <c r="I33" i="19" s="1"/>
  <c r="J84" i="15"/>
  <c r="J33" i="19" s="1"/>
  <c r="E85" i="15"/>
  <c r="E34" i="19" s="1"/>
  <c r="F85" i="15"/>
  <c r="F34" i="19" s="1"/>
  <c r="G85" i="15"/>
  <c r="G34" i="19" s="1"/>
  <c r="H85" i="15"/>
  <c r="H34" i="19" s="1"/>
  <c r="I85" i="15"/>
  <c r="I34" i="19" s="1"/>
  <c r="J85" i="15"/>
  <c r="J34" i="19" s="1"/>
  <c r="E35" i="19"/>
  <c r="F35" i="19"/>
  <c r="G35" i="19"/>
  <c r="H35" i="19"/>
  <c r="J35" i="19"/>
  <c r="B35" i="19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C86" i="14"/>
  <c r="C87" i="14"/>
  <c r="G17" i="10" s="1"/>
  <c r="C88" i="14"/>
  <c r="C89" i="14"/>
  <c r="C90" i="14"/>
  <c r="C91" i="14"/>
  <c r="C92" i="14"/>
  <c r="C85" i="14"/>
  <c r="E82" i="14"/>
  <c r="D82" i="14"/>
  <c r="C82" i="14"/>
  <c r="E81" i="14"/>
  <c r="D81" i="14"/>
  <c r="C81" i="14"/>
  <c r="E80" i="14"/>
  <c r="D80" i="14"/>
  <c r="C80" i="14"/>
  <c r="E79" i="14"/>
  <c r="D79" i="14"/>
  <c r="C79" i="14"/>
  <c r="E78" i="14"/>
  <c r="D78" i="14"/>
  <c r="C78" i="14"/>
  <c r="E77" i="14"/>
  <c r="D77" i="14"/>
  <c r="C77" i="14"/>
  <c r="E76" i="14"/>
  <c r="D76" i="14"/>
  <c r="C76" i="14"/>
  <c r="E75" i="14"/>
  <c r="D75" i="14"/>
  <c r="C75" i="14"/>
  <c r="E74" i="14"/>
  <c r="D74" i="14"/>
  <c r="C74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E62" i="14"/>
  <c r="D62" i="14"/>
  <c r="C62" i="14"/>
  <c r="E61" i="14"/>
  <c r="D61" i="14"/>
  <c r="C61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E49" i="14"/>
  <c r="D49" i="14"/>
  <c r="C49" i="14"/>
  <c r="E48" i="14"/>
  <c r="D48" i="14"/>
  <c r="C48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D44" i="14" s="1"/>
  <c r="C35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C10" i="19" l="1"/>
  <c r="H16" i="10"/>
  <c r="C83" i="14"/>
  <c r="B9" i="19"/>
  <c r="C93" i="14"/>
  <c r="G15" i="10"/>
  <c r="D13" i="19"/>
  <c r="I19" i="10"/>
  <c r="D9" i="19"/>
  <c r="E93" i="14"/>
  <c r="I15" i="10"/>
  <c r="B16" i="19"/>
  <c r="G22" i="10"/>
  <c r="C13" i="19"/>
  <c r="H19" i="10"/>
  <c r="C9" i="19"/>
  <c r="D93" i="14"/>
  <c r="C86" i="15" s="1"/>
  <c r="C36" i="19" s="1"/>
  <c r="H15" i="10"/>
  <c r="C70" i="14"/>
  <c r="B15" i="19"/>
  <c r="G21" i="10"/>
  <c r="D16" i="19"/>
  <c r="I22" i="10"/>
  <c r="D12" i="19"/>
  <c r="I18" i="10"/>
  <c r="B12" i="19"/>
  <c r="G18" i="10"/>
  <c r="D14" i="19"/>
  <c r="I20" i="10"/>
  <c r="B85" i="15"/>
  <c r="B34" i="19" s="1"/>
  <c r="C15" i="19"/>
  <c r="H21" i="10"/>
  <c r="E44" i="14"/>
  <c r="B14" i="19"/>
  <c r="G20" i="10"/>
  <c r="C16" i="19"/>
  <c r="H22" i="10"/>
  <c r="C12" i="19"/>
  <c r="H18" i="10"/>
  <c r="C44" i="14"/>
  <c r="B13" i="19"/>
  <c r="G19" i="10"/>
  <c r="D15" i="19"/>
  <c r="I21" i="10"/>
  <c r="D11" i="19"/>
  <c r="I17" i="10"/>
  <c r="B84" i="15"/>
  <c r="B33" i="19" s="1"/>
  <c r="C11" i="19"/>
  <c r="H17" i="10"/>
  <c r="D10" i="19"/>
  <c r="I16" i="10"/>
  <c r="B10" i="19"/>
  <c r="G16" i="10"/>
  <c r="C14" i="19"/>
  <c r="H20" i="10"/>
  <c r="L25" i="10"/>
  <c r="L30" i="10"/>
  <c r="L31" i="10"/>
  <c r="L28" i="10"/>
  <c r="L29" i="10"/>
  <c r="L27" i="10"/>
  <c r="L26" i="10"/>
  <c r="L24" i="10"/>
  <c r="D57" i="14"/>
  <c r="O30" i="10"/>
  <c r="O25" i="10"/>
  <c r="O27" i="10"/>
  <c r="O26" i="10"/>
  <c r="O28" i="10"/>
  <c r="O29" i="10"/>
  <c r="O31" i="10"/>
  <c r="O24" i="10"/>
  <c r="C57" i="14"/>
  <c r="C20" i="14"/>
  <c r="E57" i="14"/>
  <c r="E70" i="14"/>
  <c r="M24" i="10"/>
  <c r="M31" i="10"/>
  <c r="M30" i="10"/>
  <c r="M29" i="10"/>
  <c r="M28" i="10"/>
  <c r="M25" i="10"/>
  <c r="M26" i="10"/>
  <c r="M27" i="10"/>
  <c r="E20" i="14"/>
  <c r="D70" i="14"/>
  <c r="D83" i="14"/>
  <c r="J24" i="10"/>
  <c r="J27" i="10"/>
  <c r="J30" i="10"/>
  <c r="J28" i="10"/>
  <c r="J25" i="10"/>
  <c r="J31" i="10"/>
  <c r="J29" i="10"/>
  <c r="J26" i="10"/>
  <c r="D20" i="14"/>
  <c r="N31" i="10"/>
  <c r="N29" i="10"/>
  <c r="N30" i="10"/>
  <c r="N25" i="10"/>
  <c r="N26" i="10"/>
  <c r="N27" i="10"/>
  <c r="N24" i="10"/>
  <c r="N28" i="10"/>
  <c r="E83" i="14"/>
  <c r="K24" i="10"/>
  <c r="K30" i="10"/>
  <c r="K31" i="10"/>
  <c r="K28" i="10"/>
  <c r="K27" i="10"/>
  <c r="K26" i="10"/>
  <c r="K25" i="10"/>
  <c r="K29" i="10"/>
  <c r="C82" i="15"/>
  <c r="C31" i="19" s="1"/>
  <c r="D84" i="15"/>
  <c r="D33" i="19" s="1"/>
  <c r="C83" i="15"/>
  <c r="C32" i="19" s="1"/>
  <c r="B82" i="15"/>
  <c r="B31" i="19" s="1"/>
  <c r="C81" i="15"/>
  <c r="C30" i="19" s="1"/>
  <c r="D35" i="19"/>
  <c r="B81" i="15"/>
  <c r="B30" i="19" s="1"/>
  <c r="C80" i="15"/>
  <c r="C29" i="19" s="1"/>
  <c r="B78" i="15"/>
  <c r="C35" i="19"/>
  <c r="C79" i="15"/>
  <c r="C28" i="19" s="1"/>
  <c r="D80" i="15"/>
  <c r="D29" i="19" s="1"/>
  <c r="B80" i="15"/>
  <c r="B29" i="19" s="1"/>
  <c r="B11" i="19"/>
  <c r="C78" i="15"/>
  <c r="C27" i="19" s="1"/>
  <c r="B79" i="15"/>
  <c r="B28" i="19" s="1"/>
  <c r="C85" i="15"/>
  <c r="C34" i="19" s="1"/>
  <c r="D82" i="15"/>
  <c r="D31" i="19" s="1"/>
  <c r="C84" i="15"/>
  <c r="C33" i="19" s="1"/>
  <c r="D83" i="15"/>
  <c r="D32" i="19" s="1"/>
  <c r="B26" i="2"/>
  <c r="O95" i="10"/>
  <c r="O77" i="10"/>
  <c r="O59" i="10"/>
  <c r="H23" i="10" l="1"/>
  <c r="H26" i="10" s="1"/>
  <c r="I23" i="10"/>
  <c r="I25" i="10" s="1"/>
  <c r="D85" i="15"/>
  <c r="D34" i="19" s="1"/>
  <c r="D18" i="19"/>
  <c r="D78" i="15"/>
  <c r="D27" i="19" s="1"/>
  <c r="D81" i="15"/>
  <c r="D30" i="19" s="1"/>
  <c r="C18" i="19"/>
  <c r="G23" i="10"/>
  <c r="G30" i="10" s="1"/>
  <c r="D79" i="15"/>
  <c r="D28" i="19" s="1"/>
  <c r="D86" i="15"/>
  <c r="D36" i="19" s="1"/>
  <c r="B18" i="19"/>
  <c r="B83" i="15"/>
  <c r="B32" i="19" s="1"/>
  <c r="N32" i="10"/>
  <c r="M32" i="10"/>
  <c r="I31" i="10"/>
  <c r="K32" i="10"/>
  <c r="J32" i="10"/>
  <c r="O32" i="10"/>
  <c r="L32" i="10"/>
  <c r="B27" i="19"/>
  <c r="K67" i="9"/>
  <c r="J67" i="9"/>
  <c r="I67" i="9"/>
  <c r="H67" i="9"/>
  <c r="G67" i="9"/>
  <c r="F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K55" i="9"/>
  <c r="J55" i="9"/>
  <c r="I55" i="9"/>
  <c r="H55" i="9"/>
  <c r="G55" i="9"/>
  <c r="F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K43" i="9"/>
  <c r="J43" i="9"/>
  <c r="I43" i="9"/>
  <c r="H43" i="9"/>
  <c r="G43" i="9"/>
  <c r="F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K31" i="9"/>
  <c r="J31" i="9"/>
  <c r="I31" i="9"/>
  <c r="H31" i="9"/>
  <c r="G31" i="9"/>
  <c r="F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K19" i="9"/>
  <c r="J19" i="9"/>
  <c r="I19" i="9"/>
  <c r="H19" i="9"/>
  <c r="G19" i="9"/>
  <c r="F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G29" i="10" l="1"/>
  <c r="G24" i="10"/>
  <c r="H30" i="10"/>
  <c r="G26" i="10"/>
  <c r="H25" i="10"/>
  <c r="H27" i="10"/>
  <c r="H28" i="10"/>
  <c r="H31" i="10"/>
  <c r="H29" i="10"/>
  <c r="G25" i="10"/>
  <c r="H24" i="10"/>
  <c r="G28" i="10"/>
  <c r="I26" i="10"/>
  <c r="I24" i="10"/>
  <c r="I27" i="10"/>
  <c r="I28" i="10"/>
  <c r="I30" i="10"/>
  <c r="I29" i="10"/>
  <c r="G31" i="10"/>
  <c r="G27" i="10"/>
  <c r="B86" i="15"/>
  <c r="B36" i="19" s="1"/>
  <c r="E69" i="15"/>
  <c r="E66" i="15"/>
  <c r="E70" i="15"/>
  <c r="E68" i="15"/>
  <c r="E67" i="15"/>
  <c r="E74" i="15"/>
  <c r="E73" i="15"/>
  <c r="E72" i="15"/>
  <c r="E71" i="15"/>
  <c r="F48" i="15"/>
  <c r="F47" i="15"/>
  <c r="F49" i="15"/>
  <c r="F46" i="15"/>
  <c r="F45" i="15"/>
  <c r="F44" i="15"/>
  <c r="F43" i="15"/>
  <c r="F50" i="15"/>
  <c r="F42" i="15"/>
  <c r="E61" i="15"/>
  <c r="E62" i="15"/>
  <c r="E60" i="15"/>
  <c r="E59" i="15"/>
  <c r="E58" i="15"/>
  <c r="E57" i="15"/>
  <c r="E56" i="15"/>
  <c r="E55" i="15"/>
  <c r="E54" i="15"/>
  <c r="G74" i="15"/>
  <c r="G73" i="15"/>
  <c r="G72" i="15"/>
  <c r="G71" i="15"/>
  <c r="G70" i="15"/>
  <c r="G67" i="15"/>
  <c r="G68" i="15"/>
  <c r="G69" i="15"/>
  <c r="G66" i="15"/>
  <c r="I7" i="15"/>
  <c r="I14" i="15"/>
  <c r="I13" i="15"/>
  <c r="I8" i="15"/>
  <c r="I15" i="15"/>
  <c r="I12" i="15"/>
  <c r="I11" i="15"/>
  <c r="I10" i="15"/>
  <c r="I9" i="15"/>
  <c r="H34" i="15"/>
  <c r="H33" i="15"/>
  <c r="H32" i="15"/>
  <c r="H31" i="15"/>
  <c r="H30" i="15"/>
  <c r="H35" i="15"/>
  <c r="H38" i="15"/>
  <c r="H37" i="15"/>
  <c r="H36" i="15"/>
  <c r="G47" i="15"/>
  <c r="G46" i="15"/>
  <c r="G45" i="15"/>
  <c r="G48" i="15"/>
  <c r="G44" i="15"/>
  <c r="G43" i="15"/>
  <c r="G50" i="15"/>
  <c r="G42" i="15"/>
  <c r="G49" i="15"/>
  <c r="F62" i="15"/>
  <c r="F60" i="15"/>
  <c r="F59" i="15"/>
  <c r="F61" i="15"/>
  <c r="F58" i="15"/>
  <c r="F57" i="15"/>
  <c r="F56" i="15"/>
  <c r="F55" i="15"/>
  <c r="F54" i="15"/>
  <c r="H74" i="15"/>
  <c r="H73" i="15"/>
  <c r="H72" i="15"/>
  <c r="H71" i="15"/>
  <c r="H70" i="15"/>
  <c r="H69" i="15"/>
  <c r="H66" i="15"/>
  <c r="H68" i="15"/>
  <c r="H46" i="15"/>
  <c r="H47" i="15"/>
  <c r="H45" i="15"/>
  <c r="H44" i="15"/>
  <c r="H43" i="15"/>
  <c r="H50" i="15"/>
  <c r="H42" i="15"/>
  <c r="H49" i="15"/>
  <c r="H48" i="15"/>
  <c r="G59" i="15"/>
  <c r="G60" i="15"/>
  <c r="G58" i="15"/>
  <c r="G57" i="15"/>
  <c r="G62" i="15"/>
  <c r="G56" i="15"/>
  <c r="G55" i="15"/>
  <c r="G54" i="15"/>
  <c r="G61" i="15"/>
  <c r="I73" i="15"/>
  <c r="I72" i="15"/>
  <c r="I71" i="15"/>
  <c r="I70" i="15"/>
  <c r="I69" i="15"/>
  <c r="I66" i="15"/>
  <c r="I68" i="15"/>
  <c r="I74" i="15"/>
  <c r="E11" i="15"/>
  <c r="E10" i="15"/>
  <c r="E9" i="15"/>
  <c r="E8" i="15"/>
  <c r="E7" i="15"/>
  <c r="E12" i="15"/>
  <c r="E14" i="15"/>
  <c r="E15" i="15"/>
  <c r="E13" i="15"/>
  <c r="G9" i="15"/>
  <c r="G8" i="15"/>
  <c r="G10" i="15"/>
  <c r="G7" i="15"/>
  <c r="G14" i="15"/>
  <c r="G13" i="15"/>
  <c r="G15" i="15"/>
  <c r="G12" i="15"/>
  <c r="G11" i="15"/>
  <c r="G35" i="15"/>
  <c r="G34" i="15"/>
  <c r="G33" i="15"/>
  <c r="G32" i="15"/>
  <c r="G31" i="15"/>
  <c r="G36" i="15"/>
  <c r="G30" i="15"/>
  <c r="G38" i="15"/>
  <c r="G37" i="15"/>
  <c r="I33" i="15"/>
  <c r="I32" i="15"/>
  <c r="I30" i="15"/>
  <c r="I38" i="15"/>
  <c r="I37" i="15"/>
  <c r="I36" i="15"/>
  <c r="I34" i="15"/>
  <c r="I35" i="15"/>
  <c r="J32" i="15"/>
  <c r="J31" i="15"/>
  <c r="J30" i="15"/>
  <c r="J33" i="15"/>
  <c r="J38" i="15"/>
  <c r="J37" i="15"/>
  <c r="J36" i="15"/>
  <c r="J35" i="15"/>
  <c r="J34" i="15"/>
  <c r="I45" i="15"/>
  <c r="I44" i="15"/>
  <c r="I43" i="15"/>
  <c r="I50" i="15"/>
  <c r="I42" i="15"/>
  <c r="I49" i="15"/>
  <c r="I46" i="15"/>
  <c r="I48" i="15"/>
  <c r="I47" i="15"/>
  <c r="H58" i="15"/>
  <c r="H57" i="15"/>
  <c r="H56" i="15"/>
  <c r="H55" i="15"/>
  <c r="H54" i="15"/>
  <c r="H61" i="15"/>
  <c r="H59" i="15"/>
  <c r="H62" i="15"/>
  <c r="H60" i="15"/>
  <c r="J72" i="15"/>
  <c r="J71" i="15"/>
  <c r="J70" i="15"/>
  <c r="J73" i="15"/>
  <c r="J69" i="15"/>
  <c r="J66" i="15"/>
  <c r="J68" i="15"/>
  <c r="J74" i="15"/>
  <c r="F10" i="15"/>
  <c r="F9" i="15"/>
  <c r="F8" i="15"/>
  <c r="F7" i="15"/>
  <c r="F11" i="15"/>
  <c r="F14" i="15"/>
  <c r="F13" i="15"/>
  <c r="F15" i="15"/>
  <c r="F12" i="15"/>
  <c r="H8" i="15"/>
  <c r="H9" i="15"/>
  <c r="H7" i="15"/>
  <c r="H14" i="15"/>
  <c r="H13" i="15"/>
  <c r="H15" i="15"/>
  <c r="H12" i="15"/>
  <c r="H11" i="15"/>
  <c r="H10" i="15"/>
  <c r="J14" i="15"/>
  <c r="J13" i="15"/>
  <c r="J15" i="15"/>
  <c r="J12" i="15"/>
  <c r="J11" i="15"/>
  <c r="J10" i="15"/>
  <c r="J9" i="15"/>
  <c r="J7" i="15"/>
  <c r="J8" i="15"/>
  <c r="J44" i="15"/>
  <c r="J43" i="15"/>
  <c r="J50" i="15"/>
  <c r="J42" i="15"/>
  <c r="J49" i="15"/>
  <c r="J48" i="15"/>
  <c r="J47" i="15"/>
  <c r="J46" i="15"/>
  <c r="J45" i="15"/>
  <c r="I57" i="15"/>
  <c r="I56" i="15"/>
  <c r="I55" i="15"/>
  <c r="I54" i="15"/>
  <c r="I58" i="15"/>
  <c r="I61" i="15"/>
  <c r="I62" i="15"/>
  <c r="I60" i="15"/>
  <c r="I59" i="15"/>
  <c r="J56" i="15"/>
  <c r="J54" i="15"/>
  <c r="J61" i="15"/>
  <c r="J62" i="15"/>
  <c r="J60" i="15"/>
  <c r="J57" i="15"/>
  <c r="J59" i="15"/>
  <c r="J58" i="15"/>
  <c r="E38" i="15"/>
  <c r="E37" i="15"/>
  <c r="E36" i="15"/>
  <c r="E35" i="15"/>
  <c r="E34" i="15"/>
  <c r="E33" i="15"/>
  <c r="E32" i="15"/>
  <c r="E31" i="15"/>
  <c r="E30" i="15"/>
  <c r="F36" i="15"/>
  <c r="F35" i="15"/>
  <c r="F34" i="15"/>
  <c r="F37" i="15"/>
  <c r="F33" i="15"/>
  <c r="F32" i="15"/>
  <c r="F31" i="15"/>
  <c r="F30" i="15"/>
  <c r="F38" i="15"/>
  <c r="E49" i="15"/>
  <c r="E42" i="15"/>
  <c r="E48" i="15"/>
  <c r="E47" i="15"/>
  <c r="E46" i="15"/>
  <c r="E45" i="15"/>
  <c r="E50" i="15"/>
  <c r="E44" i="15"/>
  <c r="E43" i="15"/>
  <c r="F68" i="15"/>
  <c r="F74" i="15"/>
  <c r="F73" i="15"/>
  <c r="F72" i="15"/>
  <c r="F69" i="15"/>
  <c r="F71" i="15"/>
  <c r="F70" i="15"/>
  <c r="F67" i="15"/>
  <c r="F66" i="15"/>
  <c r="E43" i="9"/>
  <c r="D46" i="15" s="1"/>
  <c r="G33" i="11"/>
  <c r="G37" i="11"/>
  <c r="G31" i="11"/>
  <c r="G34" i="11"/>
  <c r="G38" i="11"/>
  <c r="G35" i="11"/>
  <c r="G32" i="11"/>
  <c r="G36" i="11"/>
  <c r="G39" i="11"/>
  <c r="D55" i="9"/>
  <c r="C58" i="15" s="1"/>
  <c r="F44" i="11"/>
  <c r="F48" i="11"/>
  <c r="F51" i="11"/>
  <c r="F45" i="11"/>
  <c r="F49" i="11"/>
  <c r="F43" i="11"/>
  <c r="F46" i="11"/>
  <c r="F50" i="11"/>
  <c r="F47" i="11"/>
  <c r="J45" i="11"/>
  <c r="J49" i="11"/>
  <c r="J46" i="11"/>
  <c r="J50" i="11"/>
  <c r="J47" i="11"/>
  <c r="J51" i="11"/>
  <c r="J48" i="11"/>
  <c r="J43" i="11"/>
  <c r="E56" i="11"/>
  <c r="E60" i="11"/>
  <c r="E63" i="11"/>
  <c r="E57" i="11"/>
  <c r="E61" i="11"/>
  <c r="E55" i="11"/>
  <c r="E58" i="11"/>
  <c r="E62" i="11"/>
  <c r="E59" i="11"/>
  <c r="D67" i="9"/>
  <c r="C55" i="11" s="1"/>
  <c r="I59" i="11"/>
  <c r="I60" i="11"/>
  <c r="I63" i="11"/>
  <c r="I57" i="11"/>
  <c r="I61" i="11"/>
  <c r="I55" i="11"/>
  <c r="I58" i="11"/>
  <c r="I62" i="11"/>
  <c r="F10" i="11"/>
  <c r="F14" i="11"/>
  <c r="F13" i="11"/>
  <c r="F11" i="11"/>
  <c r="F9" i="11"/>
  <c r="F8" i="11"/>
  <c r="F12" i="11"/>
  <c r="F15" i="11"/>
  <c r="F7" i="11"/>
  <c r="J10" i="11"/>
  <c r="J14" i="11"/>
  <c r="J13" i="11"/>
  <c r="J11" i="11"/>
  <c r="J15" i="11"/>
  <c r="J9" i="11"/>
  <c r="J8" i="11"/>
  <c r="J12" i="11"/>
  <c r="J7" i="11"/>
  <c r="E22" i="11"/>
  <c r="E26" i="11"/>
  <c r="E23" i="11"/>
  <c r="E20" i="11"/>
  <c r="E24" i="11"/>
  <c r="E27" i="11"/>
  <c r="E25" i="11"/>
  <c r="E19" i="11"/>
  <c r="E21" i="11"/>
  <c r="I24" i="11"/>
  <c r="I19" i="11"/>
  <c r="I21" i="11"/>
  <c r="I25" i="11"/>
  <c r="I22" i="11"/>
  <c r="I26" i="11"/>
  <c r="I27" i="11"/>
  <c r="I23" i="11"/>
  <c r="H34" i="11"/>
  <c r="H38" i="11"/>
  <c r="H39" i="11"/>
  <c r="H35" i="11"/>
  <c r="H32" i="11"/>
  <c r="H36" i="11"/>
  <c r="H31" i="11"/>
  <c r="H33" i="11"/>
  <c r="H37" i="11"/>
  <c r="E55" i="9"/>
  <c r="D59" i="15" s="1"/>
  <c r="G46" i="11"/>
  <c r="G50" i="11"/>
  <c r="G47" i="11"/>
  <c r="G44" i="11"/>
  <c r="G48" i="11"/>
  <c r="G51" i="11"/>
  <c r="G43" i="11"/>
  <c r="G49" i="11"/>
  <c r="G45" i="11"/>
  <c r="F58" i="11"/>
  <c r="F62" i="11"/>
  <c r="F59" i="11"/>
  <c r="F56" i="11"/>
  <c r="F60" i="11"/>
  <c r="F63" i="11"/>
  <c r="F61" i="11"/>
  <c r="F55" i="11"/>
  <c r="F57" i="11"/>
  <c r="J59" i="11"/>
  <c r="J63" i="11"/>
  <c r="J60" i="11"/>
  <c r="J55" i="11"/>
  <c r="J57" i="11"/>
  <c r="J61" i="11"/>
  <c r="J58" i="11"/>
  <c r="J62" i="11"/>
  <c r="E8" i="11"/>
  <c r="E12" i="11"/>
  <c r="E15" i="11"/>
  <c r="E9" i="11"/>
  <c r="E13" i="11"/>
  <c r="E7" i="11"/>
  <c r="E11" i="11"/>
  <c r="E10" i="11"/>
  <c r="E14" i="11"/>
  <c r="H23" i="11"/>
  <c r="H27" i="11"/>
  <c r="H20" i="11"/>
  <c r="H24" i="11"/>
  <c r="H19" i="11"/>
  <c r="H21" i="11"/>
  <c r="H25" i="11"/>
  <c r="H22" i="11"/>
  <c r="H26" i="11"/>
  <c r="E19" i="9"/>
  <c r="G11" i="11"/>
  <c r="G15" i="11"/>
  <c r="G10" i="11"/>
  <c r="G8" i="11"/>
  <c r="G12" i="11"/>
  <c r="G7" i="11"/>
  <c r="G9" i="11"/>
  <c r="G13" i="11"/>
  <c r="G14" i="11"/>
  <c r="F20" i="11"/>
  <c r="F24" i="11"/>
  <c r="F27" i="11"/>
  <c r="F21" i="11"/>
  <c r="F25" i="11"/>
  <c r="F19" i="11"/>
  <c r="F22" i="11"/>
  <c r="F26" i="11"/>
  <c r="F23" i="11"/>
  <c r="J21" i="11"/>
  <c r="J25" i="11"/>
  <c r="J19" i="11"/>
  <c r="J22" i="11"/>
  <c r="J26" i="11"/>
  <c r="J23" i="11"/>
  <c r="J24" i="11"/>
  <c r="J27" i="11"/>
  <c r="J20" i="11"/>
  <c r="E33" i="11"/>
  <c r="E37" i="11"/>
  <c r="E31" i="11"/>
  <c r="E34" i="11"/>
  <c r="E38" i="11"/>
  <c r="E35" i="11"/>
  <c r="E32" i="11"/>
  <c r="E36" i="11"/>
  <c r="E39" i="11"/>
  <c r="D43" i="9"/>
  <c r="C43" i="15" s="1"/>
  <c r="I32" i="11"/>
  <c r="I36" i="11"/>
  <c r="I31" i="11"/>
  <c r="I33" i="11"/>
  <c r="I37" i="11"/>
  <c r="I34" i="11"/>
  <c r="I38" i="11"/>
  <c r="I35" i="11"/>
  <c r="I39" i="11"/>
  <c r="H47" i="11"/>
  <c r="H51" i="11"/>
  <c r="H44" i="11"/>
  <c r="H48" i="11"/>
  <c r="H43" i="11"/>
  <c r="H45" i="11"/>
  <c r="H49" i="11"/>
  <c r="H46" i="11"/>
  <c r="H50" i="11"/>
  <c r="E67" i="9"/>
  <c r="D66" i="15" s="1"/>
  <c r="G56" i="11"/>
  <c r="G60" i="11"/>
  <c r="G63" i="11"/>
  <c r="G57" i="11"/>
  <c r="G61" i="11"/>
  <c r="G55" i="11"/>
  <c r="G58" i="11"/>
  <c r="G62" i="11"/>
  <c r="G59" i="11"/>
  <c r="I9" i="11"/>
  <c r="I13" i="11"/>
  <c r="I7" i="11"/>
  <c r="I10" i="11"/>
  <c r="I14" i="11"/>
  <c r="I12" i="11"/>
  <c r="I11" i="11"/>
  <c r="I15" i="11"/>
  <c r="I8" i="11"/>
  <c r="D19" i="9"/>
  <c r="C12" i="15" s="1"/>
  <c r="C19" i="9"/>
  <c r="B14" i="15" s="1"/>
  <c r="H8" i="11"/>
  <c r="H12" i="11"/>
  <c r="H7" i="11"/>
  <c r="H9" i="11"/>
  <c r="H13" i="11"/>
  <c r="H15" i="11"/>
  <c r="H10" i="11"/>
  <c r="H14" i="11"/>
  <c r="H11" i="11"/>
  <c r="E31" i="9"/>
  <c r="D32" i="15" s="1"/>
  <c r="G22" i="11"/>
  <c r="G26" i="11"/>
  <c r="G23" i="11"/>
  <c r="G20" i="11"/>
  <c r="G24" i="11"/>
  <c r="G27" i="11"/>
  <c r="G19" i="11"/>
  <c r="G21" i="11"/>
  <c r="G25" i="11"/>
  <c r="F35" i="11"/>
  <c r="F32" i="11"/>
  <c r="F36" i="11"/>
  <c r="F39" i="11"/>
  <c r="F33" i="11"/>
  <c r="F37" i="11"/>
  <c r="F31" i="11"/>
  <c r="F38" i="11"/>
  <c r="F34" i="11"/>
  <c r="J34" i="11"/>
  <c r="J38" i="11"/>
  <c r="J35" i="11"/>
  <c r="J32" i="11"/>
  <c r="J36" i="11"/>
  <c r="J39" i="11"/>
  <c r="J33" i="11"/>
  <c r="J37" i="11"/>
  <c r="J31" i="11"/>
  <c r="E46" i="11"/>
  <c r="E50" i="11"/>
  <c r="E47" i="11"/>
  <c r="E44" i="11"/>
  <c r="E48" i="11"/>
  <c r="E51" i="11"/>
  <c r="E49" i="11"/>
  <c r="E43" i="11"/>
  <c r="E45" i="11"/>
  <c r="I44" i="11"/>
  <c r="I48" i="11"/>
  <c r="I43" i="11"/>
  <c r="I45" i="11"/>
  <c r="I49" i="11"/>
  <c r="I46" i="11"/>
  <c r="I50" i="11"/>
  <c r="I47" i="11"/>
  <c r="I51" i="11"/>
  <c r="H58" i="11"/>
  <c r="H62" i="11"/>
  <c r="H59" i="11"/>
  <c r="H60" i="11"/>
  <c r="H63" i="11"/>
  <c r="H55" i="11"/>
  <c r="H57" i="11"/>
  <c r="H61" i="11"/>
  <c r="C55" i="9"/>
  <c r="B55" i="15" s="1"/>
  <c r="C31" i="9"/>
  <c r="B32" i="15" s="1"/>
  <c r="D31" i="9"/>
  <c r="C43" i="9"/>
  <c r="B45" i="15" s="1"/>
  <c r="C67" i="9"/>
  <c r="B67" i="15" s="1"/>
  <c r="J12" i="7"/>
  <c r="I12" i="7" s="1"/>
  <c r="J13" i="7"/>
  <c r="I13" i="7" s="1"/>
  <c r="J14" i="7"/>
  <c r="I14" i="7" s="1"/>
  <c r="J15" i="7"/>
  <c r="I15" i="7" s="1"/>
  <c r="J16" i="7"/>
  <c r="I16" i="7" s="1"/>
  <c r="J17" i="7"/>
  <c r="J18" i="7"/>
  <c r="I18" i="7" s="1"/>
  <c r="J19" i="7"/>
  <c r="I19" i="7" s="1"/>
  <c r="J20" i="7"/>
  <c r="I20" i="7" s="1"/>
  <c r="J21" i="7"/>
  <c r="I21" i="7" s="1"/>
  <c r="J11" i="7"/>
  <c r="I11" i="7" s="1"/>
  <c r="G12" i="7"/>
  <c r="F12" i="7" s="1"/>
  <c r="G13" i="7"/>
  <c r="F13" i="7" s="1"/>
  <c r="G14" i="7"/>
  <c r="F14" i="7" s="1"/>
  <c r="G15" i="7"/>
  <c r="F15" i="7" s="1"/>
  <c r="G16" i="7"/>
  <c r="F16" i="7" s="1"/>
  <c r="G17" i="7"/>
  <c r="G18" i="7"/>
  <c r="F18" i="7" s="1"/>
  <c r="G19" i="7"/>
  <c r="F19" i="7" s="1"/>
  <c r="G20" i="7"/>
  <c r="F20" i="7" s="1"/>
  <c r="G21" i="7"/>
  <c r="F21" i="7" s="1"/>
  <c r="G11" i="7"/>
  <c r="F11" i="7" s="1"/>
  <c r="D12" i="7"/>
  <c r="C12" i="7" s="1"/>
  <c r="D13" i="7"/>
  <c r="C13" i="7" s="1"/>
  <c r="D14" i="7"/>
  <c r="C14" i="7" s="1"/>
  <c r="D15" i="7"/>
  <c r="C15" i="7" s="1"/>
  <c r="D16" i="7"/>
  <c r="C16" i="7" s="1"/>
  <c r="D17" i="7"/>
  <c r="D18" i="7"/>
  <c r="C18" i="7" s="1"/>
  <c r="D19" i="7"/>
  <c r="C19" i="7" s="1"/>
  <c r="D20" i="7"/>
  <c r="C20" i="7" s="1"/>
  <c r="D21" i="7"/>
  <c r="C21" i="7" s="1"/>
  <c r="D11" i="7"/>
  <c r="C11" i="7" s="1"/>
  <c r="H32" i="10" l="1"/>
  <c r="I32" i="10"/>
  <c r="G32" i="10"/>
  <c r="C57" i="15"/>
  <c r="C59" i="11"/>
  <c r="D67" i="15"/>
  <c r="C56" i="11"/>
  <c r="D37" i="15"/>
  <c r="C60" i="15"/>
  <c r="C47" i="11"/>
  <c r="B37" i="15"/>
  <c r="D61" i="15"/>
  <c r="C55" i="15"/>
  <c r="D71" i="15"/>
  <c r="D36" i="15"/>
  <c r="C59" i="15"/>
  <c r="C43" i="11"/>
  <c r="C49" i="11"/>
  <c r="B54" i="15"/>
  <c r="C44" i="15"/>
  <c r="D46" i="11"/>
  <c r="C48" i="15"/>
  <c r="D70" i="15"/>
  <c r="C45" i="15"/>
  <c r="D54" i="15"/>
  <c r="D47" i="11"/>
  <c r="D60" i="15"/>
  <c r="D33" i="15"/>
  <c r="C27" i="11"/>
  <c r="C38" i="15"/>
  <c r="D15" i="11"/>
  <c r="D15" i="15"/>
  <c r="D35" i="11"/>
  <c r="B10" i="15"/>
  <c r="D47" i="15"/>
  <c r="D57" i="15"/>
  <c r="B27" i="11"/>
  <c r="B38" i="15"/>
  <c r="D50" i="11"/>
  <c r="C36" i="11"/>
  <c r="D14" i="11"/>
  <c r="D38" i="11"/>
  <c r="B34" i="15"/>
  <c r="B68" i="15"/>
  <c r="C47" i="15"/>
  <c r="B13" i="15"/>
  <c r="D9" i="15"/>
  <c r="C61" i="15"/>
  <c r="C7" i="15"/>
  <c r="D31" i="15"/>
  <c r="C14" i="15"/>
  <c r="C13" i="15"/>
  <c r="B58" i="15"/>
  <c r="C37" i="15"/>
  <c r="B39" i="11"/>
  <c r="B50" i="15"/>
  <c r="B51" i="11"/>
  <c r="B62" i="15"/>
  <c r="D33" i="11"/>
  <c r="D34" i="11"/>
  <c r="D51" i="11"/>
  <c r="D62" i="15"/>
  <c r="C31" i="15"/>
  <c r="D10" i="15"/>
  <c r="D44" i="15"/>
  <c r="C10" i="15"/>
  <c r="D48" i="15"/>
  <c r="B71" i="15"/>
  <c r="D58" i="15"/>
  <c r="B61" i="15"/>
  <c r="D8" i="15"/>
  <c r="D34" i="15"/>
  <c r="B72" i="15"/>
  <c r="B48" i="15"/>
  <c r="C63" i="11"/>
  <c r="C74" i="15"/>
  <c r="D37" i="11"/>
  <c r="D7" i="15"/>
  <c r="C49" i="15"/>
  <c r="D43" i="11"/>
  <c r="C51" i="11"/>
  <c r="C62" i="15"/>
  <c r="C66" i="15"/>
  <c r="D45" i="15"/>
  <c r="C54" i="15"/>
  <c r="D30" i="15"/>
  <c r="B59" i="15"/>
  <c r="C67" i="15"/>
  <c r="D11" i="15"/>
  <c r="C33" i="15"/>
  <c r="C32" i="15"/>
  <c r="D68" i="15"/>
  <c r="B44" i="15"/>
  <c r="D42" i="15"/>
  <c r="D69" i="15"/>
  <c r="C68" i="15"/>
  <c r="B69" i="15"/>
  <c r="B57" i="15"/>
  <c r="B42" i="15"/>
  <c r="B56" i="15"/>
  <c r="C35" i="15"/>
  <c r="C11" i="15"/>
  <c r="B66" i="15"/>
  <c r="C72" i="15"/>
  <c r="C69" i="15"/>
  <c r="C62" i="11"/>
  <c r="C58" i="11"/>
  <c r="D27" i="11"/>
  <c r="D38" i="15"/>
  <c r="D63" i="11"/>
  <c r="D74" i="15"/>
  <c r="B43" i="15"/>
  <c r="D73" i="15"/>
  <c r="C56" i="15"/>
  <c r="D35" i="15"/>
  <c r="D55" i="15"/>
  <c r="B73" i="15"/>
  <c r="D49" i="15"/>
  <c r="B30" i="15"/>
  <c r="D72" i="15"/>
  <c r="B35" i="15"/>
  <c r="B31" i="15"/>
  <c r="B49" i="15"/>
  <c r="D14" i="15"/>
  <c r="C34" i="15"/>
  <c r="D56" i="15"/>
  <c r="B15" i="11"/>
  <c r="C15" i="11"/>
  <c r="C15" i="15"/>
  <c r="B63" i="11"/>
  <c r="B74" i="15"/>
  <c r="C39" i="11"/>
  <c r="C50" i="15"/>
  <c r="C60" i="11"/>
  <c r="B60" i="15"/>
  <c r="C42" i="15"/>
  <c r="B33" i="15"/>
  <c r="C71" i="15"/>
  <c r="C70" i="15"/>
  <c r="B47" i="15"/>
  <c r="B7" i="15"/>
  <c r="C36" i="15"/>
  <c r="B70" i="15"/>
  <c r="C8" i="15"/>
  <c r="C46" i="15"/>
  <c r="B12" i="15"/>
  <c r="B9" i="15"/>
  <c r="B36" i="15"/>
  <c r="D39" i="11"/>
  <c r="D50" i="15"/>
  <c r="D13" i="15"/>
  <c r="C73" i="15"/>
  <c r="C30" i="15"/>
  <c r="D12" i="15"/>
  <c r="B11" i="15"/>
  <c r="B46" i="15"/>
  <c r="D43" i="15"/>
  <c r="C9" i="15"/>
  <c r="B8" i="15"/>
  <c r="C46" i="11"/>
  <c r="C33" i="11"/>
  <c r="C48" i="11"/>
  <c r="C45" i="11"/>
  <c r="C32" i="11"/>
  <c r="C44" i="11"/>
  <c r="C50" i="11"/>
  <c r="C9" i="11"/>
  <c r="B19" i="11"/>
  <c r="C34" i="11"/>
  <c r="B11" i="11"/>
  <c r="B50" i="11"/>
  <c r="B44" i="11"/>
  <c r="D24" i="11"/>
  <c r="C14" i="11"/>
  <c r="B48" i="11"/>
  <c r="B49" i="11"/>
  <c r="B59" i="11"/>
  <c r="D44" i="11"/>
  <c r="B43" i="11"/>
  <c r="B9" i="11"/>
  <c r="D22" i="11"/>
  <c r="C7" i="11"/>
  <c r="D49" i="11"/>
  <c r="D23" i="11"/>
  <c r="C23" i="11"/>
  <c r="C24" i="11"/>
  <c r="D12" i="11"/>
  <c r="B34" i="11"/>
  <c r="B57" i="11"/>
  <c r="B22" i="11"/>
  <c r="C13" i="11"/>
  <c r="B8" i="11"/>
  <c r="B13" i="11"/>
  <c r="C22" i="11"/>
  <c r="B7" i="11"/>
  <c r="B58" i="11"/>
  <c r="C37" i="11"/>
  <c r="B32" i="11"/>
  <c r="B23" i="11"/>
  <c r="B25" i="11"/>
  <c r="C12" i="11"/>
  <c r="D57" i="11"/>
  <c r="D48" i="11"/>
  <c r="C38" i="11"/>
  <c r="B33" i="11"/>
  <c r="D26" i="11"/>
  <c r="C21" i="11"/>
  <c r="C11" i="11"/>
  <c r="D62" i="11"/>
  <c r="C57" i="11"/>
  <c r="B47" i="11"/>
  <c r="B38" i="11"/>
  <c r="D32" i="11"/>
  <c r="D19" i="11"/>
  <c r="D58" i="11"/>
  <c r="B61" i="11"/>
  <c r="D55" i="11"/>
  <c r="B31" i="11"/>
  <c r="B26" i="11"/>
  <c r="D20" i="11"/>
  <c r="B12" i="11"/>
  <c r="D21" i="11"/>
  <c r="C10" i="11"/>
  <c r="B62" i="11"/>
  <c r="D56" i="11"/>
  <c r="B45" i="11"/>
  <c r="B36" i="11"/>
  <c r="C20" i="11"/>
  <c r="D11" i="11"/>
  <c r="B21" i="11"/>
  <c r="C8" i="11"/>
  <c r="D61" i="11"/>
  <c r="B37" i="11"/>
  <c r="D31" i="11"/>
  <c r="C25" i="11"/>
  <c r="B20" i="11"/>
  <c r="B10" i="11"/>
  <c r="C61" i="11"/>
  <c r="B56" i="11"/>
  <c r="D45" i="11"/>
  <c r="D36" i="11"/>
  <c r="C31" i="11"/>
  <c r="C19" i="11"/>
  <c r="D59" i="11"/>
  <c r="B35" i="11"/>
  <c r="D10" i="11"/>
  <c r="D7" i="11"/>
  <c r="D13" i="11"/>
  <c r="D60" i="11"/>
  <c r="D25" i="11"/>
  <c r="B55" i="11"/>
  <c r="B46" i="11"/>
  <c r="B24" i="11"/>
  <c r="B14" i="11"/>
  <c r="D8" i="11"/>
  <c r="B60" i="11"/>
  <c r="C35" i="11"/>
  <c r="C26" i="11"/>
  <c r="D9" i="11"/>
  <c r="B44" i="4"/>
  <c r="B45" i="4"/>
  <c r="B46" i="4"/>
  <c r="B47" i="4"/>
  <c r="B48" i="4"/>
  <c r="B49" i="4"/>
  <c r="B50" i="4"/>
  <c r="B51" i="4"/>
  <c r="B53" i="4"/>
  <c r="B43" i="4"/>
  <c r="M23" i="4"/>
  <c r="J36" i="2" l="1"/>
  <c r="I36" i="2"/>
  <c r="H36" i="2"/>
  <c r="G36" i="2"/>
  <c r="F36" i="2"/>
  <c r="E36" i="2"/>
  <c r="D36" i="2"/>
  <c r="C36" i="2"/>
  <c r="B36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J36" i="3"/>
  <c r="I36" i="3"/>
  <c r="H36" i="3"/>
  <c r="G36" i="3"/>
  <c r="F36" i="3"/>
  <c r="E36" i="3"/>
  <c r="D36" i="3"/>
  <c r="C36" i="3"/>
  <c r="B36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</calcChain>
</file>

<file path=xl/sharedStrings.xml><?xml version="1.0" encoding="utf-8"?>
<sst xmlns="http://schemas.openxmlformats.org/spreadsheetml/2006/main" count="1370" uniqueCount="102">
  <si>
    <t>Insgesamt</t>
  </si>
  <si>
    <t>Männer</t>
  </si>
  <si>
    <t>Frauen</t>
  </si>
  <si>
    <t>Anzahl</t>
  </si>
  <si>
    <t>Quelle: Hochschulen, ICE Niedersachsen</t>
  </si>
  <si>
    <t>Sprach- und Kulturwissenschaften</t>
  </si>
  <si>
    <t>Sport</t>
  </si>
  <si>
    <t>Rechts-, Wirtschafts- und Sozialwissenschaften</t>
  </si>
  <si>
    <t>Mathematik, Naturwissenschaften</t>
  </si>
  <si>
    <t>Veterinärmedizin</t>
  </si>
  <si>
    <t>Agrar-, Forst- und Ernährungswissenschaften</t>
  </si>
  <si>
    <t>Ingenieurwissenschaften</t>
  </si>
  <si>
    <t>Hochschulabschlüsse nach Fächergruppen sowie Nationalität und Geschlecht der Absolventinnen und Absolventen 2012</t>
  </si>
  <si>
    <t>Fächergruppe des 1. Studiengangs</t>
  </si>
  <si>
    <t>Bestandene Abschlussprüfungen an niedersächsischen Hochschulen 2012 nach Absolventinnen und Absolventen</t>
  </si>
  <si>
    <t>Deutsche</t>
  </si>
  <si>
    <t>Ausländerinnen und Ausländer</t>
  </si>
  <si>
    <t>Prozent</t>
  </si>
  <si>
    <t>Fächergruppen zusammen</t>
  </si>
  <si>
    <t>Bestandene Abschlussprüfungen an niedersächsischen Hochschulen 2014 nach Absolventinnen und Absolventen</t>
  </si>
  <si>
    <t>Kunst, Kunstwissenschaft</t>
  </si>
  <si>
    <t>Hochschulabschlüsse nach Fächergruppen sowie Nationalität und Geschlecht der Absolventinnen und Absolventen im Prüfungsjahr 2014</t>
  </si>
  <si>
    <t>Humanmedizin / Gesundheitswissenschaften</t>
  </si>
  <si>
    <t>34. Hochschulabschlüsse nach Fächergruppen, Nationalität und Geschlecht der Absolventinnen und Absolventen im Prüfungsjahr 2014</t>
  </si>
  <si>
    <t>Anteil Ausländischer Absolventen Insgesamt</t>
  </si>
  <si>
    <t>Anteile an allen Absolventinnen</t>
  </si>
  <si>
    <t>Ausländer</t>
  </si>
  <si>
    <t>Tabelle B12 Hochschulabschlüsse im Prüfungsjahr 2014 nach Fächergruppen, Nationalität und Geschlecht der Absolventinnen
und Absolventen</t>
  </si>
  <si>
    <t>Landesamt für Statistik Niedersachsen, 2001-2016.</t>
  </si>
  <si>
    <t>   Vervielfältigung und Verbreitung, auch auszugsweise, mit Quellenangabe gestattet.</t>
  </si>
  <si>
    <t>LSN-Online: Tabelle M3100301</t>
  </si>
  <si>
    <t>Landesamt für Statistik Niedersachsen</t>
  </si>
  <si>
    <t>Bestandene Abschlussprüfungen an den Hochschulen in Niedersachsen</t>
  </si>
  <si>
    <t>Geschlecht: Insgesamt*</t>
  </si>
  <si>
    <t>Prüfungsjahr: 2016*</t>
  </si>
  <si>
    <t>Niedersachsen</t>
  </si>
  <si>
    <t>Hochschulart*</t>
  </si>
  <si>
    <t>Hochschulen*</t>
  </si>
  <si>
    <t>Hochschulstandort*</t>
  </si>
  <si>
    <t>-------------</t>
  </si>
  <si>
    <t>Fächergruppe</t>
  </si>
  <si>
    <t>des 1. Studiengangs</t>
  </si>
  <si>
    <t>Bestandene Abschlussprüfungen</t>
  </si>
  <si>
    <t>Davon</t>
  </si>
  <si>
    <t>Erstabschluss</t>
  </si>
  <si>
    <t>Weiterer Abschluss</t>
  </si>
  <si>
    <t>Zusammen</t>
  </si>
  <si>
    <t>0 Niedersachsen</t>
  </si>
  <si>
    <t>Geisteswissenschaften</t>
  </si>
  <si>
    <t>Rechts-,Wirtschafts-,Sozialwissenschaften</t>
  </si>
  <si>
    <t>Humanmedizin, Gesundheitswissenschaften</t>
  </si>
  <si>
    <t>Veterinärmedizin (bis 2015)</t>
  </si>
  <si>
    <t>-</t>
  </si>
  <si>
    <t>Agrar-,Forst-,Ernährungswissenschaften,Veterinärmedizin</t>
  </si>
  <si>
    <t>Kunst, Kunstwissenschaften</t>
  </si>
  <si>
    <t>Außerhalb der Studienbereichsgliederung</t>
  </si>
  <si>
    <t>Für die Prüfungsjahre 2004 und 2005 ohne FH Osnabrück.</t>
  </si>
  <si>
    <t>Hinweis: Die ab Wintersemester 2015/16 gültige Fächersystematik bewirkt eine teilweise Neuzuordnung von Studienbereichen zu Fächergruppen.</t>
  </si>
  <si>
    <t>         Die Ergebnisse nach einzelnen Fächergruppen sind daher nur eingeschränkt mit den Vorjahren vergleichbar.</t>
  </si>
  <si>
    <t>© Landesamt für Statistik Niedersachsen, 2001-2016.</t>
  </si>
  <si>
    <t>Geschlecht: Weiblich*</t>
  </si>
  <si>
    <t>Bestandene Abschlussprüfungen an niedersächsischen Hochschulen 2016 nach Absolventinnen und Absolventen</t>
  </si>
  <si>
    <t>Bestandene Abschlussprüfungen an niedersächsischen Hochschulen nach Absolventinnen und Absolventen</t>
  </si>
  <si>
    <t>Rechts-, Wirtschafts-, Sozialwissenschaften</t>
  </si>
  <si>
    <t>Mathematik, Natruwissenschaften</t>
  </si>
  <si>
    <t>Agrar-, Forst-, Ernährungswissenschaften, Veterinärmedizin</t>
  </si>
  <si>
    <t>Fächerguppen zusammen</t>
  </si>
  <si>
    <t>Bitte Jahr auswählen!</t>
  </si>
  <si>
    <t>Indikator B12: Hochschulabschlüsse im Prüfungsjahr nach Fächergruppe, Nationalität und Geschlecht der Absolventinnen und Absolventen</t>
  </si>
  <si>
    <t>Tabelle B12-3: Hochschulabschlüsse nach Fächergruppen, Nationalität und Geschlecht der Absolventinnen und Absolventen</t>
  </si>
  <si>
    <t>zurücksetzen</t>
  </si>
  <si>
    <r>
      <t>Fächergruppe des 1. Studiengangs</t>
    </r>
    <r>
      <rPr>
        <vertAlign val="superscript"/>
        <sz val="6"/>
        <rFont val="NDSFrutiger 45 Light"/>
      </rPr>
      <t>1,2)</t>
    </r>
  </si>
  <si>
    <t>Jahr</t>
  </si>
  <si>
    <t>Bestandene Abschlussprüfungen an niedersächsischen Hochschulen nach Absolventinnen und Absolventen</t>
  </si>
  <si>
    <t>Spalte1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</si>
  <si>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</si>
  <si>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</si>
  <si>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</si>
  <si>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</si>
  <si>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</si>
  <si>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</si>
  <si>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</si>
  <si>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</si>
  <si>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</si>
  <si>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</si>
  <si>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</si>
  <si>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</si>
  <si>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r>
      <rPr>
        <vertAlign val="superscript"/>
        <sz val="6"/>
        <rFont val="NDSFrutiger 45 Light"/>
      </rPr>
      <t>1)</t>
    </r>
    <r>
      <rPr>
        <sz val="6"/>
        <rFont val="NDSFrutiger 45 Light"/>
      </rPr>
      <t>Die ab Wintersemester 2015/16 gültige Fächersystematik bewirkt eine teilweise Neuzuordnung von Studienbereichen zu Fächergruppen.</t>
    </r>
  </si>
  <si>
    <r>
      <rPr>
        <vertAlign val="superscript"/>
        <sz val="6"/>
        <rFont val="NDSFrutiger 45 Light"/>
      </rPr>
      <t>2)</t>
    </r>
    <r>
      <rPr>
        <sz val="6"/>
        <rFont val="NDSFrutiger 45 Light"/>
      </rPr>
      <t>Die Ergebnisse nach einzelnen Fächergruppen sind daher nur eingeschränkt mit den Vorjahren vergleichbar.</t>
    </r>
  </si>
  <si>
    <t>Link zur LSN-Online-Datenbank</t>
  </si>
  <si>
    <t>Link zum Regionalmonitoring Niedersachsen</t>
  </si>
  <si>
    <t xml:space="preserve"> </t>
  </si>
  <si>
    <t>Bestandene Abschlussprüfungen an niedersächsischen Hochschulen 2018 nach Absolventinnen und Absolventen</t>
  </si>
  <si>
    <t>Tabelle B12-2: Hochschulabschlüsse im Prüfungsjahr 2018 nach Fächergruppe, Nationalität und Geschlecht der Absolventinnen und Absolventen in Prozent</t>
  </si>
  <si>
    <t>Tabelle B12-1: Hochschulabschlüsse im Prüfungsjahr 2018 nach Fächergruppe, Nationalität und Geschlecht der Absolventinnen und Absolventen</t>
  </si>
  <si>
    <t>Tabelle B12-1: Hochschulabschlüsse im Prüfungsjahr 2019 nach Fächergruppe, Nationalität und Geschlecht der Absolventinnen und Absolventen</t>
  </si>
  <si>
    <t>Tabelle B12-2: Hochschulabschlüsse im Prüfungsjahr 2019 nach Fächergruppe, Nationalität und Geschlecht der Absolventinnen und Absolventen in Prozent</t>
  </si>
  <si>
    <t>Hinweis zur der Indikatordefinition WWW</t>
  </si>
  <si>
    <t>Migration und Teilhabe in Niedersachsen - Integrationsmonitoring 2019 - Zeitreihen</t>
  </si>
  <si>
    <t>2015.</t>
  </si>
  <si>
    <t>2014.</t>
  </si>
  <si>
    <t>Agrar-, Forst-,  Ernährungswissenschaften und Veterinärmedizin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</si>
</sst>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\ ##0"/>
    <numFmt numFmtId="165" formatCode="0.0"/>
    <numFmt numFmtId="166" formatCode="###\ ###\ ##0"/>
    <numFmt numFmtId="167" formatCode=".\ #;"/>
    <numFmt numFmtId="168" formatCode="\ ;"/>
  </numFmts>
  <fonts count="24" x14ac:knownFonts="1">
    <font>
      <sz val="10"/>
      <name val="Arial"/>
    </font>
    <font>
      <sz val="6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color indexed="8"/>
      <name val="Arial"/>
      <family val="2"/>
    </font>
    <font>
      <sz val="6"/>
      <name val="NDSFrutiger 45 Light"/>
    </font>
    <font>
      <b/>
      <sz val="6"/>
      <name val="NDSFrutiger 45 Light"/>
    </font>
    <font>
      <sz val="6"/>
      <name val="NDSFrutiger 55 Roman"/>
    </font>
    <font>
      <sz val="8"/>
      <name val="NDSFrutiger 45 Light"/>
    </font>
    <font>
      <sz val="10"/>
      <name val="Arial"/>
      <family val="2"/>
    </font>
    <font>
      <sz val="7.5"/>
      <color rgb="FF000080"/>
      <name val="Arial"/>
      <family val="2"/>
    </font>
    <font>
      <b/>
      <sz val="10"/>
      <color rgb="FF00008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6"/>
      <color theme="1"/>
      <name val="NDSFrutiger 45 Light"/>
    </font>
    <font>
      <vertAlign val="superscript"/>
      <sz val="6"/>
      <name val="NDSFrutiger 45 Light"/>
    </font>
    <font>
      <sz val="6"/>
      <color theme="1"/>
      <name val="NDSFrutiger 55 Roman"/>
    </font>
    <font>
      <sz val="10"/>
      <name val="NDSFrutiger 55 Roman"/>
    </font>
    <font>
      <sz val="6"/>
      <color indexed="8"/>
      <name val="NDSFrutiger 45 Ligh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5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164" fontId="4" fillId="0" borderId="0" xfId="0" applyNumberFormat="1" applyFont="1" applyFill="1" applyBorder="1" applyAlignment="1" applyProtection="1">
      <alignment horizontal="right" vertical="center"/>
    </xf>
    <xf numFmtId="165" fontId="4" fillId="0" borderId="0" xfId="0" applyNumberFormat="1" applyFont="1" applyAlignment="1">
      <alignment horizontal="right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165" fontId="1" fillId="0" borderId="0" xfId="0" applyNumberFormat="1" applyFont="1" applyBorder="1" applyAlignment="1">
      <alignment vertical="top" wrapText="1"/>
    </xf>
    <xf numFmtId="165" fontId="2" fillId="0" borderId="0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0" borderId="0" xfId="0" applyNumberFormat="1" applyFont="1" applyFill="1" applyBorder="1" applyAlignment="1" applyProtection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2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164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/>
    <xf numFmtId="0" fontId="7" fillId="0" borderId="0" xfId="0" applyFont="1" applyBorder="1" applyAlignment="1">
      <alignment vertical="top" wrapText="1"/>
    </xf>
    <xf numFmtId="164" fontId="7" fillId="0" borderId="0" xfId="0" applyNumberFormat="1" applyFont="1" applyBorder="1" applyAlignment="1">
      <alignment vertical="top" wrapText="1"/>
    </xf>
    <xf numFmtId="165" fontId="6" fillId="0" borderId="0" xfId="0" applyNumberFormat="1" applyFont="1" applyBorder="1" applyAlignment="1">
      <alignment vertical="top" wrapText="1"/>
    </xf>
    <xf numFmtId="164" fontId="6" fillId="0" borderId="0" xfId="0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vertical="top" wrapText="1"/>
    </xf>
    <xf numFmtId="164" fontId="8" fillId="0" borderId="0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>
      <alignment vertical="top" wrapText="1"/>
    </xf>
    <xf numFmtId="165" fontId="1" fillId="2" borderId="0" xfId="0" applyNumberFormat="1" applyFont="1" applyFill="1" applyBorder="1" applyAlignment="1">
      <alignment vertical="top" wrapText="1"/>
    </xf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 applyFill="1" applyBorder="1" applyAlignment="1">
      <alignment vertical="top" wrapText="1"/>
    </xf>
    <xf numFmtId="165" fontId="1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1" fillId="0" borderId="0" xfId="0" applyFont="1" applyFill="1"/>
    <xf numFmtId="1" fontId="8" fillId="0" borderId="0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13" fillId="3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4" fillId="0" borderId="0" xfId="0" applyFont="1"/>
    <xf numFmtId="164" fontId="14" fillId="0" borderId="0" xfId="0" applyNumberFormat="1" applyFo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/>
    <xf numFmtId="164" fontId="14" fillId="0" borderId="0" xfId="0" applyNumberFormat="1" applyFont="1" applyBorder="1"/>
    <xf numFmtId="164" fontId="14" fillId="0" borderId="0" xfId="0" applyNumberFormat="1" applyFont="1" applyAlignment="1">
      <alignment horizontal="right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1" applyFont="1" applyBorder="1" applyAlignment="1">
      <alignment horizontal="right"/>
    </xf>
    <xf numFmtId="0" fontId="17" fillId="0" borderId="0" xfId="1" applyFont="1" applyAlignment="1">
      <alignment horizontal="left"/>
    </xf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15" fillId="0" borderId="0" xfId="0" applyFont="1"/>
    <xf numFmtId="0" fontId="9" fillId="0" borderId="0" xfId="0" applyFont="1"/>
    <xf numFmtId="0" fontId="9" fillId="0" borderId="0" xfId="0" applyFont="1" applyBorder="1"/>
    <xf numFmtId="0" fontId="19" fillId="0" borderId="0" xfId="0" applyFont="1" applyAlignment="1">
      <alignment vertical="center"/>
    </xf>
    <xf numFmtId="1" fontId="19" fillId="0" borderId="0" xfId="0" applyNumberFormat="1" applyFont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21" fillId="0" borderId="0" xfId="0" applyFont="1" applyAlignment="1">
      <alignment vertical="top"/>
    </xf>
    <xf numFmtId="164" fontId="8" fillId="0" borderId="0" xfId="0" applyNumberFormat="1" applyFont="1" applyFill="1" applyBorder="1" applyAlignment="1" applyProtection="1">
      <alignment horizontal="right" vertical="top"/>
    </xf>
    <xf numFmtId="0" fontId="6" fillId="0" borderId="0" xfId="0" applyFont="1" applyBorder="1" applyAlignment="1">
      <alignment vertical="top"/>
    </xf>
    <xf numFmtId="164" fontId="6" fillId="0" borderId="0" xfId="0" applyNumberFormat="1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top"/>
    </xf>
    <xf numFmtId="165" fontId="6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top"/>
    </xf>
    <xf numFmtId="0" fontId="6" fillId="0" borderId="27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vertical="center"/>
    </xf>
    <xf numFmtId="0" fontId="17" fillId="0" borderId="0" xfId="1" applyFont="1" applyAlignment="1"/>
    <xf numFmtId="0" fontId="17" fillId="0" borderId="0" xfId="1"/>
    <xf numFmtId="0" fontId="17" fillId="0" borderId="0" xfId="1" applyFont="1" applyAlignment="1">
      <alignment wrapText="1"/>
    </xf>
    <xf numFmtId="0" fontId="17" fillId="0" borderId="0" xfId="1" applyFont="1" applyAlignment="1">
      <alignment horizontal="left" wrapText="1"/>
    </xf>
    <xf numFmtId="0" fontId="17" fillId="0" borderId="0" xfId="1" applyFont="1" applyAlignment="1">
      <alignment horizontal="lef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Fill="1" applyBorder="1" applyAlignment="1" applyProtection="1">
      <alignment horizontal="right" vertical="top"/>
    </xf>
    <xf numFmtId="164" fontId="6" fillId="0" borderId="0" xfId="0" applyNumberFormat="1" applyFont="1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165" fontId="6" fillId="0" borderId="0" xfId="0" applyNumberFormat="1" applyFont="1" applyBorder="1" applyAlignment="1">
      <alignment horizontal="right" vertical="center" wrapText="1"/>
    </xf>
    <xf numFmtId="164" fontId="8" fillId="0" borderId="0" xfId="0" applyNumberFormat="1" applyFont="1" applyBorder="1" applyAlignment="1">
      <alignment horizontal="right" vertical="top" wrapText="1"/>
    </xf>
    <xf numFmtId="165" fontId="8" fillId="0" borderId="0" xfId="0" applyNumberFormat="1" applyFont="1" applyBorder="1" applyAlignment="1">
      <alignment horizontal="right" vertical="top" wrapText="1"/>
    </xf>
    <xf numFmtId="166" fontId="6" fillId="0" borderId="0" xfId="0" applyNumberFormat="1" applyFont="1" applyAlignment="1">
      <alignment horizontal="right" vertical="center"/>
    </xf>
    <xf numFmtId="166" fontId="8" fillId="0" borderId="0" xfId="0" applyNumberFormat="1" applyFont="1" applyAlignment="1">
      <alignment horizontal="right" vertical="top"/>
    </xf>
    <xf numFmtId="0" fontId="22" fillId="0" borderId="0" xfId="0" applyFont="1" applyAlignment="1">
      <alignment vertical="top"/>
    </xf>
    <xf numFmtId="0" fontId="8" fillId="0" borderId="0" xfId="0" applyFont="1" applyBorder="1" applyAlignment="1">
      <alignment vertical="top"/>
    </xf>
    <xf numFmtId="164" fontId="21" fillId="0" borderId="0" xfId="0" applyNumberFormat="1" applyFont="1" applyAlignment="1">
      <alignment horizontal="right" vertical="top"/>
    </xf>
    <xf numFmtId="164" fontId="21" fillId="0" borderId="0" xfId="0" applyNumberFormat="1" applyFont="1" applyBorder="1" applyAlignment="1">
      <alignment horizontal="right" vertical="top"/>
    </xf>
    <xf numFmtId="1" fontId="19" fillId="0" borderId="0" xfId="0" applyNumberFormat="1" applyFont="1" applyAlignment="1">
      <alignment horizontal="right" vertical="center"/>
    </xf>
    <xf numFmtId="1" fontId="21" fillId="0" borderId="0" xfId="0" applyNumberFormat="1" applyFont="1" applyAlignment="1">
      <alignment horizontal="right" vertical="top"/>
    </xf>
    <xf numFmtId="0" fontId="2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6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Alignment="1">
      <alignment horizontal="right"/>
    </xf>
    <xf numFmtId="167" fontId="10" fillId="0" borderId="0" xfId="0" applyNumberFormat="1" applyFont="1" applyAlignment="1">
      <alignment horizontal="right"/>
    </xf>
    <xf numFmtId="167" fontId="0" fillId="0" borderId="0" xfId="0" applyNumberFormat="1" applyBorder="1" applyAlignment="1">
      <alignment horizontal="right" vertical="center" wrapText="1"/>
    </xf>
    <xf numFmtId="167" fontId="0" fillId="0" borderId="0" xfId="0" applyNumberFormat="1" applyBorder="1" applyAlignment="1">
      <alignment horizontal="right"/>
    </xf>
    <xf numFmtId="167" fontId="10" fillId="0" borderId="0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 vertical="top"/>
    </xf>
    <xf numFmtId="165" fontId="6" fillId="0" borderId="0" xfId="0" applyNumberFormat="1" applyFont="1" applyFill="1" applyBorder="1" applyAlignment="1" applyProtection="1">
      <alignment horizontal="right" vertical="center"/>
    </xf>
    <xf numFmtId="165" fontId="8" fillId="0" borderId="0" xfId="0" applyNumberFormat="1" applyFont="1" applyFill="1" applyBorder="1" applyAlignment="1" applyProtection="1">
      <alignment horizontal="right" vertical="top"/>
    </xf>
    <xf numFmtId="164" fontId="6" fillId="0" borderId="0" xfId="0" applyNumberFormat="1" applyFont="1" applyFill="1" applyAlignment="1" applyProtection="1">
      <alignment horizontal="right"/>
    </xf>
    <xf numFmtId="164" fontId="6" fillId="0" borderId="0" xfId="0" applyNumberFormat="1" applyFont="1" applyFill="1" applyAlignment="1" applyProtection="1">
      <alignment horizontal="right" vertical="top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Alignment="1"/>
    <xf numFmtId="0" fontId="15" fillId="0" borderId="0" xfId="0" applyFont="1" applyAlignment="1"/>
    <xf numFmtId="0" fontId="19" fillId="4" borderId="0" xfId="0" applyFont="1" applyFill="1" applyAlignment="1">
      <alignment vertical="center"/>
    </xf>
    <xf numFmtId="1" fontId="19" fillId="4" borderId="0" xfId="0" applyNumberFormat="1" applyFont="1" applyFill="1" applyAlignment="1">
      <alignment vertical="center"/>
    </xf>
    <xf numFmtId="0" fontId="6" fillId="4" borderId="0" xfId="0" applyFont="1" applyFill="1" applyBorder="1" applyAlignment="1">
      <alignment vertical="center" wrapText="1"/>
    </xf>
    <xf numFmtId="164" fontId="6" fillId="4" borderId="0" xfId="0" applyNumberFormat="1" applyFont="1" applyFill="1" applyAlignment="1">
      <alignment horizontal="right"/>
    </xf>
    <xf numFmtId="0" fontId="21" fillId="4" borderId="0" xfId="0" applyFont="1" applyFill="1" applyAlignment="1">
      <alignment vertical="top"/>
    </xf>
    <xf numFmtId="0" fontId="8" fillId="4" borderId="0" xfId="0" applyFont="1" applyFill="1" applyBorder="1" applyAlignment="1">
      <alignment vertical="top" wrapText="1"/>
    </xf>
    <xf numFmtId="165" fontId="6" fillId="4" borderId="0" xfId="0" applyNumberFormat="1" applyFont="1" applyFill="1" applyBorder="1" applyAlignment="1" applyProtection="1">
      <alignment horizontal="right" vertical="center"/>
    </xf>
    <xf numFmtId="165" fontId="8" fillId="4" borderId="0" xfId="0" applyNumberFormat="1" applyFont="1" applyFill="1" applyBorder="1" applyAlignment="1" applyProtection="1">
      <alignment horizontal="right" vertical="top"/>
    </xf>
    <xf numFmtId="164" fontId="8" fillId="4" borderId="0" xfId="0" applyNumberFormat="1" applyFont="1" applyFill="1" applyAlignment="1">
      <alignment horizontal="right"/>
    </xf>
    <xf numFmtId="165" fontId="8" fillId="4" borderId="0" xfId="0" applyNumberFormat="1" applyFont="1" applyFill="1" applyBorder="1" applyAlignment="1" applyProtection="1">
      <alignment horizontal="right" vertical="center"/>
    </xf>
    <xf numFmtId="0" fontId="0" fillId="4" borderId="0" xfId="0" applyFill="1"/>
    <xf numFmtId="165" fontId="0" fillId="4" borderId="0" xfId="0" applyNumberFormat="1" applyFill="1"/>
    <xf numFmtId="0" fontId="14" fillId="4" borderId="0" xfId="0" applyFont="1" applyFill="1"/>
    <xf numFmtId="164" fontId="0" fillId="4" borderId="0" xfId="0" applyNumberFormat="1" applyFill="1" applyBorder="1"/>
    <xf numFmtId="0" fontId="0" fillId="4" borderId="0" xfId="0" applyFill="1" applyBorder="1"/>
    <xf numFmtId="164" fontId="13" fillId="4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1" fontId="21" fillId="4" borderId="0" xfId="0" applyNumberFormat="1" applyFont="1" applyFill="1" applyAlignment="1">
      <alignment vertical="center"/>
    </xf>
    <xf numFmtId="164" fontId="8" fillId="4" borderId="0" xfId="0" applyNumberFormat="1" applyFont="1" applyFill="1" applyAlignment="1">
      <alignment horizontal="right" vertical="top"/>
    </xf>
    <xf numFmtId="0" fontId="13" fillId="0" borderId="0" xfId="0" applyFont="1"/>
    <xf numFmtId="164" fontId="13" fillId="0" borderId="0" xfId="0" applyNumberFormat="1" applyFont="1"/>
    <xf numFmtId="165" fontId="0" fillId="0" borderId="0" xfId="0" applyNumberFormat="1" applyAlignment="1">
      <alignment horizontal="right"/>
    </xf>
    <xf numFmtId="0" fontId="18" fillId="0" borderId="0" xfId="0" applyFont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7" fillId="0" borderId="0" xfId="1" applyFont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6" fillId="0" borderId="28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  <xf numFmtId="168" fontId="0" fillId="0" borderId="23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 wrapText="1"/>
    </xf>
    <xf numFmtId="167" fontId="0" fillId="0" borderId="23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8" fontId="10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0" fillId="0" borderId="3" xfId="0" applyNumberFormat="1" applyBorder="1" applyAlignment="1">
      <alignment horizontal="right" vertical="center" wrapText="1"/>
    </xf>
    <xf numFmtId="167" fontId="0" fillId="0" borderId="23" xfId="0" applyNumberFormat="1" applyBorder="1" applyAlignment="1">
      <alignment horizontal="right" vertical="center" wrapText="1"/>
    </xf>
    <xf numFmtId="167" fontId="0" fillId="0" borderId="1" xfId="0" applyNumberForma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23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9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55 Roman" panose="02000503040000020004" pitchFamily="2" charset="0"/>
                <a:ea typeface="+mn-ea"/>
                <a:cs typeface="+mn-cs"/>
              </a:defRPr>
            </a:pPr>
            <a:r>
              <a:rPr lang="de-DE" sz="900">
                <a:latin typeface="NDSFrutiger 55 Roman" panose="02000503040000020004" pitchFamily="2" charset="0"/>
              </a:rPr>
              <a:t>Hochschulabschlüsse ausländischer Absolventinnen und Absolventen nach Fächergruppen 2014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DSFrutiger 55 Roman" panose="0200050304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DSFrutiger 45 Light" panose="02000403040000020004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Diagramm!$L$26:$L$34</c:f>
              <c:strCache>
                <c:ptCount val="9"/>
                <c:pt idx="0">
                  <c:v>Ingenieurwissenschaften</c:v>
                </c:pt>
                <c:pt idx="1">
                  <c:v>Rechts-, Wirtschafts- und Sozialwissenschaften</c:v>
                </c:pt>
                <c:pt idx="2">
                  <c:v>Mathematik, Naturwissenschaften</c:v>
                </c:pt>
                <c:pt idx="3">
                  <c:v>Sprach- und Kulturwissenschaften</c:v>
                </c:pt>
                <c:pt idx="4">
                  <c:v>Agrar-, Forst- und Ernährungswissenschaften</c:v>
                </c:pt>
                <c:pt idx="5">
                  <c:v>Kunst, Kunstwissenschaft</c:v>
                </c:pt>
                <c:pt idx="6">
                  <c:v>Humanmedizin / Gesundheitswissenschaften</c:v>
                </c:pt>
                <c:pt idx="7">
                  <c:v>Veterinärmedizin</c:v>
                </c:pt>
                <c:pt idx="8">
                  <c:v>Sport</c:v>
                </c:pt>
              </c:strCache>
            </c:strRef>
          </c:cat>
          <c:val>
            <c:numRef>
              <c:f>Diagramm!$M$26:$M$34</c:f>
              <c:numCache>
                <c:formatCode>0.0</c:formatCode>
                <c:ptCount val="9"/>
                <c:pt idx="0">
                  <c:v>32.752475247524757</c:v>
                </c:pt>
                <c:pt idx="1">
                  <c:v>21.544554455445546</c:v>
                </c:pt>
                <c:pt idx="2">
                  <c:v>20.03960396039604</c:v>
                </c:pt>
                <c:pt idx="3">
                  <c:v>9.0693069306930685</c:v>
                </c:pt>
                <c:pt idx="4">
                  <c:v>6.4554455445544559</c:v>
                </c:pt>
                <c:pt idx="5">
                  <c:v>5.9009900990099009</c:v>
                </c:pt>
                <c:pt idx="6">
                  <c:v>3.5247524752475243</c:v>
                </c:pt>
                <c:pt idx="7">
                  <c:v>0.39603960396039606</c:v>
                </c:pt>
                <c:pt idx="8">
                  <c:v>0.31683168316831684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3-43C4-A15A-D3C66A02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7777112"/>
        <c:axId val="317777504"/>
      </c:barChart>
      <c:catAx>
        <c:axId val="31777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45 Light" panose="02000403040000020004" pitchFamily="2" charset="0"/>
                <a:ea typeface="+mn-ea"/>
                <a:cs typeface="+mn-cs"/>
              </a:defRPr>
            </a:pPr>
            <a:endParaRPr lang="de-DE"/>
          </a:p>
        </c:txPr>
        <c:crossAx val="317777504"/>
        <c:crosses val="autoZero"/>
        <c:auto val="1"/>
        <c:lblAlgn val="ctr"/>
        <c:lblOffset val="100"/>
        <c:noMultiLvlLbl val="0"/>
      </c:catAx>
      <c:valAx>
        <c:axId val="3177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45 Light" panose="02000403040000020004" pitchFamily="2" charset="0"/>
                <a:ea typeface="+mn-ea"/>
                <a:cs typeface="+mn-cs"/>
              </a:defRPr>
            </a:pPr>
            <a:endParaRPr lang="de-DE"/>
          </a:p>
        </c:txPr>
        <c:crossAx val="31777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386953</xdr:colOff>
      <xdr:row>54</xdr:row>
      <xdr:rowOff>60127</xdr:rowOff>
    </xdr:from>
    <xdr:to>
      <xdr:col>11</xdr:col>
      <xdr:colOff>119063</xdr:colOff>
      <xdr:row>88</xdr:row>
      <xdr:rowOff>23812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Zeitreihen/2019_08_20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_Zeitreihe"/>
      <sheetName val="2019_B12_Rand"/>
      <sheetName val="2019_B12_Berechnung"/>
      <sheetName val="Rohdaten_2019"/>
      <sheetName val="2018_B12_Rand"/>
      <sheetName val="2018_B12_Berechnung"/>
      <sheetName val="Rohdaten_2018"/>
      <sheetName val="2017_B12"/>
      <sheetName val="Tabelle_B12"/>
      <sheetName val="Tabelle1"/>
      <sheetName val="Diagramm"/>
      <sheetName val="Rohdaten_2012"/>
      <sheetName val="Rohdaten_2014"/>
      <sheetName val="Rohdaten_2017"/>
      <sheetName val="Daten2017_bearbeitet"/>
      <sheetName val="A1"/>
      <sheetName val="Admin_Panel"/>
      <sheetName val="AGS"/>
      <sheetName val="Integrationsmonitoring"/>
      <sheetName val="Impressum"/>
      <sheetName val="Inhaltsverzeichnis"/>
      <sheetName val="Methodische Vorbemerkungen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9">
          <cell r="C79" t="str">
            <v>Hinweis zu den Indikator Definitionen WWW</v>
          </cell>
        </row>
      </sheetData>
      <sheetData sheetId="16"/>
      <sheetData sheetId="17"/>
      <sheetData sheetId="18">
        <row r="1">
          <cell r="B1" t="str">
            <v>Migration und Teilhabe in Niedersachsen - Integrationsmonitoring 2018 - Zeitreihen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B12" displayName="Datenbereich_B12" ref="C14:O200" totalsRowShown="0" headerRowDxfId="14" dataDxfId="13">
  <autoFilter ref="C14:O200" xr:uid="{00000000-0009-0000-0100-000001000000}"/>
  <sortState ref="C34:O105">
    <sortCondition ref="C33:C105"/>
  </sortState>
  <tableColumns count="13">
    <tableColumn id="1" xr3:uid="{00000000-0010-0000-0000-000001000000}" name="Spalte1" dataDxfId="12"/>
    <tableColumn id="2" xr3:uid="{00000000-0010-0000-0000-000002000000}" name="Spalte2" dataDxfId="11"/>
    <tableColumn id="3" xr3:uid="{00000000-0010-0000-0000-000003000000}" name="1" dataDxfId="10"/>
    <tableColumn id="4" xr3:uid="{00000000-0010-0000-0000-000004000000}" name="2" dataDxfId="9"/>
    <tableColumn id="5" xr3:uid="{00000000-0010-0000-0000-000005000000}" name="3" dataDxfId="8"/>
    <tableColumn id="6" xr3:uid="{00000000-0010-0000-0000-000006000000}" name="4" dataDxfId="7"/>
    <tableColumn id="7" xr3:uid="{00000000-0010-0000-0000-000007000000}" name="5" dataDxfId="6"/>
    <tableColumn id="8" xr3:uid="{00000000-0010-0000-0000-000008000000}" name="6" dataDxfId="5"/>
    <tableColumn id="9" xr3:uid="{00000000-0010-0000-0000-000009000000}" name="7" dataDxfId="4"/>
    <tableColumn id="10" xr3:uid="{00000000-0010-0000-0000-00000A000000}" name="8" dataDxfId="3"/>
    <tableColumn id="11" xr3:uid="{00000000-0010-0000-0000-00000B000000}" name="9" dataDxfId="2"/>
    <tableColumn id="12" xr3:uid="{00000000-0010-0000-0000-00000C000000}" name="10" dataDxfId="1"/>
    <tableColumn id="13" xr3:uid="{00000000-0010-0000-0000-00000D000000}" name="11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gionalmonitoring-statistik.niedersachsen.de/" TargetMode="External"/><Relationship Id="rId1" Type="http://schemas.openxmlformats.org/officeDocument/2006/relationships/hyperlink" Target="https://www1.nls.niedersachsen.de/statistik/default.asp" TargetMode="Externa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9">
    <tabColor theme="7"/>
  </sheetPr>
  <dimension ref="A1:AG220"/>
  <sheetViews>
    <sheetView tabSelected="1" topLeftCell="A6" zoomScale="220" zoomScaleNormal="220" workbookViewId="0">
      <selection activeCell="G16" sqref="G16"/>
    </sheetView>
    <sheetView workbookViewId="1"/>
  </sheetViews>
  <sheetFormatPr baseColWidth="10" defaultRowHeight="12.75" x14ac:dyDescent="0.2"/>
  <cols>
    <col min="1" max="4" width="12.7109375" customWidth="1"/>
    <col min="5" max="5" width="45" customWidth="1"/>
    <col min="6" max="6" width="7.5703125" customWidth="1"/>
    <col min="7" max="9" width="8.42578125" customWidth="1"/>
    <col min="10" max="12" width="6.7109375" customWidth="1"/>
    <col min="13" max="17" width="8.42578125" customWidth="1"/>
    <col min="18" max="18" width="8.42578125" hidden="1" customWidth="1"/>
    <col min="19" max="19" width="8.42578125" customWidth="1"/>
    <col min="20" max="20" width="8.42578125" style="82" customWidth="1"/>
    <col min="22" max="22" width="14.28515625" customWidth="1"/>
    <col min="23" max="29" width="8.42578125" customWidth="1"/>
    <col min="30" max="30" width="8.42578125" style="82" customWidth="1"/>
  </cols>
  <sheetData>
    <row r="1" spans="1:33" ht="15" customHeight="1" x14ac:dyDescent="0.2">
      <c r="B1" s="162"/>
      <c r="C1" s="163" t="s">
        <v>98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P1" s="92"/>
      <c r="Q1" s="92"/>
      <c r="R1" s="92"/>
      <c r="S1" s="92"/>
      <c r="T1" s="92"/>
      <c r="V1" s="92"/>
      <c r="W1" s="92"/>
      <c r="X1" s="92"/>
      <c r="Y1" s="92"/>
      <c r="Z1" s="92"/>
      <c r="AA1" s="92"/>
      <c r="AB1" s="92"/>
      <c r="AC1" s="92"/>
      <c r="AD1" s="92"/>
    </row>
    <row r="3" spans="1:33" s="93" customFormat="1" ht="12" x14ac:dyDescent="0.2">
      <c r="B3" s="127"/>
      <c r="H3" s="94"/>
      <c r="J3" s="127"/>
      <c r="K3" s="127"/>
      <c r="L3" s="127"/>
      <c r="R3" s="93" t="s">
        <v>67</v>
      </c>
      <c r="S3" s="94"/>
      <c r="T3" s="95"/>
      <c r="V3" s="191"/>
      <c r="W3" s="191"/>
      <c r="X3" s="191"/>
      <c r="AC3" s="94"/>
      <c r="AD3" s="95"/>
    </row>
    <row r="4" spans="1:33" s="93" customFormat="1" ht="6" customHeight="1" x14ac:dyDescent="0.2">
      <c r="B4" s="127"/>
      <c r="H4" s="94"/>
      <c r="J4" s="127"/>
      <c r="K4" s="127"/>
      <c r="L4" s="127"/>
      <c r="R4" s="97">
        <v>2014</v>
      </c>
      <c r="S4" s="94"/>
      <c r="T4" s="95"/>
      <c r="V4" s="96"/>
      <c r="W4" s="96"/>
      <c r="X4" s="96"/>
      <c r="AC4" s="94"/>
      <c r="AD4" s="95"/>
    </row>
    <row r="5" spans="1:33" ht="30" customHeight="1" x14ac:dyDescent="0.2">
      <c r="C5" s="187" t="s">
        <v>68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98"/>
      <c r="Q5" s="98"/>
      <c r="R5" s="97">
        <v>2012</v>
      </c>
      <c r="S5" s="98"/>
      <c r="T5" s="99"/>
      <c r="V5" s="100"/>
      <c r="W5" s="98"/>
      <c r="X5" s="98"/>
      <c r="Y5" s="98"/>
      <c r="Z5" s="98"/>
      <c r="AA5" s="98"/>
      <c r="AB5" s="98"/>
      <c r="AC5" s="98"/>
      <c r="AD5" s="99"/>
    </row>
    <row r="6" spans="1:33" ht="30" customHeight="1" x14ac:dyDescent="0.2">
      <c r="C6" s="101" t="s">
        <v>69</v>
      </c>
      <c r="D6" s="101"/>
      <c r="J6" s="101"/>
      <c r="K6" s="102"/>
      <c r="L6" s="102"/>
      <c r="M6" s="102"/>
      <c r="P6" s="102"/>
      <c r="Q6" s="102"/>
      <c r="R6" s="97">
        <v>2011</v>
      </c>
      <c r="S6" s="102"/>
      <c r="T6" s="103"/>
      <c r="V6" s="101"/>
      <c r="W6" s="102"/>
      <c r="X6" s="102"/>
      <c r="Y6" s="102"/>
      <c r="Z6" s="102"/>
      <c r="AA6" s="102"/>
      <c r="AB6" s="102"/>
      <c r="AC6" s="102"/>
      <c r="AD6" s="103"/>
    </row>
    <row r="7" spans="1:33" ht="8.25" hidden="1" customHeight="1" x14ac:dyDescent="0.2">
      <c r="L7" s="45"/>
      <c r="M7" s="45"/>
      <c r="N7" s="45"/>
      <c r="O7" s="45"/>
      <c r="P7" s="45"/>
      <c r="Q7" s="45"/>
      <c r="R7" s="102">
        <v>2010</v>
      </c>
      <c r="S7" s="45"/>
      <c r="T7" s="45"/>
      <c r="V7" s="45"/>
      <c r="W7" s="45"/>
      <c r="X7" s="45"/>
      <c r="Y7" s="45"/>
      <c r="Z7" s="45"/>
      <c r="AA7" s="45"/>
      <c r="AB7" s="45"/>
      <c r="AC7" s="45"/>
      <c r="AD7" s="45"/>
    </row>
    <row r="8" spans="1:33" ht="8.25" customHeight="1" x14ac:dyDescent="0.2">
      <c r="B8" s="93"/>
      <c r="L8" s="45"/>
      <c r="M8" s="45"/>
      <c r="N8" s="45"/>
      <c r="O8" s="45"/>
      <c r="P8" s="45"/>
      <c r="Q8" s="45"/>
      <c r="R8" s="45" t="s">
        <v>70</v>
      </c>
      <c r="S8" s="45"/>
      <c r="T8" s="45"/>
      <c r="V8" s="45"/>
      <c r="W8" s="45"/>
      <c r="X8" s="45"/>
      <c r="Y8" s="45"/>
      <c r="Z8" s="45"/>
      <c r="AA8" s="45"/>
      <c r="AB8" s="45"/>
      <c r="AC8" s="45"/>
      <c r="AD8" s="45"/>
    </row>
    <row r="9" spans="1:33" ht="15" customHeight="1" x14ac:dyDescent="0.2">
      <c r="B9" s="97"/>
      <c r="L9" s="45"/>
      <c r="M9" s="45"/>
      <c r="N9" s="45"/>
      <c r="O9" s="45"/>
      <c r="P9" s="45"/>
      <c r="Q9" s="45"/>
      <c r="R9" s="45"/>
      <c r="S9" s="45"/>
      <c r="T9" s="45"/>
      <c r="V9" s="45"/>
      <c r="W9" s="45"/>
      <c r="X9" s="45"/>
      <c r="Y9" s="45"/>
      <c r="Z9" s="45"/>
      <c r="AA9" s="45"/>
      <c r="AB9" s="45"/>
      <c r="AC9" s="45"/>
      <c r="AD9" s="45"/>
    </row>
    <row r="10" spans="1:33" s="97" customFormat="1" ht="8.25" customHeight="1" x14ac:dyDescent="0.2">
      <c r="A10"/>
      <c r="C10" s="104"/>
      <c r="D10" s="104"/>
      <c r="E10" s="192" t="s">
        <v>71</v>
      </c>
      <c r="F10" s="195" t="s">
        <v>72</v>
      </c>
      <c r="G10" s="188" t="s">
        <v>73</v>
      </c>
      <c r="H10" s="189"/>
      <c r="I10" s="189"/>
      <c r="J10" s="189"/>
      <c r="K10" s="189"/>
      <c r="L10" s="189"/>
      <c r="M10" s="189"/>
      <c r="N10" s="189"/>
      <c r="O10" s="190"/>
      <c r="P10" s="45"/>
      <c r="Q10" s="45"/>
      <c r="R10" s="45"/>
      <c r="S10" s="45"/>
      <c r="T10" s="45"/>
      <c r="U10" s="45"/>
      <c r="V10" s="45"/>
      <c r="W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33" s="97" customFormat="1" ht="8.25" customHeight="1" x14ac:dyDescent="0.2">
      <c r="A11"/>
      <c r="C11" s="104"/>
      <c r="D11" s="104"/>
      <c r="E11" s="193"/>
      <c r="F11" s="196"/>
      <c r="G11" s="188" t="s">
        <v>0</v>
      </c>
      <c r="H11" s="189"/>
      <c r="I11" s="189"/>
      <c r="J11" s="189" t="s">
        <v>15</v>
      </c>
      <c r="K11" s="189"/>
      <c r="L11" s="189"/>
      <c r="M11" s="189" t="s">
        <v>16</v>
      </c>
      <c r="N11" s="189"/>
      <c r="O11" s="190"/>
      <c r="P11" s="45"/>
      <c r="Q11" s="45"/>
      <c r="R11" s="45"/>
      <c r="S11" s="45"/>
      <c r="T11" s="45"/>
      <c r="U11" s="45"/>
      <c r="V11" s="45"/>
      <c r="W11" s="45"/>
      <c r="Y11" s="45"/>
      <c r="Z11" s="45"/>
      <c r="AA11" s="45"/>
      <c r="AB11" s="45"/>
      <c r="AC11" s="45"/>
      <c r="AD11" s="45"/>
      <c r="AE11" s="45"/>
      <c r="AF11" s="45"/>
      <c r="AG11" s="45"/>
    </row>
    <row r="12" spans="1:33" s="97" customFormat="1" ht="8.25" customHeight="1" x14ac:dyDescent="0.2">
      <c r="A12"/>
      <c r="C12" s="104"/>
      <c r="D12" s="104"/>
      <c r="E12" s="193"/>
      <c r="F12" s="196"/>
      <c r="G12" s="73" t="s">
        <v>0</v>
      </c>
      <c r="H12" s="74" t="s">
        <v>1</v>
      </c>
      <c r="I12" s="74" t="s">
        <v>2</v>
      </c>
      <c r="J12" s="74" t="s">
        <v>0</v>
      </c>
      <c r="K12" s="74" t="s">
        <v>1</v>
      </c>
      <c r="L12" s="74" t="s">
        <v>2</v>
      </c>
      <c r="M12" s="74" t="s">
        <v>0</v>
      </c>
      <c r="N12" s="74" t="s">
        <v>1</v>
      </c>
      <c r="O12" s="75" t="s">
        <v>2</v>
      </c>
      <c r="P12" s="45"/>
      <c r="Q12" s="45"/>
      <c r="R12" s="45"/>
      <c r="S12" s="45"/>
      <c r="T12" s="45"/>
      <c r="U12" s="45"/>
      <c r="V12" s="45"/>
      <c r="W12" s="45"/>
      <c r="Y12" s="45"/>
      <c r="Z12" s="45"/>
      <c r="AA12" s="45"/>
      <c r="AB12" s="45"/>
      <c r="AC12" s="45"/>
      <c r="AD12" s="45"/>
      <c r="AE12" s="45"/>
      <c r="AF12" s="45"/>
      <c r="AG12" s="45"/>
    </row>
    <row r="13" spans="1:33" s="97" customFormat="1" ht="8.25" customHeight="1" x14ac:dyDescent="0.2">
      <c r="A13"/>
      <c r="C13" s="104"/>
      <c r="D13" s="104"/>
      <c r="E13" s="194"/>
      <c r="F13" s="197"/>
      <c r="G13" s="188" t="s">
        <v>3</v>
      </c>
      <c r="H13" s="189"/>
      <c r="I13" s="189"/>
      <c r="J13" s="189"/>
      <c r="K13" s="189"/>
      <c r="L13" s="189"/>
      <c r="M13" s="189"/>
      <c r="N13" s="189"/>
      <c r="O13" s="190"/>
      <c r="P13" s="45"/>
      <c r="Q13" s="45"/>
      <c r="R13" s="45"/>
      <c r="S13" s="45"/>
      <c r="T13" s="45"/>
      <c r="U13" s="45"/>
      <c r="V13" s="45"/>
      <c r="W13" s="45"/>
      <c r="Y13" s="45"/>
      <c r="Z13" s="45"/>
      <c r="AA13" s="45"/>
      <c r="AB13" s="45"/>
      <c r="AC13" s="45"/>
      <c r="AD13" s="45"/>
      <c r="AE13" s="45"/>
      <c r="AF13" s="45"/>
      <c r="AG13" s="45"/>
    </row>
    <row r="14" spans="1:33" s="97" customFormat="1" ht="8.25" customHeight="1" x14ac:dyDescent="0.2">
      <c r="A14"/>
      <c r="C14" s="105" t="s">
        <v>74</v>
      </c>
      <c r="D14" s="105" t="s">
        <v>75</v>
      </c>
      <c r="E14" s="106" t="s">
        <v>76</v>
      </c>
      <c r="F14" s="105" t="s">
        <v>77</v>
      </c>
      <c r="G14" s="107" t="s">
        <v>78</v>
      </c>
      <c r="H14" s="107" t="s">
        <v>79</v>
      </c>
      <c r="I14" s="107" t="s">
        <v>80</v>
      </c>
      <c r="J14" s="107" t="s">
        <v>81</v>
      </c>
      <c r="K14" s="107" t="s">
        <v>82</v>
      </c>
      <c r="L14" s="107" t="s">
        <v>83</v>
      </c>
      <c r="M14" s="107" t="s">
        <v>84</v>
      </c>
      <c r="N14" s="107" t="s">
        <v>85</v>
      </c>
      <c r="O14" s="107" t="s">
        <v>86</v>
      </c>
      <c r="P14" s="45"/>
      <c r="Q14" s="45"/>
      <c r="R14" s="45"/>
      <c r="S14" s="45"/>
      <c r="T14" s="45"/>
      <c r="U14" s="45"/>
      <c r="V14" s="45"/>
      <c r="W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 s="97" customFormat="1" ht="8.25" customHeight="1" x14ac:dyDescent="0.2">
      <c r="A15"/>
      <c r="C15" s="164">
        <v>1</v>
      </c>
      <c r="D15" s="165" t="s">
        <v>3</v>
      </c>
      <c r="E15" s="166" t="s">
        <v>5</v>
      </c>
      <c r="F15" s="165">
        <v>2019</v>
      </c>
      <c r="G15" s="167">
        <f>Rohdaten_2019!C85</f>
        <v>2498</v>
      </c>
      <c r="H15" s="167">
        <f>Rohdaten_2019!D85</f>
        <v>608</v>
      </c>
      <c r="I15" s="167">
        <f>Rohdaten_2019!E85</f>
        <v>1890</v>
      </c>
      <c r="J15" s="167">
        <f>Rohdaten_2019!F85</f>
        <v>2412</v>
      </c>
      <c r="K15" s="167">
        <f>Rohdaten_2019!G85</f>
        <v>585</v>
      </c>
      <c r="L15" s="167">
        <f>Rohdaten_2019!H85</f>
        <v>1827</v>
      </c>
      <c r="M15" s="167">
        <f>Rohdaten_2019!I85</f>
        <v>86</v>
      </c>
      <c r="N15" s="167">
        <f>Rohdaten_2019!J85</f>
        <v>23</v>
      </c>
      <c r="O15" s="167">
        <f>Rohdaten_2019!K85</f>
        <v>63</v>
      </c>
      <c r="P15" s="45"/>
      <c r="Q15" s="45"/>
      <c r="R15" s="45"/>
      <c r="S15" s="45"/>
      <c r="T15" s="45"/>
      <c r="U15" s="45"/>
      <c r="V15" s="45"/>
      <c r="W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3" s="97" customFormat="1" ht="8.25" customHeight="1" x14ac:dyDescent="0.2">
      <c r="A16"/>
      <c r="C16" s="164">
        <v>2</v>
      </c>
      <c r="D16" s="165" t="s">
        <v>3</v>
      </c>
      <c r="E16" s="166" t="s">
        <v>6</v>
      </c>
      <c r="F16" s="165">
        <v>2019</v>
      </c>
      <c r="G16" s="167">
        <f>Rohdaten_2019!C86</f>
        <v>246</v>
      </c>
      <c r="H16" s="167">
        <f>Rohdaten_2019!D86</f>
        <v>120</v>
      </c>
      <c r="I16" s="167">
        <f>Rohdaten_2019!E86</f>
        <v>126</v>
      </c>
      <c r="J16" s="167">
        <f>Rohdaten_2019!F86</f>
        <v>240</v>
      </c>
      <c r="K16" s="167">
        <f>Rohdaten_2019!G86</f>
        <v>118</v>
      </c>
      <c r="L16" s="167">
        <f>Rohdaten_2019!H86</f>
        <v>122</v>
      </c>
      <c r="M16" s="167">
        <f>Rohdaten_2019!I86</f>
        <v>6</v>
      </c>
      <c r="N16" s="167">
        <f>Rohdaten_2019!J86</f>
        <v>2</v>
      </c>
      <c r="O16" s="167">
        <f>Rohdaten_2019!K86</f>
        <v>4</v>
      </c>
      <c r="P16" s="45"/>
      <c r="Q16" s="45"/>
      <c r="R16" s="45"/>
      <c r="S16" s="45"/>
      <c r="T16" s="45"/>
      <c r="U16" s="45"/>
      <c r="V16" s="45"/>
      <c r="W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3" s="97" customFormat="1" ht="8.25" customHeight="1" x14ac:dyDescent="0.2">
      <c r="A17"/>
      <c r="C17" s="164">
        <v>3</v>
      </c>
      <c r="D17" s="165" t="s">
        <v>3</v>
      </c>
      <c r="E17" s="166" t="s">
        <v>7</v>
      </c>
      <c r="F17" s="165">
        <v>2019</v>
      </c>
      <c r="G17" s="167">
        <f>Rohdaten_2019!C87</f>
        <v>9662</v>
      </c>
      <c r="H17" s="167">
        <f>Rohdaten_2019!D87</f>
        <v>3481</v>
      </c>
      <c r="I17" s="167">
        <f>Rohdaten_2019!E87</f>
        <v>6181</v>
      </c>
      <c r="J17" s="167">
        <f>Rohdaten_2019!F87</f>
        <v>9376</v>
      </c>
      <c r="K17" s="167">
        <f>Rohdaten_2019!G87</f>
        <v>3402</v>
      </c>
      <c r="L17" s="167">
        <f>Rohdaten_2019!H87</f>
        <v>5974</v>
      </c>
      <c r="M17" s="167">
        <f>Rohdaten_2019!I87</f>
        <v>286</v>
      </c>
      <c r="N17" s="167">
        <f>Rohdaten_2019!J87</f>
        <v>79</v>
      </c>
      <c r="O17" s="167">
        <f>Rohdaten_2019!K87</f>
        <v>207</v>
      </c>
      <c r="P17" s="45"/>
      <c r="Q17" s="45"/>
      <c r="R17" s="45"/>
      <c r="S17" s="45"/>
      <c r="T17" s="45"/>
      <c r="U17" s="45"/>
      <c r="V17" s="45"/>
      <c r="W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3" s="97" customFormat="1" ht="8.25" customHeight="1" x14ac:dyDescent="0.2">
      <c r="A18"/>
      <c r="C18" s="164">
        <v>4</v>
      </c>
      <c r="D18" s="165" t="s">
        <v>3</v>
      </c>
      <c r="E18" s="166" t="s">
        <v>8</v>
      </c>
      <c r="F18" s="165">
        <v>2019</v>
      </c>
      <c r="G18" s="167">
        <f>Rohdaten_2019!C88</f>
        <v>2369</v>
      </c>
      <c r="H18" s="167">
        <f>Rohdaten_2019!D88</f>
        <v>1022</v>
      </c>
      <c r="I18" s="167">
        <f>Rohdaten_2019!E88</f>
        <v>1347</v>
      </c>
      <c r="J18" s="167">
        <f>Rohdaten_2019!F88</f>
        <v>2284</v>
      </c>
      <c r="K18" s="167">
        <f>Rohdaten_2019!G88</f>
        <v>987</v>
      </c>
      <c r="L18" s="167">
        <f>Rohdaten_2019!H88</f>
        <v>1297</v>
      </c>
      <c r="M18" s="167">
        <f>Rohdaten_2019!I88</f>
        <v>85</v>
      </c>
      <c r="N18" s="167">
        <f>Rohdaten_2019!J88</f>
        <v>35</v>
      </c>
      <c r="O18" s="167">
        <f>Rohdaten_2019!K88</f>
        <v>50</v>
      </c>
      <c r="P18" s="45"/>
      <c r="Q18" s="45"/>
      <c r="R18" s="45"/>
      <c r="S18" s="45"/>
      <c r="T18" s="45"/>
      <c r="U18" s="45"/>
      <c r="V18" s="45"/>
      <c r="W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3" s="97" customFormat="1" ht="8.25" customHeight="1" x14ac:dyDescent="0.2">
      <c r="A19"/>
      <c r="C19" s="164">
        <v>5</v>
      </c>
      <c r="D19" s="165" t="s">
        <v>3</v>
      </c>
      <c r="E19" s="166" t="s">
        <v>22</v>
      </c>
      <c r="F19" s="165">
        <v>2019</v>
      </c>
      <c r="G19" s="167">
        <f>Rohdaten_2019!C89</f>
        <v>1421</v>
      </c>
      <c r="H19" s="167">
        <f>Rohdaten_2019!D89</f>
        <v>355</v>
      </c>
      <c r="I19" s="167">
        <f>Rohdaten_2019!E89</f>
        <v>1066</v>
      </c>
      <c r="J19" s="167">
        <f>Rohdaten_2019!F89</f>
        <v>1365</v>
      </c>
      <c r="K19" s="167">
        <f>Rohdaten_2019!G89</f>
        <v>337</v>
      </c>
      <c r="L19" s="167">
        <f>Rohdaten_2019!H89</f>
        <v>1028</v>
      </c>
      <c r="M19" s="167">
        <f>Rohdaten_2019!I89</f>
        <v>56</v>
      </c>
      <c r="N19" s="167">
        <f>Rohdaten_2019!J89</f>
        <v>18</v>
      </c>
      <c r="O19" s="167">
        <f>Rohdaten_2019!K89</f>
        <v>38</v>
      </c>
      <c r="P19" s="45"/>
      <c r="Q19" s="45"/>
      <c r="R19" s="45"/>
      <c r="S19" s="45"/>
      <c r="T19" s="45"/>
      <c r="U19" s="45"/>
      <c r="V19" s="45"/>
      <c r="W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3" s="97" customFormat="1" ht="8.25" customHeight="1" x14ac:dyDescent="0.2">
      <c r="A20"/>
      <c r="C20" s="164">
        <v>6</v>
      </c>
      <c r="D20" s="165" t="s">
        <v>3</v>
      </c>
      <c r="E20" s="166" t="s">
        <v>101</v>
      </c>
      <c r="F20" s="165">
        <v>2019</v>
      </c>
      <c r="G20" s="167">
        <f>Rohdaten_2019!C90</f>
        <v>1332</v>
      </c>
      <c r="H20" s="167">
        <f>Rohdaten_2019!D90</f>
        <v>597</v>
      </c>
      <c r="I20" s="167">
        <f>Rohdaten_2019!E90</f>
        <v>735</v>
      </c>
      <c r="J20" s="167">
        <f>Rohdaten_2019!F90</f>
        <v>1302</v>
      </c>
      <c r="K20" s="167">
        <f>Rohdaten_2019!G90</f>
        <v>589</v>
      </c>
      <c r="L20" s="167">
        <f>Rohdaten_2019!H90</f>
        <v>713</v>
      </c>
      <c r="M20" s="167">
        <f>Rohdaten_2019!I90</f>
        <v>30</v>
      </c>
      <c r="N20" s="167">
        <f>Rohdaten_2019!J90</f>
        <v>8</v>
      </c>
      <c r="O20" s="167">
        <f>Rohdaten_2019!K90</f>
        <v>22</v>
      </c>
      <c r="P20" s="45"/>
      <c r="Q20" s="45"/>
      <c r="R20" s="45"/>
      <c r="S20" s="45"/>
      <c r="T20" s="45"/>
      <c r="U20" s="45"/>
      <c r="V20" s="45"/>
      <c r="W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3" s="97" customFormat="1" ht="8.25" customHeight="1" x14ac:dyDescent="0.2">
      <c r="A21"/>
      <c r="C21" s="164">
        <v>7</v>
      </c>
      <c r="D21" s="165" t="s">
        <v>3</v>
      </c>
      <c r="E21" s="166" t="s">
        <v>11</v>
      </c>
      <c r="F21" s="165">
        <v>2019</v>
      </c>
      <c r="G21" s="167">
        <f>Rohdaten_2019!C91</f>
        <v>5874</v>
      </c>
      <c r="H21" s="167">
        <f>Rohdaten_2019!D91</f>
        <v>4509</v>
      </c>
      <c r="I21" s="167">
        <f>Rohdaten_2019!E91</f>
        <v>1365</v>
      </c>
      <c r="J21" s="167">
        <f>Rohdaten_2019!F91</f>
        <v>5354</v>
      </c>
      <c r="K21" s="167">
        <f>Rohdaten_2019!G91</f>
        <v>4147</v>
      </c>
      <c r="L21" s="167">
        <f>Rohdaten_2019!H91</f>
        <v>1207</v>
      </c>
      <c r="M21" s="167">
        <f>Rohdaten_2019!I91</f>
        <v>520</v>
      </c>
      <c r="N21" s="167">
        <f>Rohdaten_2019!J91</f>
        <v>362</v>
      </c>
      <c r="O21" s="167">
        <f>Rohdaten_2019!K91</f>
        <v>158</v>
      </c>
      <c r="P21" s="45"/>
      <c r="Q21" s="45"/>
      <c r="R21" s="45"/>
      <c r="S21" s="45"/>
      <c r="T21" s="45"/>
      <c r="U21" s="45"/>
      <c r="V21" s="45"/>
      <c r="W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3" s="97" customFormat="1" ht="8.25" customHeight="1" x14ac:dyDescent="0.2">
      <c r="A22"/>
      <c r="C22" s="164">
        <v>8</v>
      </c>
      <c r="D22" s="165" t="s">
        <v>3</v>
      </c>
      <c r="E22" s="166" t="s">
        <v>54</v>
      </c>
      <c r="F22" s="165">
        <v>2019</v>
      </c>
      <c r="G22" s="167">
        <f>Rohdaten_2019!C92</f>
        <v>958</v>
      </c>
      <c r="H22" s="167">
        <f>Rohdaten_2019!D92</f>
        <v>322</v>
      </c>
      <c r="I22" s="167">
        <f>Rohdaten_2019!E92</f>
        <v>636</v>
      </c>
      <c r="J22" s="167">
        <f>Rohdaten_2019!F92</f>
        <v>882</v>
      </c>
      <c r="K22" s="167">
        <f>Rohdaten_2019!G92</f>
        <v>292</v>
      </c>
      <c r="L22" s="167">
        <f>Rohdaten_2019!H92</f>
        <v>590</v>
      </c>
      <c r="M22" s="167">
        <f>Rohdaten_2019!I92</f>
        <v>76</v>
      </c>
      <c r="N22" s="167">
        <f>Rohdaten_2019!J92</f>
        <v>30</v>
      </c>
      <c r="O22" s="167">
        <f>Rohdaten_2019!K92</f>
        <v>46</v>
      </c>
      <c r="P22" s="45"/>
      <c r="Q22" s="45"/>
      <c r="R22" s="45"/>
      <c r="S22" s="45"/>
      <c r="T22" s="45"/>
      <c r="U22" s="45"/>
      <c r="V22" s="45"/>
      <c r="W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33" s="97" customFormat="1" ht="8.25" customHeight="1" x14ac:dyDescent="0.2">
      <c r="A23"/>
      <c r="C23" s="168">
        <v>10</v>
      </c>
      <c r="D23" s="165" t="s">
        <v>3</v>
      </c>
      <c r="E23" s="181" t="s">
        <v>18</v>
      </c>
      <c r="F23" s="182">
        <v>2019</v>
      </c>
      <c r="G23" s="183">
        <f>SUM(G$15:G$22)</f>
        <v>24360</v>
      </c>
      <c r="H23" s="183">
        <f t="shared" ref="H23:O23" si="0">SUM(H$15:H$22)</f>
        <v>11014</v>
      </c>
      <c r="I23" s="183">
        <f t="shared" si="0"/>
        <v>13346</v>
      </c>
      <c r="J23" s="183">
        <f t="shared" si="0"/>
        <v>23215</v>
      </c>
      <c r="K23" s="183">
        <f t="shared" si="0"/>
        <v>10457</v>
      </c>
      <c r="L23" s="183">
        <f t="shared" si="0"/>
        <v>12758</v>
      </c>
      <c r="M23" s="183">
        <f t="shared" si="0"/>
        <v>1145</v>
      </c>
      <c r="N23" s="183">
        <f t="shared" si="0"/>
        <v>557</v>
      </c>
      <c r="O23" s="183">
        <f t="shared" si="0"/>
        <v>588</v>
      </c>
      <c r="P23" s="45"/>
      <c r="Q23" s="45"/>
      <c r="R23" s="45"/>
      <c r="S23" s="45"/>
      <c r="T23" s="45"/>
      <c r="U23" s="45"/>
      <c r="V23" s="45"/>
      <c r="W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3" s="117" customFormat="1" ht="8.25" customHeight="1" x14ac:dyDescent="0.2">
      <c r="C24" s="164">
        <v>11</v>
      </c>
      <c r="D24" s="165" t="s">
        <v>17</v>
      </c>
      <c r="E24" s="166" t="s">
        <v>5</v>
      </c>
      <c r="F24" s="165">
        <v>2019</v>
      </c>
      <c r="G24" s="170">
        <f>G15/$G$23*100</f>
        <v>10.254515599343184</v>
      </c>
      <c r="H24" s="170">
        <f>H15/$H$23*100</f>
        <v>5.5202469584165605</v>
      </c>
      <c r="I24" s="170">
        <f>I15/$I$23*100</f>
        <v>14.161546530795743</v>
      </c>
      <c r="J24" s="170">
        <f>J15/$J$23*100</f>
        <v>10.389834158948956</v>
      </c>
      <c r="K24" s="170">
        <f>K15/$K$23*100</f>
        <v>5.5943387204743233</v>
      </c>
      <c r="L24" s="170">
        <f>L15/$L$23*100</f>
        <v>14.320426399122118</v>
      </c>
      <c r="M24" s="170">
        <f>M15/$M$23*100</f>
        <v>7.5109170305676862</v>
      </c>
      <c r="N24" s="170">
        <f>N15/$N$23*100</f>
        <v>4.1292639138240581</v>
      </c>
      <c r="O24" s="170">
        <f>O15/$O$23*100</f>
        <v>10.714285714285714</v>
      </c>
      <c r="P24" s="139"/>
      <c r="Q24" s="139"/>
      <c r="R24" s="139"/>
      <c r="S24" s="139"/>
      <c r="T24" s="139"/>
      <c r="U24" s="139"/>
      <c r="V24" s="139"/>
      <c r="W24" s="139"/>
      <c r="Y24" s="139"/>
      <c r="Z24" s="139"/>
      <c r="AA24" s="139"/>
      <c r="AB24" s="139"/>
      <c r="AC24" s="139"/>
      <c r="AD24" s="139"/>
      <c r="AE24" s="139"/>
      <c r="AF24" s="139"/>
      <c r="AG24" s="139"/>
    </row>
    <row r="25" spans="1:33" s="97" customFormat="1" ht="8.25" customHeight="1" x14ac:dyDescent="0.2">
      <c r="A25"/>
      <c r="C25" s="164">
        <v>12</v>
      </c>
      <c r="D25" s="165" t="s">
        <v>17</v>
      </c>
      <c r="E25" s="166" t="s">
        <v>6</v>
      </c>
      <c r="F25" s="165">
        <v>2019</v>
      </c>
      <c r="G25" s="170">
        <f t="shared" ref="G25:G31" si="1">G16/$G$23*100</f>
        <v>1.0098522167487685</v>
      </c>
      <c r="H25" s="170">
        <f t="shared" ref="H25:H31" si="2">H16/$H$23*100</f>
        <v>1.0895224260032685</v>
      </c>
      <c r="I25" s="170">
        <f t="shared" ref="I25:I31" si="3">I16/$I$23*100</f>
        <v>0.9441031020530497</v>
      </c>
      <c r="J25" s="170">
        <f t="shared" ref="J25:J31" si="4">J16/$J$23*100</f>
        <v>1.0338143441740255</v>
      </c>
      <c r="K25" s="170">
        <f t="shared" ref="K25:K31" si="5">K16/$K$23*100</f>
        <v>1.1284307162666156</v>
      </c>
      <c r="L25" s="170">
        <f t="shared" ref="L25:L31" si="6">L16/$L$23*100</f>
        <v>0.95626273710612952</v>
      </c>
      <c r="M25" s="170">
        <f t="shared" ref="M25:M31" si="7">M16/$M$23*100</f>
        <v>0.5240174672489083</v>
      </c>
      <c r="N25" s="170">
        <f t="shared" ref="N25:N31" si="8">N16/$N$23*100</f>
        <v>0.35906642728904847</v>
      </c>
      <c r="O25" s="170">
        <f t="shared" ref="O25:O31" si="9">O16/$O$23*100</f>
        <v>0.68027210884353739</v>
      </c>
      <c r="P25" s="45"/>
      <c r="Q25" s="45"/>
      <c r="R25" s="45"/>
      <c r="S25" s="45"/>
      <c r="T25" s="45"/>
      <c r="U25" s="45"/>
      <c r="V25" s="45"/>
      <c r="W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33" s="97" customFormat="1" ht="8.25" customHeight="1" x14ac:dyDescent="0.2">
      <c r="A26"/>
      <c r="C26" s="164">
        <v>13</v>
      </c>
      <c r="D26" s="165" t="s">
        <v>17</v>
      </c>
      <c r="E26" s="166" t="s">
        <v>7</v>
      </c>
      <c r="F26" s="165">
        <v>2019</v>
      </c>
      <c r="G26" s="170">
        <f t="shared" si="1"/>
        <v>39.663382594417079</v>
      </c>
      <c r="H26" s="170">
        <f t="shared" si="2"/>
        <v>31.605229707644817</v>
      </c>
      <c r="I26" s="170">
        <f t="shared" si="3"/>
        <v>46.313502172935713</v>
      </c>
      <c r="J26" s="170">
        <f t="shared" si="4"/>
        <v>40.387680379065259</v>
      </c>
      <c r="K26" s="170">
        <f t="shared" si="5"/>
        <v>32.533231328296836</v>
      </c>
      <c r="L26" s="170">
        <f t="shared" si="6"/>
        <v>46.825521241573917</v>
      </c>
      <c r="M26" s="170">
        <f t="shared" si="7"/>
        <v>24.978165938864631</v>
      </c>
      <c r="N26" s="170">
        <f t="shared" si="8"/>
        <v>14.183123877917414</v>
      </c>
      <c r="O26" s="170">
        <f t="shared" si="9"/>
        <v>35.204081632653065</v>
      </c>
      <c r="P26" s="45"/>
      <c r="Q26" s="45"/>
      <c r="R26" s="45"/>
      <c r="S26" s="45"/>
      <c r="T26" s="45"/>
      <c r="U26" s="45"/>
      <c r="V26" s="45"/>
      <c r="W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33" s="97" customFormat="1" ht="8.25" customHeight="1" x14ac:dyDescent="0.2">
      <c r="A27"/>
      <c r="C27" s="164">
        <v>14</v>
      </c>
      <c r="D27" s="165" t="s">
        <v>17</v>
      </c>
      <c r="E27" s="166" t="s">
        <v>8</v>
      </c>
      <c r="F27" s="165">
        <v>2019</v>
      </c>
      <c r="G27" s="170">
        <f t="shared" si="1"/>
        <v>9.7249589490968802</v>
      </c>
      <c r="H27" s="170">
        <f t="shared" si="2"/>
        <v>9.2790993281278382</v>
      </c>
      <c r="I27" s="170">
        <f t="shared" si="3"/>
        <v>10.092911733852841</v>
      </c>
      <c r="J27" s="170">
        <f t="shared" si="4"/>
        <v>9.8384665087228083</v>
      </c>
      <c r="K27" s="170">
        <f t="shared" si="5"/>
        <v>9.4386535335182185</v>
      </c>
      <c r="L27" s="170">
        <f t="shared" si="6"/>
        <v>10.166170246120082</v>
      </c>
      <c r="M27" s="170">
        <f t="shared" si="7"/>
        <v>7.4235807860262017</v>
      </c>
      <c r="N27" s="170">
        <f t="shared" si="8"/>
        <v>6.2836624775583481</v>
      </c>
      <c r="O27" s="170">
        <f t="shared" si="9"/>
        <v>8.5034013605442169</v>
      </c>
      <c r="P27" s="45"/>
      <c r="Q27" s="45"/>
      <c r="R27" s="45"/>
      <c r="S27" s="45"/>
      <c r="T27" s="45"/>
      <c r="U27" s="45"/>
      <c r="V27" s="45"/>
      <c r="W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s="97" customFormat="1" ht="8.25" customHeight="1" x14ac:dyDescent="0.2">
      <c r="A28"/>
      <c r="C28" s="164">
        <v>15</v>
      </c>
      <c r="D28" s="165" t="s">
        <v>17</v>
      </c>
      <c r="E28" s="166" t="s">
        <v>22</v>
      </c>
      <c r="F28" s="165">
        <v>2019</v>
      </c>
      <c r="G28" s="170">
        <f t="shared" si="1"/>
        <v>5.833333333333333</v>
      </c>
      <c r="H28" s="170">
        <f t="shared" si="2"/>
        <v>3.2231705102596693</v>
      </c>
      <c r="I28" s="170">
        <f t="shared" si="3"/>
        <v>7.9874119586392931</v>
      </c>
      <c r="J28" s="170">
        <f t="shared" si="4"/>
        <v>5.8798190824897691</v>
      </c>
      <c r="K28" s="170">
        <f t="shared" si="5"/>
        <v>3.2227216218800798</v>
      </c>
      <c r="L28" s="170">
        <f t="shared" si="6"/>
        <v>8.0576892929926327</v>
      </c>
      <c r="M28" s="170">
        <f t="shared" si="7"/>
        <v>4.890829694323144</v>
      </c>
      <c r="N28" s="170">
        <f t="shared" si="8"/>
        <v>3.2315978456014358</v>
      </c>
      <c r="O28" s="170">
        <f t="shared" si="9"/>
        <v>6.462585034013606</v>
      </c>
      <c r="P28" s="45"/>
      <c r="Q28" s="45"/>
      <c r="R28" s="45"/>
      <c r="S28" s="45"/>
      <c r="T28" s="45"/>
      <c r="U28" s="45"/>
      <c r="V28" s="45"/>
      <c r="W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33" s="97" customFormat="1" ht="8.25" customHeight="1" x14ac:dyDescent="0.2">
      <c r="A29"/>
      <c r="C29" s="164">
        <v>16</v>
      </c>
      <c r="D29" s="165" t="s">
        <v>17</v>
      </c>
      <c r="E29" s="166" t="s">
        <v>101</v>
      </c>
      <c r="F29" s="165">
        <v>2019</v>
      </c>
      <c r="G29" s="170">
        <f t="shared" si="1"/>
        <v>5.4679802955665027</v>
      </c>
      <c r="H29" s="170">
        <f t="shared" si="2"/>
        <v>5.420374069366261</v>
      </c>
      <c r="I29" s="170">
        <f t="shared" si="3"/>
        <v>5.5072680953094562</v>
      </c>
      <c r="J29" s="170">
        <f t="shared" si="4"/>
        <v>5.6084428171440877</v>
      </c>
      <c r="K29" s="170">
        <f t="shared" si="5"/>
        <v>5.6325906091613271</v>
      </c>
      <c r="L29" s="170">
        <f t="shared" si="6"/>
        <v>5.5886502586612323</v>
      </c>
      <c r="M29" s="170">
        <f t="shared" si="7"/>
        <v>2.6200873362445414</v>
      </c>
      <c r="N29" s="170">
        <f t="shared" si="8"/>
        <v>1.4362657091561939</v>
      </c>
      <c r="O29" s="170">
        <f t="shared" si="9"/>
        <v>3.7414965986394559</v>
      </c>
      <c r="P29" s="45"/>
      <c r="Q29" s="45"/>
      <c r="R29" s="45"/>
      <c r="S29" s="45"/>
      <c r="T29" s="45"/>
      <c r="U29" s="45"/>
      <c r="V29" s="45"/>
      <c r="W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33" s="97" customFormat="1" ht="8.25" customHeight="1" x14ac:dyDescent="0.2">
      <c r="A30"/>
      <c r="C30" s="164">
        <v>17</v>
      </c>
      <c r="D30" s="165" t="s">
        <v>17</v>
      </c>
      <c r="E30" s="166" t="s">
        <v>11</v>
      </c>
      <c r="F30" s="165">
        <v>2019</v>
      </c>
      <c r="G30" s="170">
        <f t="shared" si="1"/>
        <v>24.113300492610836</v>
      </c>
      <c r="H30" s="170">
        <f t="shared" si="2"/>
        <v>40.938805157072814</v>
      </c>
      <c r="I30" s="170">
        <f t="shared" si="3"/>
        <v>10.227783605574704</v>
      </c>
      <c r="J30" s="170">
        <f t="shared" si="4"/>
        <v>23.062674994615552</v>
      </c>
      <c r="K30" s="170">
        <f t="shared" si="5"/>
        <v>39.657645596251321</v>
      </c>
      <c r="L30" s="170">
        <f t="shared" si="6"/>
        <v>9.4607305220253952</v>
      </c>
      <c r="M30" s="170">
        <f t="shared" si="7"/>
        <v>45.414847161572055</v>
      </c>
      <c r="N30" s="170">
        <f t="shared" si="8"/>
        <v>64.991023339317778</v>
      </c>
      <c r="O30" s="170">
        <f t="shared" si="9"/>
        <v>26.870748299319729</v>
      </c>
      <c r="P30" s="45"/>
      <c r="Q30" s="45"/>
      <c r="R30" s="45"/>
      <c r="S30" s="45"/>
      <c r="T30" s="45"/>
      <c r="U30" s="45"/>
      <c r="V30" s="45"/>
      <c r="W30" s="45"/>
      <c r="Y30" s="45"/>
      <c r="Z30" s="45"/>
      <c r="AA30" s="45"/>
      <c r="AB30" s="45"/>
      <c r="AC30" s="45"/>
      <c r="AD30" s="45"/>
      <c r="AE30" s="45"/>
      <c r="AF30" s="45"/>
      <c r="AG30" s="45"/>
    </row>
    <row r="31" spans="1:33" s="97" customFormat="1" ht="8.25" customHeight="1" x14ac:dyDescent="0.2">
      <c r="A31"/>
      <c r="C31" s="164">
        <v>18</v>
      </c>
      <c r="D31" s="165" t="s">
        <v>17</v>
      </c>
      <c r="E31" s="166" t="s">
        <v>54</v>
      </c>
      <c r="F31" s="165">
        <v>2019</v>
      </c>
      <c r="G31" s="170">
        <f t="shared" si="1"/>
        <v>3.9326765188834156</v>
      </c>
      <c r="H31" s="170">
        <f t="shared" si="2"/>
        <v>2.9235518431087706</v>
      </c>
      <c r="I31" s="170">
        <f t="shared" si="3"/>
        <v>4.7654728008392029</v>
      </c>
      <c r="J31" s="170">
        <f t="shared" si="4"/>
        <v>3.7992677148395435</v>
      </c>
      <c r="K31" s="170">
        <f t="shared" si="5"/>
        <v>2.7923878741512862</v>
      </c>
      <c r="L31" s="170">
        <f t="shared" si="6"/>
        <v>4.6245493023984956</v>
      </c>
      <c r="M31" s="170">
        <f t="shared" si="7"/>
        <v>6.6375545851528379</v>
      </c>
      <c r="N31" s="170">
        <f t="shared" si="8"/>
        <v>5.3859964093357267</v>
      </c>
      <c r="O31" s="170">
        <f t="shared" si="9"/>
        <v>7.8231292517006805</v>
      </c>
      <c r="P31" s="45"/>
      <c r="Q31" s="45"/>
      <c r="R31" s="45"/>
      <c r="S31" s="45"/>
      <c r="T31" s="45"/>
      <c r="U31" s="45"/>
      <c r="V31" s="45"/>
      <c r="W31" s="45"/>
      <c r="Y31" s="45"/>
      <c r="Z31" s="45"/>
      <c r="AA31" s="45"/>
      <c r="AB31" s="45"/>
      <c r="AC31" s="45"/>
      <c r="AD31" s="45"/>
      <c r="AE31" s="45"/>
      <c r="AF31" s="45"/>
      <c r="AG31" s="45"/>
    </row>
    <row r="32" spans="1:33" s="97" customFormat="1" ht="8.25" customHeight="1" x14ac:dyDescent="0.2">
      <c r="A32"/>
      <c r="C32" s="168">
        <v>20</v>
      </c>
      <c r="D32" s="165" t="s">
        <v>17</v>
      </c>
      <c r="E32" s="169" t="s">
        <v>18</v>
      </c>
      <c r="F32" s="165">
        <v>2019</v>
      </c>
      <c r="G32" s="171">
        <f>SUM(G24:G31)</f>
        <v>100</v>
      </c>
      <c r="H32" s="171">
        <f t="shared" ref="H32:O32" si="10">SUM(H24:H31)</f>
        <v>100</v>
      </c>
      <c r="I32" s="171">
        <f t="shared" si="10"/>
        <v>100.00000000000001</v>
      </c>
      <c r="J32" s="171">
        <f t="shared" si="10"/>
        <v>100</v>
      </c>
      <c r="K32" s="171">
        <f t="shared" si="10"/>
        <v>100.00000000000001</v>
      </c>
      <c r="L32" s="171">
        <f t="shared" si="10"/>
        <v>100</v>
      </c>
      <c r="M32" s="171">
        <f t="shared" si="10"/>
        <v>100.00000000000001</v>
      </c>
      <c r="N32" s="171">
        <f t="shared" si="10"/>
        <v>100.00000000000001</v>
      </c>
      <c r="O32" s="171">
        <f t="shared" si="10"/>
        <v>100</v>
      </c>
      <c r="P32" s="45"/>
      <c r="Q32" s="45"/>
      <c r="R32" s="45"/>
      <c r="S32" s="45"/>
      <c r="T32" s="45"/>
      <c r="U32" s="45"/>
      <c r="V32" s="45"/>
      <c r="W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:33" s="97" customFormat="1" ht="8.25" customHeight="1" x14ac:dyDescent="0.2">
      <c r="A33"/>
      <c r="C33" s="104">
        <v>1</v>
      </c>
      <c r="D33" s="104" t="s">
        <v>3</v>
      </c>
      <c r="E33" s="180" t="s">
        <v>5</v>
      </c>
      <c r="F33" s="142">
        <v>2018</v>
      </c>
      <c r="G33" s="130">
        <f>Rohdaten_2019!C74</f>
        <v>2470</v>
      </c>
      <c r="H33" s="130">
        <f>Rohdaten_2019!D74</f>
        <v>574</v>
      </c>
      <c r="I33" s="130">
        <f>Rohdaten_2019!E74</f>
        <v>1896</v>
      </c>
      <c r="J33" s="130">
        <f>Rohdaten_2019!F74</f>
        <v>2381</v>
      </c>
      <c r="K33" s="130">
        <f>Rohdaten_2019!G74</f>
        <v>554</v>
      </c>
      <c r="L33" s="130">
        <f>Rohdaten_2019!H74</f>
        <v>1827</v>
      </c>
      <c r="M33" s="130">
        <f>Rohdaten_2019!I74</f>
        <v>89</v>
      </c>
      <c r="N33" s="130">
        <f>Rohdaten_2019!J74</f>
        <v>20</v>
      </c>
      <c r="O33" s="128">
        <v>69</v>
      </c>
      <c r="P33" s="45"/>
      <c r="Q33" s="45"/>
      <c r="R33" s="45"/>
      <c r="S33" s="45"/>
      <c r="T33" s="45"/>
      <c r="U33" s="45"/>
      <c r="V33" s="45"/>
      <c r="W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:33" s="117" customFormat="1" ht="8.25" customHeight="1" x14ac:dyDescent="0.15">
      <c r="C34" s="104">
        <v>2</v>
      </c>
      <c r="D34" s="104" t="s">
        <v>3</v>
      </c>
      <c r="E34" s="180" t="s">
        <v>6</v>
      </c>
      <c r="F34" s="142">
        <v>2018</v>
      </c>
      <c r="G34" s="130">
        <f>Rohdaten_2019!C75</f>
        <v>255</v>
      </c>
      <c r="H34" s="130">
        <f>Rohdaten_2019!D75</f>
        <v>131</v>
      </c>
      <c r="I34" s="130">
        <f>Rohdaten_2019!E75</f>
        <v>124</v>
      </c>
      <c r="J34" s="130">
        <f>Rohdaten_2019!F75</f>
        <v>255</v>
      </c>
      <c r="K34" s="130">
        <f>Rohdaten_2019!G75</f>
        <v>131</v>
      </c>
      <c r="L34" s="130">
        <f>Rohdaten_2019!H75</f>
        <v>124</v>
      </c>
      <c r="M34" s="130" t="str">
        <f>Rohdaten_2019!I75</f>
        <v>-</v>
      </c>
      <c r="N34" s="130" t="str">
        <f>Rohdaten_2019!J75</f>
        <v>-</v>
      </c>
      <c r="O34" s="128" t="s">
        <v>52</v>
      </c>
      <c r="P34" s="139"/>
      <c r="Q34" s="139"/>
      <c r="R34" s="139"/>
      <c r="S34" s="139"/>
      <c r="T34" s="139"/>
      <c r="U34" s="139"/>
      <c r="V34" s="139"/>
      <c r="W34" s="139"/>
      <c r="Y34" s="139"/>
      <c r="Z34" s="139"/>
      <c r="AA34" s="139"/>
      <c r="AB34" s="139"/>
      <c r="AC34" s="139"/>
      <c r="AD34" s="139"/>
      <c r="AE34" s="139"/>
      <c r="AF34" s="139"/>
      <c r="AG34" s="139"/>
    </row>
    <row r="35" spans="1:33" s="97" customFormat="1" ht="8.25" customHeight="1" x14ac:dyDescent="0.2">
      <c r="A35"/>
      <c r="C35" s="104">
        <v>3</v>
      </c>
      <c r="D35" s="104" t="s">
        <v>3</v>
      </c>
      <c r="E35" s="180" t="s">
        <v>7</v>
      </c>
      <c r="F35" s="142">
        <v>2018</v>
      </c>
      <c r="G35" s="130">
        <f>Rohdaten_2019!C76</f>
        <v>9467</v>
      </c>
      <c r="H35" s="130">
        <f>Rohdaten_2019!D76</f>
        <v>3515</v>
      </c>
      <c r="I35" s="130">
        <f>Rohdaten_2019!E76</f>
        <v>5952</v>
      </c>
      <c r="J35" s="130">
        <f>Rohdaten_2019!F76</f>
        <v>9171</v>
      </c>
      <c r="K35" s="130">
        <f>Rohdaten_2019!G76</f>
        <v>3429</v>
      </c>
      <c r="L35" s="130">
        <f>Rohdaten_2019!H76</f>
        <v>5742</v>
      </c>
      <c r="M35" s="130">
        <f>Rohdaten_2019!I76</f>
        <v>296</v>
      </c>
      <c r="N35" s="130">
        <f>Rohdaten_2019!J76</f>
        <v>86</v>
      </c>
      <c r="O35" s="128">
        <v>210</v>
      </c>
      <c r="P35" s="45"/>
      <c r="Q35" s="45"/>
      <c r="R35" s="45"/>
      <c r="S35" s="45"/>
      <c r="T35" s="45"/>
      <c r="U35" s="45"/>
      <c r="V35" s="45"/>
      <c r="W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3" s="97" customFormat="1" ht="8.25" customHeight="1" x14ac:dyDescent="0.2">
      <c r="A36"/>
      <c r="C36" s="104">
        <v>4</v>
      </c>
      <c r="D36" s="104" t="s">
        <v>3</v>
      </c>
      <c r="E36" s="180" t="s">
        <v>8</v>
      </c>
      <c r="F36" s="142">
        <v>2018</v>
      </c>
      <c r="G36" s="130">
        <f>Rohdaten_2019!C77</f>
        <v>2306</v>
      </c>
      <c r="H36" s="130">
        <f>Rohdaten_2019!D77</f>
        <v>1058</v>
      </c>
      <c r="I36" s="130">
        <f>Rohdaten_2019!E77</f>
        <v>1248</v>
      </c>
      <c r="J36" s="130">
        <f>Rohdaten_2019!F77</f>
        <v>2229</v>
      </c>
      <c r="K36" s="130">
        <f>Rohdaten_2019!G77</f>
        <v>1018</v>
      </c>
      <c r="L36" s="130">
        <f>Rohdaten_2019!H77</f>
        <v>1211</v>
      </c>
      <c r="M36" s="130">
        <f>Rohdaten_2019!I77</f>
        <v>77</v>
      </c>
      <c r="N36" s="130">
        <f>Rohdaten_2019!J77</f>
        <v>40</v>
      </c>
      <c r="O36" s="128">
        <v>37</v>
      </c>
      <c r="P36" s="45"/>
      <c r="Q36" s="45"/>
      <c r="R36" s="45"/>
      <c r="S36" s="45"/>
      <c r="T36" s="45"/>
      <c r="U36" s="45"/>
      <c r="V36" s="45"/>
      <c r="W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:33" s="97" customFormat="1" ht="8.25" customHeight="1" x14ac:dyDescent="0.2">
      <c r="A37"/>
      <c r="C37" s="104">
        <v>5</v>
      </c>
      <c r="D37" s="104" t="s">
        <v>3</v>
      </c>
      <c r="E37" s="180" t="s">
        <v>22</v>
      </c>
      <c r="F37" s="142">
        <v>2018</v>
      </c>
      <c r="G37" s="130">
        <f>Rohdaten_2019!C78</f>
        <v>1382</v>
      </c>
      <c r="H37" s="130">
        <f>Rohdaten_2019!D78</f>
        <v>372</v>
      </c>
      <c r="I37" s="130">
        <f>Rohdaten_2019!E78</f>
        <v>1010</v>
      </c>
      <c r="J37" s="130">
        <f>Rohdaten_2019!F78</f>
        <v>1325</v>
      </c>
      <c r="K37" s="130">
        <f>Rohdaten_2019!G78</f>
        <v>350</v>
      </c>
      <c r="L37" s="130">
        <f>Rohdaten_2019!H78</f>
        <v>975</v>
      </c>
      <c r="M37" s="130">
        <f>Rohdaten_2019!I78</f>
        <v>57</v>
      </c>
      <c r="N37" s="130">
        <f>Rohdaten_2019!J78</f>
        <v>22</v>
      </c>
      <c r="O37" s="128">
        <v>35</v>
      </c>
      <c r="P37" s="45"/>
      <c r="Q37" s="45"/>
      <c r="R37" s="45"/>
      <c r="S37" s="45"/>
      <c r="T37" s="45"/>
      <c r="U37" s="45"/>
      <c r="V37" s="45"/>
      <c r="W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:33" s="97" customFormat="1" ht="8.25" customHeight="1" x14ac:dyDescent="0.2">
      <c r="A38"/>
      <c r="C38" s="104">
        <v>6</v>
      </c>
      <c r="D38" s="104" t="s">
        <v>3</v>
      </c>
      <c r="E38" s="180" t="s">
        <v>101</v>
      </c>
      <c r="F38" s="142">
        <v>2018</v>
      </c>
      <c r="G38" s="130">
        <f>Rohdaten_2019!C79</f>
        <v>1262</v>
      </c>
      <c r="H38" s="130">
        <f>Rohdaten_2019!D79</f>
        <v>629</v>
      </c>
      <c r="I38" s="130">
        <f>Rohdaten_2019!E79</f>
        <v>633</v>
      </c>
      <c r="J38" s="130">
        <f>Rohdaten_2019!F79</f>
        <v>1238</v>
      </c>
      <c r="K38" s="130">
        <f>Rohdaten_2019!G79</f>
        <v>618</v>
      </c>
      <c r="L38" s="130">
        <f>Rohdaten_2019!H79</f>
        <v>620</v>
      </c>
      <c r="M38" s="130">
        <f>Rohdaten_2019!I79</f>
        <v>24</v>
      </c>
      <c r="N38" s="130">
        <f>Rohdaten_2019!J79</f>
        <v>11</v>
      </c>
      <c r="O38" s="128">
        <v>13</v>
      </c>
      <c r="P38" s="45"/>
      <c r="Q38" s="45"/>
      <c r="R38" s="45"/>
      <c r="S38" s="45"/>
      <c r="T38" s="45"/>
      <c r="U38" s="45"/>
      <c r="V38" s="45"/>
      <c r="W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:33" s="97" customFormat="1" ht="8.25" customHeight="1" x14ac:dyDescent="0.2">
      <c r="A39"/>
      <c r="C39" s="104">
        <v>7</v>
      </c>
      <c r="D39" s="104" t="s">
        <v>3</v>
      </c>
      <c r="E39" s="180" t="s">
        <v>11</v>
      </c>
      <c r="F39" s="142">
        <v>2018</v>
      </c>
      <c r="G39" s="130">
        <f>Rohdaten_2019!C80</f>
        <v>5759</v>
      </c>
      <c r="H39" s="130">
        <f>Rohdaten_2019!D80</f>
        <v>4513</v>
      </c>
      <c r="I39" s="130">
        <f>Rohdaten_2019!E80</f>
        <v>1246</v>
      </c>
      <c r="J39" s="130">
        <f>Rohdaten_2019!F80</f>
        <v>5314</v>
      </c>
      <c r="K39" s="130">
        <f>Rohdaten_2019!G80</f>
        <v>4221</v>
      </c>
      <c r="L39" s="130">
        <f>Rohdaten_2019!H80</f>
        <v>1093</v>
      </c>
      <c r="M39" s="130">
        <f>Rohdaten_2019!I80</f>
        <v>445</v>
      </c>
      <c r="N39" s="130">
        <f>Rohdaten_2019!J80</f>
        <v>292</v>
      </c>
      <c r="O39" s="128">
        <v>153</v>
      </c>
      <c r="P39" s="45"/>
      <c r="Q39" s="45"/>
      <c r="R39" s="45"/>
      <c r="S39" s="45"/>
      <c r="T39" s="45"/>
      <c r="U39" s="45"/>
      <c r="V39" s="45"/>
      <c r="W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3" s="97" customFormat="1" ht="8.25" customHeight="1" x14ac:dyDescent="0.2">
      <c r="A40"/>
      <c r="C40" s="104">
        <v>8</v>
      </c>
      <c r="D40" s="104" t="s">
        <v>3</v>
      </c>
      <c r="E40" s="108" t="s">
        <v>54</v>
      </c>
      <c r="F40" s="142">
        <v>2018</v>
      </c>
      <c r="G40" s="130">
        <f>Rohdaten_2019!C81</f>
        <v>861</v>
      </c>
      <c r="H40" s="130">
        <f>Rohdaten_2019!D81</f>
        <v>274</v>
      </c>
      <c r="I40" s="130">
        <f>Rohdaten_2019!E81</f>
        <v>587</v>
      </c>
      <c r="J40" s="130">
        <f>Rohdaten_2019!F81</f>
        <v>803</v>
      </c>
      <c r="K40" s="130">
        <f>Rohdaten_2019!G81</f>
        <v>259</v>
      </c>
      <c r="L40" s="130">
        <f>Rohdaten_2019!H81</f>
        <v>544</v>
      </c>
      <c r="M40" s="130">
        <f>Rohdaten_2019!I81</f>
        <v>58</v>
      </c>
      <c r="N40" s="130">
        <f>Rohdaten_2019!J81</f>
        <v>15</v>
      </c>
      <c r="O40" s="128">
        <v>43</v>
      </c>
      <c r="P40" s="45"/>
      <c r="Q40" s="45"/>
      <c r="R40" s="45"/>
      <c r="S40" s="45"/>
      <c r="T40" s="45"/>
      <c r="U40" s="45"/>
      <c r="V40" s="45"/>
      <c r="W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:33" s="97" customFormat="1" ht="8.25" customHeight="1" x14ac:dyDescent="0.2">
      <c r="A41"/>
      <c r="C41" s="112">
        <v>10</v>
      </c>
      <c r="D41" s="112" t="s">
        <v>3</v>
      </c>
      <c r="E41" s="46" t="s">
        <v>18</v>
      </c>
      <c r="F41" s="143">
        <v>2018</v>
      </c>
      <c r="G41" s="140">
        <f>SUM(G33:G40)</f>
        <v>23762</v>
      </c>
      <c r="H41" s="140">
        <f t="shared" ref="H41:O41" si="11">SUM(H33:H40)</f>
        <v>11066</v>
      </c>
      <c r="I41" s="140">
        <f t="shared" si="11"/>
        <v>12696</v>
      </c>
      <c r="J41" s="140">
        <f t="shared" si="11"/>
        <v>22716</v>
      </c>
      <c r="K41" s="140">
        <f t="shared" si="11"/>
        <v>10580</v>
      </c>
      <c r="L41" s="140">
        <f t="shared" si="11"/>
        <v>12136</v>
      </c>
      <c r="M41" s="140">
        <f t="shared" si="11"/>
        <v>1046</v>
      </c>
      <c r="N41" s="140">
        <f t="shared" si="11"/>
        <v>486</v>
      </c>
      <c r="O41" s="140">
        <f t="shared" si="11"/>
        <v>560</v>
      </c>
      <c r="P41" s="45"/>
      <c r="Q41" s="45"/>
      <c r="R41" s="45"/>
      <c r="S41" s="45"/>
      <c r="T41" s="45"/>
      <c r="U41" s="45"/>
      <c r="V41" s="45"/>
      <c r="W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:33" s="97" customFormat="1" ht="8.25" customHeight="1" x14ac:dyDescent="0.2">
      <c r="A42"/>
      <c r="C42" s="104">
        <v>11</v>
      </c>
      <c r="D42" s="104" t="s">
        <v>17</v>
      </c>
      <c r="E42" s="180" t="s">
        <v>5</v>
      </c>
      <c r="F42" s="142">
        <v>2018</v>
      </c>
      <c r="G42" s="155">
        <f>G33/$G$41*100</f>
        <v>10.394747916842016</v>
      </c>
      <c r="H42" s="155">
        <f>H33/$H$41*100</f>
        <v>5.1870594614133383</v>
      </c>
      <c r="I42" s="155">
        <f>I33/$I$41*100</f>
        <v>14.933837429111533</v>
      </c>
      <c r="J42" s="155">
        <f>J33/$J$41*100</f>
        <v>10.481598873041028</v>
      </c>
      <c r="K42" s="155">
        <f>K33/$K$41*100</f>
        <v>5.2362948960302456</v>
      </c>
      <c r="L42" s="155">
        <f>L33/$L$41*100</f>
        <v>15.054383651944628</v>
      </c>
      <c r="M42" s="155">
        <f>M33/$M$41*100</f>
        <v>8.5086042065009551</v>
      </c>
      <c r="N42" s="155">
        <f>N33/$N$41*100</f>
        <v>4.1152263374485596</v>
      </c>
      <c r="O42" s="155">
        <f>O33/$O$41*100</f>
        <v>12.321428571428573</v>
      </c>
      <c r="P42" s="45"/>
      <c r="Q42" s="45"/>
      <c r="R42" s="45"/>
      <c r="S42" s="45"/>
      <c r="T42" s="45"/>
      <c r="U42" s="45"/>
      <c r="V42" s="45"/>
      <c r="W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s="97" customFormat="1" ht="8.25" customHeight="1" x14ac:dyDescent="0.2">
      <c r="A43"/>
      <c r="C43" s="104">
        <v>12</v>
      </c>
      <c r="D43" s="104" t="s">
        <v>17</v>
      </c>
      <c r="E43" s="180" t="s">
        <v>6</v>
      </c>
      <c r="F43" s="142">
        <v>2018</v>
      </c>
      <c r="G43" s="155">
        <f t="shared" ref="G43:G49" si="12">G34/$G$41*100</f>
        <v>1.0731419914148641</v>
      </c>
      <c r="H43" s="155">
        <f t="shared" ref="H43:H49" si="13">H34/$H$41*100</f>
        <v>1.1838062533887583</v>
      </c>
      <c r="I43" s="155">
        <f t="shared" ref="I43:I49" si="14">I34/$I$41*100</f>
        <v>0.97668557025834912</v>
      </c>
      <c r="J43" s="155">
        <f t="shared" ref="J43:J49" si="15">J34/$J$41*100</f>
        <v>1.1225567881669307</v>
      </c>
      <c r="K43" s="155">
        <f t="shared" ref="K43:K49" si="16">K34/$K$41*100</f>
        <v>1.2381852551984878</v>
      </c>
      <c r="L43" s="155">
        <f t="shared" ref="L43:L49" si="17">L34/$L$41*100</f>
        <v>1.0217534607778511</v>
      </c>
      <c r="M43" s="155" t="s">
        <v>52</v>
      </c>
      <c r="N43" s="155" t="s">
        <v>52</v>
      </c>
      <c r="O43" s="155" t="s">
        <v>52</v>
      </c>
      <c r="P43" s="45"/>
      <c r="Q43" s="45"/>
      <c r="R43" s="45"/>
      <c r="S43" s="45"/>
      <c r="T43" s="45"/>
      <c r="U43" s="45"/>
      <c r="V43" s="45"/>
      <c r="W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:33" s="117" customFormat="1" ht="8.25" customHeight="1" x14ac:dyDescent="0.2">
      <c r="C44" s="104">
        <v>13</v>
      </c>
      <c r="D44" s="104" t="s">
        <v>17</v>
      </c>
      <c r="E44" s="180" t="s">
        <v>7</v>
      </c>
      <c r="F44" s="142">
        <v>2018</v>
      </c>
      <c r="G44" s="155">
        <f t="shared" si="12"/>
        <v>39.840922481272621</v>
      </c>
      <c r="H44" s="155">
        <f t="shared" si="13"/>
        <v>31.763961684438826</v>
      </c>
      <c r="I44" s="155">
        <f t="shared" si="14"/>
        <v>46.880907372400756</v>
      </c>
      <c r="J44" s="155">
        <f t="shared" si="15"/>
        <v>40.372424722662444</v>
      </c>
      <c r="K44" s="155">
        <f t="shared" si="16"/>
        <v>32.41020793950851</v>
      </c>
      <c r="L44" s="155">
        <f t="shared" si="17"/>
        <v>47.31377719182597</v>
      </c>
      <c r="M44" s="155">
        <f t="shared" ref="M43:M49" si="18">M35/$M$41*100</f>
        <v>28.298279158699806</v>
      </c>
      <c r="N44" s="155">
        <f t="shared" ref="N43:N49" si="19">N35/$N$41*100</f>
        <v>17.695473251028808</v>
      </c>
      <c r="O44" s="155">
        <f t="shared" ref="O43:O49" si="20">O35/$O$41*100</f>
        <v>37.5</v>
      </c>
      <c r="P44" s="139"/>
      <c r="Q44" s="139"/>
      <c r="R44" s="139"/>
      <c r="S44" s="139"/>
      <c r="T44" s="139"/>
      <c r="U44" s="139"/>
      <c r="V44" s="139"/>
      <c r="W44" s="139"/>
      <c r="Y44" s="139"/>
      <c r="Z44" s="139"/>
      <c r="AA44" s="139"/>
      <c r="AB44" s="139"/>
      <c r="AC44" s="139"/>
      <c r="AD44" s="139"/>
      <c r="AE44" s="139"/>
      <c r="AF44" s="139"/>
      <c r="AG44" s="139"/>
    </row>
    <row r="45" spans="1:33" s="97" customFormat="1" ht="8.25" customHeight="1" x14ac:dyDescent="0.2">
      <c r="A45"/>
      <c r="C45" s="104">
        <v>14</v>
      </c>
      <c r="D45" s="104" t="s">
        <v>17</v>
      </c>
      <c r="E45" s="180" t="s">
        <v>8</v>
      </c>
      <c r="F45" s="142">
        <v>2018</v>
      </c>
      <c r="G45" s="155">
        <f t="shared" si="12"/>
        <v>9.7045703223634376</v>
      </c>
      <c r="H45" s="155">
        <f t="shared" si="13"/>
        <v>9.560816916681727</v>
      </c>
      <c r="I45" s="155">
        <f t="shared" si="14"/>
        <v>9.8298676748582228</v>
      </c>
      <c r="J45" s="155">
        <f t="shared" si="15"/>
        <v>9.8124669836238763</v>
      </c>
      <c r="K45" s="155">
        <f t="shared" si="16"/>
        <v>9.6219281663516067</v>
      </c>
      <c r="L45" s="155">
        <f t="shared" si="17"/>
        <v>9.9785761371127233</v>
      </c>
      <c r="M45" s="155">
        <f t="shared" si="18"/>
        <v>7.3613766730401524</v>
      </c>
      <c r="N45" s="155">
        <f t="shared" si="19"/>
        <v>8.2304526748971192</v>
      </c>
      <c r="O45" s="155">
        <f t="shared" si="20"/>
        <v>6.6071428571428577</v>
      </c>
      <c r="P45" s="45"/>
      <c r="Q45" s="45"/>
      <c r="R45" s="45"/>
      <c r="S45" s="45"/>
      <c r="T45" s="45"/>
      <c r="U45" s="45"/>
      <c r="V45" s="45"/>
      <c r="W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3" s="97" customFormat="1" ht="8.25" customHeight="1" x14ac:dyDescent="0.2">
      <c r="A46"/>
      <c r="C46" s="104">
        <v>15</v>
      </c>
      <c r="D46" s="104" t="s">
        <v>17</v>
      </c>
      <c r="E46" s="180" t="s">
        <v>22</v>
      </c>
      <c r="F46" s="142">
        <v>2018</v>
      </c>
      <c r="G46" s="155">
        <f t="shared" si="12"/>
        <v>5.8160087534719302</v>
      </c>
      <c r="H46" s="155">
        <f t="shared" si="13"/>
        <v>3.3616482920657873</v>
      </c>
      <c r="I46" s="155">
        <f t="shared" si="14"/>
        <v>7.9552614996849407</v>
      </c>
      <c r="J46" s="155">
        <f t="shared" si="15"/>
        <v>5.8328931149850325</v>
      </c>
      <c r="K46" s="155">
        <f t="shared" si="16"/>
        <v>3.3081285444234401</v>
      </c>
      <c r="L46" s="155">
        <f t="shared" si="17"/>
        <v>8.0339485827290709</v>
      </c>
      <c r="M46" s="155">
        <f t="shared" si="18"/>
        <v>5.449330783938815</v>
      </c>
      <c r="N46" s="155">
        <f t="shared" si="19"/>
        <v>4.5267489711934159</v>
      </c>
      <c r="O46" s="155">
        <f t="shared" si="20"/>
        <v>6.25</v>
      </c>
      <c r="P46" s="45"/>
      <c r="Q46" s="45"/>
      <c r="R46" s="45"/>
      <c r="S46" s="45"/>
      <c r="T46" s="45"/>
      <c r="U46" s="45"/>
      <c r="V46" s="45"/>
      <c r="W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spans="1:33" s="97" customFormat="1" ht="8.25" customHeight="1" x14ac:dyDescent="0.2">
      <c r="A47"/>
      <c r="C47" s="104">
        <v>16</v>
      </c>
      <c r="D47" s="104" t="s">
        <v>17</v>
      </c>
      <c r="E47" s="180" t="s">
        <v>101</v>
      </c>
      <c r="F47" s="142">
        <v>2018</v>
      </c>
      <c r="G47" s="155">
        <f t="shared" si="12"/>
        <v>5.3110007575119935</v>
      </c>
      <c r="H47" s="155">
        <f t="shared" si="13"/>
        <v>5.6840773540574734</v>
      </c>
      <c r="I47" s="155">
        <f t="shared" si="14"/>
        <v>4.9858223062381848</v>
      </c>
      <c r="J47" s="155">
        <f t="shared" si="15"/>
        <v>5.4499031519633734</v>
      </c>
      <c r="K47" s="155">
        <f t="shared" si="16"/>
        <v>5.8412098298676742</v>
      </c>
      <c r="L47" s="155">
        <f t="shared" si="17"/>
        <v>5.1087673038892545</v>
      </c>
      <c r="M47" s="155">
        <f t="shared" si="18"/>
        <v>2.2944550669216062</v>
      </c>
      <c r="N47" s="155">
        <f t="shared" si="19"/>
        <v>2.263374485596708</v>
      </c>
      <c r="O47" s="155">
        <f t="shared" si="20"/>
        <v>2.3214285714285716</v>
      </c>
      <c r="P47" s="45"/>
      <c r="Q47" s="45"/>
      <c r="R47" s="45"/>
      <c r="S47" s="45"/>
      <c r="T47" s="45"/>
      <c r="U47" s="45"/>
      <c r="V47" s="45"/>
      <c r="W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spans="1:33" s="97" customFormat="1" ht="8.25" customHeight="1" x14ac:dyDescent="0.2">
      <c r="A48"/>
      <c r="C48" s="104">
        <v>17</v>
      </c>
      <c r="D48" s="104" t="s">
        <v>17</v>
      </c>
      <c r="E48" s="180" t="s">
        <v>11</v>
      </c>
      <c r="F48" s="142">
        <v>2018</v>
      </c>
      <c r="G48" s="155">
        <f t="shared" si="12"/>
        <v>24.236175406110597</v>
      </c>
      <c r="H48" s="155">
        <f t="shared" si="13"/>
        <v>40.782577263690584</v>
      </c>
      <c r="I48" s="155">
        <f t="shared" si="14"/>
        <v>9.8141146817895404</v>
      </c>
      <c r="J48" s="155">
        <f t="shared" si="15"/>
        <v>23.393203028702235</v>
      </c>
      <c r="K48" s="155">
        <f t="shared" si="16"/>
        <v>39.896030245746694</v>
      </c>
      <c r="L48" s="155">
        <f t="shared" si="17"/>
        <v>9.0062623599208962</v>
      </c>
      <c r="M48" s="155">
        <f t="shared" si="18"/>
        <v>42.543021032504782</v>
      </c>
      <c r="N48" s="155">
        <f t="shared" si="19"/>
        <v>60.082304526748977</v>
      </c>
      <c r="O48" s="155">
        <f t="shared" si="20"/>
        <v>27.321428571428569</v>
      </c>
      <c r="P48" s="45"/>
      <c r="Q48" s="45"/>
      <c r="R48" s="45"/>
      <c r="S48" s="45"/>
      <c r="T48" s="45"/>
      <c r="U48" s="45"/>
      <c r="V48" s="45"/>
      <c r="W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spans="1:33" s="97" customFormat="1" ht="8.25" customHeight="1" x14ac:dyDescent="0.2">
      <c r="A49"/>
      <c r="C49" s="104">
        <v>18</v>
      </c>
      <c r="D49" s="104" t="s">
        <v>17</v>
      </c>
      <c r="E49" s="108" t="s">
        <v>54</v>
      </c>
      <c r="F49" s="142">
        <v>2018</v>
      </c>
      <c r="G49" s="155">
        <f t="shared" si="12"/>
        <v>3.6234323710125409</v>
      </c>
      <c r="H49" s="155">
        <f t="shared" si="13"/>
        <v>2.4760527742635099</v>
      </c>
      <c r="I49" s="155">
        <f t="shared" si="14"/>
        <v>4.6235034656584757</v>
      </c>
      <c r="J49" s="155">
        <f t="shared" si="15"/>
        <v>3.5349533368550805</v>
      </c>
      <c r="K49" s="155">
        <f t="shared" si="16"/>
        <v>2.448015122873346</v>
      </c>
      <c r="L49" s="155">
        <f t="shared" si="17"/>
        <v>4.4825313117996046</v>
      </c>
      <c r="M49" s="155">
        <f t="shared" si="18"/>
        <v>5.5449330783938811</v>
      </c>
      <c r="N49" s="155">
        <f t="shared" si="19"/>
        <v>3.0864197530864197</v>
      </c>
      <c r="O49" s="155">
        <f t="shared" si="20"/>
        <v>7.6785714285714288</v>
      </c>
      <c r="P49" s="45"/>
      <c r="Q49" s="45"/>
      <c r="R49" s="45"/>
      <c r="S49" s="45"/>
      <c r="T49" s="45"/>
      <c r="U49" s="45"/>
      <c r="V49" s="45"/>
      <c r="W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spans="1:33" s="97" customFormat="1" ht="8.25" customHeight="1" x14ac:dyDescent="0.2">
      <c r="A50"/>
      <c r="C50" s="112">
        <v>20</v>
      </c>
      <c r="D50" s="112" t="s">
        <v>17</v>
      </c>
      <c r="E50" s="46" t="s">
        <v>18</v>
      </c>
      <c r="F50" s="143">
        <v>2018</v>
      </c>
      <c r="G50" s="156">
        <f>SUM(G42:G49)</f>
        <v>100</v>
      </c>
      <c r="H50" s="156">
        <f t="shared" ref="H50:O50" si="21">SUM(H42:H49)</f>
        <v>100</v>
      </c>
      <c r="I50" s="156">
        <f t="shared" si="21"/>
        <v>100</v>
      </c>
      <c r="J50" s="156">
        <f t="shared" si="21"/>
        <v>99.999999999999986</v>
      </c>
      <c r="K50" s="156">
        <f t="shared" si="21"/>
        <v>100</v>
      </c>
      <c r="L50" s="156">
        <f t="shared" si="21"/>
        <v>99.999999999999986</v>
      </c>
      <c r="M50" s="156">
        <f t="shared" si="21"/>
        <v>100</v>
      </c>
      <c r="N50" s="156">
        <f t="shared" si="21"/>
        <v>100.00000000000001</v>
      </c>
      <c r="O50" s="156">
        <f t="shared" si="21"/>
        <v>100</v>
      </c>
      <c r="P50" s="45"/>
      <c r="Q50" s="45"/>
      <c r="R50" s="45"/>
      <c r="S50" s="45"/>
      <c r="T50" s="45"/>
      <c r="U50" s="45"/>
      <c r="V50" s="45"/>
      <c r="W50" s="45"/>
      <c r="Y50" s="45"/>
      <c r="Z50" s="45"/>
      <c r="AA50" s="45"/>
      <c r="AB50" s="45"/>
      <c r="AC50" s="45"/>
      <c r="AD50" s="45"/>
      <c r="AE50" s="45"/>
      <c r="AF50" s="45"/>
      <c r="AG50" s="45"/>
    </row>
    <row r="51" spans="1:33" s="97" customFormat="1" ht="8.25" customHeight="1" x14ac:dyDescent="0.2">
      <c r="A51"/>
      <c r="C51" s="104">
        <v>1</v>
      </c>
      <c r="D51" s="104" t="s">
        <v>3</v>
      </c>
      <c r="E51" s="180" t="s">
        <v>5</v>
      </c>
      <c r="F51" s="142">
        <v>2017</v>
      </c>
      <c r="G51" s="128">
        <f>Rohdaten_2019!C61</f>
        <v>2434</v>
      </c>
      <c r="H51" s="128">
        <f>Rohdaten_2019!D61</f>
        <v>565</v>
      </c>
      <c r="I51" s="128">
        <f>Rohdaten_2019!E61</f>
        <v>1869</v>
      </c>
      <c r="J51" s="128">
        <f>Rohdaten_2019!F61</f>
        <v>2356</v>
      </c>
      <c r="K51" s="128">
        <f>Rohdaten_2019!G61</f>
        <v>543</v>
      </c>
      <c r="L51" s="128">
        <f>Rohdaten_2019!H61</f>
        <v>1813</v>
      </c>
      <c r="M51" s="128">
        <f>Rohdaten_2019!I61</f>
        <v>78</v>
      </c>
      <c r="N51" s="128">
        <f>Rohdaten_2019!J61</f>
        <v>22</v>
      </c>
      <c r="O51" s="128">
        <v>56</v>
      </c>
      <c r="P51" s="45"/>
      <c r="Q51" s="45"/>
      <c r="R51" s="45"/>
      <c r="S51" s="45"/>
      <c r="T51" s="45"/>
      <c r="U51" s="45"/>
      <c r="V51" s="45"/>
      <c r="W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spans="1:33" s="97" customFormat="1" ht="8.25" customHeight="1" x14ac:dyDescent="0.2">
      <c r="A52"/>
      <c r="C52" s="104">
        <v>2</v>
      </c>
      <c r="D52" s="104" t="s">
        <v>3</v>
      </c>
      <c r="E52" s="180" t="s">
        <v>6</v>
      </c>
      <c r="F52" s="142">
        <v>2017</v>
      </c>
      <c r="G52" s="128">
        <f>Rohdaten_2019!C62</f>
        <v>249</v>
      </c>
      <c r="H52" s="128">
        <f>Rohdaten_2019!D62</f>
        <v>134</v>
      </c>
      <c r="I52" s="128">
        <f>Rohdaten_2019!E62</f>
        <v>115</v>
      </c>
      <c r="J52" s="128">
        <f>Rohdaten_2019!F62</f>
        <v>247</v>
      </c>
      <c r="K52" s="128">
        <f>Rohdaten_2019!G62</f>
        <v>132</v>
      </c>
      <c r="L52" s="128">
        <f>Rohdaten_2019!H62</f>
        <v>115</v>
      </c>
      <c r="M52" s="128">
        <f>Rohdaten_2019!I62</f>
        <v>2</v>
      </c>
      <c r="N52" s="128">
        <f>Rohdaten_2019!J62</f>
        <v>2</v>
      </c>
      <c r="O52" s="128" t="s">
        <v>52</v>
      </c>
      <c r="P52" s="45"/>
      <c r="Q52" s="45"/>
      <c r="R52" s="45"/>
      <c r="S52" s="45"/>
      <c r="T52" s="45"/>
      <c r="U52" s="45"/>
      <c r="V52" s="45"/>
      <c r="W52" s="45"/>
      <c r="Y52" s="45"/>
      <c r="Z52" s="45"/>
      <c r="AA52" s="45"/>
      <c r="AB52" s="45"/>
      <c r="AC52" s="45"/>
      <c r="AD52" s="45"/>
      <c r="AE52" s="45"/>
      <c r="AF52" s="45"/>
      <c r="AG52" s="45"/>
    </row>
    <row r="53" spans="1:33" s="97" customFormat="1" ht="8.25" customHeight="1" x14ac:dyDescent="0.2">
      <c r="A53"/>
      <c r="C53" s="104">
        <v>3</v>
      </c>
      <c r="D53" s="104" t="s">
        <v>3</v>
      </c>
      <c r="E53" s="180" t="s">
        <v>7</v>
      </c>
      <c r="F53" s="142">
        <v>2017</v>
      </c>
      <c r="G53" s="128">
        <f>Rohdaten_2019!C63</f>
        <v>9237</v>
      </c>
      <c r="H53" s="128">
        <f>Rohdaten_2019!D63</f>
        <v>3391</v>
      </c>
      <c r="I53" s="128">
        <f>Rohdaten_2019!E63</f>
        <v>5846</v>
      </c>
      <c r="J53" s="128">
        <f>Rohdaten_2019!F63</f>
        <v>8982</v>
      </c>
      <c r="K53" s="128">
        <f>Rohdaten_2019!G63</f>
        <v>3325</v>
      </c>
      <c r="L53" s="128">
        <f>Rohdaten_2019!H63</f>
        <v>5657</v>
      </c>
      <c r="M53" s="128">
        <f>Rohdaten_2019!I63</f>
        <v>255</v>
      </c>
      <c r="N53" s="128">
        <f>Rohdaten_2019!J63</f>
        <v>66</v>
      </c>
      <c r="O53" s="128">
        <v>189</v>
      </c>
      <c r="P53" s="45"/>
      <c r="Q53" s="45"/>
      <c r="R53" s="45"/>
      <c r="S53" s="45"/>
      <c r="T53" s="45"/>
      <c r="U53" s="45"/>
      <c r="V53" s="45"/>
      <c r="W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spans="1:33" s="138" customFormat="1" ht="8.25" customHeight="1" x14ac:dyDescent="0.15">
      <c r="C54" s="104">
        <v>4</v>
      </c>
      <c r="D54" s="104" t="s">
        <v>3</v>
      </c>
      <c r="E54" s="180" t="s">
        <v>8</v>
      </c>
      <c r="F54" s="142">
        <v>2017</v>
      </c>
      <c r="G54" s="128">
        <f>Rohdaten_2019!C64</f>
        <v>2168</v>
      </c>
      <c r="H54" s="128">
        <f>Rohdaten_2019!D64</f>
        <v>956</v>
      </c>
      <c r="I54" s="128">
        <f>Rohdaten_2019!E64</f>
        <v>1212</v>
      </c>
      <c r="J54" s="128">
        <f>Rohdaten_2019!F64</f>
        <v>2092</v>
      </c>
      <c r="K54" s="128">
        <f>Rohdaten_2019!G64</f>
        <v>918</v>
      </c>
      <c r="L54" s="128">
        <f>Rohdaten_2019!H64</f>
        <v>1174</v>
      </c>
      <c r="M54" s="128">
        <f>Rohdaten_2019!I64</f>
        <v>76</v>
      </c>
      <c r="N54" s="128">
        <f>Rohdaten_2019!J64</f>
        <v>38</v>
      </c>
      <c r="O54" s="128">
        <v>38</v>
      </c>
      <c r="P54" s="139"/>
      <c r="Q54" s="139"/>
      <c r="R54" s="139"/>
      <c r="S54" s="139"/>
      <c r="T54" s="139"/>
      <c r="U54" s="139"/>
      <c r="V54" s="139"/>
      <c r="W54" s="139"/>
      <c r="Y54" s="139"/>
      <c r="Z54" s="139"/>
      <c r="AA54" s="139"/>
      <c r="AB54" s="139"/>
      <c r="AC54" s="139"/>
      <c r="AD54" s="139"/>
      <c r="AE54" s="139"/>
      <c r="AF54" s="139"/>
      <c r="AG54" s="139"/>
    </row>
    <row r="55" spans="1:33" s="97" customFormat="1" ht="8.25" customHeight="1" x14ac:dyDescent="0.2">
      <c r="A55"/>
      <c r="C55" s="104">
        <v>5</v>
      </c>
      <c r="D55" s="104" t="s">
        <v>3</v>
      </c>
      <c r="E55" s="180" t="s">
        <v>22</v>
      </c>
      <c r="F55" s="142">
        <v>2017</v>
      </c>
      <c r="G55" s="128">
        <f>Rohdaten_2019!C65</f>
        <v>1350</v>
      </c>
      <c r="H55" s="128">
        <f>Rohdaten_2019!D65</f>
        <v>340</v>
      </c>
      <c r="I55" s="128">
        <f>Rohdaten_2019!E65</f>
        <v>1010</v>
      </c>
      <c r="J55" s="128">
        <f>Rohdaten_2019!F65</f>
        <v>1305</v>
      </c>
      <c r="K55" s="128">
        <f>Rohdaten_2019!G65</f>
        <v>322</v>
      </c>
      <c r="L55" s="128">
        <f>Rohdaten_2019!H65</f>
        <v>983</v>
      </c>
      <c r="M55" s="128">
        <f>Rohdaten_2019!I65</f>
        <v>45</v>
      </c>
      <c r="N55" s="128">
        <f>Rohdaten_2019!J65</f>
        <v>18</v>
      </c>
      <c r="O55" s="128">
        <v>27</v>
      </c>
      <c r="P55" s="45"/>
      <c r="Q55" s="45"/>
      <c r="R55" s="45"/>
      <c r="S55" s="45"/>
      <c r="T55" s="45"/>
      <c r="U55" s="45"/>
      <c r="V55" s="45"/>
      <c r="W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spans="1:33" s="97" customFormat="1" ht="8.25" customHeight="1" x14ac:dyDescent="0.2">
      <c r="A56"/>
      <c r="C56" s="104">
        <v>6</v>
      </c>
      <c r="D56" s="104" t="s">
        <v>3</v>
      </c>
      <c r="E56" s="180" t="s">
        <v>101</v>
      </c>
      <c r="F56" s="142">
        <v>2017</v>
      </c>
      <c r="G56" s="128">
        <f>Rohdaten_2019!C66</f>
        <v>1246</v>
      </c>
      <c r="H56" s="128">
        <f>Rohdaten_2019!D66</f>
        <v>585</v>
      </c>
      <c r="I56" s="128">
        <f>Rohdaten_2019!E66</f>
        <v>661</v>
      </c>
      <c r="J56" s="128">
        <f>Rohdaten_2019!F66</f>
        <v>1216</v>
      </c>
      <c r="K56" s="128">
        <f>Rohdaten_2019!G66</f>
        <v>576</v>
      </c>
      <c r="L56" s="128">
        <f>Rohdaten_2019!H66</f>
        <v>640</v>
      </c>
      <c r="M56" s="128">
        <f>Rohdaten_2019!I66</f>
        <v>30</v>
      </c>
      <c r="N56" s="128">
        <f>Rohdaten_2019!J66</f>
        <v>9</v>
      </c>
      <c r="O56" s="128">
        <v>21</v>
      </c>
      <c r="P56" s="45"/>
      <c r="Q56" s="45"/>
      <c r="R56" s="45"/>
      <c r="S56" s="45"/>
      <c r="T56" s="45"/>
      <c r="U56" s="45"/>
      <c r="V56" s="45"/>
      <c r="W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spans="1:33" s="97" customFormat="1" ht="8.25" customHeight="1" x14ac:dyDescent="0.2">
      <c r="A57"/>
      <c r="C57" s="104">
        <v>7</v>
      </c>
      <c r="D57" s="104" t="s">
        <v>3</v>
      </c>
      <c r="E57" s="180" t="s">
        <v>11</v>
      </c>
      <c r="F57" s="142">
        <v>2017</v>
      </c>
      <c r="G57" s="128">
        <f>Rohdaten_2019!C67</f>
        <v>5648</v>
      </c>
      <c r="H57" s="128">
        <f>Rohdaten_2019!D67</f>
        <v>4380</v>
      </c>
      <c r="I57" s="128">
        <f>Rohdaten_2019!E67</f>
        <v>1268</v>
      </c>
      <c r="J57" s="128">
        <f>Rohdaten_2019!F67</f>
        <v>5215</v>
      </c>
      <c r="K57" s="128">
        <f>Rohdaten_2019!G67</f>
        <v>4088</v>
      </c>
      <c r="L57" s="128">
        <f>Rohdaten_2019!H67</f>
        <v>1127</v>
      </c>
      <c r="M57" s="128">
        <f>Rohdaten_2019!I67</f>
        <v>433</v>
      </c>
      <c r="N57" s="128">
        <f>Rohdaten_2019!J67</f>
        <v>292</v>
      </c>
      <c r="O57" s="128">
        <v>141</v>
      </c>
      <c r="P57" s="45"/>
      <c r="Q57" s="45"/>
      <c r="R57" s="45"/>
      <c r="S57" s="45"/>
      <c r="T57" s="45"/>
      <c r="U57" s="45"/>
      <c r="V57" s="45"/>
      <c r="W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spans="1:33" s="97" customFormat="1" ht="8.25" customHeight="1" x14ac:dyDescent="0.2">
      <c r="A58"/>
      <c r="C58" s="104">
        <v>8</v>
      </c>
      <c r="D58" s="104" t="s">
        <v>3</v>
      </c>
      <c r="E58" s="108" t="s">
        <v>54</v>
      </c>
      <c r="F58" s="142">
        <v>2017</v>
      </c>
      <c r="G58" s="128">
        <f>Rohdaten_2019!C68</f>
        <v>969</v>
      </c>
      <c r="H58" s="128">
        <f>Rohdaten_2019!D68</f>
        <v>320</v>
      </c>
      <c r="I58" s="128">
        <f>Rohdaten_2019!E68</f>
        <v>649</v>
      </c>
      <c r="J58" s="128">
        <f>Rohdaten_2019!F68</f>
        <v>883</v>
      </c>
      <c r="K58" s="128">
        <f>Rohdaten_2019!G68</f>
        <v>287</v>
      </c>
      <c r="L58" s="128">
        <f>Rohdaten_2019!H68</f>
        <v>596</v>
      </c>
      <c r="M58" s="128">
        <f>Rohdaten_2019!I68</f>
        <v>86</v>
      </c>
      <c r="N58" s="128">
        <f>Rohdaten_2019!J68</f>
        <v>33</v>
      </c>
      <c r="O58" s="128">
        <v>53</v>
      </c>
      <c r="P58" s="45"/>
      <c r="Q58" s="45"/>
      <c r="R58" s="45"/>
      <c r="S58" s="45"/>
      <c r="T58" s="45"/>
      <c r="U58" s="45"/>
      <c r="V58" s="45"/>
      <c r="W58" s="45"/>
      <c r="Y58" s="45"/>
      <c r="Z58" s="45"/>
      <c r="AA58" s="45"/>
      <c r="AB58" s="45"/>
      <c r="AC58" s="45"/>
      <c r="AD58" s="45"/>
      <c r="AE58" s="45"/>
      <c r="AF58" s="45"/>
      <c r="AG58" s="45"/>
    </row>
    <row r="59" spans="1:33" s="97" customFormat="1" ht="8.25" customHeight="1" x14ac:dyDescent="0.2">
      <c r="A59"/>
      <c r="C59" s="112">
        <v>10</v>
      </c>
      <c r="D59" s="112" t="s">
        <v>3</v>
      </c>
      <c r="E59" s="46" t="s">
        <v>18</v>
      </c>
      <c r="F59" s="143">
        <v>2017</v>
      </c>
      <c r="G59" s="141">
        <f>SUM(G51:G58)</f>
        <v>23301</v>
      </c>
      <c r="H59" s="141">
        <f t="shared" ref="H59:N59" si="22">SUM(H51:H58)</f>
        <v>10671</v>
      </c>
      <c r="I59" s="141">
        <f t="shared" si="22"/>
        <v>12630</v>
      </c>
      <c r="J59" s="141">
        <f t="shared" si="22"/>
        <v>22296</v>
      </c>
      <c r="K59" s="141">
        <f t="shared" si="22"/>
        <v>10191</v>
      </c>
      <c r="L59" s="141">
        <f t="shared" si="22"/>
        <v>12105</v>
      </c>
      <c r="M59" s="141">
        <f t="shared" si="22"/>
        <v>1005</v>
      </c>
      <c r="N59" s="141">
        <f t="shared" si="22"/>
        <v>480</v>
      </c>
      <c r="O59" s="141">
        <f t="shared" ref="J59:O59" si="23">SUM(O51:O58)</f>
        <v>525</v>
      </c>
      <c r="P59" s="45"/>
      <c r="Q59" s="45"/>
      <c r="R59" s="45"/>
      <c r="S59" s="45"/>
      <c r="T59" s="45"/>
      <c r="U59" s="45"/>
      <c r="V59" s="45"/>
      <c r="W59" s="45"/>
      <c r="Y59" s="45"/>
      <c r="Z59" s="45"/>
      <c r="AA59" s="45"/>
      <c r="AB59" s="45"/>
      <c r="AC59" s="45"/>
      <c r="AD59" s="45"/>
      <c r="AE59" s="45"/>
      <c r="AF59" s="45"/>
      <c r="AG59" s="45"/>
    </row>
    <row r="60" spans="1:33" s="97" customFormat="1" ht="8.25" customHeight="1" x14ac:dyDescent="0.2">
      <c r="A60"/>
      <c r="C60" s="104">
        <v>11</v>
      </c>
      <c r="D60" s="104" t="s">
        <v>17</v>
      </c>
      <c r="E60" s="180" t="s">
        <v>5</v>
      </c>
      <c r="F60" s="142">
        <v>2017</v>
      </c>
      <c r="G60" s="155">
        <f>G51/$G$59*100</f>
        <v>10.445903609287155</v>
      </c>
      <c r="H60" s="155">
        <f>H51/$H$59*100</f>
        <v>5.2947240183675381</v>
      </c>
      <c r="I60" s="155">
        <f>I51/$I$59*100</f>
        <v>14.79809976247031</v>
      </c>
      <c r="J60" s="155">
        <f>J51/$J$59*100</f>
        <v>10.56691783279512</v>
      </c>
      <c r="K60" s="155">
        <f>K51/$K$59*100</f>
        <v>5.3282307918751837</v>
      </c>
      <c r="L60" s="155">
        <f>L51/$L$59*100</f>
        <v>14.977282114828583</v>
      </c>
      <c r="M60" s="155">
        <f>M51/$M$59*100</f>
        <v>7.7611940298507456</v>
      </c>
      <c r="N60" s="155">
        <f>N51/$N$59*100</f>
        <v>4.583333333333333</v>
      </c>
      <c r="O60" s="155">
        <v>10.666666666666668</v>
      </c>
      <c r="P60" s="45"/>
      <c r="Q60" s="45"/>
      <c r="R60" s="45"/>
      <c r="S60" s="45"/>
      <c r="T60" s="45"/>
      <c r="U60" s="45"/>
      <c r="V60" s="45"/>
      <c r="W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spans="1:33" s="97" customFormat="1" ht="8.25" customHeight="1" x14ac:dyDescent="0.2">
      <c r="A61"/>
      <c r="C61" s="104">
        <v>12</v>
      </c>
      <c r="D61" s="104" t="s">
        <v>17</v>
      </c>
      <c r="E61" s="180" t="s">
        <v>6</v>
      </c>
      <c r="F61" s="142">
        <v>2017</v>
      </c>
      <c r="G61" s="155">
        <f t="shared" ref="G61:G67" si="24">G52/$G$59*100</f>
        <v>1.0686236642204199</v>
      </c>
      <c r="H61" s="155">
        <f t="shared" ref="H61:H67" si="25">H52/$H$59*100</f>
        <v>1.2557398556836286</v>
      </c>
      <c r="I61" s="155">
        <f t="shared" ref="I61:I67" si="26">I52/$I$59*100</f>
        <v>0.91053048297703876</v>
      </c>
      <c r="J61" s="155">
        <f t="shared" ref="J61:J67" si="27">J52/$J$59*100</f>
        <v>1.107822030857553</v>
      </c>
      <c r="K61" s="155">
        <f t="shared" ref="K61:K67" si="28">K52/$K$59*100</f>
        <v>1.2952605239917574</v>
      </c>
      <c r="L61" s="155">
        <f t="shared" ref="L61:L67" si="29">L52/$L$59*100</f>
        <v>0.95002065262288304</v>
      </c>
      <c r="M61" s="155">
        <f t="shared" ref="M61:M67" si="30">M52/$M$59*100</f>
        <v>0.19900497512437809</v>
      </c>
      <c r="N61" s="155">
        <f t="shared" ref="N61:N67" si="31">N52/$N$59*100</f>
        <v>0.41666666666666669</v>
      </c>
      <c r="O61" s="155" t="s">
        <v>52</v>
      </c>
      <c r="P61" s="45"/>
      <c r="Q61" s="45"/>
      <c r="R61" s="45"/>
      <c r="S61" s="45"/>
      <c r="T61" s="45"/>
      <c r="U61" s="45"/>
      <c r="V61" s="45"/>
      <c r="W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spans="1:33" s="97" customFormat="1" ht="8.25" customHeight="1" x14ac:dyDescent="0.2">
      <c r="A62"/>
      <c r="C62" s="104">
        <v>13</v>
      </c>
      <c r="D62" s="104" t="s">
        <v>17</v>
      </c>
      <c r="E62" s="180" t="s">
        <v>7</v>
      </c>
      <c r="F62" s="142">
        <v>2017</v>
      </c>
      <c r="G62" s="155">
        <f t="shared" si="24"/>
        <v>39.642075447405688</v>
      </c>
      <c r="H62" s="155">
        <f t="shared" si="25"/>
        <v>31.777715303158093</v>
      </c>
      <c r="I62" s="155">
        <f t="shared" si="26"/>
        <v>46.286619160728428</v>
      </c>
      <c r="J62" s="155">
        <f t="shared" si="27"/>
        <v>40.28525296017223</v>
      </c>
      <c r="K62" s="155">
        <f t="shared" si="28"/>
        <v>32.626827592974195</v>
      </c>
      <c r="L62" s="155">
        <f t="shared" si="29"/>
        <v>46.732755059892604</v>
      </c>
      <c r="M62" s="155">
        <f t="shared" si="30"/>
        <v>25.373134328358208</v>
      </c>
      <c r="N62" s="155">
        <f t="shared" si="31"/>
        <v>13.750000000000002</v>
      </c>
      <c r="O62" s="155">
        <v>36</v>
      </c>
      <c r="P62" s="45"/>
      <c r="Q62" s="45"/>
      <c r="R62" s="45"/>
      <c r="S62" s="45"/>
      <c r="T62" s="45"/>
      <c r="U62" s="45"/>
      <c r="V62" s="45"/>
      <c r="W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spans="1:33" s="97" customFormat="1" ht="8.25" customHeight="1" x14ac:dyDescent="0.2">
      <c r="A63"/>
      <c r="C63" s="104">
        <v>14</v>
      </c>
      <c r="D63" s="104" t="s">
        <v>17</v>
      </c>
      <c r="E63" s="180" t="s">
        <v>8</v>
      </c>
      <c r="F63" s="142">
        <v>2017</v>
      </c>
      <c r="G63" s="155">
        <f t="shared" si="24"/>
        <v>9.3043217029312046</v>
      </c>
      <c r="H63" s="155">
        <f t="shared" si="25"/>
        <v>8.9588604629369328</v>
      </c>
      <c r="I63" s="155">
        <f t="shared" si="26"/>
        <v>9.5961995249406176</v>
      </c>
      <c r="J63" s="155">
        <f t="shared" si="27"/>
        <v>9.3828489415141725</v>
      </c>
      <c r="K63" s="155">
        <f t="shared" si="28"/>
        <v>9.0079481895790394</v>
      </c>
      <c r="L63" s="155">
        <f t="shared" si="29"/>
        <v>9.6984717059066501</v>
      </c>
      <c r="M63" s="155">
        <f t="shared" si="30"/>
        <v>7.5621890547263675</v>
      </c>
      <c r="N63" s="155">
        <f t="shared" si="31"/>
        <v>7.9166666666666661</v>
      </c>
      <c r="O63" s="155">
        <v>7.2380952380952381</v>
      </c>
      <c r="P63" s="45"/>
      <c r="Q63" s="45"/>
      <c r="R63" s="45"/>
      <c r="S63" s="45"/>
      <c r="T63" s="45"/>
      <c r="U63" s="45"/>
      <c r="V63" s="45"/>
      <c r="W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spans="1:33" s="117" customFormat="1" ht="8.25" customHeight="1" x14ac:dyDescent="0.2">
      <c r="C64" s="104">
        <v>15</v>
      </c>
      <c r="D64" s="104" t="s">
        <v>17</v>
      </c>
      <c r="E64" s="180" t="s">
        <v>22</v>
      </c>
      <c r="F64" s="142">
        <v>2017</v>
      </c>
      <c r="G64" s="155">
        <f t="shared" si="24"/>
        <v>5.793742757821553</v>
      </c>
      <c r="H64" s="155">
        <f t="shared" si="25"/>
        <v>3.1862056039733853</v>
      </c>
      <c r="I64" s="155">
        <f t="shared" si="26"/>
        <v>7.996832937450514</v>
      </c>
      <c r="J64" s="155">
        <f t="shared" si="27"/>
        <v>5.8530678148546826</v>
      </c>
      <c r="K64" s="155">
        <f t="shared" si="28"/>
        <v>3.1596506721617108</v>
      </c>
      <c r="L64" s="155">
        <f t="shared" si="29"/>
        <v>8.1206113176373407</v>
      </c>
      <c r="M64" s="155">
        <f t="shared" si="30"/>
        <v>4.4776119402985071</v>
      </c>
      <c r="N64" s="155">
        <f t="shared" si="31"/>
        <v>3.75</v>
      </c>
      <c r="O64" s="155">
        <v>5.1428571428571423</v>
      </c>
      <c r="P64" s="139"/>
      <c r="Q64" s="139"/>
      <c r="R64" s="139"/>
      <c r="S64" s="139"/>
      <c r="T64" s="139"/>
      <c r="U64" s="139"/>
      <c r="V64" s="139"/>
      <c r="W64" s="139"/>
      <c r="Y64" s="139"/>
      <c r="Z64" s="139"/>
      <c r="AA64" s="139"/>
      <c r="AB64" s="139"/>
      <c r="AC64" s="139"/>
      <c r="AD64" s="139"/>
      <c r="AE64" s="139"/>
      <c r="AF64" s="139"/>
      <c r="AG64" s="139"/>
    </row>
    <row r="65" spans="1:33" s="97" customFormat="1" ht="8.25" customHeight="1" x14ac:dyDescent="0.2">
      <c r="A65"/>
      <c r="C65" s="104">
        <v>16</v>
      </c>
      <c r="D65" s="104" t="s">
        <v>17</v>
      </c>
      <c r="E65" s="180" t="s">
        <v>101</v>
      </c>
      <c r="F65" s="142">
        <v>2017</v>
      </c>
      <c r="G65" s="155">
        <f t="shared" si="24"/>
        <v>5.347409982404189</v>
      </c>
      <c r="H65" s="155">
        <f t="shared" si="25"/>
        <v>5.4821478774247963</v>
      </c>
      <c r="I65" s="155">
        <f t="shared" si="26"/>
        <v>5.2335708630245446</v>
      </c>
      <c r="J65" s="155">
        <f t="shared" si="27"/>
        <v>5.4538930749910302</v>
      </c>
      <c r="K65" s="155">
        <f t="shared" si="28"/>
        <v>5.652045922873123</v>
      </c>
      <c r="L65" s="155">
        <f t="shared" si="29"/>
        <v>5.2870714580751761</v>
      </c>
      <c r="M65" s="155">
        <f t="shared" si="30"/>
        <v>2.9850746268656714</v>
      </c>
      <c r="N65" s="155">
        <f t="shared" si="31"/>
        <v>1.875</v>
      </c>
      <c r="O65" s="155">
        <v>4</v>
      </c>
      <c r="P65" s="45"/>
      <c r="Q65" s="45"/>
      <c r="R65" s="45"/>
      <c r="S65" s="45"/>
      <c r="T65" s="45"/>
      <c r="U65" s="45"/>
      <c r="V65" s="45"/>
      <c r="W65" s="45"/>
      <c r="Y65" s="45"/>
      <c r="Z65" s="45"/>
      <c r="AA65" s="45"/>
      <c r="AB65" s="45"/>
      <c r="AC65" s="45"/>
      <c r="AD65" s="45"/>
      <c r="AE65" s="45"/>
      <c r="AF65" s="45"/>
      <c r="AG65" s="45"/>
    </row>
    <row r="66" spans="1:33" s="97" customFormat="1" ht="8.25" customHeight="1" x14ac:dyDescent="0.2">
      <c r="A66"/>
      <c r="C66" s="104">
        <v>17</v>
      </c>
      <c r="D66" s="104" t="s">
        <v>17</v>
      </c>
      <c r="E66" s="180" t="s">
        <v>11</v>
      </c>
      <c r="F66" s="142">
        <v>2017</v>
      </c>
      <c r="G66" s="155">
        <f t="shared" si="24"/>
        <v>24.239303034204539</v>
      </c>
      <c r="H66" s="155">
        <f t="shared" si="25"/>
        <v>41.045825133539502</v>
      </c>
      <c r="I66" s="155">
        <f t="shared" si="26"/>
        <v>10.039588281868566</v>
      </c>
      <c r="J66" s="155">
        <f t="shared" si="27"/>
        <v>23.389845712235381</v>
      </c>
      <c r="K66" s="155">
        <f t="shared" si="28"/>
        <v>40.113825924835638</v>
      </c>
      <c r="L66" s="155">
        <f t="shared" si="29"/>
        <v>9.3102023957042555</v>
      </c>
      <c r="M66" s="155">
        <f t="shared" si="30"/>
        <v>43.084577114427866</v>
      </c>
      <c r="N66" s="155">
        <f t="shared" si="31"/>
        <v>60.833333333333329</v>
      </c>
      <c r="O66" s="155">
        <v>26.857142857142858</v>
      </c>
      <c r="P66" s="45"/>
      <c r="Q66" s="45"/>
      <c r="R66" s="45"/>
      <c r="S66" s="45"/>
      <c r="T66" s="45"/>
      <c r="U66" s="45"/>
      <c r="V66" s="45"/>
      <c r="W66" s="45"/>
      <c r="Y66" s="45"/>
      <c r="Z66" s="45"/>
      <c r="AA66" s="45"/>
      <c r="AB66" s="45"/>
      <c r="AC66" s="45"/>
      <c r="AD66" s="45"/>
      <c r="AE66" s="45"/>
      <c r="AF66" s="45"/>
      <c r="AG66" s="45"/>
    </row>
    <row r="67" spans="1:33" s="97" customFormat="1" ht="8.25" customHeight="1" x14ac:dyDescent="0.2">
      <c r="A67"/>
      <c r="C67" s="104">
        <v>18</v>
      </c>
      <c r="D67" s="104" t="s">
        <v>17</v>
      </c>
      <c r="E67" s="108" t="s">
        <v>54</v>
      </c>
      <c r="F67" s="142">
        <v>2017</v>
      </c>
      <c r="G67" s="155">
        <f t="shared" si="24"/>
        <v>4.1586198017252478</v>
      </c>
      <c r="H67" s="155">
        <f t="shared" si="25"/>
        <v>2.9987817449161276</v>
      </c>
      <c r="I67" s="155">
        <f t="shared" si="26"/>
        <v>5.1385589865399846</v>
      </c>
      <c r="J67" s="155">
        <f t="shared" si="27"/>
        <v>3.9603516325798354</v>
      </c>
      <c r="K67" s="155">
        <f t="shared" si="28"/>
        <v>2.8162103817093516</v>
      </c>
      <c r="L67" s="155">
        <f t="shared" si="29"/>
        <v>4.9235852953325079</v>
      </c>
      <c r="M67" s="155">
        <f t="shared" si="30"/>
        <v>8.5572139303482597</v>
      </c>
      <c r="N67" s="155">
        <f t="shared" si="31"/>
        <v>6.8750000000000009</v>
      </c>
      <c r="O67" s="155">
        <v>10.095238095238095</v>
      </c>
      <c r="P67" s="45"/>
      <c r="Q67" s="45"/>
      <c r="R67" s="45"/>
      <c r="S67" s="45"/>
      <c r="T67" s="45"/>
      <c r="U67" s="45"/>
      <c r="V67" s="45"/>
      <c r="W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 spans="1:33" s="97" customFormat="1" ht="8.25" customHeight="1" x14ac:dyDescent="0.2">
      <c r="A68"/>
      <c r="C68" s="112">
        <v>20</v>
      </c>
      <c r="D68" s="112" t="s">
        <v>17</v>
      </c>
      <c r="E68" s="46" t="s">
        <v>18</v>
      </c>
      <c r="F68" s="143">
        <v>2017</v>
      </c>
      <c r="G68" s="156">
        <f>SUM(G60:G67)</f>
        <v>100</v>
      </c>
      <c r="H68" s="156">
        <f t="shared" ref="H68:N68" si="32">SUM(H60:H67)</f>
        <v>100</v>
      </c>
      <c r="I68" s="156">
        <f t="shared" si="32"/>
        <v>100</v>
      </c>
      <c r="J68" s="156">
        <f t="shared" si="32"/>
        <v>100</v>
      </c>
      <c r="K68" s="156">
        <f t="shared" si="32"/>
        <v>100</v>
      </c>
      <c r="L68" s="156">
        <f t="shared" si="32"/>
        <v>100</v>
      </c>
      <c r="M68" s="156">
        <f t="shared" si="32"/>
        <v>99.999999999999986</v>
      </c>
      <c r="N68" s="156">
        <f t="shared" si="32"/>
        <v>100</v>
      </c>
      <c r="O68" s="156">
        <v>100</v>
      </c>
      <c r="P68" s="45"/>
      <c r="Q68" s="45"/>
      <c r="R68" s="45"/>
      <c r="S68" s="45"/>
      <c r="T68" s="45"/>
      <c r="U68" s="45"/>
      <c r="V68" s="45"/>
      <c r="W68" s="45"/>
      <c r="Y68" s="45"/>
      <c r="Z68" s="45"/>
      <c r="AA68" s="45"/>
      <c r="AB68" s="45"/>
      <c r="AC68" s="45"/>
      <c r="AD68" s="45"/>
      <c r="AE68" s="45"/>
      <c r="AF68" s="45"/>
      <c r="AG68" s="45"/>
    </row>
    <row r="69" spans="1:33" s="97" customFormat="1" ht="8.25" customHeight="1" x14ac:dyDescent="0.2">
      <c r="A69"/>
      <c r="C69" s="104">
        <v>1</v>
      </c>
      <c r="D69" s="104" t="s">
        <v>3</v>
      </c>
      <c r="E69" s="180" t="s">
        <v>5</v>
      </c>
      <c r="F69" s="142">
        <v>2016</v>
      </c>
      <c r="G69" s="128">
        <f>Rohdaten_2019!C48</f>
        <v>2462</v>
      </c>
      <c r="H69" s="128">
        <f>Rohdaten_2019!D48</f>
        <v>603</v>
      </c>
      <c r="I69" s="128">
        <f>Rohdaten_2019!E48</f>
        <v>1859</v>
      </c>
      <c r="J69" s="128">
        <f>Rohdaten_2019!F48</f>
        <v>2378</v>
      </c>
      <c r="K69" s="128">
        <f>Rohdaten_2019!G48</f>
        <v>575</v>
      </c>
      <c r="L69" s="128">
        <f>Rohdaten_2019!H48</f>
        <v>1803</v>
      </c>
      <c r="M69" s="128">
        <f>Rohdaten_2019!I48</f>
        <v>84</v>
      </c>
      <c r="N69" s="128">
        <f>Rohdaten_2019!J48</f>
        <v>28</v>
      </c>
      <c r="O69" s="128">
        <v>56</v>
      </c>
      <c r="P69" s="45"/>
      <c r="Q69" s="45"/>
      <c r="R69" s="45"/>
      <c r="S69" s="45"/>
      <c r="T69" s="45"/>
      <c r="U69" s="45"/>
      <c r="V69" s="45"/>
      <c r="W69" s="45"/>
      <c r="Y69" s="45"/>
      <c r="Z69" s="45"/>
      <c r="AA69" s="45"/>
      <c r="AB69" s="45"/>
      <c r="AC69" s="45"/>
      <c r="AD69" s="45"/>
      <c r="AE69" s="45"/>
      <c r="AF69" s="45"/>
      <c r="AG69" s="45"/>
    </row>
    <row r="70" spans="1:33" s="97" customFormat="1" ht="8.25" customHeight="1" x14ac:dyDescent="0.2">
      <c r="A70"/>
      <c r="C70" s="104">
        <v>2</v>
      </c>
      <c r="D70" s="104" t="s">
        <v>3</v>
      </c>
      <c r="E70" s="180" t="s">
        <v>6</v>
      </c>
      <c r="F70" s="142">
        <v>2016</v>
      </c>
      <c r="G70" s="128">
        <f>Rohdaten_2019!C49</f>
        <v>265</v>
      </c>
      <c r="H70" s="128">
        <f>Rohdaten_2019!D49</f>
        <v>148</v>
      </c>
      <c r="I70" s="128">
        <f>Rohdaten_2019!E49</f>
        <v>117</v>
      </c>
      <c r="J70" s="128">
        <f>Rohdaten_2019!F49</f>
        <v>262</v>
      </c>
      <c r="K70" s="128">
        <f>Rohdaten_2019!G49</f>
        <v>147</v>
      </c>
      <c r="L70" s="128">
        <f>Rohdaten_2019!H49</f>
        <v>115</v>
      </c>
      <c r="M70" s="128">
        <f>Rohdaten_2019!I49</f>
        <v>3</v>
      </c>
      <c r="N70" s="128">
        <f>Rohdaten_2019!J49</f>
        <v>1</v>
      </c>
      <c r="O70" s="128">
        <v>2</v>
      </c>
      <c r="P70" s="45"/>
      <c r="Q70" s="45"/>
      <c r="R70" s="45"/>
      <c r="S70" s="45"/>
      <c r="T70" s="45"/>
      <c r="U70" s="45"/>
      <c r="V70" s="45"/>
      <c r="W70" s="45"/>
      <c r="Y70" s="45"/>
      <c r="Z70" s="45"/>
      <c r="AA70" s="45"/>
      <c r="AB70" s="45"/>
      <c r="AC70" s="45"/>
      <c r="AD70" s="45"/>
      <c r="AE70" s="45"/>
      <c r="AF70" s="45"/>
      <c r="AG70" s="45"/>
    </row>
    <row r="71" spans="1:33" s="97" customFormat="1" ht="8.25" customHeight="1" x14ac:dyDescent="0.2">
      <c r="A71"/>
      <c r="C71" s="104">
        <v>3</v>
      </c>
      <c r="D71" s="104" t="s">
        <v>3</v>
      </c>
      <c r="E71" s="180" t="s">
        <v>7</v>
      </c>
      <c r="F71" s="142">
        <v>2016</v>
      </c>
      <c r="G71" s="128">
        <f>Rohdaten_2019!C50</f>
        <v>8844</v>
      </c>
      <c r="H71" s="128">
        <f>Rohdaten_2019!D50</f>
        <v>3303</v>
      </c>
      <c r="I71" s="128">
        <f>Rohdaten_2019!E50</f>
        <v>5541</v>
      </c>
      <c r="J71" s="128">
        <f>Rohdaten_2019!F50</f>
        <v>8557</v>
      </c>
      <c r="K71" s="128">
        <f>Rohdaten_2019!G50</f>
        <v>3221</v>
      </c>
      <c r="L71" s="128">
        <f>Rohdaten_2019!H50</f>
        <v>5336</v>
      </c>
      <c r="M71" s="128">
        <f>Rohdaten_2019!I50</f>
        <v>287</v>
      </c>
      <c r="N71" s="128">
        <f>Rohdaten_2019!J50</f>
        <v>82</v>
      </c>
      <c r="O71" s="128">
        <v>205</v>
      </c>
      <c r="P71" s="45"/>
      <c r="Q71" s="45"/>
      <c r="R71" s="45"/>
      <c r="S71" s="45"/>
      <c r="T71" s="45"/>
      <c r="U71" s="45"/>
      <c r="V71" s="45"/>
      <c r="W71" s="45"/>
      <c r="Y71" s="45"/>
      <c r="Z71" s="45"/>
      <c r="AA71" s="45"/>
      <c r="AB71" s="45"/>
      <c r="AC71" s="45"/>
      <c r="AD71" s="45"/>
      <c r="AE71" s="45"/>
      <c r="AF71" s="45"/>
      <c r="AG71" s="45"/>
    </row>
    <row r="72" spans="1:33" s="97" customFormat="1" ht="8.25" customHeight="1" x14ac:dyDescent="0.2">
      <c r="A72"/>
      <c r="C72" s="104">
        <v>4</v>
      </c>
      <c r="D72" s="104" t="s">
        <v>3</v>
      </c>
      <c r="E72" s="180" t="s">
        <v>8</v>
      </c>
      <c r="F72" s="142">
        <v>2016</v>
      </c>
      <c r="G72" s="128">
        <f>Rohdaten_2019!C51</f>
        <v>2197</v>
      </c>
      <c r="H72" s="128">
        <f>Rohdaten_2019!D51</f>
        <v>976</v>
      </c>
      <c r="I72" s="128">
        <f>Rohdaten_2019!E51</f>
        <v>1221</v>
      </c>
      <c r="J72" s="128">
        <f>Rohdaten_2019!F51</f>
        <v>2113</v>
      </c>
      <c r="K72" s="128">
        <f>Rohdaten_2019!G51</f>
        <v>944</v>
      </c>
      <c r="L72" s="128">
        <f>Rohdaten_2019!H51</f>
        <v>1169</v>
      </c>
      <c r="M72" s="128">
        <f>Rohdaten_2019!I51</f>
        <v>84</v>
      </c>
      <c r="N72" s="128">
        <f>Rohdaten_2019!J51</f>
        <v>32</v>
      </c>
      <c r="O72" s="128">
        <v>52</v>
      </c>
      <c r="P72" s="45"/>
      <c r="Q72" s="45"/>
      <c r="R72" s="45"/>
      <c r="S72" s="45"/>
      <c r="T72" s="45"/>
      <c r="U72" s="45"/>
      <c r="V72" s="45"/>
      <c r="W72" s="45"/>
      <c r="Y72" s="45"/>
      <c r="Z72" s="45"/>
      <c r="AA72" s="45"/>
      <c r="AB72" s="45"/>
      <c r="AC72" s="45"/>
      <c r="AD72" s="45"/>
      <c r="AE72" s="45"/>
      <c r="AF72" s="45"/>
      <c r="AG72" s="45"/>
    </row>
    <row r="73" spans="1:33" s="97" customFormat="1" ht="8.25" customHeight="1" x14ac:dyDescent="0.2">
      <c r="A73"/>
      <c r="C73" s="104">
        <v>5</v>
      </c>
      <c r="D73" s="104" t="s">
        <v>3</v>
      </c>
      <c r="E73" s="180" t="s">
        <v>22</v>
      </c>
      <c r="F73" s="142">
        <v>2016</v>
      </c>
      <c r="G73" s="128">
        <f>Rohdaten_2019!C52</f>
        <v>1329</v>
      </c>
      <c r="H73" s="128">
        <f>Rohdaten_2019!D52</f>
        <v>341</v>
      </c>
      <c r="I73" s="128">
        <f>Rohdaten_2019!E52</f>
        <v>988</v>
      </c>
      <c r="J73" s="128">
        <f>Rohdaten_2019!F52</f>
        <v>1279</v>
      </c>
      <c r="K73" s="128">
        <f>Rohdaten_2019!G52</f>
        <v>322</v>
      </c>
      <c r="L73" s="128">
        <f>Rohdaten_2019!H52</f>
        <v>957</v>
      </c>
      <c r="M73" s="128">
        <f>Rohdaten_2019!I52</f>
        <v>50</v>
      </c>
      <c r="N73" s="128">
        <f>Rohdaten_2019!J52</f>
        <v>19</v>
      </c>
      <c r="O73" s="128">
        <v>31</v>
      </c>
      <c r="P73" s="45"/>
      <c r="Q73" s="45"/>
      <c r="R73" s="45"/>
      <c r="S73" s="45"/>
      <c r="T73" s="45"/>
      <c r="U73" s="45"/>
      <c r="V73" s="45"/>
      <c r="W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spans="1:33" s="138" customFormat="1" ht="8.25" customHeight="1" x14ac:dyDescent="0.15">
      <c r="C74" s="104">
        <v>6</v>
      </c>
      <c r="D74" s="104" t="s">
        <v>3</v>
      </c>
      <c r="E74" s="180" t="s">
        <v>101</v>
      </c>
      <c r="F74" s="142">
        <v>2016</v>
      </c>
      <c r="G74" s="128">
        <f>Rohdaten_2019!C53</f>
        <v>1195</v>
      </c>
      <c r="H74" s="128">
        <f>Rohdaten_2019!D53</f>
        <v>567</v>
      </c>
      <c r="I74" s="128">
        <f>Rohdaten_2019!E53</f>
        <v>628</v>
      </c>
      <c r="J74" s="128">
        <f>Rohdaten_2019!F53</f>
        <v>1171</v>
      </c>
      <c r="K74" s="128">
        <f>Rohdaten_2019!G53</f>
        <v>561</v>
      </c>
      <c r="L74" s="128">
        <f>Rohdaten_2019!H53</f>
        <v>610</v>
      </c>
      <c r="M74" s="128">
        <f>Rohdaten_2019!I53</f>
        <v>24</v>
      </c>
      <c r="N74" s="128">
        <f>Rohdaten_2019!J53</f>
        <v>6</v>
      </c>
      <c r="O74" s="128">
        <v>18</v>
      </c>
      <c r="P74" s="139"/>
      <c r="Q74" s="139"/>
      <c r="R74" s="139"/>
      <c r="S74" s="139"/>
      <c r="T74" s="139"/>
      <c r="U74" s="139"/>
      <c r="V74" s="139"/>
      <c r="W74" s="139"/>
      <c r="Y74" s="139"/>
      <c r="Z74" s="139"/>
      <c r="AA74" s="139"/>
      <c r="AB74" s="139"/>
      <c r="AC74" s="139"/>
      <c r="AD74" s="139"/>
      <c r="AE74" s="139"/>
      <c r="AF74" s="139"/>
      <c r="AG74" s="139"/>
    </row>
    <row r="75" spans="1:33" s="97" customFormat="1" ht="8.25" customHeight="1" x14ac:dyDescent="0.2">
      <c r="A75"/>
      <c r="C75" s="104">
        <v>7</v>
      </c>
      <c r="D75" s="104" t="s">
        <v>3</v>
      </c>
      <c r="E75" s="180" t="s">
        <v>11</v>
      </c>
      <c r="F75" s="142">
        <v>2016</v>
      </c>
      <c r="G75" s="128">
        <f>Rohdaten_2019!C54</f>
        <v>5833</v>
      </c>
      <c r="H75" s="128">
        <f>Rohdaten_2019!D54</f>
        <v>4610</v>
      </c>
      <c r="I75" s="128">
        <f>Rohdaten_2019!E54</f>
        <v>1223</v>
      </c>
      <c r="J75" s="128">
        <f>Rohdaten_2019!F54</f>
        <v>5384</v>
      </c>
      <c r="K75" s="128">
        <f>Rohdaten_2019!G54</f>
        <v>4301</v>
      </c>
      <c r="L75" s="128">
        <f>Rohdaten_2019!H54</f>
        <v>1083</v>
      </c>
      <c r="M75" s="128">
        <f>Rohdaten_2019!I54</f>
        <v>449</v>
      </c>
      <c r="N75" s="128">
        <f>Rohdaten_2019!J54</f>
        <v>309</v>
      </c>
      <c r="O75" s="128">
        <v>140</v>
      </c>
      <c r="P75" s="45"/>
      <c r="Q75" s="45"/>
      <c r="R75" s="45"/>
      <c r="S75" s="45"/>
      <c r="T75" s="45"/>
      <c r="U75" s="45"/>
      <c r="V75" s="45"/>
      <c r="W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spans="1:33" s="97" customFormat="1" ht="8.25" customHeight="1" x14ac:dyDescent="0.2">
      <c r="A76"/>
      <c r="C76" s="104">
        <v>8</v>
      </c>
      <c r="D76" s="104" t="s">
        <v>3</v>
      </c>
      <c r="E76" s="108" t="s">
        <v>54</v>
      </c>
      <c r="F76" s="142">
        <v>2016</v>
      </c>
      <c r="G76" s="128">
        <f>Rohdaten_2019!C55</f>
        <v>971</v>
      </c>
      <c r="H76" s="128">
        <f>Rohdaten_2019!D55</f>
        <v>298</v>
      </c>
      <c r="I76" s="128">
        <f>Rohdaten_2019!E55</f>
        <v>673</v>
      </c>
      <c r="J76" s="128">
        <f>Rohdaten_2019!F55</f>
        <v>894</v>
      </c>
      <c r="K76" s="128">
        <f>Rohdaten_2019!G55</f>
        <v>268</v>
      </c>
      <c r="L76" s="128">
        <f>Rohdaten_2019!H55</f>
        <v>626</v>
      </c>
      <c r="M76" s="128">
        <f>Rohdaten_2019!I55</f>
        <v>77</v>
      </c>
      <c r="N76" s="128">
        <f>Rohdaten_2019!J55</f>
        <v>30</v>
      </c>
      <c r="O76" s="128">
        <v>47</v>
      </c>
      <c r="P76" s="45"/>
      <c r="Q76" s="45"/>
      <c r="R76" s="45"/>
      <c r="S76" s="45"/>
      <c r="T76" s="45"/>
      <c r="U76" s="45"/>
      <c r="V76" s="45"/>
      <c r="W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spans="1:33" s="97" customFormat="1" ht="8.25" customHeight="1" x14ac:dyDescent="0.2">
      <c r="A77"/>
      <c r="C77" s="112">
        <v>10</v>
      </c>
      <c r="D77" s="112" t="s">
        <v>3</v>
      </c>
      <c r="E77" s="46" t="s">
        <v>18</v>
      </c>
      <c r="F77" s="143">
        <v>2016</v>
      </c>
      <c r="G77" s="141">
        <f>SUM(G69:G76)</f>
        <v>23096</v>
      </c>
      <c r="H77" s="141">
        <f t="shared" ref="H77:N77" si="33">SUM(H69:H76)</f>
        <v>10846</v>
      </c>
      <c r="I77" s="141">
        <f t="shared" si="33"/>
        <v>12250</v>
      </c>
      <c r="J77" s="141">
        <f t="shared" si="33"/>
        <v>22038</v>
      </c>
      <c r="K77" s="141">
        <f t="shared" si="33"/>
        <v>10339</v>
      </c>
      <c r="L77" s="141">
        <f t="shared" si="33"/>
        <v>11699</v>
      </c>
      <c r="M77" s="141">
        <f t="shared" si="33"/>
        <v>1058</v>
      </c>
      <c r="N77" s="141">
        <f t="shared" si="33"/>
        <v>507</v>
      </c>
      <c r="O77" s="140">
        <f t="shared" ref="J77:O77" si="34">SUM(O69:O76)</f>
        <v>551</v>
      </c>
      <c r="P77" s="45"/>
      <c r="Q77" s="45"/>
      <c r="R77" s="45"/>
      <c r="S77" s="45"/>
      <c r="T77" s="45"/>
      <c r="U77" s="45"/>
      <c r="V77" s="45"/>
      <c r="W77" s="45"/>
      <c r="Y77" s="45"/>
      <c r="Z77" s="45"/>
      <c r="AA77" s="45"/>
      <c r="AB77" s="45"/>
      <c r="AC77" s="45"/>
      <c r="AD77" s="45"/>
      <c r="AE77" s="45"/>
      <c r="AF77" s="45"/>
      <c r="AG77" s="45"/>
    </row>
    <row r="78" spans="1:33" s="97" customFormat="1" ht="8.25" customHeight="1" x14ac:dyDescent="0.2">
      <c r="A78"/>
      <c r="C78" s="104">
        <v>11</v>
      </c>
      <c r="D78" s="104" t="s">
        <v>17</v>
      </c>
      <c r="E78" s="180" t="s">
        <v>5</v>
      </c>
      <c r="F78" s="142">
        <v>2016</v>
      </c>
      <c r="G78" s="155">
        <f>G69/$G$77*100</f>
        <v>10.65985452026325</v>
      </c>
      <c r="H78" s="155">
        <f>H69/$H$77*100</f>
        <v>5.5596533284160063</v>
      </c>
      <c r="I78" s="155">
        <f>I69/$I$77*100</f>
        <v>15.175510204081633</v>
      </c>
      <c r="J78" s="155">
        <f>J69/$J$77*100</f>
        <v>10.790452854160995</v>
      </c>
      <c r="K78" s="155">
        <f>K69/$K$77*100</f>
        <v>5.5614662926782081</v>
      </c>
      <c r="L78" s="155">
        <f>L69/$L$77*100</f>
        <v>15.411573638772543</v>
      </c>
      <c r="M78" s="155">
        <f>M69/$M$77*100</f>
        <v>7.9395085066162565</v>
      </c>
      <c r="N78" s="155">
        <f>N69/$N$77*100</f>
        <v>5.5226824457593686</v>
      </c>
      <c r="O78" s="155">
        <v>10.144927536231885</v>
      </c>
      <c r="P78" s="45"/>
      <c r="Q78" s="45"/>
      <c r="R78" s="45"/>
      <c r="S78" s="45"/>
      <c r="T78" s="45"/>
      <c r="U78" s="45"/>
      <c r="V78" s="45"/>
      <c r="W78" s="45"/>
      <c r="Y78" s="45"/>
      <c r="Z78" s="45"/>
      <c r="AA78" s="45"/>
      <c r="AB78" s="45"/>
      <c r="AC78" s="45"/>
      <c r="AD78" s="45"/>
      <c r="AE78" s="45"/>
      <c r="AF78" s="45"/>
      <c r="AG78" s="45"/>
    </row>
    <row r="79" spans="1:33" s="97" customFormat="1" ht="8.25" customHeight="1" x14ac:dyDescent="0.2">
      <c r="A79"/>
      <c r="C79" s="104">
        <v>12</v>
      </c>
      <c r="D79" s="104" t="s">
        <v>17</v>
      </c>
      <c r="E79" s="180" t="s">
        <v>6</v>
      </c>
      <c r="F79" s="142">
        <v>2016</v>
      </c>
      <c r="G79" s="155">
        <f t="shared" ref="G79:G85" si="35">G70/$G$77*100</f>
        <v>1.1473848285417387</v>
      </c>
      <c r="H79" s="155">
        <f t="shared" ref="H79:H85" si="36">H70/$H$77*100</f>
        <v>1.3645583625299651</v>
      </c>
      <c r="I79" s="155">
        <f t="shared" ref="I79:I85" si="37">I70/$I$77*100</f>
        <v>0.95510204081632655</v>
      </c>
      <c r="J79" s="155">
        <f t="shared" ref="J79:J85" si="38">J70/$J$77*100</f>
        <v>1.1888556130320356</v>
      </c>
      <c r="K79" s="155">
        <f t="shared" ref="K79:K85" si="39">K70/$K$77*100</f>
        <v>1.4218009478672986</v>
      </c>
      <c r="L79" s="155">
        <f t="shared" ref="L79:L85" si="40">L70/$L$77*100</f>
        <v>0.982989999145226</v>
      </c>
      <c r="M79" s="155">
        <f t="shared" ref="M79:M85" si="41">M70/$M$77*100</f>
        <v>0.28355387523629494</v>
      </c>
      <c r="N79" s="155">
        <f t="shared" ref="N79:N85" si="42">N70/$N$77*100</f>
        <v>0.19723865877712032</v>
      </c>
      <c r="O79" s="155">
        <v>0.36231884057971014</v>
      </c>
      <c r="P79" s="45"/>
      <c r="Q79" s="45"/>
      <c r="R79" s="45"/>
      <c r="S79" s="45"/>
      <c r="T79" s="45"/>
      <c r="U79" s="45"/>
      <c r="V79" s="45"/>
      <c r="W79" s="45"/>
      <c r="Y79" s="45"/>
      <c r="Z79" s="45"/>
      <c r="AA79" s="45"/>
      <c r="AB79" s="45"/>
      <c r="AC79" s="45"/>
      <c r="AD79" s="45"/>
      <c r="AE79" s="45"/>
      <c r="AF79" s="45"/>
      <c r="AG79" s="45"/>
    </row>
    <row r="80" spans="1:33" s="97" customFormat="1" ht="8.25" customHeight="1" x14ac:dyDescent="0.2">
      <c r="A80"/>
      <c r="C80" s="104">
        <v>13</v>
      </c>
      <c r="D80" s="104" t="s">
        <v>17</v>
      </c>
      <c r="E80" s="180" t="s">
        <v>7</v>
      </c>
      <c r="F80" s="142">
        <v>2016</v>
      </c>
      <c r="G80" s="155">
        <f t="shared" si="35"/>
        <v>38.292344994804296</v>
      </c>
      <c r="H80" s="155">
        <f t="shared" si="36"/>
        <v>30.453623455651851</v>
      </c>
      <c r="I80" s="155">
        <f t="shared" si="37"/>
        <v>45.232653061224489</v>
      </c>
      <c r="J80" s="155">
        <f t="shared" si="38"/>
        <v>38.828387330973776</v>
      </c>
      <c r="K80" s="155">
        <f t="shared" si="39"/>
        <v>31.153883354289587</v>
      </c>
      <c r="L80" s="155">
        <f t="shared" si="40"/>
        <v>45.610735960338488</v>
      </c>
      <c r="M80" s="155">
        <f t="shared" si="41"/>
        <v>27.126654064272209</v>
      </c>
      <c r="N80" s="155">
        <f t="shared" si="42"/>
        <v>16.173570019723865</v>
      </c>
      <c r="O80" s="155">
        <v>37.137681159420289</v>
      </c>
      <c r="P80" s="45"/>
      <c r="Q80" s="45"/>
      <c r="R80" s="45"/>
      <c r="S80" s="45"/>
      <c r="T80" s="45"/>
      <c r="U80" s="45"/>
      <c r="V80" s="45"/>
      <c r="W80" s="45"/>
      <c r="Y80" s="45"/>
      <c r="Z80" s="45"/>
      <c r="AA80" s="45"/>
      <c r="AB80" s="45"/>
      <c r="AC80" s="45"/>
      <c r="AD80" s="45"/>
      <c r="AE80" s="45"/>
      <c r="AF80" s="45"/>
      <c r="AG80" s="45"/>
    </row>
    <row r="81" spans="1:33" s="97" customFormat="1" ht="8.25" customHeight="1" x14ac:dyDescent="0.2">
      <c r="A81"/>
      <c r="C81" s="104">
        <v>14</v>
      </c>
      <c r="D81" s="104" t="s">
        <v>17</v>
      </c>
      <c r="E81" s="180" t="s">
        <v>8</v>
      </c>
      <c r="F81" s="142">
        <v>2016</v>
      </c>
      <c r="G81" s="155">
        <f t="shared" si="35"/>
        <v>9.5124696917215097</v>
      </c>
      <c r="H81" s="155">
        <f t="shared" si="36"/>
        <v>8.9987092015489587</v>
      </c>
      <c r="I81" s="155">
        <f t="shared" si="37"/>
        <v>9.9673469387755098</v>
      </c>
      <c r="J81" s="155">
        <f t="shared" si="38"/>
        <v>9.5879843905980575</v>
      </c>
      <c r="K81" s="155">
        <f t="shared" si="39"/>
        <v>9.1304768352838774</v>
      </c>
      <c r="L81" s="155">
        <f t="shared" si="40"/>
        <v>9.9923070347892988</v>
      </c>
      <c r="M81" s="155">
        <f t="shared" si="41"/>
        <v>7.9395085066162565</v>
      </c>
      <c r="N81" s="155">
        <f t="shared" si="42"/>
        <v>6.3116370808678504</v>
      </c>
      <c r="O81" s="155">
        <v>9.4202898550724647</v>
      </c>
      <c r="P81" s="45"/>
      <c r="Q81" s="45"/>
      <c r="R81" s="45"/>
      <c r="S81" s="45"/>
      <c r="T81" s="45"/>
      <c r="U81" s="45"/>
      <c r="V81" s="45"/>
      <c r="W81" s="45"/>
      <c r="Y81" s="45"/>
      <c r="Z81" s="45"/>
      <c r="AA81" s="45"/>
      <c r="AB81" s="45"/>
      <c r="AC81" s="45"/>
      <c r="AD81" s="45"/>
      <c r="AE81" s="45"/>
      <c r="AF81" s="45"/>
      <c r="AG81" s="45"/>
    </row>
    <row r="82" spans="1:33" s="97" customFormat="1" ht="8.25" customHeight="1" x14ac:dyDescent="0.2">
      <c r="A82"/>
      <c r="C82" s="104">
        <v>15</v>
      </c>
      <c r="D82" s="104" t="s">
        <v>17</v>
      </c>
      <c r="E82" s="180" t="s">
        <v>22</v>
      </c>
      <c r="F82" s="142">
        <v>2016</v>
      </c>
      <c r="G82" s="155">
        <f t="shared" si="35"/>
        <v>5.7542431589885696</v>
      </c>
      <c r="H82" s="155">
        <f t="shared" si="36"/>
        <v>3.1440162271805274</v>
      </c>
      <c r="I82" s="155">
        <f t="shared" si="37"/>
        <v>8.0653061224489804</v>
      </c>
      <c r="J82" s="155">
        <f t="shared" si="38"/>
        <v>5.8036119430075326</v>
      </c>
      <c r="K82" s="155">
        <f t="shared" si="39"/>
        <v>3.1144211238997968</v>
      </c>
      <c r="L82" s="155">
        <f t="shared" si="40"/>
        <v>8.1801863407128828</v>
      </c>
      <c r="M82" s="155">
        <f t="shared" si="41"/>
        <v>4.7258979206049148</v>
      </c>
      <c r="N82" s="155">
        <f t="shared" si="42"/>
        <v>3.7475345167652856</v>
      </c>
      <c r="O82" s="155">
        <v>5.6159420289855069</v>
      </c>
      <c r="P82" s="45"/>
      <c r="Q82" s="45"/>
      <c r="R82" s="45"/>
      <c r="S82" s="45"/>
      <c r="T82" s="45"/>
      <c r="U82" s="45"/>
      <c r="V82" s="45"/>
      <c r="W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spans="1:33" s="97" customFormat="1" ht="8.25" customHeight="1" x14ac:dyDescent="0.2">
      <c r="A83"/>
      <c r="C83" s="104">
        <v>16</v>
      </c>
      <c r="D83" s="104" t="s">
        <v>17</v>
      </c>
      <c r="E83" s="180" t="s">
        <v>101</v>
      </c>
      <c r="F83" s="142">
        <v>2016</v>
      </c>
      <c r="G83" s="155">
        <f t="shared" si="35"/>
        <v>5.174056113612747</v>
      </c>
      <c r="H83" s="155">
        <f t="shared" si="36"/>
        <v>5.2277337267195279</v>
      </c>
      <c r="I83" s="155">
        <f t="shared" si="37"/>
        <v>5.1265306122448981</v>
      </c>
      <c r="J83" s="155">
        <f t="shared" si="38"/>
        <v>5.3135493238950904</v>
      </c>
      <c r="K83" s="155">
        <f t="shared" si="39"/>
        <v>5.426056678595609</v>
      </c>
      <c r="L83" s="155">
        <f t="shared" si="40"/>
        <v>5.214120865031199</v>
      </c>
      <c r="M83" s="155">
        <f t="shared" si="41"/>
        <v>2.2684310018903595</v>
      </c>
      <c r="N83" s="155">
        <f t="shared" si="42"/>
        <v>1.1834319526627219</v>
      </c>
      <c r="O83" s="155">
        <v>3.2608695652173911</v>
      </c>
      <c r="P83" s="45"/>
      <c r="Q83" s="45"/>
      <c r="R83" s="45"/>
      <c r="S83" s="45"/>
      <c r="T83" s="45"/>
      <c r="U83" s="45"/>
      <c r="V83" s="45"/>
      <c r="W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spans="1:33" s="117" customFormat="1" ht="8.25" customHeight="1" x14ac:dyDescent="0.2">
      <c r="C84" s="104">
        <v>17</v>
      </c>
      <c r="D84" s="104" t="s">
        <v>17</v>
      </c>
      <c r="E84" s="180" t="s">
        <v>11</v>
      </c>
      <c r="F84" s="142">
        <v>2016</v>
      </c>
      <c r="G84" s="155">
        <f t="shared" si="35"/>
        <v>25.25545549012816</v>
      </c>
      <c r="H84" s="155">
        <f t="shared" si="36"/>
        <v>42.504148995021204</v>
      </c>
      <c r="I84" s="155">
        <f t="shared" si="37"/>
        <v>9.9836734693877549</v>
      </c>
      <c r="J84" s="155">
        <f t="shared" si="38"/>
        <v>24.430529086123968</v>
      </c>
      <c r="K84" s="155">
        <f t="shared" si="39"/>
        <v>41.599767869232998</v>
      </c>
      <c r="L84" s="155">
        <f t="shared" si="40"/>
        <v>9.2572014702111289</v>
      </c>
      <c r="M84" s="155">
        <f t="shared" si="41"/>
        <v>42.438563327032135</v>
      </c>
      <c r="N84" s="155">
        <f t="shared" si="42"/>
        <v>60.946745562130175</v>
      </c>
      <c r="O84" s="155">
        <v>25.362318840579711</v>
      </c>
      <c r="P84" s="139"/>
      <c r="Q84" s="139"/>
      <c r="R84" s="139"/>
      <c r="S84" s="139"/>
      <c r="T84" s="139"/>
      <c r="U84" s="139"/>
      <c r="V84" s="139"/>
      <c r="W84" s="139"/>
      <c r="Y84" s="139"/>
      <c r="Z84" s="139"/>
      <c r="AA84" s="139"/>
      <c r="AB84" s="139"/>
      <c r="AC84" s="139"/>
      <c r="AD84" s="139"/>
      <c r="AE84" s="139"/>
      <c r="AF84" s="139"/>
      <c r="AG84" s="139"/>
    </row>
    <row r="85" spans="1:33" s="97" customFormat="1" ht="8.25" customHeight="1" x14ac:dyDescent="0.2">
      <c r="A85"/>
      <c r="C85" s="104">
        <v>18</v>
      </c>
      <c r="D85" s="104" t="s">
        <v>17</v>
      </c>
      <c r="E85" s="108" t="s">
        <v>54</v>
      </c>
      <c r="F85" s="142">
        <v>2016</v>
      </c>
      <c r="G85" s="155">
        <f t="shared" si="35"/>
        <v>4.2041912019397296</v>
      </c>
      <c r="H85" s="155">
        <f t="shared" si="36"/>
        <v>2.7475567029319565</v>
      </c>
      <c r="I85" s="155">
        <f t="shared" si="37"/>
        <v>5.4938775510204083</v>
      </c>
      <c r="J85" s="155">
        <f t="shared" si="38"/>
        <v>4.0566294582085485</v>
      </c>
      <c r="K85" s="155">
        <f t="shared" si="39"/>
        <v>2.592126898152626</v>
      </c>
      <c r="L85" s="155">
        <f t="shared" si="40"/>
        <v>5.3508846909992309</v>
      </c>
      <c r="M85" s="155">
        <f t="shared" si="41"/>
        <v>7.2778827977315688</v>
      </c>
      <c r="N85" s="155">
        <f t="shared" si="42"/>
        <v>5.9171597633136095</v>
      </c>
      <c r="O85" s="155">
        <v>8.5144927536231894</v>
      </c>
      <c r="P85" s="45"/>
      <c r="Q85" s="45"/>
      <c r="R85" s="45"/>
      <c r="S85" s="45"/>
      <c r="T85" s="45"/>
      <c r="U85" s="45"/>
      <c r="V85" s="45"/>
      <c r="W85" s="45"/>
      <c r="Y85" s="45"/>
      <c r="Z85" s="45"/>
      <c r="AA85" s="45"/>
      <c r="AB85" s="45"/>
      <c r="AC85" s="45"/>
      <c r="AD85" s="45"/>
      <c r="AE85" s="45"/>
      <c r="AF85" s="45"/>
      <c r="AG85" s="45"/>
    </row>
    <row r="86" spans="1:33" s="97" customFormat="1" ht="8.25" customHeight="1" x14ac:dyDescent="0.2">
      <c r="A86"/>
      <c r="C86" s="112">
        <v>20</v>
      </c>
      <c r="D86" s="112" t="s">
        <v>17</v>
      </c>
      <c r="E86" s="46" t="s">
        <v>18</v>
      </c>
      <c r="F86" s="143">
        <v>2016</v>
      </c>
      <c r="G86" s="156">
        <f>SUM(G78:G85)</f>
        <v>100.00000000000001</v>
      </c>
      <c r="H86" s="156">
        <f t="shared" ref="H86:N86" si="43">SUM(H78:H85)</f>
        <v>100</v>
      </c>
      <c r="I86" s="156">
        <f t="shared" si="43"/>
        <v>100</v>
      </c>
      <c r="J86" s="156">
        <f t="shared" si="43"/>
        <v>100</v>
      </c>
      <c r="K86" s="156">
        <f t="shared" si="43"/>
        <v>100</v>
      </c>
      <c r="L86" s="156">
        <f t="shared" si="43"/>
        <v>100.00000000000001</v>
      </c>
      <c r="M86" s="156">
        <f t="shared" si="43"/>
        <v>100</v>
      </c>
      <c r="N86" s="156">
        <f t="shared" si="43"/>
        <v>100</v>
      </c>
      <c r="O86" s="156">
        <v>100</v>
      </c>
      <c r="P86" s="45"/>
      <c r="Q86" s="45"/>
      <c r="R86" s="45"/>
      <c r="S86" s="45"/>
      <c r="T86" s="45"/>
      <c r="U86" s="45"/>
      <c r="V86" s="45"/>
      <c r="W86" s="45"/>
      <c r="Y86" s="45"/>
      <c r="Z86" s="45"/>
      <c r="AA86" s="45"/>
      <c r="AB86" s="45"/>
      <c r="AC86" s="45"/>
      <c r="AD86" s="45"/>
      <c r="AE86" s="45"/>
      <c r="AF86" s="45"/>
      <c r="AG86" s="45"/>
    </row>
    <row r="87" spans="1:33" s="97" customFormat="1" ht="8.25" customHeight="1" x14ac:dyDescent="0.2">
      <c r="A87"/>
      <c r="C87" s="104">
        <v>1</v>
      </c>
      <c r="D87" s="104" t="s">
        <v>3</v>
      </c>
      <c r="E87" s="180" t="s">
        <v>5</v>
      </c>
      <c r="F87" s="142">
        <v>2015</v>
      </c>
      <c r="G87" s="128">
        <f>Rohdaten_2019!C35</f>
        <v>3461</v>
      </c>
      <c r="H87" s="128">
        <f>Rohdaten_2019!D35</f>
        <v>680</v>
      </c>
      <c r="I87" s="128">
        <f>Rohdaten_2019!E35</f>
        <v>2781</v>
      </c>
      <c r="J87" s="128">
        <f>Rohdaten_2019!F35</f>
        <v>3360</v>
      </c>
      <c r="K87" s="128">
        <f>Rohdaten_2019!G35</f>
        <v>659</v>
      </c>
      <c r="L87" s="128">
        <f>Rohdaten_2019!H35</f>
        <v>2701</v>
      </c>
      <c r="M87" s="128">
        <f>Rohdaten_2019!I35</f>
        <v>101</v>
      </c>
      <c r="N87" s="128">
        <f>Rohdaten_2019!J35</f>
        <v>21</v>
      </c>
      <c r="O87" s="128">
        <v>80</v>
      </c>
      <c r="P87" s="45"/>
      <c r="Q87" s="45"/>
      <c r="R87" s="45"/>
      <c r="S87" s="45"/>
      <c r="T87" s="45"/>
      <c r="U87" s="45"/>
      <c r="V87" s="45"/>
      <c r="W87" s="45"/>
      <c r="Y87" s="45"/>
      <c r="Z87" s="45"/>
      <c r="AA87" s="45"/>
      <c r="AB87" s="45"/>
      <c r="AC87" s="45"/>
      <c r="AD87" s="45"/>
      <c r="AE87" s="45"/>
      <c r="AF87" s="45"/>
      <c r="AG87" s="45"/>
    </row>
    <row r="88" spans="1:33" s="97" customFormat="1" ht="8.25" customHeight="1" x14ac:dyDescent="0.2">
      <c r="A88"/>
      <c r="C88" s="104">
        <v>2</v>
      </c>
      <c r="D88" s="104" t="s">
        <v>3</v>
      </c>
      <c r="E88" s="180" t="s">
        <v>6</v>
      </c>
      <c r="F88" s="142">
        <v>2015</v>
      </c>
      <c r="G88" s="128">
        <f>Rohdaten_2019!C36</f>
        <v>284</v>
      </c>
      <c r="H88" s="128">
        <f>Rohdaten_2019!D36</f>
        <v>140</v>
      </c>
      <c r="I88" s="128">
        <f>Rohdaten_2019!E36</f>
        <v>144</v>
      </c>
      <c r="J88" s="128">
        <f>Rohdaten_2019!F36</f>
        <v>282</v>
      </c>
      <c r="K88" s="128">
        <f>Rohdaten_2019!G36</f>
        <v>140</v>
      </c>
      <c r="L88" s="128">
        <f>Rohdaten_2019!H36</f>
        <v>142</v>
      </c>
      <c r="M88" s="128">
        <f>Rohdaten_2019!I36</f>
        <v>2</v>
      </c>
      <c r="N88" s="128" t="str">
        <f>Rohdaten_2019!J36</f>
        <v>-</v>
      </c>
      <c r="O88" s="128">
        <v>2</v>
      </c>
      <c r="P88" s="45"/>
      <c r="Q88" s="45"/>
      <c r="R88" s="45"/>
      <c r="S88" s="45"/>
      <c r="T88" s="45"/>
      <c r="U88" s="45"/>
      <c r="V88" s="45"/>
      <c r="W88" s="45"/>
      <c r="Y88" s="45"/>
      <c r="Z88" s="45"/>
      <c r="AA88" s="45"/>
      <c r="AB88" s="45"/>
      <c r="AC88" s="45"/>
      <c r="AD88" s="45"/>
      <c r="AE88" s="45"/>
      <c r="AF88" s="45"/>
      <c r="AG88" s="45"/>
    </row>
    <row r="89" spans="1:33" s="97" customFormat="1" ht="8.25" customHeight="1" x14ac:dyDescent="0.2">
      <c r="A89"/>
      <c r="C89" s="104">
        <v>3</v>
      </c>
      <c r="D89" s="104" t="s">
        <v>3</v>
      </c>
      <c r="E89" s="180" t="s">
        <v>7</v>
      </c>
      <c r="F89" s="142">
        <v>2015</v>
      </c>
      <c r="G89" s="128">
        <f>Rohdaten_2019!C37</f>
        <v>7573</v>
      </c>
      <c r="H89" s="128">
        <f>Rohdaten_2019!D37</f>
        <v>3089</v>
      </c>
      <c r="I89" s="128">
        <f>Rohdaten_2019!E37</f>
        <v>4484</v>
      </c>
      <c r="J89" s="128">
        <f>Rohdaten_2019!F37</f>
        <v>7326</v>
      </c>
      <c r="K89" s="128">
        <f>Rohdaten_2019!G37</f>
        <v>3016</v>
      </c>
      <c r="L89" s="128">
        <f>Rohdaten_2019!H37</f>
        <v>4310</v>
      </c>
      <c r="M89" s="128">
        <f>Rohdaten_2019!I37</f>
        <v>247</v>
      </c>
      <c r="N89" s="128">
        <f>Rohdaten_2019!J37</f>
        <v>73</v>
      </c>
      <c r="O89" s="128">
        <v>174</v>
      </c>
      <c r="P89" s="45"/>
      <c r="Q89" s="45"/>
      <c r="R89" s="45"/>
      <c r="S89" s="45"/>
      <c r="T89" s="45"/>
      <c r="U89" s="45"/>
      <c r="V89" s="45"/>
      <c r="W89" s="45"/>
      <c r="Y89" s="45"/>
      <c r="Z89" s="45"/>
      <c r="AA89" s="45"/>
      <c r="AB89" s="45"/>
      <c r="AC89" s="45"/>
      <c r="AD89" s="45"/>
      <c r="AE89" s="45"/>
      <c r="AF89" s="45"/>
      <c r="AG89" s="45"/>
    </row>
    <row r="90" spans="1:33" s="97" customFormat="1" ht="8.25" customHeight="1" x14ac:dyDescent="0.2">
      <c r="A90"/>
      <c r="C90" s="104">
        <v>4</v>
      </c>
      <c r="D90" s="104" t="s">
        <v>3</v>
      </c>
      <c r="E90" s="180" t="s">
        <v>8</v>
      </c>
      <c r="F90" s="142">
        <v>2015</v>
      </c>
      <c r="G90" s="128">
        <f>Rohdaten_2019!C38</f>
        <v>3342</v>
      </c>
      <c r="H90" s="128">
        <f>Rohdaten_2019!D38</f>
        <v>1922</v>
      </c>
      <c r="I90" s="128">
        <f>Rohdaten_2019!E38</f>
        <v>1420</v>
      </c>
      <c r="J90" s="128">
        <f>Rohdaten_2019!F38</f>
        <v>3224</v>
      </c>
      <c r="K90" s="128">
        <f>Rohdaten_2019!G38</f>
        <v>1857</v>
      </c>
      <c r="L90" s="128">
        <f>Rohdaten_2019!H38</f>
        <v>1367</v>
      </c>
      <c r="M90" s="128">
        <f>Rohdaten_2019!I38</f>
        <v>118</v>
      </c>
      <c r="N90" s="128">
        <f>Rohdaten_2019!J38</f>
        <v>65</v>
      </c>
      <c r="O90" s="128">
        <v>53</v>
      </c>
      <c r="P90" s="45"/>
      <c r="Q90" s="45"/>
      <c r="R90" s="45"/>
      <c r="S90" s="45"/>
      <c r="T90" s="45"/>
      <c r="U90" s="45"/>
      <c r="V90" s="45"/>
      <c r="W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 spans="1:33" s="97" customFormat="1" ht="8.25" customHeight="1" x14ac:dyDescent="0.2">
      <c r="A91"/>
      <c r="C91" s="104">
        <v>5</v>
      </c>
      <c r="D91" s="104" t="s">
        <v>3</v>
      </c>
      <c r="E91" s="180" t="s">
        <v>22</v>
      </c>
      <c r="F91" s="142">
        <v>2015</v>
      </c>
      <c r="G91" s="128">
        <f>Rohdaten_2019!C39</f>
        <v>1267</v>
      </c>
      <c r="H91" s="128">
        <f>Rohdaten_2019!D39</f>
        <v>328</v>
      </c>
      <c r="I91" s="128">
        <f>Rohdaten_2019!E39</f>
        <v>939</v>
      </c>
      <c r="J91" s="128">
        <f>Rohdaten_2019!F39</f>
        <v>1216</v>
      </c>
      <c r="K91" s="128">
        <f>Rohdaten_2019!G39</f>
        <v>310</v>
      </c>
      <c r="L91" s="128">
        <f>Rohdaten_2019!H39</f>
        <v>906</v>
      </c>
      <c r="M91" s="128">
        <f>Rohdaten_2019!I39</f>
        <v>51</v>
      </c>
      <c r="N91" s="128">
        <f>Rohdaten_2019!J39</f>
        <v>18</v>
      </c>
      <c r="O91" s="128">
        <v>33</v>
      </c>
      <c r="P91" s="45"/>
      <c r="Q91" s="45"/>
      <c r="R91" s="45"/>
      <c r="S91" s="45"/>
      <c r="T91" s="45"/>
      <c r="U91" s="45"/>
      <c r="V91" s="45"/>
      <c r="W91" s="45"/>
      <c r="Y91" s="45"/>
      <c r="Z91" s="45"/>
      <c r="AA91" s="45"/>
      <c r="AB91" s="45"/>
      <c r="AC91" s="45"/>
      <c r="AD91" s="45"/>
      <c r="AE91" s="45"/>
      <c r="AF91" s="45"/>
      <c r="AG91" s="45"/>
    </row>
    <row r="92" spans="1:33" s="97" customFormat="1" ht="8.25" customHeight="1" x14ac:dyDescent="0.2">
      <c r="A92"/>
      <c r="C92" s="104">
        <v>6</v>
      </c>
      <c r="D92" s="104" t="s">
        <v>3</v>
      </c>
      <c r="E92" s="180" t="s">
        <v>101</v>
      </c>
      <c r="F92" s="142">
        <v>2015</v>
      </c>
      <c r="G92" s="128">
        <f>Rohdaten_2019!C40</f>
        <v>1212</v>
      </c>
      <c r="H92" s="128">
        <f>Rohdaten_2019!D40</f>
        <v>580</v>
      </c>
      <c r="I92" s="128">
        <f>Rohdaten_2019!E40</f>
        <v>632</v>
      </c>
      <c r="J92" s="128">
        <f>Rohdaten_2019!F40</f>
        <v>1191</v>
      </c>
      <c r="K92" s="128">
        <f>Rohdaten_2019!G40</f>
        <v>574</v>
      </c>
      <c r="L92" s="128">
        <f>Rohdaten_2019!H40</f>
        <v>617</v>
      </c>
      <c r="M92" s="128">
        <f>Rohdaten_2019!I40</f>
        <v>21</v>
      </c>
      <c r="N92" s="128">
        <f>Rohdaten_2019!J40</f>
        <v>6</v>
      </c>
      <c r="O92" s="128">
        <v>15</v>
      </c>
      <c r="P92" s="45"/>
      <c r="Q92" s="45"/>
      <c r="R92" s="45"/>
      <c r="S92" s="45"/>
      <c r="T92" s="45"/>
      <c r="U92" s="45"/>
      <c r="V92" s="45"/>
      <c r="W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spans="1:33" s="97" customFormat="1" ht="8.25" customHeight="1" x14ac:dyDescent="0.2">
      <c r="A93"/>
      <c r="C93" s="104">
        <v>7</v>
      </c>
      <c r="D93" s="104" t="s">
        <v>3</v>
      </c>
      <c r="E93" s="180" t="s">
        <v>11</v>
      </c>
      <c r="F93" s="142">
        <v>2015</v>
      </c>
      <c r="G93" s="128">
        <f>Rohdaten_2019!C41</f>
        <v>5174</v>
      </c>
      <c r="H93" s="128">
        <f>Rohdaten_2019!D41</f>
        <v>4051</v>
      </c>
      <c r="I93" s="128">
        <f>Rohdaten_2019!E41</f>
        <v>1123</v>
      </c>
      <c r="J93" s="128">
        <f>Rohdaten_2019!F41</f>
        <v>4789</v>
      </c>
      <c r="K93" s="128">
        <f>Rohdaten_2019!G41</f>
        <v>3763</v>
      </c>
      <c r="L93" s="128">
        <f>Rohdaten_2019!H41</f>
        <v>1026</v>
      </c>
      <c r="M93" s="128">
        <f>Rohdaten_2019!I41</f>
        <v>385</v>
      </c>
      <c r="N93" s="128">
        <f>Rohdaten_2019!J41</f>
        <v>288</v>
      </c>
      <c r="O93" s="128">
        <v>97</v>
      </c>
      <c r="P93" s="45"/>
      <c r="Q93" s="45"/>
      <c r="R93" s="45"/>
      <c r="S93" s="45"/>
      <c r="T93" s="45"/>
      <c r="U93" s="45"/>
      <c r="V93" s="45"/>
      <c r="W93" s="45"/>
      <c r="Y93" s="45"/>
      <c r="Z93" s="45"/>
      <c r="AA93" s="45"/>
      <c r="AB93" s="45"/>
      <c r="AC93" s="45"/>
      <c r="AD93" s="45"/>
      <c r="AE93" s="45"/>
      <c r="AF93" s="45"/>
      <c r="AG93" s="45"/>
    </row>
    <row r="94" spans="1:33" s="117" customFormat="1" ht="8.25" customHeight="1" x14ac:dyDescent="0.15">
      <c r="C94" s="104">
        <v>8</v>
      </c>
      <c r="D94" s="104" t="s">
        <v>3</v>
      </c>
      <c r="E94" s="108" t="s">
        <v>54</v>
      </c>
      <c r="F94" s="142">
        <v>2015</v>
      </c>
      <c r="G94" s="128">
        <f>Rohdaten_2019!C42</f>
        <v>1033</v>
      </c>
      <c r="H94" s="128">
        <f>Rohdaten_2019!D42</f>
        <v>321</v>
      </c>
      <c r="I94" s="128">
        <f>Rohdaten_2019!E42</f>
        <v>712</v>
      </c>
      <c r="J94" s="128">
        <f>Rohdaten_2019!F42</f>
        <v>920</v>
      </c>
      <c r="K94" s="128">
        <f>Rohdaten_2019!G42</f>
        <v>284</v>
      </c>
      <c r="L94" s="128">
        <f>Rohdaten_2019!H42</f>
        <v>636</v>
      </c>
      <c r="M94" s="128">
        <f>Rohdaten_2019!I42</f>
        <v>113</v>
      </c>
      <c r="N94" s="128">
        <f>Rohdaten_2019!J42</f>
        <v>37</v>
      </c>
      <c r="O94" s="128">
        <v>76</v>
      </c>
      <c r="P94" s="139"/>
      <c r="Q94" s="139"/>
      <c r="R94" s="139"/>
      <c r="S94" s="139"/>
      <c r="T94" s="139"/>
      <c r="U94" s="139"/>
      <c r="V94" s="139"/>
      <c r="W94" s="139"/>
      <c r="Y94" s="139"/>
      <c r="Z94" s="139"/>
      <c r="AA94" s="139"/>
      <c r="AB94" s="139"/>
      <c r="AC94" s="139"/>
      <c r="AD94" s="139"/>
      <c r="AE94" s="139"/>
      <c r="AF94" s="139"/>
      <c r="AG94" s="139"/>
    </row>
    <row r="95" spans="1:33" s="97" customFormat="1" ht="8.25" customHeight="1" x14ac:dyDescent="0.2">
      <c r="A95"/>
      <c r="C95" s="112">
        <v>10</v>
      </c>
      <c r="D95" s="112" t="s">
        <v>3</v>
      </c>
      <c r="E95" s="46" t="s">
        <v>18</v>
      </c>
      <c r="F95" s="143">
        <v>2015</v>
      </c>
      <c r="G95" s="140">
        <f>SUM(G87:G94)</f>
        <v>23346</v>
      </c>
      <c r="H95" s="140">
        <f t="shared" ref="H95:N95" si="44">SUM(H87:H94)</f>
        <v>11111</v>
      </c>
      <c r="I95" s="140">
        <f t="shared" si="44"/>
        <v>12235</v>
      </c>
      <c r="J95" s="140">
        <f t="shared" si="44"/>
        <v>22308</v>
      </c>
      <c r="K95" s="140">
        <f t="shared" si="44"/>
        <v>10603</v>
      </c>
      <c r="L95" s="140">
        <f t="shared" si="44"/>
        <v>11705</v>
      </c>
      <c r="M95" s="140">
        <f t="shared" si="44"/>
        <v>1038</v>
      </c>
      <c r="N95" s="140">
        <f t="shared" si="44"/>
        <v>508</v>
      </c>
      <c r="O95" s="140">
        <f t="shared" ref="G95:O95" si="45">SUM(O87:O94)</f>
        <v>530</v>
      </c>
      <c r="P95" s="45"/>
      <c r="Q95" s="45"/>
      <c r="R95" s="45"/>
      <c r="S95" s="45" t="s">
        <v>91</v>
      </c>
      <c r="T95" s="45"/>
      <c r="U95" s="45"/>
      <c r="V95" s="45"/>
      <c r="W95" s="45"/>
      <c r="Y95" s="45"/>
      <c r="Z95" s="45"/>
      <c r="AA95" s="45"/>
      <c r="AB95" s="45"/>
      <c r="AC95" s="45"/>
      <c r="AD95" s="45"/>
      <c r="AE95" s="45"/>
      <c r="AF95" s="45"/>
      <c r="AG95" s="45"/>
    </row>
    <row r="96" spans="1:33" s="97" customFormat="1" ht="8.25" customHeight="1" x14ac:dyDescent="0.2">
      <c r="A96"/>
      <c r="C96" s="104">
        <v>11</v>
      </c>
      <c r="D96" s="104" t="s">
        <v>17</v>
      </c>
      <c r="E96" s="180" t="s">
        <v>5</v>
      </c>
      <c r="F96" s="142">
        <v>2015</v>
      </c>
      <c r="G96" s="155">
        <f>G87/$G$95*100</f>
        <v>14.824809389188726</v>
      </c>
      <c r="H96" s="155">
        <f>H87/$H$95*100</f>
        <v>6.1200612006120068</v>
      </c>
      <c r="I96" s="155">
        <f>I87/$I$95*100</f>
        <v>22.72987331426236</v>
      </c>
      <c r="J96" s="155">
        <f>J87/$J$95*100</f>
        <v>15.061861215707371</v>
      </c>
      <c r="K96" s="155">
        <f>K87/$K$95*100</f>
        <v>6.2152221069508631</v>
      </c>
      <c r="L96" s="155">
        <f>L87/$L$95*100</f>
        <v>23.075608714224689</v>
      </c>
      <c r="M96" s="155">
        <f>M87/$M$95*100</f>
        <v>9.7302504816955686</v>
      </c>
      <c r="N96" s="155">
        <f>N87/$N$95*100</f>
        <v>4.1338582677165361</v>
      </c>
      <c r="O96" s="155">
        <v>15.09433962264151</v>
      </c>
      <c r="P96" s="45"/>
      <c r="Q96" s="45"/>
      <c r="R96" s="45"/>
      <c r="S96" s="45"/>
      <c r="T96" s="45"/>
      <c r="U96" s="45"/>
      <c r="V96" s="45"/>
      <c r="W96" s="45"/>
      <c r="Y96" s="45"/>
      <c r="Z96" s="45"/>
      <c r="AA96" s="45"/>
      <c r="AB96" s="45"/>
      <c r="AC96" s="45"/>
      <c r="AD96" s="45"/>
      <c r="AE96" s="45"/>
      <c r="AF96" s="45"/>
      <c r="AG96" s="45"/>
    </row>
    <row r="97" spans="1:33" s="97" customFormat="1" ht="8.25" customHeight="1" x14ac:dyDescent="0.2">
      <c r="A97"/>
      <c r="C97" s="104">
        <v>12</v>
      </c>
      <c r="D97" s="104" t="s">
        <v>17</v>
      </c>
      <c r="E97" s="180" t="s">
        <v>6</v>
      </c>
      <c r="F97" s="142">
        <v>2015</v>
      </c>
      <c r="G97" s="155">
        <f t="shared" ref="G97:G103" si="46">G88/$G$95*100</f>
        <v>1.216482480938919</v>
      </c>
      <c r="H97" s="155">
        <f t="shared" ref="H97:H103" si="47">H88/$H$95*100</f>
        <v>1.2600126001260012</v>
      </c>
      <c r="I97" s="155">
        <f t="shared" ref="I97:I103" si="48">I88/$I$95*100</f>
        <v>1.176951369023294</v>
      </c>
      <c r="J97" s="155">
        <f t="shared" ref="J97:J103" si="49">J88/$J$95*100</f>
        <v>1.2641204948897258</v>
      </c>
      <c r="K97" s="155">
        <f t="shared" ref="K97:K103" si="50">K88/$K$95*100</f>
        <v>1.3203810242384231</v>
      </c>
      <c r="L97" s="155">
        <f t="shared" ref="L97:L103" si="51">L88/$L$95*100</f>
        <v>1.2131567706108501</v>
      </c>
      <c r="M97" s="155">
        <f t="shared" ref="M97:M103" si="52">M88/$M$95*100</f>
        <v>0.19267822736030829</v>
      </c>
      <c r="N97" s="155" t="s">
        <v>52</v>
      </c>
      <c r="O97" s="155">
        <v>0.37735849056603776</v>
      </c>
      <c r="P97" s="45"/>
      <c r="Q97" s="45"/>
      <c r="R97" s="45"/>
      <c r="S97" s="45"/>
      <c r="T97" s="45"/>
      <c r="U97" s="45"/>
      <c r="V97" s="45"/>
      <c r="W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spans="1:33" s="97" customFormat="1" ht="8.25" customHeight="1" x14ac:dyDescent="0.2">
      <c r="A98"/>
      <c r="C98" s="104">
        <v>13</v>
      </c>
      <c r="D98" s="104" t="s">
        <v>17</v>
      </c>
      <c r="E98" s="180" t="s">
        <v>7</v>
      </c>
      <c r="F98" s="142">
        <v>2015</v>
      </c>
      <c r="G98" s="155">
        <f t="shared" si="46"/>
        <v>32.438105028698708</v>
      </c>
      <c r="H98" s="155">
        <f t="shared" si="47"/>
        <v>27.801278012780127</v>
      </c>
      <c r="I98" s="155">
        <f t="shared" si="48"/>
        <v>36.648957907642007</v>
      </c>
      <c r="J98" s="155">
        <f t="shared" si="49"/>
        <v>32.840236686390533</v>
      </c>
      <c r="K98" s="155">
        <f t="shared" si="50"/>
        <v>28.444779779307744</v>
      </c>
      <c r="L98" s="155">
        <f t="shared" si="51"/>
        <v>36.821870995301154</v>
      </c>
      <c r="M98" s="155">
        <f t="shared" si="52"/>
        <v>23.795761078998073</v>
      </c>
      <c r="N98" s="155">
        <f t="shared" ref="N97:N103" si="53">N89/$N$95*100</f>
        <v>14.37007874015748</v>
      </c>
      <c r="O98" s="155">
        <v>32.830188679245282</v>
      </c>
      <c r="P98" s="45"/>
      <c r="Q98" s="45"/>
      <c r="R98" s="45"/>
      <c r="S98" s="45"/>
      <c r="T98" s="45"/>
      <c r="U98" s="45"/>
      <c r="V98" s="45"/>
      <c r="W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spans="1:33" s="97" customFormat="1" ht="8.25" customHeight="1" x14ac:dyDescent="0.2">
      <c r="A99"/>
      <c r="C99" s="104">
        <v>14</v>
      </c>
      <c r="D99" s="104" t="s">
        <v>17</v>
      </c>
      <c r="E99" s="180" t="s">
        <v>8</v>
      </c>
      <c r="F99" s="142">
        <v>2015</v>
      </c>
      <c r="G99" s="155">
        <f t="shared" si="46"/>
        <v>14.31508609611925</v>
      </c>
      <c r="H99" s="155">
        <f t="shared" si="47"/>
        <v>17.298172981729817</v>
      </c>
      <c r="I99" s="155">
        <f t="shared" si="48"/>
        <v>11.606048222313037</v>
      </c>
      <c r="J99" s="155">
        <f t="shared" si="49"/>
        <v>14.452214452214452</v>
      </c>
      <c r="K99" s="155">
        <f t="shared" si="50"/>
        <v>17.513911157219656</v>
      </c>
      <c r="L99" s="155">
        <f t="shared" si="51"/>
        <v>11.67876975651431</v>
      </c>
      <c r="M99" s="155">
        <f t="shared" si="52"/>
        <v>11.368015414258188</v>
      </c>
      <c r="N99" s="155">
        <f t="shared" si="53"/>
        <v>12.795275590551181</v>
      </c>
      <c r="O99" s="155">
        <v>10</v>
      </c>
      <c r="P99" s="45"/>
      <c r="Q99" s="45"/>
      <c r="R99" s="45"/>
      <c r="S99" s="45"/>
      <c r="T99" s="45"/>
      <c r="U99" s="45"/>
      <c r="V99" s="45"/>
      <c r="W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spans="1:33" s="97" customFormat="1" ht="8.25" customHeight="1" x14ac:dyDescent="0.2">
      <c r="A100"/>
      <c r="C100" s="104">
        <v>15</v>
      </c>
      <c r="D100" s="104" t="s">
        <v>17</v>
      </c>
      <c r="E100" s="180" t="s">
        <v>22</v>
      </c>
      <c r="F100" s="142">
        <v>2015</v>
      </c>
      <c r="G100" s="155">
        <f t="shared" si="46"/>
        <v>5.427053885033839</v>
      </c>
      <c r="H100" s="155">
        <f t="shared" si="47"/>
        <v>2.9520295202952029</v>
      </c>
      <c r="I100" s="155">
        <f t="shared" si="48"/>
        <v>7.6747037188393961</v>
      </c>
      <c r="J100" s="155">
        <f t="shared" si="49"/>
        <v>5.4509592971131431</v>
      </c>
      <c r="K100" s="155">
        <f t="shared" si="50"/>
        <v>2.9237008393850799</v>
      </c>
      <c r="L100" s="155">
        <f t="shared" si="51"/>
        <v>7.7402819307988038</v>
      </c>
      <c r="M100" s="155">
        <f t="shared" si="52"/>
        <v>4.9132947976878611</v>
      </c>
      <c r="N100" s="155">
        <f t="shared" si="53"/>
        <v>3.5433070866141732</v>
      </c>
      <c r="O100" s="155">
        <v>6.2264150943396226</v>
      </c>
      <c r="P100" s="45"/>
      <c r="Q100" s="45"/>
      <c r="R100" s="45"/>
      <c r="S100" s="45"/>
      <c r="T100" s="45"/>
      <c r="U100" s="45"/>
      <c r="V100" s="45"/>
      <c r="W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spans="1:33" s="97" customFormat="1" ht="8.25" customHeight="1" x14ac:dyDescent="0.2">
      <c r="A101"/>
      <c r="C101" s="104">
        <v>16</v>
      </c>
      <c r="D101" s="104" t="s">
        <v>17</v>
      </c>
      <c r="E101" s="180" t="s">
        <v>101</v>
      </c>
      <c r="F101" s="142">
        <v>2015</v>
      </c>
      <c r="G101" s="155">
        <f t="shared" si="46"/>
        <v>5.1914674890773584</v>
      </c>
      <c r="H101" s="155">
        <f t="shared" si="47"/>
        <v>5.2200522005220051</v>
      </c>
      <c r="I101" s="155">
        <f t="shared" si="48"/>
        <v>5.1655087862689006</v>
      </c>
      <c r="J101" s="155">
        <f t="shared" si="49"/>
        <v>5.338891877353416</v>
      </c>
      <c r="K101" s="155">
        <f t="shared" si="50"/>
        <v>5.4135621993775347</v>
      </c>
      <c r="L101" s="155">
        <f t="shared" si="51"/>
        <v>5.2712516018795386</v>
      </c>
      <c r="M101" s="155">
        <f t="shared" si="52"/>
        <v>2.0231213872832372</v>
      </c>
      <c r="N101" s="155">
        <f t="shared" si="53"/>
        <v>1.1811023622047243</v>
      </c>
      <c r="O101" s="155">
        <v>2.8301886792452833</v>
      </c>
      <c r="P101" s="45"/>
      <c r="Q101" s="45"/>
      <c r="R101" s="45"/>
      <c r="S101" s="45"/>
      <c r="T101" s="45"/>
      <c r="U101" s="45"/>
      <c r="V101" s="45"/>
      <c r="W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spans="1:33" s="97" customFormat="1" ht="8.25" customHeight="1" x14ac:dyDescent="0.2">
      <c r="A102"/>
      <c r="C102" s="104">
        <v>17</v>
      </c>
      <c r="D102" s="104" t="s">
        <v>17</v>
      </c>
      <c r="E102" s="180" t="s">
        <v>11</v>
      </c>
      <c r="F102" s="142">
        <v>2015</v>
      </c>
      <c r="G102" s="155">
        <f t="shared" si="46"/>
        <v>22.162254775978756</v>
      </c>
      <c r="H102" s="155">
        <f t="shared" si="47"/>
        <v>36.459364593645937</v>
      </c>
      <c r="I102" s="155">
        <f t="shared" si="48"/>
        <v>9.1785860237024917</v>
      </c>
      <c r="J102" s="155">
        <f t="shared" si="49"/>
        <v>21.467634929173389</v>
      </c>
      <c r="K102" s="155">
        <f t="shared" si="50"/>
        <v>35.489955672922754</v>
      </c>
      <c r="L102" s="155">
        <f t="shared" si="51"/>
        <v>8.7654848355403665</v>
      </c>
      <c r="M102" s="155">
        <f t="shared" si="52"/>
        <v>37.090558766859345</v>
      </c>
      <c r="N102" s="155">
        <f t="shared" si="53"/>
        <v>56.69291338582677</v>
      </c>
      <c r="O102" s="155">
        <v>18.30188679245283</v>
      </c>
      <c r="P102" s="45"/>
      <c r="Q102" s="45"/>
      <c r="R102" s="45"/>
      <c r="S102" s="45"/>
      <c r="T102" s="45"/>
      <c r="U102" s="45"/>
      <c r="V102" s="45"/>
      <c r="W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spans="1:33" s="97" customFormat="1" ht="8.25" customHeight="1" x14ac:dyDescent="0.2">
      <c r="A103"/>
      <c r="C103" s="104">
        <v>18</v>
      </c>
      <c r="D103" s="104" t="s">
        <v>17</v>
      </c>
      <c r="E103" s="108" t="s">
        <v>54</v>
      </c>
      <c r="F103" s="142">
        <v>2015</v>
      </c>
      <c r="G103" s="155">
        <f t="shared" si="46"/>
        <v>4.4247408549644476</v>
      </c>
      <c r="H103" s="155">
        <f t="shared" si="47"/>
        <v>2.8890288902889028</v>
      </c>
      <c r="I103" s="155">
        <f t="shared" si="48"/>
        <v>5.8193706579485083</v>
      </c>
      <c r="J103" s="155">
        <f t="shared" si="49"/>
        <v>4.1240810471579703</v>
      </c>
      <c r="K103" s="155">
        <f t="shared" si="50"/>
        <v>2.678487220597944</v>
      </c>
      <c r="L103" s="155">
        <f t="shared" si="51"/>
        <v>5.4335753951302861</v>
      </c>
      <c r="M103" s="155">
        <f t="shared" si="52"/>
        <v>10.886319845857418</v>
      </c>
      <c r="N103" s="155">
        <f t="shared" si="53"/>
        <v>7.2834645669291334</v>
      </c>
      <c r="O103" s="155">
        <v>14.339622641509434</v>
      </c>
      <c r="P103" s="45"/>
      <c r="Q103" s="45"/>
      <c r="R103" s="45"/>
      <c r="S103" s="45"/>
      <c r="T103" s="45"/>
      <c r="U103" s="45"/>
      <c r="V103" s="45"/>
      <c r="W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spans="1:33" s="117" customFormat="1" ht="8.25" customHeight="1" x14ac:dyDescent="0.2">
      <c r="C104" s="112">
        <v>20</v>
      </c>
      <c r="D104" s="112" t="s">
        <v>17</v>
      </c>
      <c r="E104" s="46" t="s">
        <v>18</v>
      </c>
      <c r="F104" s="143">
        <v>2015</v>
      </c>
      <c r="G104" s="156">
        <f>SUM(G96:G103)</f>
        <v>100</v>
      </c>
      <c r="H104" s="156">
        <f t="shared" ref="H104:N104" si="54">SUM(H96:H103)</f>
        <v>100</v>
      </c>
      <c r="I104" s="156">
        <f t="shared" si="54"/>
        <v>100</v>
      </c>
      <c r="J104" s="156">
        <f t="shared" si="54"/>
        <v>100</v>
      </c>
      <c r="K104" s="156">
        <f t="shared" si="54"/>
        <v>99.999999999999986</v>
      </c>
      <c r="L104" s="156">
        <f t="shared" si="54"/>
        <v>100</v>
      </c>
      <c r="M104" s="156">
        <f t="shared" si="54"/>
        <v>100</v>
      </c>
      <c r="N104" s="156">
        <f t="shared" si="54"/>
        <v>100</v>
      </c>
      <c r="O104" s="156">
        <v>100</v>
      </c>
      <c r="P104" s="139"/>
      <c r="Q104" s="139"/>
      <c r="R104" s="139"/>
      <c r="S104" s="139"/>
      <c r="T104" s="139"/>
      <c r="U104" s="139"/>
      <c r="V104" s="139"/>
      <c r="W104" s="139"/>
      <c r="Y104" s="139"/>
      <c r="Z104" s="139"/>
      <c r="AA104" s="139"/>
      <c r="AB104" s="139"/>
      <c r="AC104" s="139"/>
      <c r="AD104" s="139"/>
      <c r="AE104" s="139"/>
      <c r="AF104" s="139"/>
      <c r="AG104" s="139"/>
    </row>
    <row r="105" spans="1:33" s="97" customFormat="1" ht="8.25" customHeight="1" x14ac:dyDescent="0.2">
      <c r="A105"/>
      <c r="C105" s="104">
        <v>1</v>
      </c>
      <c r="D105" s="104" t="s">
        <v>3</v>
      </c>
      <c r="E105" s="108" t="s">
        <v>5</v>
      </c>
      <c r="F105" s="104">
        <v>2014</v>
      </c>
      <c r="G105" s="38">
        <f>Rohdaten_2019!C22</f>
        <v>5972</v>
      </c>
      <c r="H105" s="38">
        <f>Rohdaten_2019!D22</f>
        <v>1245</v>
      </c>
      <c r="I105" s="38">
        <f>Rohdaten_2019!E22</f>
        <v>4727</v>
      </c>
      <c r="J105" s="38">
        <f>Rohdaten_2019!F22</f>
        <v>5743</v>
      </c>
      <c r="K105" s="38">
        <f>Rohdaten_2019!G22</f>
        <v>1186</v>
      </c>
      <c r="L105" s="38">
        <f>Rohdaten_2019!H22</f>
        <v>4557</v>
      </c>
      <c r="M105" s="38">
        <f>Rohdaten_2019!I22</f>
        <v>229</v>
      </c>
      <c r="N105" s="38">
        <f>Rohdaten_2019!J22</f>
        <v>59</v>
      </c>
      <c r="O105" s="38">
        <v>170</v>
      </c>
      <c r="P105" s="45"/>
      <c r="Q105" s="45"/>
      <c r="R105" s="45"/>
      <c r="S105" s="45"/>
      <c r="T105" s="45"/>
      <c r="U105" s="45"/>
      <c r="V105" s="45"/>
      <c r="W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spans="1:33" s="97" customFormat="1" ht="8.25" customHeight="1" x14ac:dyDescent="0.2">
      <c r="A106"/>
      <c r="C106" s="104">
        <v>2</v>
      </c>
      <c r="D106" s="104" t="s">
        <v>3</v>
      </c>
      <c r="E106" s="108" t="s">
        <v>6</v>
      </c>
      <c r="F106" s="104">
        <v>2014</v>
      </c>
      <c r="G106" s="38">
        <f>Rohdaten_2019!C23</f>
        <v>413</v>
      </c>
      <c r="H106" s="38">
        <f>Rohdaten_2019!D23</f>
        <v>165</v>
      </c>
      <c r="I106" s="38">
        <f>Rohdaten_2019!E23</f>
        <v>248</v>
      </c>
      <c r="J106" s="38">
        <f>Rohdaten_2019!F23</f>
        <v>405</v>
      </c>
      <c r="K106" s="38">
        <f>Rohdaten_2019!G23</f>
        <v>160</v>
      </c>
      <c r="L106" s="38">
        <f>Rohdaten_2019!H23</f>
        <v>245</v>
      </c>
      <c r="M106" s="38">
        <f>Rohdaten_2019!I23</f>
        <v>8</v>
      </c>
      <c r="N106" s="38">
        <f>Rohdaten_2019!J23</f>
        <v>5</v>
      </c>
      <c r="O106" s="38">
        <v>3</v>
      </c>
      <c r="P106" s="45"/>
      <c r="Q106" s="45"/>
      <c r="R106" s="45"/>
      <c r="S106" s="45"/>
      <c r="T106" s="45"/>
      <c r="U106" s="45"/>
      <c r="V106" s="45"/>
      <c r="W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spans="1:33" s="97" customFormat="1" ht="8.25" customHeight="1" x14ac:dyDescent="0.2">
      <c r="A107"/>
      <c r="C107" s="104">
        <v>3</v>
      </c>
      <c r="D107" s="104" t="s">
        <v>3</v>
      </c>
      <c r="E107" s="108" t="s">
        <v>7</v>
      </c>
      <c r="F107" s="104">
        <v>2014</v>
      </c>
      <c r="G107" s="38">
        <f>Rohdaten_2019!C24</f>
        <v>9575</v>
      </c>
      <c r="H107" s="38">
        <f>Rohdaten_2019!D24</f>
        <v>4098</v>
      </c>
      <c r="I107" s="38">
        <f>Rohdaten_2019!E24</f>
        <v>5477</v>
      </c>
      <c r="J107" s="38">
        <f>Rohdaten_2019!F24</f>
        <v>9031</v>
      </c>
      <c r="K107" s="38">
        <f>Rohdaten_2019!G24</f>
        <v>3908</v>
      </c>
      <c r="L107" s="38">
        <f>Rohdaten_2019!H24</f>
        <v>5123</v>
      </c>
      <c r="M107" s="38">
        <f>Rohdaten_2019!I24</f>
        <v>544</v>
      </c>
      <c r="N107" s="38">
        <f>Rohdaten_2019!J24</f>
        <v>190</v>
      </c>
      <c r="O107" s="38">
        <v>354</v>
      </c>
      <c r="P107" s="45"/>
      <c r="Q107" s="45"/>
      <c r="R107" s="45"/>
      <c r="S107" s="45"/>
      <c r="T107" s="45"/>
      <c r="U107" s="45"/>
      <c r="V107" s="45"/>
      <c r="W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spans="1:33" s="97" customFormat="1" ht="8.25" customHeight="1" x14ac:dyDescent="0.2">
      <c r="A108"/>
      <c r="C108" s="104">
        <v>4</v>
      </c>
      <c r="D108" s="104" t="s">
        <v>3</v>
      </c>
      <c r="E108" s="108" t="s">
        <v>8</v>
      </c>
      <c r="F108" s="104">
        <v>2014</v>
      </c>
      <c r="G108" s="38">
        <f>Rohdaten_2019!C25</f>
        <v>6084</v>
      </c>
      <c r="H108" s="38">
        <f>Rohdaten_2019!D25</f>
        <v>3190</v>
      </c>
      <c r="I108" s="38">
        <f>Rohdaten_2019!E25</f>
        <v>2894</v>
      </c>
      <c r="J108" s="38">
        <f>Rohdaten_2019!F25</f>
        <v>5578</v>
      </c>
      <c r="K108" s="38">
        <f>Rohdaten_2019!G25</f>
        <v>2932</v>
      </c>
      <c r="L108" s="38">
        <f>Rohdaten_2019!H25</f>
        <v>2646</v>
      </c>
      <c r="M108" s="38">
        <f>Rohdaten_2019!I25</f>
        <v>506</v>
      </c>
      <c r="N108" s="38">
        <f>Rohdaten_2019!J25</f>
        <v>258</v>
      </c>
      <c r="O108" s="38">
        <v>248</v>
      </c>
      <c r="P108" s="45"/>
      <c r="Q108" s="45"/>
      <c r="R108" s="45"/>
      <c r="S108" s="45"/>
      <c r="T108" s="45"/>
      <c r="U108" s="45"/>
      <c r="V108" s="45"/>
      <c r="W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spans="1:33" s="97" customFormat="1" ht="8.25" customHeight="1" x14ac:dyDescent="0.2">
      <c r="A109"/>
      <c r="C109" s="104">
        <v>5</v>
      </c>
      <c r="D109" s="104" t="s">
        <v>3</v>
      </c>
      <c r="E109" s="108" t="s">
        <v>22</v>
      </c>
      <c r="F109" s="104">
        <v>2014</v>
      </c>
      <c r="G109" s="38">
        <f>Rohdaten_2019!C26</f>
        <v>1876</v>
      </c>
      <c r="H109" s="38">
        <f>Rohdaten_2019!D26</f>
        <v>576</v>
      </c>
      <c r="I109" s="38">
        <f>Rohdaten_2019!E26</f>
        <v>1300</v>
      </c>
      <c r="J109" s="38">
        <f>Rohdaten_2019!F26</f>
        <v>1787</v>
      </c>
      <c r="K109" s="38">
        <f>Rohdaten_2019!G26</f>
        <v>540</v>
      </c>
      <c r="L109" s="38">
        <f>Rohdaten_2019!H26</f>
        <v>1247</v>
      </c>
      <c r="M109" s="38">
        <f>Rohdaten_2019!I26</f>
        <v>89</v>
      </c>
      <c r="N109" s="38">
        <f>Rohdaten_2019!J26</f>
        <v>36</v>
      </c>
      <c r="O109" s="38">
        <v>53</v>
      </c>
      <c r="P109" s="45"/>
      <c r="Q109" s="45"/>
      <c r="R109" s="45"/>
      <c r="S109" s="45"/>
      <c r="T109" s="45"/>
      <c r="U109" s="45"/>
      <c r="V109" s="45"/>
      <c r="W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spans="1:33" s="97" customFormat="1" ht="8.25" customHeight="1" x14ac:dyDescent="0.2">
      <c r="A110"/>
      <c r="C110" s="104">
        <v>7</v>
      </c>
      <c r="D110" s="104" t="s">
        <v>3</v>
      </c>
      <c r="E110" s="180" t="s">
        <v>101</v>
      </c>
      <c r="F110" s="104">
        <v>2014</v>
      </c>
      <c r="G110" s="38">
        <f>Rohdaten_2019!C27</f>
        <v>1841</v>
      </c>
      <c r="H110" s="38">
        <f>Rohdaten_2019!D27</f>
        <v>803</v>
      </c>
      <c r="I110" s="38">
        <f>Rohdaten_2019!E27</f>
        <v>1038</v>
      </c>
      <c r="J110" s="38">
        <f>Rohdaten_2019!F27</f>
        <v>1668</v>
      </c>
      <c r="K110" s="38">
        <f>Rohdaten_2019!G27</f>
        <v>720</v>
      </c>
      <c r="L110" s="38">
        <f>Rohdaten_2019!H27</f>
        <v>948</v>
      </c>
      <c r="M110" s="38">
        <f>Rohdaten_2019!I27</f>
        <v>173</v>
      </c>
      <c r="N110" s="38">
        <f>Rohdaten_2019!J27</f>
        <v>83</v>
      </c>
      <c r="O110" s="38">
        <v>83</v>
      </c>
      <c r="P110" s="45"/>
      <c r="Q110" s="45"/>
      <c r="R110" s="45"/>
      <c r="S110" s="45"/>
      <c r="T110" s="45"/>
      <c r="U110" s="45"/>
      <c r="V110" s="45"/>
      <c r="W110" s="45"/>
      <c r="Y110" s="45"/>
      <c r="Z110" s="45"/>
      <c r="AA110" s="45"/>
      <c r="AB110" s="45"/>
      <c r="AC110" s="45"/>
      <c r="AD110" s="45"/>
      <c r="AE110" s="45"/>
      <c r="AF110" s="45"/>
      <c r="AG110" s="45"/>
    </row>
    <row r="111" spans="1:33" s="97" customFormat="1" ht="8.25" customHeight="1" x14ac:dyDescent="0.2">
      <c r="A111"/>
      <c r="C111" s="104">
        <v>8</v>
      </c>
      <c r="D111" s="104" t="s">
        <v>3</v>
      </c>
      <c r="E111" s="108" t="s">
        <v>11</v>
      </c>
      <c r="F111" s="104">
        <v>2014</v>
      </c>
      <c r="G111" s="38">
        <f>Rohdaten_2019!C28</f>
        <v>7165</v>
      </c>
      <c r="H111" s="38">
        <f>Rohdaten_2019!D28</f>
        <v>5617</v>
      </c>
      <c r="I111" s="38">
        <f>Rohdaten_2019!E28</f>
        <v>1548</v>
      </c>
      <c r="J111" s="38">
        <f>Rohdaten_2019!F28</f>
        <v>6338</v>
      </c>
      <c r="K111" s="38">
        <f>Rohdaten_2019!G28</f>
        <v>5005</v>
      </c>
      <c r="L111" s="38">
        <f>Rohdaten_2019!H28</f>
        <v>1333</v>
      </c>
      <c r="M111" s="38">
        <f>Rohdaten_2019!I28</f>
        <v>827</v>
      </c>
      <c r="N111" s="38">
        <f>Rohdaten_2019!J28</f>
        <v>612</v>
      </c>
      <c r="O111" s="38">
        <v>215</v>
      </c>
      <c r="P111" s="45"/>
      <c r="Q111" s="45"/>
      <c r="R111" s="45"/>
      <c r="S111" s="45"/>
      <c r="T111" s="45"/>
      <c r="U111" s="45"/>
      <c r="V111" s="45"/>
      <c r="W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 spans="1:33" s="97" customFormat="1" ht="8.25" customHeight="1" x14ac:dyDescent="0.2">
      <c r="A112"/>
      <c r="C112" s="104">
        <v>9</v>
      </c>
      <c r="D112" s="104" t="s">
        <v>3</v>
      </c>
      <c r="E112" s="108" t="s">
        <v>54</v>
      </c>
      <c r="F112" s="104">
        <v>2014</v>
      </c>
      <c r="G112" s="38">
        <f>Rohdaten_2019!C29</f>
        <v>1335</v>
      </c>
      <c r="H112" s="38">
        <f>Rohdaten_2019!D29</f>
        <v>383</v>
      </c>
      <c r="I112" s="38">
        <f>Rohdaten_2019!E29</f>
        <v>952</v>
      </c>
      <c r="J112" s="38">
        <f>Rohdaten_2019!F29</f>
        <v>1186</v>
      </c>
      <c r="K112" s="38">
        <f>Rohdaten_2019!G29</f>
        <v>328</v>
      </c>
      <c r="L112" s="38">
        <f>Rohdaten_2019!H29</f>
        <v>858</v>
      </c>
      <c r="M112" s="38">
        <f>Rohdaten_2019!I29</f>
        <v>149</v>
      </c>
      <c r="N112" s="38">
        <f>Rohdaten_2019!J29</f>
        <v>55</v>
      </c>
      <c r="O112" s="38">
        <v>94</v>
      </c>
      <c r="P112" s="45"/>
      <c r="Q112" s="45"/>
      <c r="R112" s="45"/>
      <c r="S112" s="45"/>
      <c r="T112" s="45"/>
      <c r="U112" s="45"/>
      <c r="V112" s="45"/>
      <c r="W112" s="45"/>
      <c r="Y112" s="45"/>
      <c r="Z112" s="45"/>
      <c r="AA112" s="45"/>
      <c r="AB112" s="45"/>
      <c r="AC112" s="45"/>
      <c r="AD112" s="45"/>
      <c r="AE112" s="45"/>
      <c r="AF112" s="45"/>
      <c r="AG112" s="45"/>
    </row>
    <row r="113" spans="1:33" s="117" customFormat="1" ht="8.25" customHeight="1" x14ac:dyDescent="0.2">
      <c r="C113" s="112">
        <v>10</v>
      </c>
      <c r="D113" s="112" t="s">
        <v>3</v>
      </c>
      <c r="E113" s="46" t="s">
        <v>18</v>
      </c>
      <c r="F113" s="112">
        <v>2014</v>
      </c>
      <c r="G113" s="113">
        <f>SUM(G105:G112)</f>
        <v>34261</v>
      </c>
      <c r="H113" s="113">
        <f t="shared" ref="H113:N113" si="55">SUM(H105:H112)</f>
        <v>16077</v>
      </c>
      <c r="I113" s="113">
        <f t="shared" si="55"/>
        <v>18184</v>
      </c>
      <c r="J113" s="113">
        <f t="shared" si="55"/>
        <v>31736</v>
      </c>
      <c r="K113" s="113">
        <f t="shared" si="55"/>
        <v>14779</v>
      </c>
      <c r="L113" s="113">
        <f t="shared" si="55"/>
        <v>16957</v>
      </c>
      <c r="M113" s="113">
        <f t="shared" si="55"/>
        <v>2525</v>
      </c>
      <c r="N113" s="113">
        <f t="shared" si="55"/>
        <v>1298</v>
      </c>
      <c r="O113" s="113">
        <v>1227</v>
      </c>
      <c r="P113" s="139"/>
      <c r="Q113" s="139"/>
      <c r="R113" s="139"/>
      <c r="S113" s="139"/>
      <c r="T113" s="139"/>
      <c r="U113" s="139"/>
      <c r="V113" s="139"/>
      <c r="W113" s="139"/>
      <c r="Y113" s="139"/>
      <c r="Z113" s="139"/>
      <c r="AA113" s="139"/>
      <c r="AB113" s="139"/>
      <c r="AC113" s="139"/>
      <c r="AD113" s="139"/>
      <c r="AE113" s="139"/>
      <c r="AF113" s="139"/>
      <c r="AG113" s="139"/>
    </row>
    <row r="114" spans="1:33" s="110" customFormat="1" ht="8.25" customHeight="1" x14ac:dyDescent="0.2">
      <c r="A114" s="109"/>
      <c r="C114" s="104">
        <v>11</v>
      </c>
      <c r="D114" s="104" t="s">
        <v>17</v>
      </c>
      <c r="E114" s="108" t="s">
        <v>5</v>
      </c>
      <c r="F114" s="104">
        <v>2014</v>
      </c>
      <c r="G114" s="133">
        <f>G105/$G$113*100</f>
        <v>17.430898105717869</v>
      </c>
      <c r="H114" s="133">
        <f>H105/$H$113*100</f>
        <v>7.7439820862101136</v>
      </c>
      <c r="I114" s="133">
        <f>I105/$I$113*100</f>
        <v>25.995380554333479</v>
      </c>
      <c r="J114" s="133">
        <f>J105/$J$113*100</f>
        <v>18.096168389210991</v>
      </c>
      <c r="K114" s="133">
        <f>K105/$K$113*100</f>
        <v>8.0249001962243725</v>
      </c>
      <c r="L114" s="133">
        <f>L105/$L$113*100</f>
        <v>26.87385740402194</v>
      </c>
      <c r="M114" s="133">
        <f>M105/$M$113*100</f>
        <v>9.0693069306930685</v>
      </c>
      <c r="N114" s="133">
        <f>N105/$N$113*100</f>
        <v>4.5454545454545459</v>
      </c>
      <c r="O114" s="133">
        <v>13.854930725346373</v>
      </c>
      <c r="P114" s="114"/>
      <c r="Q114" s="114"/>
      <c r="R114" s="114"/>
      <c r="S114" s="114"/>
      <c r="T114" s="114"/>
      <c r="U114" s="114"/>
      <c r="V114" s="114"/>
      <c r="W114" s="114"/>
      <c r="Y114" s="114"/>
      <c r="Z114" s="114"/>
      <c r="AA114" s="114"/>
      <c r="AB114" s="114"/>
      <c r="AC114" s="114"/>
      <c r="AD114" s="114"/>
      <c r="AE114" s="114"/>
      <c r="AF114" s="114"/>
      <c r="AG114" s="114"/>
    </row>
    <row r="115" spans="1:33" s="110" customFormat="1" ht="8.25" customHeight="1" x14ac:dyDescent="0.2">
      <c r="A115" s="109"/>
      <c r="C115" s="104">
        <v>12</v>
      </c>
      <c r="D115" s="104" t="s">
        <v>17</v>
      </c>
      <c r="E115" s="108" t="s">
        <v>6</v>
      </c>
      <c r="F115" s="104">
        <v>2014</v>
      </c>
      <c r="G115" s="133">
        <f t="shared" ref="G115:G121" si="56">G106/$G$113*100</f>
        <v>1.2054522635066112</v>
      </c>
      <c r="H115" s="133">
        <f t="shared" ref="H115:H121" si="57">H106/$H$113*100</f>
        <v>1.0263108788953164</v>
      </c>
      <c r="I115" s="133">
        <f t="shared" ref="I115:I121" si="58">I106/$I$113*100</f>
        <v>1.3638363396392434</v>
      </c>
      <c r="J115" s="133">
        <f t="shared" ref="J115:J121" si="59">J106/$J$113*100</f>
        <v>1.2761532644315603</v>
      </c>
      <c r="K115" s="133">
        <f t="shared" ref="K115:K121" si="60">K106/$K$113*100</f>
        <v>1.082617227146627</v>
      </c>
      <c r="L115" s="133">
        <f t="shared" ref="L115:L121" si="61">L106/$L$113*100</f>
        <v>1.444831043226986</v>
      </c>
      <c r="M115" s="133">
        <f t="shared" ref="M115:M121" si="62">M106/$M$113*100</f>
        <v>0.31683168316831684</v>
      </c>
      <c r="N115" s="133">
        <f t="shared" ref="N115:N121" si="63">N106/$N$113*100</f>
        <v>0.38520801232665641</v>
      </c>
      <c r="O115" s="133">
        <v>0.24449877750611246</v>
      </c>
      <c r="P115" s="114"/>
      <c r="Q115" s="114"/>
      <c r="R115" s="114"/>
      <c r="S115" s="114"/>
      <c r="T115" s="114"/>
      <c r="U115" s="114"/>
      <c r="V115" s="114"/>
      <c r="W115" s="114"/>
      <c r="Y115" s="114"/>
      <c r="Z115" s="114"/>
      <c r="AA115" s="114"/>
      <c r="AB115" s="114"/>
      <c r="AC115" s="114"/>
      <c r="AD115" s="114"/>
      <c r="AE115" s="114"/>
      <c r="AF115" s="114"/>
      <c r="AG115" s="114"/>
    </row>
    <row r="116" spans="1:33" s="110" customFormat="1" ht="8.25" customHeight="1" x14ac:dyDescent="0.2">
      <c r="A116" s="109"/>
      <c r="C116" s="104">
        <v>13</v>
      </c>
      <c r="D116" s="104" t="s">
        <v>17</v>
      </c>
      <c r="E116" s="108" t="s">
        <v>7</v>
      </c>
      <c r="F116" s="104">
        <v>2014</v>
      </c>
      <c r="G116" s="133">
        <f t="shared" si="56"/>
        <v>27.947228627302177</v>
      </c>
      <c r="H116" s="133">
        <f t="shared" si="57"/>
        <v>25.489830192200035</v>
      </c>
      <c r="I116" s="133">
        <f t="shared" si="58"/>
        <v>30.119885613726353</v>
      </c>
      <c r="J116" s="133">
        <f t="shared" si="59"/>
        <v>28.456642298966472</v>
      </c>
      <c r="K116" s="133">
        <f t="shared" si="60"/>
        <v>26.442925773056363</v>
      </c>
      <c r="L116" s="133">
        <f t="shared" si="61"/>
        <v>30.211711977354483</v>
      </c>
      <c r="M116" s="133">
        <f t="shared" si="62"/>
        <v>21.544554455445546</v>
      </c>
      <c r="N116" s="133">
        <f t="shared" si="63"/>
        <v>14.637904468412943</v>
      </c>
      <c r="O116" s="133">
        <v>28.850855745721272</v>
      </c>
      <c r="P116" s="114"/>
      <c r="Q116" s="114"/>
      <c r="R116" s="114"/>
      <c r="S116" s="114"/>
      <c r="T116" s="114"/>
      <c r="U116" s="114"/>
      <c r="V116" s="114"/>
      <c r="W116" s="114"/>
      <c r="Y116" s="114"/>
      <c r="Z116" s="114"/>
      <c r="AA116" s="114"/>
      <c r="AB116" s="114"/>
      <c r="AC116" s="114"/>
      <c r="AD116" s="114"/>
      <c r="AE116" s="114"/>
      <c r="AF116" s="114"/>
      <c r="AG116" s="114"/>
    </row>
    <row r="117" spans="1:33" s="110" customFormat="1" ht="8.25" customHeight="1" x14ac:dyDescent="0.2">
      <c r="A117" s="109"/>
      <c r="C117" s="104">
        <v>14</v>
      </c>
      <c r="D117" s="104" t="s">
        <v>17</v>
      </c>
      <c r="E117" s="108" t="s">
        <v>8</v>
      </c>
      <c r="F117" s="104">
        <v>2014</v>
      </c>
      <c r="G117" s="133">
        <f t="shared" si="56"/>
        <v>17.757800414465429</v>
      </c>
      <c r="H117" s="133">
        <f t="shared" si="57"/>
        <v>19.842010325309449</v>
      </c>
      <c r="I117" s="133">
        <f t="shared" si="58"/>
        <v>15.915090189177301</v>
      </c>
      <c r="J117" s="133">
        <f t="shared" si="59"/>
        <v>17.576254096294431</v>
      </c>
      <c r="K117" s="133">
        <f t="shared" si="60"/>
        <v>19.838960687461942</v>
      </c>
      <c r="L117" s="133">
        <f t="shared" si="61"/>
        <v>15.604175266851447</v>
      </c>
      <c r="M117" s="133">
        <f t="shared" si="62"/>
        <v>20.03960396039604</v>
      </c>
      <c r="N117" s="133">
        <f t="shared" si="63"/>
        <v>19.876733436055467</v>
      </c>
      <c r="O117" s="133">
        <v>20.211898940505296</v>
      </c>
      <c r="P117" s="114"/>
      <c r="Q117" s="114"/>
      <c r="R117" s="114"/>
      <c r="S117" s="114"/>
      <c r="T117" s="114"/>
      <c r="U117" s="114"/>
      <c r="V117" s="114"/>
      <c r="W117" s="114"/>
      <c r="Y117" s="114"/>
      <c r="Z117" s="114"/>
      <c r="AA117" s="114"/>
      <c r="AB117" s="114"/>
      <c r="AC117" s="114"/>
      <c r="AD117" s="114"/>
      <c r="AE117" s="114"/>
      <c r="AF117" s="114"/>
      <c r="AG117" s="114"/>
    </row>
    <row r="118" spans="1:33" s="110" customFormat="1" ht="8.25" customHeight="1" x14ac:dyDescent="0.2">
      <c r="A118" s="109"/>
      <c r="C118" s="104">
        <v>15</v>
      </c>
      <c r="D118" s="104" t="s">
        <v>17</v>
      </c>
      <c r="E118" s="108" t="s">
        <v>22</v>
      </c>
      <c r="F118" s="104">
        <v>2014</v>
      </c>
      <c r="G118" s="133">
        <f t="shared" si="56"/>
        <v>5.4756136715215549</v>
      </c>
      <c r="H118" s="133">
        <f t="shared" si="57"/>
        <v>3.582757977234559</v>
      </c>
      <c r="I118" s="133">
        <f t="shared" si="58"/>
        <v>7.1491421029476463</v>
      </c>
      <c r="J118" s="133">
        <f t="shared" si="59"/>
        <v>5.6308293420720945</v>
      </c>
      <c r="K118" s="133">
        <f t="shared" si="60"/>
        <v>3.6538331416198657</v>
      </c>
      <c r="L118" s="133">
        <f t="shared" si="61"/>
        <v>7.3538951465471483</v>
      </c>
      <c r="M118" s="133">
        <f t="shared" si="62"/>
        <v>3.5247524752475243</v>
      </c>
      <c r="N118" s="133">
        <f t="shared" si="63"/>
        <v>2.773497688751926</v>
      </c>
      <c r="O118" s="133">
        <v>4.3194784026079871</v>
      </c>
      <c r="P118" s="114"/>
      <c r="Q118" s="114"/>
      <c r="R118" s="114"/>
      <c r="S118" s="114"/>
      <c r="T118" s="114"/>
      <c r="U118" s="114"/>
      <c r="V118" s="114"/>
      <c r="W118" s="114"/>
      <c r="Y118" s="114"/>
      <c r="Z118" s="114"/>
      <c r="AA118" s="114"/>
      <c r="AB118" s="114"/>
      <c r="AC118" s="114"/>
      <c r="AD118" s="114"/>
      <c r="AE118" s="114"/>
      <c r="AF118" s="114"/>
      <c r="AG118" s="114"/>
    </row>
    <row r="119" spans="1:33" s="110" customFormat="1" ht="8.25" customHeight="1" x14ac:dyDescent="0.2">
      <c r="A119" s="109"/>
      <c r="C119" s="104">
        <v>17</v>
      </c>
      <c r="D119" s="104" t="s">
        <v>17</v>
      </c>
      <c r="E119" s="180" t="s">
        <v>101</v>
      </c>
      <c r="F119" s="104">
        <v>2014</v>
      </c>
      <c r="G119" s="133">
        <f t="shared" si="56"/>
        <v>5.3734567000379441</v>
      </c>
      <c r="H119" s="133">
        <f t="shared" si="57"/>
        <v>4.9947129439572056</v>
      </c>
      <c r="I119" s="133">
        <f t="shared" si="58"/>
        <v>5.7083150021997362</v>
      </c>
      <c r="J119" s="133">
        <f t="shared" si="59"/>
        <v>5.2558608520292411</v>
      </c>
      <c r="K119" s="133">
        <f t="shared" si="60"/>
        <v>4.8717775221598218</v>
      </c>
      <c r="L119" s="133">
        <f t="shared" si="61"/>
        <v>5.5906115468538067</v>
      </c>
      <c r="M119" s="133">
        <f t="shared" si="62"/>
        <v>6.8514851485148522</v>
      </c>
      <c r="N119" s="133">
        <f t="shared" si="63"/>
        <v>6.3944530046224966</v>
      </c>
      <c r="O119" s="133">
        <v>6.764466177669112</v>
      </c>
      <c r="P119" s="114"/>
      <c r="Q119" s="114"/>
      <c r="R119" s="114"/>
      <c r="S119" s="114"/>
      <c r="T119" s="114"/>
      <c r="U119" s="114"/>
      <c r="V119" s="114"/>
      <c r="W119" s="114"/>
      <c r="Y119" s="114"/>
      <c r="Z119" s="114"/>
      <c r="AA119" s="114"/>
      <c r="AB119" s="114"/>
      <c r="AC119" s="114"/>
      <c r="AD119" s="114"/>
      <c r="AE119" s="114"/>
      <c r="AF119" s="114"/>
      <c r="AG119" s="114"/>
    </row>
    <row r="120" spans="1:33" s="110" customFormat="1" ht="8.25" customHeight="1" x14ac:dyDescent="0.2">
      <c r="A120" s="109"/>
      <c r="C120" s="104">
        <v>18</v>
      </c>
      <c r="D120" s="104" t="s">
        <v>17</v>
      </c>
      <c r="E120" s="108" t="s">
        <v>11</v>
      </c>
      <c r="F120" s="104">
        <v>2014</v>
      </c>
      <c r="G120" s="133">
        <f t="shared" si="56"/>
        <v>20.912991448002103</v>
      </c>
      <c r="H120" s="133">
        <f t="shared" si="57"/>
        <v>34.938110343969647</v>
      </c>
      <c r="I120" s="133">
        <f t="shared" si="58"/>
        <v>8.5129784425868902</v>
      </c>
      <c r="J120" s="133">
        <f t="shared" si="59"/>
        <v>19.971010839425258</v>
      </c>
      <c r="K120" s="133">
        <f t="shared" si="60"/>
        <v>33.865620136680427</v>
      </c>
      <c r="L120" s="133">
        <f t="shared" si="61"/>
        <v>7.8610603290676417</v>
      </c>
      <c r="M120" s="133">
        <f t="shared" si="62"/>
        <v>32.752475247524757</v>
      </c>
      <c r="N120" s="133">
        <f t="shared" si="63"/>
        <v>47.14946070878274</v>
      </c>
      <c r="O120" s="133">
        <v>17.522412387938061</v>
      </c>
      <c r="P120" s="114"/>
      <c r="Q120" s="114"/>
      <c r="R120" s="114"/>
      <c r="S120" s="114"/>
      <c r="T120" s="114"/>
      <c r="U120" s="114"/>
      <c r="V120" s="114"/>
      <c r="W120" s="114"/>
      <c r="Y120" s="114"/>
      <c r="Z120" s="114"/>
      <c r="AA120" s="114"/>
      <c r="AB120" s="114"/>
      <c r="AC120" s="114"/>
      <c r="AD120" s="114"/>
      <c r="AE120" s="114"/>
      <c r="AF120" s="114"/>
      <c r="AG120" s="114"/>
    </row>
    <row r="121" spans="1:33" s="110" customFormat="1" ht="8.25" customHeight="1" x14ac:dyDescent="0.2">
      <c r="A121" s="109"/>
      <c r="C121" s="104">
        <v>19</v>
      </c>
      <c r="D121" s="104" t="s">
        <v>17</v>
      </c>
      <c r="E121" s="108" t="s">
        <v>54</v>
      </c>
      <c r="F121" s="104">
        <v>2014</v>
      </c>
      <c r="G121" s="133">
        <f t="shared" si="56"/>
        <v>3.8965587694463095</v>
      </c>
      <c r="H121" s="133">
        <f t="shared" si="57"/>
        <v>2.3822852522236735</v>
      </c>
      <c r="I121" s="133">
        <f t="shared" si="58"/>
        <v>5.2353717553893535</v>
      </c>
      <c r="J121" s="133">
        <f t="shared" si="59"/>
        <v>3.7370809175699522</v>
      </c>
      <c r="K121" s="133">
        <f t="shared" si="60"/>
        <v>2.2193653156505855</v>
      </c>
      <c r="L121" s="133">
        <f t="shared" si="61"/>
        <v>5.0598572860765465</v>
      </c>
      <c r="M121" s="133">
        <f t="shared" si="62"/>
        <v>5.9009900990099009</v>
      </c>
      <c r="N121" s="133">
        <f t="shared" si="63"/>
        <v>4.2372881355932197</v>
      </c>
      <c r="O121" s="133">
        <v>7.6609616951915243</v>
      </c>
      <c r="P121" s="114"/>
      <c r="Q121" s="114"/>
      <c r="R121" s="114"/>
      <c r="S121" s="114"/>
      <c r="T121" s="114"/>
      <c r="U121" s="114"/>
      <c r="V121" s="114"/>
      <c r="W121" s="114"/>
      <c r="Y121" s="114"/>
      <c r="Z121" s="114"/>
      <c r="AA121" s="114"/>
      <c r="AB121" s="114"/>
      <c r="AC121" s="114"/>
      <c r="AD121" s="114"/>
      <c r="AE121" s="114"/>
      <c r="AF121" s="114"/>
      <c r="AG121" s="114"/>
    </row>
    <row r="122" spans="1:33" s="138" customFormat="1" ht="8.25" customHeight="1" x14ac:dyDescent="0.2">
      <c r="C122" s="112">
        <v>20</v>
      </c>
      <c r="D122" s="112" t="s">
        <v>17</v>
      </c>
      <c r="E122" s="46" t="s">
        <v>18</v>
      </c>
      <c r="F122" s="112">
        <v>2014</v>
      </c>
      <c r="G122" s="135">
        <f>SUM(G114:G121)</f>
        <v>100.00000000000001</v>
      </c>
      <c r="H122" s="135">
        <f t="shared" ref="H122:N122" si="64">SUM(H114:H121)</f>
        <v>99.999999999999986</v>
      </c>
      <c r="I122" s="135">
        <f t="shared" si="64"/>
        <v>100</v>
      </c>
      <c r="J122" s="135">
        <f t="shared" si="64"/>
        <v>100</v>
      </c>
      <c r="K122" s="135">
        <f t="shared" si="64"/>
        <v>100.00000000000001</v>
      </c>
      <c r="L122" s="135">
        <f t="shared" si="64"/>
        <v>100</v>
      </c>
      <c r="M122" s="135">
        <f t="shared" si="64"/>
        <v>100.00000000000001</v>
      </c>
      <c r="N122" s="135">
        <f t="shared" si="64"/>
        <v>100</v>
      </c>
      <c r="O122" s="135">
        <v>100</v>
      </c>
      <c r="P122" s="139"/>
      <c r="Q122" s="139"/>
      <c r="R122" s="139"/>
      <c r="S122" s="139"/>
      <c r="T122" s="139"/>
      <c r="U122" s="139"/>
      <c r="V122" s="139"/>
      <c r="W122" s="139"/>
      <c r="Y122" s="139"/>
      <c r="Z122" s="139"/>
      <c r="AA122" s="139"/>
      <c r="AB122" s="139"/>
      <c r="AC122" s="139"/>
      <c r="AD122" s="139"/>
      <c r="AE122" s="139"/>
      <c r="AF122" s="139"/>
      <c r="AG122" s="139"/>
    </row>
    <row r="123" spans="1:33" s="110" customFormat="1" ht="8.25" customHeight="1" x14ac:dyDescent="0.15">
      <c r="A123" s="109"/>
      <c r="C123" s="104">
        <v>1</v>
      </c>
      <c r="D123" s="104" t="s">
        <v>3</v>
      </c>
      <c r="E123" s="108" t="s">
        <v>5</v>
      </c>
      <c r="F123" s="111">
        <v>2013</v>
      </c>
      <c r="G123" s="130">
        <f>Rohdaten_2019!C11</f>
        <v>3820</v>
      </c>
      <c r="H123" s="130">
        <f>Rohdaten_2019!D11</f>
        <v>756</v>
      </c>
      <c r="I123" s="130">
        <f>Rohdaten_2019!E11</f>
        <v>3064</v>
      </c>
      <c r="J123" s="130">
        <f>Rohdaten_2019!F11</f>
        <v>3685</v>
      </c>
      <c r="K123" s="130">
        <f>Rohdaten_2019!G11</f>
        <v>741</v>
      </c>
      <c r="L123" s="130">
        <f>Rohdaten_2019!H11</f>
        <v>2944</v>
      </c>
      <c r="M123" s="130">
        <f>Rohdaten_2019!I11</f>
        <v>135</v>
      </c>
      <c r="N123" s="130">
        <f>Rohdaten_2019!J11</f>
        <v>15</v>
      </c>
      <c r="O123" s="130">
        <f>Rohdaten_2019!K11</f>
        <v>120</v>
      </c>
      <c r="P123" s="114"/>
      <c r="Q123" s="114"/>
      <c r="R123" s="114"/>
      <c r="S123" s="114"/>
      <c r="T123" s="114"/>
      <c r="U123" s="114"/>
      <c r="V123" s="114"/>
      <c r="W123" s="114"/>
      <c r="Y123" s="114"/>
      <c r="Z123" s="114"/>
      <c r="AA123" s="114"/>
      <c r="AB123" s="114"/>
      <c r="AC123" s="114"/>
      <c r="AD123" s="114"/>
      <c r="AE123" s="114"/>
      <c r="AF123" s="114"/>
      <c r="AG123" s="114"/>
    </row>
    <row r="124" spans="1:33" s="110" customFormat="1" ht="8.25" customHeight="1" x14ac:dyDescent="0.15">
      <c r="A124" s="109"/>
      <c r="C124" s="104">
        <v>2</v>
      </c>
      <c r="D124" s="104" t="s">
        <v>3</v>
      </c>
      <c r="E124" s="108" t="s">
        <v>6</v>
      </c>
      <c r="F124" s="111">
        <v>2013</v>
      </c>
      <c r="G124" s="130">
        <f>Rohdaten_2019!C12</f>
        <v>280</v>
      </c>
      <c r="H124" s="130">
        <f>Rohdaten_2019!D12</f>
        <v>130</v>
      </c>
      <c r="I124" s="130">
        <f>Rohdaten_2019!E12</f>
        <v>150</v>
      </c>
      <c r="J124" s="130">
        <f>Rohdaten_2019!F12</f>
        <v>277</v>
      </c>
      <c r="K124" s="130">
        <f>Rohdaten_2019!G12</f>
        <v>129</v>
      </c>
      <c r="L124" s="130">
        <f>Rohdaten_2019!H12</f>
        <v>148</v>
      </c>
      <c r="M124" s="130">
        <f>Rohdaten_2019!I12</f>
        <v>3</v>
      </c>
      <c r="N124" s="130">
        <f>Rohdaten_2019!J12</f>
        <v>1</v>
      </c>
      <c r="O124" s="130">
        <f>Rohdaten_2019!K12</f>
        <v>2</v>
      </c>
      <c r="P124" s="114"/>
      <c r="Q124" s="114"/>
      <c r="R124" s="114"/>
      <c r="S124" s="114"/>
      <c r="T124" s="114"/>
      <c r="U124" s="114"/>
      <c r="V124" s="114"/>
      <c r="W124" s="114"/>
      <c r="Y124" s="114"/>
      <c r="Z124" s="114"/>
      <c r="AA124" s="114"/>
      <c r="AB124" s="114"/>
      <c r="AC124" s="114"/>
      <c r="AD124" s="114"/>
      <c r="AE124" s="114"/>
      <c r="AF124" s="114"/>
      <c r="AG124" s="114"/>
    </row>
    <row r="125" spans="1:33" s="110" customFormat="1" ht="8.25" customHeight="1" x14ac:dyDescent="0.15">
      <c r="A125" s="109"/>
      <c r="C125" s="104">
        <v>3</v>
      </c>
      <c r="D125" s="104" t="s">
        <v>3</v>
      </c>
      <c r="E125" s="108" t="s">
        <v>7</v>
      </c>
      <c r="F125" s="111">
        <v>2013</v>
      </c>
      <c r="G125" s="130">
        <f>Rohdaten_2019!C13</f>
        <v>7367</v>
      </c>
      <c r="H125" s="130">
        <f>Rohdaten_2019!D13</f>
        <v>2992</v>
      </c>
      <c r="I125" s="130">
        <f>Rohdaten_2019!E13</f>
        <v>4375</v>
      </c>
      <c r="J125" s="130">
        <f>Rohdaten_2019!F13</f>
        <v>7071</v>
      </c>
      <c r="K125" s="130">
        <f>Rohdaten_2019!G13</f>
        <v>2898</v>
      </c>
      <c r="L125" s="130">
        <f>Rohdaten_2019!H13</f>
        <v>4173</v>
      </c>
      <c r="M125" s="130">
        <f>Rohdaten_2019!I13</f>
        <v>296</v>
      </c>
      <c r="N125" s="130">
        <f>Rohdaten_2019!J13</f>
        <v>94</v>
      </c>
      <c r="O125" s="130">
        <f>Rohdaten_2019!K13</f>
        <v>202</v>
      </c>
      <c r="P125" s="114"/>
      <c r="Q125" s="114"/>
      <c r="R125" s="114"/>
      <c r="S125" s="114"/>
      <c r="T125" s="114"/>
      <c r="U125" s="114"/>
      <c r="V125" s="114"/>
      <c r="W125" s="114"/>
      <c r="Y125" s="114"/>
      <c r="Z125" s="114"/>
      <c r="AA125" s="114"/>
      <c r="AB125" s="114"/>
      <c r="AC125" s="114"/>
      <c r="AD125" s="114"/>
      <c r="AE125" s="114"/>
      <c r="AF125" s="114"/>
      <c r="AG125" s="114"/>
    </row>
    <row r="126" spans="1:33" s="110" customFormat="1" ht="8.25" customHeight="1" x14ac:dyDescent="0.15">
      <c r="A126" s="109"/>
      <c r="C126" s="104">
        <v>4</v>
      </c>
      <c r="D126" s="104" t="s">
        <v>3</v>
      </c>
      <c r="E126" s="108" t="s">
        <v>8</v>
      </c>
      <c r="F126" s="111">
        <v>2013</v>
      </c>
      <c r="G126" s="130">
        <f>Rohdaten_2019!C14</f>
        <v>2968</v>
      </c>
      <c r="H126" s="130">
        <f>Rohdaten_2019!D14</f>
        <v>1729</v>
      </c>
      <c r="I126" s="130">
        <f>Rohdaten_2019!E14</f>
        <v>1239</v>
      </c>
      <c r="J126" s="130">
        <f>Rohdaten_2019!F14</f>
        <v>2842</v>
      </c>
      <c r="K126" s="130">
        <f>Rohdaten_2019!G14</f>
        <v>1660</v>
      </c>
      <c r="L126" s="130">
        <f>Rohdaten_2019!H14</f>
        <v>1182</v>
      </c>
      <c r="M126" s="130">
        <f>Rohdaten_2019!I14</f>
        <v>126</v>
      </c>
      <c r="N126" s="130">
        <f>Rohdaten_2019!J14</f>
        <v>69</v>
      </c>
      <c r="O126" s="130">
        <f>Rohdaten_2019!K14</f>
        <v>57</v>
      </c>
      <c r="P126" s="114"/>
      <c r="Q126" s="114"/>
      <c r="R126" s="114"/>
      <c r="S126" s="114"/>
      <c r="T126" s="114"/>
      <c r="U126" s="114"/>
      <c r="V126" s="114"/>
      <c r="W126" s="114"/>
      <c r="Y126" s="114"/>
      <c r="Z126" s="114"/>
      <c r="AA126" s="114"/>
      <c r="AB126" s="114"/>
      <c r="AC126" s="114"/>
      <c r="AD126" s="114"/>
      <c r="AE126" s="114"/>
      <c r="AF126" s="114"/>
      <c r="AG126" s="114"/>
    </row>
    <row r="127" spans="1:33" s="110" customFormat="1" ht="8.25" customHeight="1" x14ac:dyDescent="0.15">
      <c r="A127" s="109"/>
      <c r="C127" s="104">
        <v>5</v>
      </c>
      <c r="D127" s="104" t="s">
        <v>3</v>
      </c>
      <c r="E127" s="108" t="s">
        <v>22</v>
      </c>
      <c r="F127" s="111">
        <v>2013</v>
      </c>
      <c r="G127" s="130">
        <f>Rohdaten_2019!C15</f>
        <v>1229</v>
      </c>
      <c r="H127" s="130">
        <f>Rohdaten_2019!D15</f>
        <v>372</v>
      </c>
      <c r="I127" s="130">
        <f>Rohdaten_2019!E15</f>
        <v>857</v>
      </c>
      <c r="J127" s="130">
        <f>Rohdaten_2019!F15</f>
        <v>1168</v>
      </c>
      <c r="K127" s="130">
        <f>Rohdaten_2019!G15</f>
        <v>339</v>
      </c>
      <c r="L127" s="130">
        <f>Rohdaten_2019!H15</f>
        <v>829</v>
      </c>
      <c r="M127" s="130">
        <f>Rohdaten_2019!I15</f>
        <v>61</v>
      </c>
      <c r="N127" s="130">
        <f>Rohdaten_2019!J15</f>
        <v>33</v>
      </c>
      <c r="O127" s="130">
        <f>Rohdaten_2019!K15</f>
        <v>28</v>
      </c>
      <c r="P127" s="114"/>
      <c r="Q127" s="114"/>
      <c r="R127" s="114"/>
      <c r="S127" s="114"/>
      <c r="T127" s="114"/>
      <c r="U127" s="114"/>
      <c r="V127" s="114"/>
      <c r="W127" s="114"/>
      <c r="Y127" s="114"/>
      <c r="Z127" s="114"/>
      <c r="AA127" s="114"/>
      <c r="AB127" s="114"/>
      <c r="AC127" s="114"/>
      <c r="AD127" s="114"/>
      <c r="AE127" s="114"/>
      <c r="AF127" s="114"/>
      <c r="AG127" s="114"/>
    </row>
    <row r="128" spans="1:33" s="110" customFormat="1" ht="8.25" customHeight="1" x14ac:dyDescent="0.15">
      <c r="A128" s="109"/>
      <c r="C128" s="104">
        <v>7</v>
      </c>
      <c r="D128" s="104" t="s">
        <v>3</v>
      </c>
      <c r="E128" s="180" t="s">
        <v>101</v>
      </c>
      <c r="F128" s="111">
        <v>2013</v>
      </c>
      <c r="G128" s="130">
        <f>Rohdaten_2019!C16</f>
        <v>1097</v>
      </c>
      <c r="H128" s="130">
        <f>Rohdaten_2019!D16</f>
        <v>476</v>
      </c>
      <c r="I128" s="130">
        <f>Rohdaten_2019!E16</f>
        <v>621</v>
      </c>
      <c r="J128" s="130">
        <f>Rohdaten_2019!F16</f>
        <v>1064</v>
      </c>
      <c r="K128" s="130">
        <f>Rohdaten_2019!G16</f>
        <v>465</v>
      </c>
      <c r="L128" s="130">
        <f>Rohdaten_2019!H16</f>
        <v>599</v>
      </c>
      <c r="M128" s="130">
        <f>Rohdaten_2019!I16</f>
        <v>33</v>
      </c>
      <c r="N128" s="130">
        <f>Rohdaten_2019!J16</f>
        <v>11</v>
      </c>
      <c r="O128" s="130">
        <f>Rohdaten_2019!K16</f>
        <v>22</v>
      </c>
      <c r="P128" s="114"/>
      <c r="Q128" s="114"/>
      <c r="R128" s="114"/>
      <c r="S128" s="114"/>
      <c r="T128" s="114"/>
      <c r="U128" s="114"/>
      <c r="V128" s="114"/>
      <c r="W128" s="114"/>
      <c r="Y128" s="114"/>
      <c r="Z128" s="114"/>
      <c r="AA128" s="114"/>
      <c r="AB128" s="114"/>
      <c r="AC128" s="114"/>
      <c r="AD128" s="114"/>
      <c r="AE128" s="114"/>
      <c r="AF128" s="114"/>
      <c r="AG128" s="114"/>
    </row>
    <row r="129" spans="1:33" s="110" customFormat="1" ht="8.25" customHeight="1" x14ac:dyDescent="0.15">
      <c r="A129" s="109"/>
      <c r="C129" s="104">
        <v>8</v>
      </c>
      <c r="D129" s="104" t="s">
        <v>3</v>
      </c>
      <c r="E129" s="108" t="s">
        <v>11</v>
      </c>
      <c r="F129" s="111">
        <v>2013</v>
      </c>
      <c r="G129" s="130">
        <f>Rohdaten_2019!C17</f>
        <v>5308</v>
      </c>
      <c r="H129" s="130">
        <f>Rohdaten_2019!D17</f>
        <v>4102</v>
      </c>
      <c r="I129" s="130">
        <f>Rohdaten_2019!E17</f>
        <v>1206</v>
      </c>
      <c r="J129" s="130">
        <f>Rohdaten_2019!F17</f>
        <v>4872</v>
      </c>
      <c r="K129" s="130">
        <f>Rohdaten_2019!G17</f>
        <v>3801</v>
      </c>
      <c r="L129" s="130">
        <f>Rohdaten_2019!H17</f>
        <v>1071</v>
      </c>
      <c r="M129" s="130">
        <f>Rohdaten_2019!I17</f>
        <v>436</v>
      </c>
      <c r="N129" s="130">
        <f>Rohdaten_2019!J17</f>
        <v>301</v>
      </c>
      <c r="O129" s="130">
        <f>Rohdaten_2019!K17</f>
        <v>135</v>
      </c>
      <c r="P129" s="114"/>
      <c r="Q129" s="114"/>
      <c r="R129" s="114"/>
      <c r="S129" s="114"/>
      <c r="T129" s="114"/>
      <c r="U129" s="114"/>
      <c r="V129" s="114"/>
      <c r="W129" s="114"/>
      <c r="Y129" s="114"/>
      <c r="Z129" s="114"/>
      <c r="AA129" s="114"/>
      <c r="AB129" s="114"/>
      <c r="AC129" s="114"/>
      <c r="AD129" s="114"/>
      <c r="AE129" s="114"/>
      <c r="AF129" s="114"/>
      <c r="AG129" s="114"/>
    </row>
    <row r="130" spans="1:33" s="110" customFormat="1" ht="8.25" customHeight="1" x14ac:dyDescent="0.15">
      <c r="A130" s="109"/>
      <c r="C130" s="104">
        <v>9</v>
      </c>
      <c r="D130" s="104" t="s">
        <v>3</v>
      </c>
      <c r="E130" s="108" t="s">
        <v>54</v>
      </c>
      <c r="F130" s="111">
        <v>2013</v>
      </c>
      <c r="G130" s="130">
        <f>Rohdaten_2019!C18</f>
        <v>1072</v>
      </c>
      <c r="H130" s="130">
        <f>Rohdaten_2019!D18</f>
        <v>299</v>
      </c>
      <c r="I130" s="130">
        <f>Rohdaten_2019!E18</f>
        <v>773</v>
      </c>
      <c r="J130" s="130">
        <f>Rohdaten_2019!F18</f>
        <v>964</v>
      </c>
      <c r="K130" s="130">
        <f>Rohdaten_2019!G18</f>
        <v>267</v>
      </c>
      <c r="L130" s="130">
        <f>Rohdaten_2019!H18</f>
        <v>697</v>
      </c>
      <c r="M130" s="130">
        <f>Rohdaten_2019!I18</f>
        <v>108</v>
      </c>
      <c r="N130" s="130">
        <f>Rohdaten_2019!J18</f>
        <v>32</v>
      </c>
      <c r="O130" s="130">
        <f>Rohdaten_2019!K18</f>
        <v>76</v>
      </c>
      <c r="P130" s="114"/>
      <c r="Q130" s="114"/>
      <c r="R130" s="114"/>
      <c r="S130" s="114"/>
      <c r="T130" s="114"/>
      <c r="U130" s="114"/>
      <c r="V130" s="114"/>
      <c r="W130" s="114"/>
      <c r="Y130" s="114"/>
      <c r="Z130" s="114"/>
      <c r="AA130" s="114"/>
      <c r="AB130" s="114"/>
      <c r="AC130" s="114"/>
      <c r="AD130" s="114"/>
      <c r="AE130" s="114"/>
      <c r="AF130" s="114"/>
      <c r="AG130" s="114"/>
    </row>
    <row r="131" spans="1:33" s="138" customFormat="1" ht="8.25" customHeight="1" x14ac:dyDescent="0.2">
      <c r="C131" s="112">
        <v>10</v>
      </c>
      <c r="D131" s="112" t="s">
        <v>3</v>
      </c>
      <c r="E131" s="46" t="s">
        <v>18</v>
      </c>
      <c r="F131" s="112">
        <v>2013</v>
      </c>
      <c r="G131" s="140">
        <f>SUM(G123:G130)</f>
        <v>23141</v>
      </c>
      <c r="H131" s="140">
        <f t="shared" ref="H131:O131" si="65">SUM(H123:H130)</f>
        <v>10856</v>
      </c>
      <c r="I131" s="140">
        <f t="shared" si="65"/>
        <v>12285</v>
      </c>
      <c r="J131" s="140">
        <f t="shared" si="65"/>
        <v>21943</v>
      </c>
      <c r="K131" s="140">
        <f t="shared" si="65"/>
        <v>10300</v>
      </c>
      <c r="L131" s="140">
        <f t="shared" si="65"/>
        <v>11643</v>
      </c>
      <c r="M131" s="140">
        <f t="shared" si="65"/>
        <v>1198</v>
      </c>
      <c r="N131" s="140">
        <f t="shared" si="65"/>
        <v>556</v>
      </c>
      <c r="O131" s="140">
        <f t="shared" si="65"/>
        <v>642</v>
      </c>
      <c r="P131" s="139"/>
      <c r="Q131" s="139"/>
      <c r="R131" s="139"/>
      <c r="S131" s="139"/>
      <c r="T131" s="139"/>
      <c r="U131" s="139"/>
      <c r="V131" s="139"/>
      <c r="W131" s="139"/>
      <c r="Y131" s="139"/>
      <c r="Z131" s="139"/>
      <c r="AA131" s="139"/>
      <c r="AB131" s="139"/>
      <c r="AC131" s="139"/>
      <c r="AD131" s="139"/>
      <c r="AE131" s="139"/>
      <c r="AF131" s="139"/>
      <c r="AG131" s="139"/>
    </row>
    <row r="132" spans="1:33" s="97" customFormat="1" ht="8.25" customHeight="1" x14ac:dyDescent="0.2">
      <c r="A132"/>
      <c r="C132" s="104">
        <v>11</v>
      </c>
      <c r="D132" s="104" t="s">
        <v>17</v>
      </c>
      <c r="E132" s="108" t="s">
        <v>5</v>
      </c>
      <c r="F132" s="111">
        <v>2013</v>
      </c>
      <c r="G132" s="133">
        <f>G123/$G$131*100</f>
        <v>16.507497515232703</v>
      </c>
      <c r="H132" s="133">
        <f>H123/$H$131*100</f>
        <v>6.9638909358879886</v>
      </c>
      <c r="I132" s="133">
        <f>I123/$I$131*100</f>
        <v>24.940984940984944</v>
      </c>
      <c r="J132" s="133">
        <f>J123/$J$131*100</f>
        <v>16.793510458916284</v>
      </c>
      <c r="K132" s="133">
        <f>K123/$K$131*100</f>
        <v>7.1941747572815533</v>
      </c>
      <c r="L132" s="133">
        <f>L123/$L$131*100</f>
        <v>25.285579318045176</v>
      </c>
      <c r="M132" s="133">
        <f>M123/$M$131*100</f>
        <v>11.268781302170282</v>
      </c>
      <c r="N132" s="133">
        <f>N123/$N$131*100</f>
        <v>2.6978417266187051</v>
      </c>
      <c r="O132" s="153">
        <f>O123/$O$131*100</f>
        <v>18.691588785046729</v>
      </c>
      <c r="P132" s="45"/>
      <c r="Q132" s="45"/>
      <c r="R132" s="45"/>
      <c r="S132" s="45"/>
      <c r="T132" s="45"/>
      <c r="U132" s="45"/>
      <c r="V132" s="45"/>
      <c r="W132" s="45"/>
      <c r="Y132" s="45"/>
      <c r="Z132" s="45"/>
      <c r="AA132" s="45"/>
      <c r="AB132" s="45"/>
      <c r="AC132" s="45"/>
      <c r="AD132" s="45"/>
      <c r="AE132" s="45"/>
      <c r="AF132" s="45"/>
      <c r="AG132" s="45"/>
    </row>
    <row r="133" spans="1:33" s="97" customFormat="1" ht="8.25" customHeight="1" x14ac:dyDescent="0.2">
      <c r="A133"/>
      <c r="C133" s="104">
        <v>12</v>
      </c>
      <c r="D133" s="104" t="s">
        <v>17</v>
      </c>
      <c r="E133" s="108" t="s">
        <v>6</v>
      </c>
      <c r="F133" s="111">
        <v>2013</v>
      </c>
      <c r="G133" s="133">
        <f t="shared" ref="G133:G139" si="66">G124/$G$131*100</f>
        <v>1.2099736398599887</v>
      </c>
      <c r="H133" s="133">
        <f t="shared" ref="H133:H139" si="67">H124/$H$131*100</f>
        <v>1.197494473102432</v>
      </c>
      <c r="I133" s="133">
        <f t="shared" ref="I133:I139" si="68">I124/$I$131*100</f>
        <v>1.2210012210012211</v>
      </c>
      <c r="J133" s="133">
        <f t="shared" ref="J133:J139" si="69">J124/$J$131*100</f>
        <v>1.2623615731668414</v>
      </c>
      <c r="K133" s="133">
        <f t="shared" ref="K133:K139" si="70">K124/$K$131*100</f>
        <v>1.2524271844660195</v>
      </c>
      <c r="L133" s="133">
        <f t="shared" ref="L133:L139" si="71">L124/$L$131*100</f>
        <v>1.2711500472386843</v>
      </c>
      <c r="M133" s="133">
        <f t="shared" ref="M133:M139" si="72">M124/$M$131*100</f>
        <v>0.25041736227045075</v>
      </c>
      <c r="N133" s="133">
        <f t="shared" ref="N133:N139" si="73">N124/$N$131*100</f>
        <v>0.17985611510791369</v>
      </c>
      <c r="O133" s="153">
        <f>O124/$O$131*100</f>
        <v>0.3115264797507788</v>
      </c>
      <c r="P133" s="45"/>
      <c r="Q133" s="45"/>
      <c r="R133" s="45"/>
      <c r="S133" s="45"/>
      <c r="T133" s="45"/>
      <c r="U133" s="45"/>
      <c r="V133" s="45"/>
      <c r="W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 spans="1:33" s="97" customFormat="1" ht="8.25" customHeight="1" x14ac:dyDescent="0.2">
      <c r="A134"/>
      <c r="C134" s="104">
        <v>13</v>
      </c>
      <c r="D134" s="104" t="s">
        <v>17</v>
      </c>
      <c r="E134" s="108" t="s">
        <v>7</v>
      </c>
      <c r="F134" s="111">
        <v>2013</v>
      </c>
      <c r="G134" s="133">
        <f t="shared" si="66"/>
        <v>31.835270731601916</v>
      </c>
      <c r="H134" s="133">
        <f t="shared" si="67"/>
        <v>27.560795873249816</v>
      </c>
      <c r="I134" s="133">
        <f t="shared" si="68"/>
        <v>35.612535612535609</v>
      </c>
      <c r="J134" s="133">
        <f t="shared" si="69"/>
        <v>32.224399580731891</v>
      </c>
      <c r="K134" s="133">
        <f t="shared" si="70"/>
        <v>28.135922330097085</v>
      </c>
      <c r="L134" s="133">
        <f t="shared" si="71"/>
        <v>35.841278021128574</v>
      </c>
      <c r="M134" s="133">
        <f t="shared" si="72"/>
        <v>24.707846410684475</v>
      </c>
      <c r="N134" s="133">
        <f t="shared" si="73"/>
        <v>16.906474820143885</v>
      </c>
      <c r="O134" s="153">
        <f>O125/$O$131*100</f>
        <v>31.464174454828658</v>
      </c>
      <c r="P134" s="45"/>
      <c r="Q134" s="45"/>
      <c r="R134" s="45"/>
      <c r="S134" s="45"/>
      <c r="T134" s="45"/>
      <c r="U134" s="45"/>
      <c r="V134" s="45"/>
      <c r="W134" s="45"/>
      <c r="Y134" s="45"/>
      <c r="Z134" s="45"/>
      <c r="AA134" s="45"/>
      <c r="AB134" s="45"/>
      <c r="AC134" s="45"/>
      <c r="AD134" s="45"/>
      <c r="AE134" s="45"/>
      <c r="AF134" s="45"/>
      <c r="AG134" s="45"/>
    </row>
    <row r="135" spans="1:33" s="97" customFormat="1" ht="8.25" customHeight="1" x14ac:dyDescent="0.2">
      <c r="A135"/>
      <c r="C135" s="104">
        <v>14</v>
      </c>
      <c r="D135" s="104" t="s">
        <v>17</v>
      </c>
      <c r="E135" s="108" t="s">
        <v>8</v>
      </c>
      <c r="F135" s="111">
        <v>2013</v>
      </c>
      <c r="G135" s="133">
        <f t="shared" si="66"/>
        <v>12.825720582515881</v>
      </c>
      <c r="H135" s="133">
        <f t="shared" si="67"/>
        <v>15.926676492262343</v>
      </c>
      <c r="I135" s="133">
        <f t="shared" si="68"/>
        <v>10.085470085470085</v>
      </c>
      <c r="J135" s="133">
        <f t="shared" si="69"/>
        <v>12.951738595451854</v>
      </c>
      <c r="K135" s="133">
        <f t="shared" si="70"/>
        <v>16.116504854368934</v>
      </c>
      <c r="L135" s="133">
        <f t="shared" si="71"/>
        <v>10.152022674568411</v>
      </c>
      <c r="M135" s="133">
        <f t="shared" si="72"/>
        <v>10.51752921535893</v>
      </c>
      <c r="N135" s="133">
        <f t="shared" si="73"/>
        <v>12.410071942446043</v>
      </c>
      <c r="O135" s="153">
        <f>O126/$O$131*100</f>
        <v>8.8785046728971952</v>
      </c>
      <c r="P135" s="45"/>
      <c r="Q135" s="45"/>
      <c r="R135" s="45"/>
      <c r="S135" s="45"/>
      <c r="T135" s="45"/>
      <c r="U135" s="45"/>
      <c r="V135" s="45"/>
      <c r="W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 spans="1:33" s="97" customFormat="1" ht="8.25" customHeight="1" x14ac:dyDescent="0.2">
      <c r="A136"/>
      <c r="C136" s="104">
        <v>15</v>
      </c>
      <c r="D136" s="104" t="s">
        <v>17</v>
      </c>
      <c r="E136" s="108" t="s">
        <v>22</v>
      </c>
      <c r="F136" s="111">
        <v>2013</v>
      </c>
      <c r="G136" s="133">
        <f t="shared" si="66"/>
        <v>5.3109200120997366</v>
      </c>
      <c r="H136" s="133">
        <f t="shared" si="67"/>
        <v>3.4266764922623434</v>
      </c>
      <c r="I136" s="133">
        <f t="shared" si="68"/>
        <v>6.9759869759869764</v>
      </c>
      <c r="J136" s="133">
        <f t="shared" si="69"/>
        <v>5.3228820124868976</v>
      </c>
      <c r="K136" s="133">
        <f t="shared" si="70"/>
        <v>3.29126213592233</v>
      </c>
      <c r="L136" s="133">
        <f t="shared" si="71"/>
        <v>7.1201580348707383</v>
      </c>
      <c r="M136" s="133">
        <f t="shared" si="72"/>
        <v>5.0918196994991654</v>
      </c>
      <c r="N136" s="133">
        <f t="shared" si="73"/>
        <v>5.9352517985611506</v>
      </c>
      <c r="O136" s="153">
        <f>O127/$O$131*100</f>
        <v>4.361370716510903</v>
      </c>
      <c r="P136" s="45"/>
      <c r="Q136" s="45"/>
      <c r="R136" s="45"/>
      <c r="S136" s="45"/>
      <c r="T136" s="45"/>
      <c r="U136" s="45"/>
      <c r="V136" s="45"/>
      <c r="W136" s="45"/>
      <c r="Y136" s="45"/>
      <c r="Z136" s="45"/>
      <c r="AA136" s="45"/>
      <c r="AB136" s="45"/>
      <c r="AC136" s="45"/>
      <c r="AD136" s="45"/>
      <c r="AE136" s="45"/>
      <c r="AF136" s="45"/>
      <c r="AG136" s="45"/>
    </row>
    <row r="137" spans="1:33" s="97" customFormat="1" ht="8.25" customHeight="1" x14ac:dyDescent="0.2">
      <c r="A137"/>
      <c r="C137" s="104">
        <v>17</v>
      </c>
      <c r="D137" s="104" t="s">
        <v>17</v>
      </c>
      <c r="E137" s="180" t="s">
        <v>101</v>
      </c>
      <c r="F137" s="111">
        <v>2013</v>
      </c>
      <c r="G137" s="133">
        <f t="shared" si="66"/>
        <v>4.7405038675943132</v>
      </c>
      <c r="H137" s="133">
        <f t="shared" si="67"/>
        <v>4.3846720707442888</v>
      </c>
      <c r="I137" s="133">
        <f t="shared" si="68"/>
        <v>5.0549450549450547</v>
      </c>
      <c r="J137" s="133">
        <f t="shared" si="69"/>
        <v>4.8489267647997085</v>
      </c>
      <c r="K137" s="133">
        <f t="shared" si="70"/>
        <v>4.5145631067961167</v>
      </c>
      <c r="L137" s="133">
        <f t="shared" si="71"/>
        <v>5.1447221506484588</v>
      </c>
      <c r="M137" s="133">
        <f t="shared" si="72"/>
        <v>2.7545909849749584</v>
      </c>
      <c r="N137" s="133">
        <f t="shared" si="73"/>
        <v>1.9784172661870503</v>
      </c>
      <c r="O137" s="153">
        <f>O128/$O$131*100</f>
        <v>3.4267912772585665</v>
      </c>
      <c r="P137" s="45"/>
      <c r="Q137" s="45"/>
      <c r="R137" s="45"/>
      <c r="S137" s="45"/>
      <c r="T137" s="45"/>
      <c r="U137" s="45"/>
      <c r="V137" s="45"/>
      <c r="W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 spans="1:33" s="97" customFormat="1" ht="8.25" customHeight="1" x14ac:dyDescent="0.2">
      <c r="A138"/>
      <c r="C138" s="104">
        <v>18</v>
      </c>
      <c r="D138" s="104" t="s">
        <v>17</v>
      </c>
      <c r="E138" s="108" t="s">
        <v>11</v>
      </c>
      <c r="F138" s="111">
        <v>2013</v>
      </c>
      <c r="G138" s="133">
        <f t="shared" si="66"/>
        <v>22.93764314420293</v>
      </c>
      <c r="H138" s="133">
        <f t="shared" si="67"/>
        <v>37.785556374355195</v>
      </c>
      <c r="I138" s="133">
        <f t="shared" si="68"/>
        <v>9.8168498168498175</v>
      </c>
      <c r="J138" s="133">
        <f t="shared" si="69"/>
        <v>22.202980449346033</v>
      </c>
      <c r="K138" s="133">
        <f t="shared" si="70"/>
        <v>36.902912621359221</v>
      </c>
      <c r="L138" s="133">
        <f t="shared" si="71"/>
        <v>9.1986601391393972</v>
      </c>
      <c r="M138" s="133">
        <f t="shared" si="72"/>
        <v>36.393989983305509</v>
      </c>
      <c r="N138" s="133">
        <f t="shared" si="73"/>
        <v>54.136690647482013</v>
      </c>
      <c r="O138" s="153">
        <f>O129/$O$131*100</f>
        <v>21.028037383177569</v>
      </c>
      <c r="P138" s="45"/>
      <c r="Q138" s="45"/>
      <c r="R138" s="45"/>
      <c r="S138" s="45"/>
      <c r="T138" s="45"/>
      <c r="U138" s="45"/>
      <c r="V138" s="45"/>
      <c r="W138" s="45"/>
      <c r="Y138" s="45"/>
      <c r="Z138" s="45"/>
      <c r="AA138" s="45"/>
      <c r="AB138" s="45"/>
      <c r="AC138" s="45"/>
      <c r="AD138" s="45"/>
      <c r="AE138" s="45"/>
      <c r="AF138" s="45"/>
      <c r="AG138" s="45"/>
    </row>
    <row r="139" spans="1:33" s="97" customFormat="1" ht="8.25" customHeight="1" x14ac:dyDescent="0.2">
      <c r="A139"/>
      <c r="C139" s="104">
        <v>19</v>
      </c>
      <c r="D139" s="104" t="s">
        <v>17</v>
      </c>
      <c r="E139" s="108" t="s">
        <v>54</v>
      </c>
      <c r="F139" s="111">
        <v>2013</v>
      </c>
      <c r="G139" s="133">
        <f t="shared" si="66"/>
        <v>4.6324705068925285</v>
      </c>
      <c r="H139" s="133">
        <f t="shared" si="67"/>
        <v>2.754237288135593</v>
      </c>
      <c r="I139" s="133">
        <f t="shared" si="68"/>
        <v>6.2922262922262924</v>
      </c>
      <c r="J139" s="133">
        <f t="shared" si="69"/>
        <v>4.3932005651004875</v>
      </c>
      <c r="K139" s="133">
        <f t="shared" si="70"/>
        <v>2.592233009708738</v>
      </c>
      <c r="L139" s="133">
        <f t="shared" si="71"/>
        <v>5.98642961436056</v>
      </c>
      <c r="M139" s="133">
        <f t="shared" si="72"/>
        <v>9.0150250417362265</v>
      </c>
      <c r="N139" s="133">
        <f t="shared" si="73"/>
        <v>5.755395683453238</v>
      </c>
      <c r="O139" s="153">
        <f>O130/$O$131*100</f>
        <v>11.838006230529595</v>
      </c>
      <c r="P139" s="45"/>
      <c r="Q139" s="45"/>
      <c r="R139" s="45"/>
      <c r="S139" s="45"/>
      <c r="T139" s="45"/>
      <c r="U139" s="45"/>
      <c r="V139" s="45"/>
      <c r="W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 spans="1:33" s="138" customFormat="1" ht="8.25" customHeight="1" x14ac:dyDescent="0.2">
      <c r="C140" s="112">
        <v>20</v>
      </c>
      <c r="D140" s="112" t="s">
        <v>17</v>
      </c>
      <c r="E140" s="46" t="s">
        <v>18</v>
      </c>
      <c r="F140" s="112">
        <v>2013</v>
      </c>
      <c r="G140" s="156">
        <f>SUM(G132:G139)</f>
        <v>100</v>
      </c>
      <c r="H140" s="156">
        <f t="shared" ref="H140:N140" si="74">SUM(H132:H139)</f>
        <v>100.00000000000001</v>
      </c>
      <c r="I140" s="156">
        <f t="shared" si="74"/>
        <v>99.999999999999986</v>
      </c>
      <c r="J140" s="156">
        <f t="shared" si="74"/>
        <v>100</v>
      </c>
      <c r="K140" s="156">
        <f t="shared" si="74"/>
        <v>100</v>
      </c>
      <c r="L140" s="156">
        <f t="shared" si="74"/>
        <v>100</v>
      </c>
      <c r="M140" s="156">
        <f t="shared" si="74"/>
        <v>100</v>
      </c>
      <c r="N140" s="156">
        <f t="shared" si="74"/>
        <v>100</v>
      </c>
      <c r="O140" s="154">
        <v>100</v>
      </c>
      <c r="P140" s="139"/>
      <c r="Q140" s="139"/>
      <c r="R140" s="139"/>
      <c r="S140" s="139"/>
      <c r="T140" s="139"/>
      <c r="U140" s="139"/>
      <c r="V140" s="139"/>
      <c r="W140" s="139"/>
      <c r="Y140" s="139"/>
      <c r="Z140" s="139"/>
      <c r="AA140" s="139"/>
      <c r="AB140" s="139"/>
      <c r="AC140" s="139"/>
      <c r="AD140" s="139"/>
      <c r="AE140" s="139"/>
      <c r="AF140" s="139"/>
      <c r="AG140" s="139"/>
    </row>
    <row r="141" spans="1:33" s="97" customFormat="1" ht="8.25" customHeight="1" x14ac:dyDescent="0.2">
      <c r="A141"/>
      <c r="C141" s="104">
        <v>21</v>
      </c>
      <c r="D141" s="104" t="s">
        <v>3</v>
      </c>
      <c r="E141" s="108" t="s">
        <v>5</v>
      </c>
      <c r="F141" s="104">
        <v>2012</v>
      </c>
      <c r="G141" s="115">
        <v>5383</v>
      </c>
      <c r="H141" s="115">
        <v>1113</v>
      </c>
      <c r="I141" s="115">
        <v>4270</v>
      </c>
      <c r="J141" s="115">
        <v>5137</v>
      </c>
      <c r="K141" s="115">
        <v>1074</v>
      </c>
      <c r="L141" s="115">
        <v>4063</v>
      </c>
      <c r="M141" s="115">
        <v>246</v>
      </c>
      <c r="N141" s="115">
        <v>39</v>
      </c>
      <c r="O141" s="115">
        <v>207</v>
      </c>
      <c r="P141" s="45"/>
      <c r="Q141" s="45"/>
      <c r="R141" s="45"/>
      <c r="S141" s="45"/>
      <c r="T141" s="45"/>
      <c r="U141" s="45"/>
      <c r="V141" s="45"/>
      <c r="W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 spans="1:33" s="97" customFormat="1" ht="8.25" customHeight="1" x14ac:dyDescent="0.2">
      <c r="A142"/>
      <c r="C142" s="104">
        <v>22</v>
      </c>
      <c r="D142" s="104" t="s">
        <v>3</v>
      </c>
      <c r="E142" s="108" t="s">
        <v>6</v>
      </c>
      <c r="F142" s="104">
        <v>2012</v>
      </c>
      <c r="G142" s="115">
        <v>337</v>
      </c>
      <c r="H142" s="115">
        <v>148</v>
      </c>
      <c r="I142" s="115">
        <v>189</v>
      </c>
      <c r="J142" s="115">
        <v>333</v>
      </c>
      <c r="K142" s="115">
        <v>146</v>
      </c>
      <c r="L142" s="115">
        <v>187</v>
      </c>
      <c r="M142" s="115">
        <v>4</v>
      </c>
      <c r="N142" s="115">
        <v>2</v>
      </c>
      <c r="O142" s="115">
        <v>2</v>
      </c>
      <c r="P142" s="45"/>
      <c r="Q142" s="45"/>
      <c r="R142" s="45"/>
      <c r="S142" s="45"/>
      <c r="T142" s="45"/>
      <c r="U142" s="45"/>
      <c r="V142" s="45"/>
      <c r="W142" s="45"/>
      <c r="Y142" s="45"/>
      <c r="Z142" s="45"/>
      <c r="AA142" s="45"/>
      <c r="AB142" s="45"/>
      <c r="AC142" s="45"/>
      <c r="AD142" s="45"/>
      <c r="AE142" s="45"/>
      <c r="AF142" s="45"/>
      <c r="AG142" s="45"/>
    </row>
    <row r="143" spans="1:33" s="97" customFormat="1" ht="8.25" customHeight="1" x14ac:dyDescent="0.2">
      <c r="A143"/>
      <c r="C143" s="104">
        <v>23</v>
      </c>
      <c r="D143" s="104" t="s">
        <v>3</v>
      </c>
      <c r="E143" s="108" t="s">
        <v>7</v>
      </c>
      <c r="F143" s="104">
        <v>2012</v>
      </c>
      <c r="G143" s="115">
        <v>8712</v>
      </c>
      <c r="H143" s="115">
        <v>3809</v>
      </c>
      <c r="I143" s="115">
        <v>4903</v>
      </c>
      <c r="J143" s="115">
        <v>8187</v>
      </c>
      <c r="K143" s="115">
        <v>3618</v>
      </c>
      <c r="L143" s="115">
        <v>4569</v>
      </c>
      <c r="M143" s="115">
        <v>525</v>
      </c>
      <c r="N143" s="115">
        <v>191</v>
      </c>
      <c r="O143" s="115">
        <v>334</v>
      </c>
      <c r="P143" s="45"/>
      <c r="Q143" s="45"/>
      <c r="R143" s="45"/>
      <c r="S143" s="45"/>
      <c r="T143" s="45"/>
      <c r="U143" s="45"/>
      <c r="V143" s="45"/>
      <c r="W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 spans="1:33" s="97" customFormat="1" ht="8.25" customHeight="1" x14ac:dyDescent="0.2">
      <c r="A144"/>
      <c r="C144" s="104">
        <v>24</v>
      </c>
      <c r="D144" s="104" t="s">
        <v>3</v>
      </c>
      <c r="E144" s="108" t="s">
        <v>8</v>
      </c>
      <c r="F144" s="104">
        <v>2012</v>
      </c>
      <c r="G144" s="115">
        <v>5485</v>
      </c>
      <c r="H144" s="115">
        <v>2933</v>
      </c>
      <c r="I144" s="115">
        <v>2552</v>
      </c>
      <c r="J144" s="115">
        <v>5050</v>
      </c>
      <c r="K144" s="115">
        <v>2689</v>
      </c>
      <c r="L144" s="115">
        <v>2361</v>
      </c>
      <c r="M144" s="115">
        <v>435</v>
      </c>
      <c r="N144" s="115">
        <v>244</v>
      </c>
      <c r="O144" s="115">
        <v>191</v>
      </c>
      <c r="P144" s="45"/>
      <c r="Q144" s="45"/>
      <c r="R144" s="45"/>
      <c r="S144" s="45"/>
      <c r="T144" s="45"/>
      <c r="U144" s="45"/>
      <c r="V144" s="45"/>
      <c r="W144" s="45"/>
      <c r="Y144" s="45"/>
      <c r="Z144" s="45"/>
      <c r="AA144" s="45"/>
      <c r="AB144" s="45"/>
      <c r="AC144" s="45"/>
      <c r="AD144" s="45"/>
      <c r="AE144" s="45"/>
      <c r="AF144" s="45"/>
      <c r="AG144" s="45"/>
    </row>
    <row r="145" spans="1:33" s="97" customFormat="1" ht="8.25" customHeight="1" x14ac:dyDescent="0.2">
      <c r="A145"/>
      <c r="C145" s="104">
        <v>25</v>
      </c>
      <c r="D145" s="104" t="s">
        <v>3</v>
      </c>
      <c r="E145" s="108" t="s">
        <v>22</v>
      </c>
      <c r="F145" s="104">
        <v>2012</v>
      </c>
      <c r="G145" s="115">
        <v>1905</v>
      </c>
      <c r="H145" s="115">
        <v>623</v>
      </c>
      <c r="I145" s="115">
        <v>1282</v>
      </c>
      <c r="J145" s="115">
        <v>1809</v>
      </c>
      <c r="K145" s="115">
        <v>575</v>
      </c>
      <c r="L145" s="115">
        <v>1234</v>
      </c>
      <c r="M145" s="115">
        <v>96</v>
      </c>
      <c r="N145" s="115">
        <v>48</v>
      </c>
      <c r="O145" s="115">
        <v>48</v>
      </c>
      <c r="P145" s="45"/>
      <c r="Q145" s="45"/>
      <c r="R145" s="45"/>
      <c r="S145" s="45"/>
      <c r="T145" s="45"/>
      <c r="U145" s="45"/>
      <c r="V145" s="45"/>
      <c r="W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 spans="1:33" s="97" customFormat="1" ht="8.25" customHeight="1" x14ac:dyDescent="0.2">
      <c r="A146"/>
      <c r="C146" s="104">
        <v>26</v>
      </c>
      <c r="D146" s="104" t="s">
        <v>3</v>
      </c>
      <c r="E146" s="108" t="s">
        <v>9</v>
      </c>
      <c r="F146" s="104">
        <v>2012</v>
      </c>
      <c r="G146" s="115">
        <v>389</v>
      </c>
      <c r="H146" s="115">
        <v>69</v>
      </c>
      <c r="I146" s="115">
        <v>320</v>
      </c>
      <c r="J146" s="115">
        <v>365</v>
      </c>
      <c r="K146" s="115">
        <v>58</v>
      </c>
      <c r="L146" s="115">
        <v>307</v>
      </c>
      <c r="M146" s="115">
        <v>24</v>
      </c>
      <c r="N146" s="115">
        <v>11</v>
      </c>
      <c r="O146" s="115">
        <v>13</v>
      </c>
      <c r="P146" s="45"/>
      <c r="Q146" s="45"/>
      <c r="R146" s="45"/>
      <c r="S146" s="45"/>
      <c r="T146" s="45"/>
      <c r="U146" s="45"/>
      <c r="V146" s="45"/>
      <c r="W146" s="45"/>
      <c r="Y146" s="45"/>
      <c r="Z146" s="45"/>
      <c r="AA146" s="45"/>
      <c r="AB146" s="45"/>
      <c r="AC146" s="45"/>
      <c r="AD146" s="45"/>
      <c r="AE146" s="45"/>
      <c r="AF146" s="45"/>
      <c r="AG146" s="45"/>
    </row>
    <row r="147" spans="1:33" s="97" customFormat="1" ht="8.25" customHeight="1" x14ac:dyDescent="0.2">
      <c r="A147"/>
      <c r="C147" s="104">
        <v>27</v>
      </c>
      <c r="D147" s="104" t="s">
        <v>3</v>
      </c>
      <c r="E147" s="180" t="s">
        <v>101</v>
      </c>
      <c r="F147" s="104">
        <v>2012</v>
      </c>
      <c r="G147" s="115">
        <v>1337</v>
      </c>
      <c r="H147" s="115">
        <v>619</v>
      </c>
      <c r="I147" s="115">
        <v>718</v>
      </c>
      <c r="J147" s="115">
        <v>1240</v>
      </c>
      <c r="K147" s="115">
        <v>578</v>
      </c>
      <c r="L147" s="115">
        <v>662</v>
      </c>
      <c r="M147" s="115">
        <v>97</v>
      </c>
      <c r="N147" s="115">
        <v>41</v>
      </c>
      <c r="O147" s="115">
        <v>56</v>
      </c>
      <c r="P147" s="45"/>
      <c r="Q147" s="45"/>
      <c r="R147" s="45"/>
      <c r="S147" s="45"/>
      <c r="T147" s="45"/>
      <c r="U147" s="45"/>
      <c r="V147" s="45"/>
      <c r="W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 spans="1:33" s="97" customFormat="1" ht="8.25" customHeight="1" x14ac:dyDescent="0.2">
      <c r="A148"/>
      <c r="C148" s="104">
        <v>28</v>
      </c>
      <c r="D148" s="104" t="s">
        <v>3</v>
      </c>
      <c r="E148" s="108" t="s">
        <v>11</v>
      </c>
      <c r="F148" s="104">
        <v>2012</v>
      </c>
      <c r="G148" s="115">
        <v>6033</v>
      </c>
      <c r="H148" s="115">
        <v>4625</v>
      </c>
      <c r="I148" s="115">
        <v>1408</v>
      </c>
      <c r="J148" s="115">
        <v>5289</v>
      </c>
      <c r="K148" s="115">
        <v>4116</v>
      </c>
      <c r="L148" s="115">
        <v>1173</v>
      </c>
      <c r="M148" s="115">
        <v>744</v>
      </c>
      <c r="N148" s="115">
        <v>509</v>
      </c>
      <c r="O148" s="115">
        <v>235</v>
      </c>
      <c r="P148" s="45"/>
      <c r="Q148" s="45"/>
      <c r="R148" s="45"/>
      <c r="S148" s="45"/>
      <c r="T148" s="45"/>
      <c r="U148" s="45"/>
      <c r="V148" s="45"/>
      <c r="W148" s="45"/>
      <c r="Y148" s="45"/>
      <c r="Z148" s="45"/>
      <c r="AA148" s="45"/>
      <c r="AB148" s="45"/>
      <c r="AC148" s="45"/>
      <c r="AD148" s="45"/>
      <c r="AE148" s="45"/>
      <c r="AF148" s="45"/>
      <c r="AG148" s="45"/>
    </row>
    <row r="149" spans="1:33" s="97" customFormat="1" ht="8.25" customHeight="1" x14ac:dyDescent="0.2">
      <c r="A149"/>
      <c r="C149" s="104">
        <v>29</v>
      </c>
      <c r="D149" s="104" t="s">
        <v>3</v>
      </c>
      <c r="E149" s="108" t="s">
        <v>54</v>
      </c>
      <c r="F149" s="104">
        <v>2012</v>
      </c>
      <c r="G149" s="115">
        <v>1357</v>
      </c>
      <c r="H149" s="115">
        <v>389</v>
      </c>
      <c r="I149" s="115">
        <v>968</v>
      </c>
      <c r="J149" s="115">
        <v>1206</v>
      </c>
      <c r="K149" s="115">
        <v>342</v>
      </c>
      <c r="L149" s="115">
        <v>864</v>
      </c>
      <c r="M149" s="115">
        <v>151</v>
      </c>
      <c r="N149" s="115">
        <v>47</v>
      </c>
      <c r="O149" s="115">
        <v>104</v>
      </c>
      <c r="P149" s="45"/>
      <c r="Q149" s="45"/>
      <c r="R149" s="45"/>
      <c r="S149" s="45"/>
      <c r="T149" s="45"/>
      <c r="U149" s="45"/>
      <c r="V149" s="45"/>
      <c r="W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 spans="1:33" s="138" customFormat="1" ht="8.25" customHeight="1" x14ac:dyDescent="0.2">
      <c r="C150" s="112">
        <v>30</v>
      </c>
      <c r="D150" s="112" t="s">
        <v>3</v>
      </c>
      <c r="E150" s="46" t="s">
        <v>18</v>
      </c>
      <c r="F150" s="112">
        <v>2012</v>
      </c>
      <c r="G150" s="134">
        <v>30938</v>
      </c>
      <c r="H150" s="134">
        <v>14328</v>
      </c>
      <c r="I150" s="134">
        <v>16610</v>
      </c>
      <c r="J150" s="134">
        <v>28616</v>
      </c>
      <c r="K150" s="134">
        <v>13196</v>
      </c>
      <c r="L150" s="134">
        <v>15420</v>
      </c>
      <c r="M150" s="134">
        <v>2322</v>
      </c>
      <c r="N150" s="134">
        <v>1132</v>
      </c>
      <c r="O150" s="134">
        <v>1190</v>
      </c>
      <c r="P150" s="139"/>
      <c r="Q150" s="139"/>
      <c r="R150" s="139"/>
      <c r="S150" s="139"/>
      <c r="T150" s="139"/>
      <c r="U150" s="139"/>
      <c r="V150" s="139"/>
      <c r="W150" s="139"/>
      <c r="Y150" s="139"/>
      <c r="Z150" s="139"/>
      <c r="AA150" s="139"/>
      <c r="AB150" s="139"/>
      <c r="AC150" s="139"/>
      <c r="AD150" s="139"/>
      <c r="AE150" s="139"/>
      <c r="AF150" s="139"/>
      <c r="AG150" s="139"/>
    </row>
    <row r="151" spans="1:33" s="97" customFormat="1" ht="8.25" customHeight="1" x14ac:dyDescent="0.2">
      <c r="A151"/>
      <c r="C151" s="104">
        <v>31</v>
      </c>
      <c r="D151" s="104" t="s">
        <v>17</v>
      </c>
      <c r="E151" s="108" t="s">
        <v>5</v>
      </c>
      <c r="F151" s="104">
        <v>2012</v>
      </c>
      <c r="G151" s="133">
        <v>17.399314758549355</v>
      </c>
      <c r="H151" s="133">
        <v>7.7680067001675042</v>
      </c>
      <c r="I151" s="133">
        <v>25.707405177603853</v>
      </c>
      <c r="J151" s="133">
        <v>17.951495666759854</v>
      </c>
      <c r="K151" s="133">
        <v>8.1388299484692332</v>
      </c>
      <c r="L151" s="133">
        <v>26.348897535667966</v>
      </c>
      <c r="M151" s="133">
        <v>10.594315245478036</v>
      </c>
      <c r="N151" s="133">
        <v>3.4452296819787986</v>
      </c>
      <c r="O151" s="133">
        <v>17.394957983193276</v>
      </c>
      <c r="P151" s="45"/>
      <c r="Q151" s="45"/>
      <c r="R151" s="45"/>
      <c r="S151" s="45"/>
      <c r="T151" s="45"/>
      <c r="U151" s="45"/>
      <c r="V151" s="45"/>
      <c r="W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 spans="1:33" s="97" customFormat="1" ht="8.25" customHeight="1" x14ac:dyDescent="0.2">
      <c r="A152"/>
      <c r="C152" s="104">
        <v>32</v>
      </c>
      <c r="D152" s="104" t="s">
        <v>17</v>
      </c>
      <c r="E152" s="108" t="s">
        <v>6</v>
      </c>
      <c r="F152" s="104">
        <v>2012</v>
      </c>
      <c r="G152" s="133">
        <v>1.089275324843235</v>
      </c>
      <c r="H152" s="133">
        <v>1.0329424902289224</v>
      </c>
      <c r="I152" s="133">
        <v>1.1378687537627936</v>
      </c>
      <c r="J152" s="133">
        <v>1.1636846519429689</v>
      </c>
      <c r="K152" s="133">
        <v>1.1063958775386482</v>
      </c>
      <c r="L152" s="133">
        <v>1.2127107652399483</v>
      </c>
      <c r="M152" s="133">
        <v>0.17226528854435832</v>
      </c>
      <c r="N152" s="133">
        <v>0.17667844522968199</v>
      </c>
      <c r="O152" s="133">
        <v>0.16806722689075632</v>
      </c>
      <c r="P152" s="45"/>
      <c r="Q152" s="45"/>
      <c r="R152" s="45"/>
      <c r="S152" s="45"/>
      <c r="T152" s="45"/>
      <c r="U152" s="45"/>
      <c r="V152" s="45"/>
      <c r="W152" s="45"/>
      <c r="Y152" s="45"/>
      <c r="Z152" s="45"/>
      <c r="AA152" s="45"/>
      <c r="AB152" s="45"/>
      <c r="AC152" s="45"/>
      <c r="AD152" s="45"/>
      <c r="AE152" s="45"/>
      <c r="AF152" s="45"/>
      <c r="AG152" s="45"/>
    </row>
    <row r="153" spans="1:33" s="97" customFormat="1" ht="8.25" customHeight="1" x14ac:dyDescent="0.2">
      <c r="A153"/>
      <c r="C153" s="104">
        <v>33</v>
      </c>
      <c r="D153" s="104" t="s">
        <v>17</v>
      </c>
      <c r="E153" s="108" t="s">
        <v>7</v>
      </c>
      <c r="F153" s="104">
        <v>2012</v>
      </c>
      <c r="G153" s="133">
        <v>28.1595448962441</v>
      </c>
      <c r="H153" s="133">
        <v>26.58431044109436</v>
      </c>
      <c r="I153" s="133">
        <v>29.518362432269718</v>
      </c>
      <c r="J153" s="133">
        <v>28.609868604976235</v>
      </c>
      <c r="K153" s="133">
        <v>27.417399211882387</v>
      </c>
      <c r="L153" s="133">
        <v>29.63035019455253</v>
      </c>
      <c r="M153" s="133">
        <v>22.609819121447028</v>
      </c>
      <c r="N153" s="133">
        <v>16.872791519434628</v>
      </c>
      <c r="O153" s="133">
        <v>28.067226890756302</v>
      </c>
      <c r="P153" s="45"/>
      <c r="Q153" s="45"/>
      <c r="R153" s="45"/>
      <c r="S153" s="45"/>
      <c r="T153" s="45"/>
      <c r="U153" s="45"/>
      <c r="V153" s="45"/>
      <c r="W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 spans="1:33" s="97" customFormat="1" ht="8.25" customHeight="1" x14ac:dyDescent="0.2">
      <c r="A154"/>
      <c r="C154" s="104">
        <v>34</v>
      </c>
      <c r="D154" s="104" t="s">
        <v>17</v>
      </c>
      <c r="E154" s="108" t="s">
        <v>8</v>
      </c>
      <c r="F154" s="104">
        <v>2012</v>
      </c>
      <c r="G154" s="133">
        <v>17.729006399896569</v>
      </c>
      <c r="H154" s="133">
        <v>20.47040759352317</v>
      </c>
      <c r="I154" s="133">
        <v>15.364238410596027</v>
      </c>
      <c r="J154" s="133">
        <v>17.647469946882861</v>
      </c>
      <c r="K154" s="133">
        <v>20.377387086996059</v>
      </c>
      <c r="L154" s="133">
        <v>15.311284046692608</v>
      </c>
      <c r="M154" s="133">
        <v>18.733850129198967</v>
      </c>
      <c r="N154" s="133">
        <v>21.554770318021202</v>
      </c>
      <c r="O154" s="133">
        <v>16.050420168067227</v>
      </c>
      <c r="P154" s="45"/>
      <c r="Q154" s="45"/>
      <c r="R154" s="45"/>
      <c r="S154" s="45"/>
      <c r="T154" s="45"/>
      <c r="U154" s="45"/>
      <c r="V154" s="45"/>
      <c r="W154" s="45"/>
      <c r="Y154" s="45"/>
      <c r="Z154" s="45"/>
      <c r="AA154" s="45"/>
      <c r="AB154" s="45"/>
      <c r="AC154" s="45"/>
      <c r="AD154" s="45"/>
      <c r="AE154" s="45"/>
      <c r="AF154" s="45"/>
      <c r="AG154" s="45"/>
    </row>
    <row r="155" spans="1:33" s="97" customFormat="1" ht="8.25" customHeight="1" x14ac:dyDescent="0.2">
      <c r="A155"/>
      <c r="C155" s="104">
        <v>35</v>
      </c>
      <c r="D155" s="104" t="s">
        <v>17</v>
      </c>
      <c r="E155" s="108" t="s">
        <v>22</v>
      </c>
      <c r="F155" s="104">
        <v>2012</v>
      </c>
      <c r="G155" s="133">
        <v>6.1574762428081975</v>
      </c>
      <c r="H155" s="133">
        <v>4.3481295365717472</v>
      </c>
      <c r="I155" s="133">
        <v>7.7182420228777842</v>
      </c>
      <c r="J155" s="133">
        <v>6.321638244338831</v>
      </c>
      <c r="K155" s="133">
        <v>4.357381024552895</v>
      </c>
      <c r="L155" s="133">
        <v>8.0025940337224384</v>
      </c>
      <c r="M155" s="133">
        <v>4.1343669250646</v>
      </c>
      <c r="N155" s="133">
        <v>4.2402826855123674</v>
      </c>
      <c r="O155" s="133">
        <v>4.0336134453781511</v>
      </c>
      <c r="P155" s="45"/>
      <c r="Q155" s="45"/>
      <c r="R155" s="45"/>
      <c r="S155" s="45"/>
      <c r="T155" s="45"/>
      <c r="U155" s="45"/>
      <c r="V155" s="45"/>
      <c r="W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 spans="1:33" s="97" customFormat="1" ht="8.25" customHeight="1" x14ac:dyDescent="0.2">
      <c r="A156"/>
      <c r="C156" s="104">
        <v>36</v>
      </c>
      <c r="D156" s="104" t="s">
        <v>17</v>
      </c>
      <c r="E156" s="108" t="s">
        <v>9</v>
      </c>
      <c r="F156" s="104">
        <v>2012</v>
      </c>
      <c r="G156" s="133">
        <v>1.2573534165104403</v>
      </c>
      <c r="H156" s="133">
        <v>0.48157453936348404</v>
      </c>
      <c r="I156" s="133">
        <v>1.926550270921132</v>
      </c>
      <c r="J156" s="133">
        <v>1.2755102040816326</v>
      </c>
      <c r="K156" s="133">
        <v>0.43952712943316158</v>
      </c>
      <c r="L156" s="133">
        <v>1.9909208819714654</v>
      </c>
      <c r="M156" s="133">
        <v>1.03359173126615</v>
      </c>
      <c r="N156" s="133">
        <v>0.9717314487632509</v>
      </c>
      <c r="O156" s="133">
        <v>1.0924369747899159</v>
      </c>
      <c r="P156" s="45"/>
      <c r="Q156" s="45"/>
      <c r="R156" s="45"/>
      <c r="S156" s="45"/>
      <c r="T156" s="45"/>
      <c r="U156" s="45"/>
      <c r="V156" s="45"/>
      <c r="W156" s="45"/>
      <c r="Y156" s="45"/>
      <c r="Z156" s="45"/>
      <c r="AA156" s="45"/>
      <c r="AB156" s="45"/>
      <c r="AC156" s="45"/>
      <c r="AD156" s="45"/>
      <c r="AE156" s="45"/>
      <c r="AF156" s="45"/>
      <c r="AG156" s="45"/>
    </row>
    <row r="157" spans="1:33" s="97" customFormat="1" ht="8.25" customHeight="1" x14ac:dyDescent="0.2">
      <c r="A157"/>
      <c r="C157" s="104">
        <v>37</v>
      </c>
      <c r="D157" s="104" t="s">
        <v>17</v>
      </c>
      <c r="E157" s="180" t="s">
        <v>101</v>
      </c>
      <c r="F157" s="104">
        <v>2012</v>
      </c>
      <c r="G157" s="133">
        <v>4.321546318443338</v>
      </c>
      <c r="H157" s="133">
        <v>4.3202121719709652</v>
      </c>
      <c r="I157" s="133">
        <v>4.3226971703792891</v>
      </c>
      <c r="J157" s="133">
        <v>4.3332401453732174</v>
      </c>
      <c r="K157" s="133">
        <v>4.3801151864201273</v>
      </c>
      <c r="L157" s="133">
        <v>4.2931258106355381</v>
      </c>
      <c r="M157" s="133">
        <v>4.177433247200689</v>
      </c>
      <c r="N157" s="133">
        <v>3.6219081272084805</v>
      </c>
      <c r="O157" s="133">
        <v>4.7058823529411766</v>
      </c>
      <c r="P157" s="45"/>
      <c r="Q157" s="45"/>
      <c r="R157" s="45"/>
      <c r="S157" s="45"/>
      <c r="T157" s="45"/>
      <c r="U157" s="45"/>
      <c r="V157" s="45"/>
      <c r="W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 spans="1:33" s="97" customFormat="1" ht="8.25" customHeight="1" x14ac:dyDescent="0.2">
      <c r="A158"/>
      <c r="C158" s="104">
        <v>38</v>
      </c>
      <c r="D158" s="104" t="s">
        <v>17</v>
      </c>
      <c r="E158" s="108" t="s">
        <v>11</v>
      </c>
      <c r="F158" s="104">
        <v>2012</v>
      </c>
      <c r="G158" s="133">
        <v>19.500290904389423</v>
      </c>
      <c r="H158" s="133">
        <v>32.279452819653827</v>
      </c>
      <c r="I158" s="133">
        <v>8.4768211920529808</v>
      </c>
      <c r="J158" s="133">
        <v>18.482667039418509</v>
      </c>
      <c r="K158" s="133">
        <v>31.19127008184298</v>
      </c>
      <c r="L158" s="133">
        <v>7.6070038910505833</v>
      </c>
      <c r="M158" s="133">
        <v>32.041343669250644</v>
      </c>
      <c r="N158" s="133">
        <v>44.964664310954063</v>
      </c>
      <c r="O158" s="133">
        <v>19.747899159663866</v>
      </c>
      <c r="P158" s="45"/>
      <c r="Q158" s="45"/>
      <c r="R158" s="45"/>
      <c r="S158" s="45"/>
      <c r="T158" s="45"/>
      <c r="U158" s="45"/>
      <c r="V158" s="45"/>
      <c r="W158" s="45"/>
      <c r="Y158" s="45"/>
      <c r="Z158" s="45"/>
      <c r="AA158" s="45"/>
      <c r="AB158" s="45"/>
      <c r="AC158" s="45"/>
      <c r="AD158" s="45"/>
      <c r="AE158" s="45"/>
      <c r="AF158" s="45"/>
      <c r="AG158" s="45"/>
    </row>
    <row r="159" spans="1:33" s="97" customFormat="1" ht="8.25" customHeight="1" x14ac:dyDescent="0.2">
      <c r="A159"/>
      <c r="C159" s="104">
        <v>39</v>
      </c>
      <c r="D159" s="104" t="s">
        <v>17</v>
      </c>
      <c r="E159" s="108" t="s">
        <v>54</v>
      </c>
      <c r="F159" s="104">
        <v>2012</v>
      </c>
      <c r="G159" s="133">
        <v>4.3861917383153406</v>
      </c>
      <c r="H159" s="133">
        <v>2.7149637074260191</v>
      </c>
      <c r="I159" s="133">
        <v>5.8278145695364243</v>
      </c>
      <c r="J159" s="133">
        <v>4.2144254962258874</v>
      </c>
      <c r="K159" s="133">
        <v>2.5916944528645045</v>
      </c>
      <c r="L159" s="133">
        <v>5.6031128404669266</v>
      </c>
      <c r="M159" s="133">
        <v>6.5030146425495259</v>
      </c>
      <c r="N159" s="133">
        <v>4.1519434628975258</v>
      </c>
      <c r="O159" s="133">
        <v>8.7394957983193269</v>
      </c>
      <c r="P159" s="45"/>
      <c r="Q159" s="45"/>
      <c r="R159" s="45"/>
      <c r="S159" s="45"/>
      <c r="T159" s="45"/>
      <c r="U159" s="45"/>
      <c r="V159" s="45"/>
      <c r="W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 spans="1:33" s="138" customFormat="1" ht="8.25" customHeight="1" x14ac:dyDescent="0.2">
      <c r="C160" s="112">
        <v>40</v>
      </c>
      <c r="D160" s="112" t="s">
        <v>17</v>
      </c>
      <c r="E160" s="46" t="s">
        <v>18</v>
      </c>
      <c r="F160" s="112">
        <v>2012</v>
      </c>
      <c r="G160" s="135">
        <v>100</v>
      </c>
      <c r="H160" s="135">
        <v>100</v>
      </c>
      <c r="I160" s="135">
        <v>100</v>
      </c>
      <c r="J160" s="135">
        <v>100</v>
      </c>
      <c r="K160" s="135">
        <v>100</v>
      </c>
      <c r="L160" s="135">
        <v>100</v>
      </c>
      <c r="M160" s="135">
        <v>100</v>
      </c>
      <c r="N160" s="135">
        <v>100</v>
      </c>
      <c r="O160" s="135">
        <v>100</v>
      </c>
      <c r="P160" s="139"/>
      <c r="Q160" s="139"/>
      <c r="R160" s="139"/>
      <c r="S160" s="139"/>
      <c r="T160" s="139"/>
      <c r="U160" s="139"/>
      <c r="V160" s="139"/>
      <c r="W160" s="139"/>
      <c r="Y160" s="139"/>
      <c r="Z160" s="139"/>
      <c r="AA160" s="139"/>
      <c r="AB160" s="139"/>
      <c r="AC160" s="139"/>
      <c r="AD160" s="139"/>
      <c r="AE160" s="139"/>
      <c r="AF160" s="139"/>
      <c r="AG160" s="139"/>
    </row>
    <row r="161" spans="1:33" s="97" customFormat="1" ht="8.25" customHeight="1" x14ac:dyDescent="0.2">
      <c r="A161"/>
      <c r="C161" s="104">
        <v>41</v>
      </c>
      <c r="D161" s="104" t="s">
        <v>3</v>
      </c>
      <c r="E161" s="116" t="s">
        <v>5</v>
      </c>
      <c r="F161" s="104">
        <v>2011</v>
      </c>
      <c r="G161" s="136">
        <v>5569</v>
      </c>
      <c r="H161" s="136">
        <v>1189</v>
      </c>
      <c r="I161" s="136">
        <v>4380</v>
      </c>
      <c r="J161" s="136">
        <v>5291</v>
      </c>
      <c r="K161" s="136">
        <v>1137</v>
      </c>
      <c r="L161" s="136">
        <v>4154</v>
      </c>
      <c r="M161" s="136">
        <v>278</v>
      </c>
      <c r="N161" s="136">
        <v>52</v>
      </c>
      <c r="O161" s="136">
        <v>226</v>
      </c>
      <c r="P161" s="45"/>
      <c r="Q161" s="45"/>
      <c r="R161" s="45"/>
      <c r="S161" s="45"/>
      <c r="T161" s="45"/>
      <c r="U161" s="45"/>
      <c r="V161" s="45"/>
      <c r="W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spans="1:33" s="97" customFormat="1" ht="8.25" customHeight="1" x14ac:dyDescent="0.2">
      <c r="A162"/>
      <c r="C162" s="104">
        <v>42</v>
      </c>
      <c r="D162" s="104" t="s">
        <v>3</v>
      </c>
      <c r="E162" s="116" t="s">
        <v>6</v>
      </c>
      <c r="F162" s="104">
        <v>2011</v>
      </c>
      <c r="G162" s="136">
        <v>351</v>
      </c>
      <c r="H162" s="136">
        <v>150</v>
      </c>
      <c r="I162" s="136">
        <v>201</v>
      </c>
      <c r="J162" s="136">
        <v>345</v>
      </c>
      <c r="K162" s="136">
        <v>148</v>
      </c>
      <c r="L162" s="136">
        <v>197</v>
      </c>
      <c r="M162" s="136">
        <v>6</v>
      </c>
      <c r="N162" s="136">
        <v>2</v>
      </c>
      <c r="O162" s="136">
        <v>4</v>
      </c>
      <c r="P162" s="45"/>
      <c r="Q162" s="45"/>
      <c r="R162" s="45"/>
      <c r="S162" s="45"/>
      <c r="T162" s="45"/>
      <c r="U162" s="45"/>
      <c r="V162" s="45"/>
      <c r="W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spans="1:33" s="97" customFormat="1" ht="8.25" customHeight="1" x14ac:dyDescent="0.2">
      <c r="A163"/>
      <c r="C163" s="104">
        <v>43</v>
      </c>
      <c r="D163" s="104" t="s">
        <v>3</v>
      </c>
      <c r="E163" s="116" t="s">
        <v>7</v>
      </c>
      <c r="F163" s="104">
        <v>2011</v>
      </c>
      <c r="G163" s="136">
        <v>9218</v>
      </c>
      <c r="H163" s="136">
        <v>4061</v>
      </c>
      <c r="I163" s="136">
        <v>5157</v>
      </c>
      <c r="J163" s="136">
        <v>8606</v>
      </c>
      <c r="K163" s="136">
        <v>3854</v>
      </c>
      <c r="L163" s="136">
        <v>4752</v>
      </c>
      <c r="M163" s="136">
        <v>612</v>
      </c>
      <c r="N163" s="136">
        <v>207</v>
      </c>
      <c r="O163" s="136">
        <v>405</v>
      </c>
      <c r="P163" s="45"/>
      <c r="Q163" s="45"/>
      <c r="R163" s="45"/>
      <c r="S163" s="45"/>
      <c r="T163" s="45"/>
      <c r="U163" s="45"/>
      <c r="V163" s="45"/>
      <c r="W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spans="1:33" s="97" customFormat="1" ht="8.25" customHeight="1" x14ac:dyDescent="0.2">
      <c r="A164"/>
      <c r="C164" s="104">
        <v>44</v>
      </c>
      <c r="D164" s="104" t="s">
        <v>3</v>
      </c>
      <c r="E164" s="116" t="s">
        <v>8</v>
      </c>
      <c r="F164" s="104">
        <v>2011</v>
      </c>
      <c r="G164" s="136">
        <v>5348</v>
      </c>
      <c r="H164" s="136">
        <v>2814</v>
      </c>
      <c r="I164" s="136">
        <v>2534</v>
      </c>
      <c r="J164" s="136">
        <v>4891</v>
      </c>
      <c r="K164" s="136">
        <v>2545</v>
      </c>
      <c r="L164" s="136">
        <v>2346</v>
      </c>
      <c r="M164" s="136">
        <v>457</v>
      </c>
      <c r="N164" s="136">
        <v>269</v>
      </c>
      <c r="O164" s="136">
        <v>188</v>
      </c>
      <c r="P164" s="45"/>
      <c r="Q164" s="45"/>
      <c r="R164" s="45"/>
      <c r="S164" s="45"/>
      <c r="T164" s="45"/>
      <c r="U164" s="45"/>
      <c r="V164" s="45"/>
      <c r="W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spans="1:33" s="97" customFormat="1" ht="8.25" customHeight="1" x14ac:dyDescent="0.2">
      <c r="A165"/>
      <c r="C165" s="104">
        <v>45</v>
      </c>
      <c r="D165" s="104" t="s">
        <v>3</v>
      </c>
      <c r="E165" s="108" t="s">
        <v>22</v>
      </c>
      <c r="F165" s="104">
        <v>2011</v>
      </c>
      <c r="G165" s="136">
        <v>1823</v>
      </c>
      <c r="H165" s="136">
        <v>608</v>
      </c>
      <c r="I165" s="136">
        <v>1215</v>
      </c>
      <c r="J165" s="136">
        <v>1753</v>
      </c>
      <c r="K165" s="136">
        <v>577</v>
      </c>
      <c r="L165" s="136">
        <v>1176</v>
      </c>
      <c r="M165" s="136">
        <v>70</v>
      </c>
      <c r="N165" s="136">
        <v>31</v>
      </c>
      <c r="O165" s="136">
        <v>39</v>
      </c>
      <c r="P165" s="45"/>
      <c r="Q165" s="45"/>
      <c r="R165" s="45"/>
      <c r="S165" s="45"/>
      <c r="T165" s="45"/>
      <c r="U165" s="45"/>
      <c r="V165" s="45"/>
      <c r="W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spans="1:33" s="97" customFormat="1" ht="8.25" customHeight="1" x14ac:dyDescent="0.2">
      <c r="A166"/>
      <c r="C166" s="104">
        <v>46</v>
      </c>
      <c r="D166" s="104" t="s">
        <v>3</v>
      </c>
      <c r="E166" s="116" t="s">
        <v>9</v>
      </c>
      <c r="F166" s="104">
        <v>2011</v>
      </c>
      <c r="G166" s="136">
        <v>375</v>
      </c>
      <c r="H166" s="136">
        <v>55</v>
      </c>
      <c r="I166" s="136">
        <v>320</v>
      </c>
      <c r="J166" s="136">
        <v>354</v>
      </c>
      <c r="K166" s="136">
        <v>51</v>
      </c>
      <c r="L166" s="136">
        <v>303</v>
      </c>
      <c r="M166" s="136">
        <v>21</v>
      </c>
      <c r="N166" s="136">
        <v>4</v>
      </c>
      <c r="O166" s="136">
        <v>17</v>
      </c>
      <c r="P166" s="45"/>
      <c r="Q166" s="45"/>
      <c r="R166" s="45"/>
      <c r="S166" s="45"/>
      <c r="T166" s="45"/>
      <c r="U166" s="45"/>
      <c r="V166" s="45"/>
      <c r="W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spans="1:33" s="97" customFormat="1" ht="8.25" customHeight="1" x14ac:dyDescent="0.2">
      <c r="A167"/>
      <c r="C167" s="104">
        <v>47</v>
      </c>
      <c r="D167" s="104" t="s">
        <v>3</v>
      </c>
      <c r="E167" s="180" t="s">
        <v>101</v>
      </c>
      <c r="F167" s="104">
        <v>2011</v>
      </c>
      <c r="G167" s="136">
        <v>1308</v>
      </c>
      <c r="H167" s="136">
        <v>700</v>
      </c>
      <c r="I167" s="136">
        <v>608</v>
      </c>
      <c r="J167" s="136">
        <v>1206</v>
      </c>
      <c r="K167" s="136">
        <v>650</v>
      </c>
      <c r="L167" s="136">
        <v>556</v>
      </c>
      <c r="M167" s="136">
        <v>102</v>
      </c>
      <c r="N167" s="136">
        <v>50</v>
      </c>
      <c r="O167" s="136">
        <v>52</v>
      </c>
      <c r="P167" s="45"/>
      <c r="Q167" s="45"/>
      <c r="R167" s="45"/>
      <c r="S167" s="45"/>
      <c r="T167" s="45"/>
      <c r="U167" s="45"/>
      <c r="V167" s="45"/>
      <c r="W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spans="1:33" s="97" customFormat="1" ht="8.25" customHeight="1" x14ac:dyDescent="0.2">
      <c r="A168"/>
      <c r="C168" s="104">
        <v>48</v>
      </c>
      <c r="D168" s="104" t="s">
        <v>3</v>
      </c>
      <c r="E168" s="116" t="s">
        <v>11</v>
      </c>
      <c r="F168" s="104">
        <v>2011</v>
      </c>
      <c r="G168" s="136">
        <v>5464</v>
      </c>
      <c r="H168" s="136">
        <v>4286</v>
      </c>
      <c r="I168" s="136">
        <v>1178</v>
      </c>
      <c r="J168" s="136">
        <v>4706</v>
      </c>
      <c r="K168" s="136">
        <v>3742</v>
      </c>
      <c r="L168" s="136">
        <v>964</v>
      </c>
      <c r="M168" s="136">
        <v>758</v>
      </c>
      <c r="N168" s="136">
        <v>544</v>
      </c>
      <c r="O168" s="136">
        <v>214</v>
      </c>
      <c r="P168" s="45"/>
      <c r="Q168" s="45"/>
      <c r="R168" s="45"/>
      <c r="S168" s="45"/>
      <c r="T168" s="45"/>
      <c r="U168" s="45"/>
      <c r="V168" s="45"/>
      <c r="W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spans="1:33" s="97" customFormat="1" ht="8.25" customHeight="1" x14ac:dyDescent="0.2">
      <c r="A169"/>
      <c r="C169" s="104">
        <v>49</v>
      </c>
      <c r="D169" s="104" t="s">
        <v>3</v>
      </c>
      <c r="E169" s="116" t="s">
        <v>54</v>
      </c>
      <c r="F169" s="104">
        <v>2011</v>
      </c>
      <c r="G169" s="136">
        <v>1251</v>
      </c>
      <c r="H169" s="136">
        <v>356</v>
      </c>
      <c r="I169" s="136">
        <v>895</v>
      </c>
      <c r="J169" s="136">
        <v>1074</v>
      </c>
      <c r="K169" s="136">
        <v>292</v>
      </c>
      <c r="L169" s="136">
        <v>782</v>
      </c>
      <c r="M169" s="136">
        <v>177</v>
      </c>
      <c r="N169" s="136">
        <v>64</v>
      </c>
      <c r="O169" s="136">
        <v>113</v>
      </c>
      <c r="P169" s="45"/>
      <c r="Q169" s="45"/>
      <c r="R169" s="45"/>
      <c r="S169" s="45"/>
      <c r="T169" s="45"/>
      <c r="U169" s="45"/>
      <c r="V169" s="45"/>
      <c r="W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spans="1:33" s="138" customFormat="1" ht="8.25" customHeight="1" x14ac:dyDescent="0.2">
      <c r="C170" s="112">
        <v>50</v>
      </c>
      <c r="D170" s="112" t="s">
        <v>3</v>
      </c>
      <c r="E170" s="117" t="s">
        <v>18</v>
      </c>
      <c r="F170" s="112">
        <v>2011</v>
      </c>
      <c r="G170" s="137">
        <v>30707</v>
      </c>
      <c r="H170" s="137">
        <v>14219</v>
      </c>
      <c r="I170" s="137">
        <v>16488</v>
      </c>
      <c r="J170" s="137">
        <v>28226</v>
      </c>
      <c r="K170" s="137">
        <v>12996</v>
      </c>
      <c r="L170" s="137">
        <v>15230</v>
      </c>
      <c r="M170" s="137">
        <v>2481</v>
      </c>
      <c r="N170" s="137">
        <v>1223</v>
      </c>
      <c r="O170" s="137">
        <v>1258</v>
      </c>
      <c r="P170" s="139"/>
      <c r="Q170" s="139"/>
      <c r="R170" s="139"/>
      <c r="S170" s="139"/>
      <c r="T170" s="139"/>
      <c r="U170" s="139"/>
      <c r="V170" s="139"/>
      <c r="W170" s="139"/>
      <c r="Y170" s="139"/>
      <c r="Z170" s="139"/>
      <c r="AA170" s="139"/>
      <c r="AB170" s="139"/>
      <c r="AC170" s="139"/>
      <c r="AD170" s="139"/>
      <c r="AE170" s="139"/>
      <c r="AF170" s="139"/>
      <c r="AG170" s="139"/>
    </row>
    <row r="171" spans="1:33" s="97" customFormat="1" ht="8.25" customHeight="1" x14ac:dyDescent="0.2">
      <c r="A171"/>
      <c r="C171" s="104">
        <v>51</v>
      </c>
      <c r="D171" s="104" t="s">
        <v>17</v>
      </c>
      <c r="E171" s="116" t="s">
        <v>5</v>
      </c>
      <c r="F171" s="104">
        <v>2011</v>
      </c>
      <c r="G171" s="118">
        <v>18.135929918259681</v>
      </c>
      <c r="H171" s="118">
        <v>8.362050777129193</v>
      </c>
      <c r="I171" s="118">
        <v>26.564774381368267</v>
      </c>
      <c r="J171" s="118">
        <v>18.745128604832423</v>
      </c>
      <c r="K171" s="118">
        <v>8.7488457987072934</v>
      </c>
      <c r="L171" s="118">
        <v>27.275114904793174</v>
      </c>
      <c r="M171" s="118">
        <v>11.205159209995969</v>
      </c>
      <c r="N171" s="118">
        <v>4.2518397383483242</v>
      </c>
      <c r="O171" s="118">
        <v>17.965023847376788</v>
      </c>
      <c r="P171" s="45"/>
      <c r="Q171" s="45"/>
      <c r="R171" s="45"/>
      <c r="S171" s="45"/>
      <c r="T171" s="45"/>
      <c r="U171" s="45"/>
      <c r="V171" s="45"/>
      <c r="W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spans="1:33" s="97" customFormat="1" ht="8.25" customHeight="1" x14ac:dyDescent="0.2">
      <c r="A172"/>
      <c r="C172" s="104">
        <v>52</v>
      </c>
      <c r="D172" s="104" t="s">
        <v>17</v>
      </c>
      <c r="E172" s="116" t="s">
        <v>6</v>
      </c>
      <c r="F172" s="104">
        <v>2011</v>
      </c>
      <c r="G172" s="118">
        <v>1.1430618425766113</v>
      </c>
      <c r="H172" s="118">
        <v>1.0549265067866938</v>
      </c>
      <c r="I172" s="118">
        <v>1.2190684133915575</v>
      </c>
      <c r="J172" s="118">
        <v>1.2222773329554313</v>
      </c>
      <c r="K172" s="118">
        <v>1.1388119421360419</v>
      </c>
      <c r="L172" s="118">
        <v>1.2934996717005911</v>
      </c>
      <c r="M172" s="118">
        <v>0.24183796856106407</v>
      </c>
      <c r="N172" s="118">
        <v>0.16353229762878169</v>
      </c>
      <c r="O172" s="118">
        <v>0.31796502384737679</v>
      </c>
      <c r="P172" s="45"/>
      <c r="Q172" s="45"/>
      <c r="R172" s="45"/>
      <c r="S172" s="45"/>
      <c r="T172" s="45"/>
      <c r="U172" s="45"/>
      <c r="V172" s="45"/>
      <c r="W172" s="45"/>
      <c r="Y172" s="45"/>
      <c r="Z172" s="45"/>
      <c r="AA172" s="45"/>
      <c r="AB172" s="45"/>
      <c r="AC172" s="45"/>
      <c r="AD172" s="45"/>
      <c r="AE172" s="45"/>
      <c r="AF172" s="45"/>
      <c r="AG172" s="45"/>
    </row>
    <row r="173" spans="1:33" s="97" customFormat="1" ht="8.25" customHeight="1" x14ac:dyDescent="0.2">
      <c r="A173"/>
      <c r="C173" s="104">
        <v>53</v>
      </c>
      <c r="D173" s="104" t="s">
        <v>17</v>
      </c>
      <c r="E173" s="116" t="s">
        <v>7</v>
      </c>
      <c r="F173" s="104">
        <v>2011</v>
      </c>
      <c r="G173" s="118">
        <v>30.019213860031911</v>
      </c>
      <c r="H173" s="118">
        <v>28.560376960405094</v>
      </c>
      <c r="I173" s="118">
        <v>31.277292576419214</v>
      </c>
      <c r="J173" s="118">
        <v>30.489619499752003</v>
      </c>
      <c r="K173" s="118">
        <v>29.655278547245306</v>
      </c>
      <c r="L173" s="118">
        <v>31.201575837163492</v>
      </c>
      <c r="M173" s="118">
        <v>24.667472793228537</v>
      </c>
      <c r="N173" s="118">
        <v>16.925592804578905</v>
      </c>
      <c r="O173" s="118">
        <v>32.193958664546898</v>
      </c>
      <c r="P173" s="45"/>
      <c r="Q173" s="45"/>
      <c r="R173" s="45"/>
      <c r="S173" s="45"/>
      <c r="T173" s="45"/>
      <c r="U173" s="45"/>
      <c r="V173" s="45"/>
      <c r="W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 spans="1:33" s="97" customFormat="1" ht="8.25" customHeight="1" x14ac:dyDescent="0.2">
      <c r="A174"/>
      <c r="C174" s="104">
        <v>54</v>
      </c>
      <c r="D174" s="104" t="s">
        <v>17</v>
      </c>
      <c r="E174" s="116" t="s">
        <v>8</v>
      </c>
      <c r="F174" s="104">
        <v>2011</v>
      </c>
      <c r="G174" s="118">
        <v>17.416224313674405</v>
      </c>
      <c r="H174" s="118">
        <v>19.790421267318376</v>
      </c>
      <c r="I174" s="118">
        <v>15.368753032508492</v>
      </c>
      <c r="J174" s="118">
        <v>17.327995465173952</v>
      </c>
      <c r="K174" s="118">
        <v>19.582948599569097</v>
      </c>
      <c r="L174" s="118">
        <v>15.403808273145108</v>
      </c>
      <c r="M174" s="118">
        <v>18.41999193873438</v>
      </c>
      <c r="N174" s="118">
        <v>21.995094031071137</v>
      </c>
      <c r="O174" s="118">
        <v>14.944356120826709</v>
      </c>
      <c r="P174" s="45"/>
      <c r="Q174" s="45"/>
      <c r="R174" s="45"/>
      <c r="S174" s="45"/>
      <c r="T174" s="45"/>
      <c r="U174" s="45"/>
      <c r="V174" s="45"/>
      <c r="W174" s="45"/>
      <c r="Y174" s="45"/>
      <c r="Z174" s="45"/>
      <c r="AA174" s="45"/>
      <c r="AB174" s="45"/>
      <c r="AC174" s="45"/>
      <c r="AD174" s="45"/>
      <c r="AE174" s="45"/>
      <c r="AF174" s="45"/>
      <c r="AG174" s="45"/>
    </row>
    <row r="175" spans="1:33" s="97" customFormat="1" ht="8.25" customHeight="1" x14ac:dyDescent="0.2">
      <c r="A175"/>
      <c r="C175" s="104">
        <v>55</v>
      </c>
      <c r="D175" s="104" t="s">
        <v>17</v>
      </c>
      <c r="E175" s="108" t="s">
        <v>22</v>
      </c>
      <c r="F175" s="104">
        <v>2011</v>
      </c>
      <c r="G175" s="118">
        <v>5.936757091216986</v>
      </c>
      <c r="H175" s="118">
        <v>4.2759687741753991</v>
      </c>
      <c r="I175" s="118">
        <v>7.3689956331877733</v>
      </c>
      <c r="J175" s="118">
        <v>6.2105859845532487</v>
      </c>
      <c r="K175" s="118">
        <v>4.4398276392736227</v>
      </c>
      <c r="L175" s="118">
        <v>7.7216021011162175</v>
      </c>
      <c r="M175" s="118">
        <v>2.8214429665457477</v>
      </c>
      <c r="N175" s="118">
        <v>2.5347506132461164</v>
      </c>
      <c r="O175" s="118">
        <v>3.1001589825119238</v>
      </c>
      <c r="P175" s="45"/>
      <c r="Q175" s="45"/>
      <c r="R175" s="45"/>
      <c r="S175" s="45"/>
      <c r="T175" s="45"/>
      <c r="U175" s="45"/>
      <c r="V175" s="45"/>
      <c r="W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 spans="1:33" s="97" customFormat="1" ht="8.25" customHeight="1" x14ac:dyDescent="0.2">
      <c r="A176"/>
      <c r="C176" s="104">
        <v>56</v>
      </c>
      <c r="D176" s="104" t="s">
        <v>17</v>
      </c>
      <c r="E176" s="116" t="s">
        <v>9</v>
      </c>
      <c r="F176" s="104">
        <v>2011</v>
      </c>
      <c r="G176" s="118">
        <v>1.2212199172827043</v>
      </c>
      <c r="H176" s="118">
        <v>0.38680638582178778</v>
      </c>
      <c r="I176" s="118">
        <v>1.9408054342552157</v>
      </c>
      <c r="J176" s="118">
        <v>1.2541628285977469</v>
      </c>
      <c r="K176" s="118">
        <v>0.39242843951985223</v>
      </c>
      <c r="L176" s="118">
        <v>1.9894944189100459</v>
      </c>
      <c r="M176" s="118">
        <v>0.84643288996372434</v>
      </c>
      <c r="N176" s="118">
        <v>0.32706459525756337</v>
      </c>
      <c r="O176" s="118">
        <v>1.3513513513513513</v>
      </c>
      <c r="P176" s="45"/>
      <c r="Q176" s="45"/>
      <c r="R176" s="45"/>
      <c r="S176" s="45"/>
      <c r="T176" s="45"/>
      <c r="U176" s="45"/>
      <c r="V176" s="45"/>
      <c r="W176" s="45"/>
      <c r="Y176" s="45"/>
      <c r="Z176" s="45"/>
      <c r="AA176" s="45"/>
      <c r="AB176" s="45"/>
      <c r="AC176" s="45"/>
      <c r="AD176" s="45"/>
      <c r="AE176" s="45"/>
      <c r="AF176" s="45"/>
      <c r="AG176" s="45"/>
    </row>
    <row r="177" spans="1:33" s="97" customFormat="1" ht="8.25" customHeight="1" x14ac:dyDescent="0.2">
      <c r="A177"/>
      <c r="C177" s="104">
        <v>57</v>
      </c>
      <c r="D177" s="104" t="s">
        <v>17</v>
      </c>
      <c r="E177" s="180" t="s">
        <v>101</v>
      </c>
      <c r="F177" s="104">
        <v>2011</v>
      </c>
      <c r="G177" s="118">
        <v>4.259615071482072</v>
      </c>
      <c r="H177" s="118">
        <v>4.922990365004571</v>
      </c>
      <c r="I177" s="118">
        <v>3.6875303250849103</v>
      </c>
      <c r="J177" s="118">
        <v>4.2726564160702898</v>
      </c>
      <c r="K177" s="118">
        <v>5.0015389350569404</v>
      </c>
      <c r="L177" s="118">
        <v>3.6506894287590281</v>
      </c>
      <c r="M177" s="118">
        <v>4.1112454655380892</v>
      </c>
      <c r="N177" s="118">
        <v>4.0883074407195421</v>
      </c>
      <c r="O177" s="118">
        <v>4.1335453100158981</v>
      </c>
      <c r="P177" s="45"/>
      <c r="Q177" s="45"/>
      <c r="R177" s="45"/>
      <c r="S177" s="45"/>
      <c r="T177" s="45"/>
      <c r="U177" s="45"/>
      <c r="V177" s="45"/>
      <c r="W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 spans="1:33" s="97" customFormat="1" ht="8.25" customHeight="1" x14ac:dyDescent="0.2">
      <c r="A178"/>
      <c r="C178" s="104">
        <v>58</v>
      </c>
      <c r="D178" s="104" t="s">
        <v>17</v>
      </c>
      <c r="E178" s="116" t="s">
        <v>11</v>
      </c>
      <c r="F178" s="104">
        <v>2011</v>
      </c>
      <c r="G178" s="118">
        <v>17.793988341420523</v>
      </c>
      <c r="H178" s="118">
        <v>30.142766720585136</v>
      </c>
      <c r="I178" s="118">
        <v>7.1445900048520139</v>
      </c>
      <c r="J178" s="118">
        <v>16.672571388081909</v>
      </c>
      <c r="K178" s="118">
        <v>28.793474915358573</v>
      </c>
      <c r="L178" s="118">
        <v>6.3296126066973075</v>
      </c>
      <c r="M178" s="118">
        <v>30.552196694881097</v>
      </c>
      <c r="N178" s="118">
        <v>44.480784955028618</v>
      </c>
      <c r="O178" s="118">
        <v>17.011128775834656</v>
      </c>
      <c r="P178" s="45"/>
      <c r="Q178" s="45"/>
      <c r="R178" s="45"/>
      <c r="S178" s="45"/>
      <c r="T178" s="45"/>
      <c r="U178" s="45"/>
      <c r="V178" s="45"/>
      <c r="W178" s="45"/>
      <c r="Y178" s="45"/>
      <c r="Z178" s="45"/>
      <c r="AA178" s="45"/>
      <c r="AB178" s="45"/>
      <c r="AC178" s="45"/>
      <c r="AD178" s="45"/>
      <c r="AE178" s="45"/>
      <c r="AF178" s="45"/>
      <c r="AG178" s="45"/>
    </row>
    <row r="179" spans="1:33" s="97" customFormat="1" ht="8.25" customHeight="1" x14ac:dyDescent="0.2">
      <c r="A179"/>
      <c r="C179" s="104">
        <v>59</v>
      </c>
      <c r="D179" s="104" t="s">
        <v>17</v>
      </c>
      <c r="E179" s="116" t="s">
        <v>54</v>
      </c>
      <c r="F179" s="104">
        <v>2011</v>
      </c>
      <c r="G179" s="118">
        <v>4.0739896440551018</v>
      </c>
      <c r="H179" s="118">
        <v>2.5036922427737536</v>
      </c>
      <c r="I179" s="118">
        <v>5.4281901989325574</v>
      </c>
      <c r="J179" s="118">
        <v>3.8050024799829947</v>
      </c>
      <c r="K179" s="118">
        <v>2.2468451831332716</v>
      </c>
      <c r="L179" s="118">
        <v>5.1346027577150357</v>
      </c>
      <c r="M179" s="118">
        <v>7.1342200725513907</v>
      </c>
      <c r="N179" s="118">
        <v>5.233033524121014</v>
      </c>
      <c r="O179" s="118">
        <v>8.9825119236883939</v>
      </c>
      <c r="P179" s="45"/>
      <c r="Q179" s="45"/>
      <c r="R179" s="45"/>
      <c r="S179" s="45"/>
      <c r="T179" s="45"/>
      <c r="U179" s="45"/>
      <c r="V179" s="45"/>
      <c r="W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 spans="1:33" s="138" customFormat="1" ht="8.25" customHeight="1" x14ac:dyDescent="0.2">
      <c r="C180" s="112">
        <v>60</v>
      </c>
      <c r="D180" s="112" t="s">
        <v>17</v>
      </c>
      <c r="E180" s="117" t="s">
        <v>18</v>
      </c>
      <c r="F180" s="112">
        <v>2011</v>
      </c>
      <c r="G180" s="119">
        <v>100</v>
      </c>
      <c r="H180" s="119">
        <v>100</v>
      </c>
      <c r="I180" s="119">
        <v>100</v>
      </c>
      <c r="J180" s="119">
        <v>100</v>
      </c>
      <c r="K180" s="119">
        <v>100</v>
      </c>
      <c r="L180" s="119">
        <v>100</v>
      </c>
      <c r="M180" s="119">
        <v>100</v>
      </c>
      <c r="N180" s="119">
        <v>100</v>
      </c>
      <c r="O180" s="119">
        <v>100</v>
      </c>
      <c r="P180" s="139"/>
      <c r="Q180" s="139"/>
      <c r="R180" s="139"/>
      <c r="S180" s="139"/>
      <c r="T180" s="139"/>
      <c r="U180" s="139"/>
      <c r="V180" s="139"/>
      <c r="W180" s="139"/>
      <c r="Y180" s="139"/>
      <c r="Z180" s="139"/>
      <c r="AA180" s="139"/>
      <c r="AB180" s="139"/>
      <c r="AC180" s="139"/>
      <c r="AD180" s="139"/>
      <c r="AE180" s="139"/>
      <c r="AF180" s="139"/>
      <c r="AG180" s="139"/>
    </row>
    <row r="181" spans="1:33" s="110" customFormat="1" ht="8.25" customHeight="1" x14ac:dyDescent="0.2">
      <c r="A181" s="109"/>
      <c r="C181" s="104">
        <v>61</v>
      </c>
      <c r="D181" s="104" t="s">
        <v>3</v>
      </c>
      <c r="E181" s="116" t="s">
        <v>5</v>
      </c>
      <c r="F181" s="104">
        <v>2010</v>
      </c>
      <c r="G181" s="136">
        <v>5560</v>
      </c>
      <c r="H181" s="136">
        <v>1200</v>
      </c>
      <c r="I181" s="136">
        <v>4360</v>
      </c>
      <c r="J181" s="136">
        <v>5254</v>
      </c>
      <c r="K181" s="136">
        <v>1149</v>
      </c>
      <c r="L181" s="136">
        <v>4105</v>
      </c>
      <c r="M181" s="136">
        <v>306</v>
      </c>
      <c r="N181" s="136">
        <v>51</v>
      </c>
      <c r="O181" s="136">
        <v>255</v>
      </c>
      <c r="P181" s="114"/>
      <c r="Q181" s="114"/>
      <c r="R181" s="114"/>
      <c r="S181" s="114"/>
      <c r="T181" s="114"/>
      <c r="U181" s="114"/>
      <c r="V181" s="114"/>
      <c r="W181" s="114"/>
      <c r="Y181" s="114"/>
      <c r="Z181" s="114"/>
      <c r="AA181" s="114"/>
      <c r="AB181" s="114"/>
      <c r="AC181" s="114"/>
      <c r="AD181" s="114"/>
      <c r="AE181" s="114"/>
      <c r="AF181" s="114"/>
      <c r="AG181" s="114"/>
    </row>
    <row r="182" spans="1:33" s="97" customFormat="1" ht="8.25" customHeight="1" x14ac:dyDescent="0.2">
      <c r="A182"/>
      <c r="C182" s="104">
        <v>62</v>
      </c>
      <c r="D182" s="104" t="s">
        <v>3</v>
      </c>
      <c r="E182" s="116" t="s">
        <v>6</v>
      </c>
      <c r="F182" s="104">
        <v>2010</v>
      </c>
      <c r="G182" s="136">
        <v>383</v>
      </c>
      <c r="H182" s="136">
        <v>175</v>
      </c>
      <c r="I182" s="136">
        <v>208</v>
      </c>
      <c r="J182" s="136">
        <v>378</v>
      </c>
      <c r="K182" s="136">
        <v>173</v>
      </c>
      <c r="L182" s="136">
        <v>205</v>
      </c>
      <c r="M182" s="136">
        <v>5</v>
      </c>
      <c r="N182" s="136">
        <v>2</v>
      </c>
      <c r="O182" s="136">
        <v>3</v>
      </c>
      <c r="P182" s="45"/>
      <c r="Q182" s="45"/>
      <c r="R182" s="45"/>
      <c r="S182" s="45"/>
      <c r="T182" s="45"/>
      <c r="U182" s="45"/>
      <c r="V182" s="45"/>
      <c r="W182" s="45"/>
      <c r="Y182" s="45"/>
      <c r="Z182" s="45"/>
      <c r="AA182" s="45"/>
      <c r="AB182" s="45"/>
      <c r="AC182" s="45"/>
      <c r="AD182" s="45"/>
      <c r="AE182" s="45"/>
      <c r="AF182" s="45"/>
      <c r="AG182" s="45"/>
    </row>
    <row r="183" spans="1:33" s="97" customFormat="1" ht="8.25" customHeight="1" x14ac:dyDescent="0.2">
      <c r="A183"/>
      <c r="C183" s="104">
        <v>63</v>
      </c>
      <c r="D183" s="104" t="s">
        <v>3</v>
      </c>
      <c r="E183" s="116" t="s">
        <v>7</v>
      </c>
      <c r="F183" s="104">
        <v>2010</v>
      </c>
      <c r="G183" s="136">
        <v>9094</v>
      </c>
      <c r="H183" s="136">
        <v>4151</v>
      </c>
      <c r="I183" s="136">
        <v>4943</v>
      </c>
      <c r="J183" s="136">
        <v>8538</v>
      </c>
      <c r="K183" s="136">
        <v>3941</v>
      </c>
      <c r="L183" s="136">
        <v>4597</v>
      </c>
      <c r="M183" s="136">
        <v>556</v>
      </c>
      <c r="N183" s="136">
        <v>210</v>
      </c>
      <c r="O183" s="136">
        <v>346</v>
      </c>
      <c r="P183" s="45"/>
      <c r="Q183" s="45"/>
      <c r="R183" s="45"/>
      <c r="S183" s="45"/>
      <c r="T183" s="45"/>
      <c r="U183" s="45"/>
      <c r="V183" s="45"/>
      <c r="W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 spans="1:33" s="97" customFormat="1" ht="8.25" customHeight="1" x14ac:dyDescent="0.2">
      <c r="A184"/>
      <c r="C184" s="104">
        <v>64</v>
      </c>
      <c r="D184" s="104" t="s">
        <v>3</v>
      </c>
      <c r="E184" s="116" t="s">
        <v>8</v>
      </c>
      <c r="F184" s="104">
        <v>2010</v>
      </c>
      <c r="G184" s="136">
        <v>5335</v>
      </c>
      <c r="H184" s="136">
        <v>2795</v>
      </c>
      <c r="I184" s="136">
        <v>2540</v>
      </c>
      <c r="J184" s="136">
        <v>4847</v>
      </c>
      <c r="K184" s="136">
        <v>2518</v>
      </c>
      <c r="L184" s="136">
        <v>2329</v>
      </c>
      <c r="M184" s="136">
        <v>488</v>
      </c>
      <c r="N184" s="136">
        <v>277</v>
      </c>
      <c r="O184" s="136">
        <v>211</v>
      </c>
      <c r="P184" s="45"/>
      <c r="Q184" s="45"/>
      <c r="R184" s="45"/>
      <c r="S184" s="45"/>
      <c r="T184" s="45"/>
      <c r="U184" s="45"/>
      <c r="V184" s="45"/>
      <c r="W184" s="45"/>
      <c r="Y184" s="45"/>
      <c r="Z184" s="45"/>
      <c r="AA184" s="45"/>
      <c r="AB184" s="45"/>
      <c r="AC184" s="45"/>
      <c r="AD184" s="45"/>
      <c r="AE184" s="45"/>
      <c r="AF184" s="45"/>
      <c r="AG184" s="45"/>
    </row>
    <row r="185" spans="1:33" s="97" customFormat="1" ht="8.25" customHeight="1" x14ac:dyDescent="0.2">
      <c r="A185"/>
      <c r="C185" s="104">
        <v>65</v>
      </c>
      <c r="D185" s="104" t="s">
        <v>3</v>
      </c>
      <c r="E185" s="108" t="s">
        <v>22</v>
      </c>
      <c r="F185" s="104">
        <v>2010</v>
      </c>
      <c r="G185" s="136">
        <v>1764</v>
      </c>
      <c r="H185" s="136">
        <v>603</v>
      </c>
      <c r="I185" s="136">
        <v>1161</v>
      </c>
      <c r="J185" s="136">
        <v>1690</v>
      </c>
      <c r="K185" s="136">
        <v>569</v>
      </c>
      <c r="L185" s="136">
        <v>1121</v>
      </c>
      <c r="M185" s="136">
        <v>74</v>
      </c>
      <c r="N185" s="136">
        <v>34</v>
      </c>
      <c r="O185" s="136">
        <v>40</v>
      </c>
      <c r="P185" s="45"/>
      <c r="Q185" s="45"/>
      <c r="R185" s="45"/>
      <c r="S185" s="45"/>
      <c r="T185" s="45"/>
      <c r="U185" s="45"/>
      <c r="V185" s="45"/>
      <c r="W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 spans="1:33" s="97" customFormat="1" ht="8.25" customHeight="1" x14ac:dyDescent="0.2">
      <c r="A186"/>
      <c r="C186" s="104">
        <v>66</v>
      </c>
      <c r="D186" s="104" t="s">
        <v>3</v>
      </c>
      <c r="E186" s="116" t="s">
        <v>9</v>
      </c>
      <c r="F186" s="104">
        <v>2010</v>
      </c>
      <c r="G186" s="136">
        <v>314</v>
      </c>
      <c r="H186" s="136">
        <v>60</v>
      </c>
      <c r="I186" s="136">
        <v>254</v>
      </c>
      <c r="J186" s="136">
        <v>300</v>
      </c>
      <c r="K186" s="136">
        <v>50</v>
      </c>
      <c r="L186" s="136">
        <v>250</v>
      </c>
      <c r="M186" s="136">
        <v>14</v>
      </c>
      <c r="N186" s="136">
        <v>10</v>
      </c>
      <c r="O186" s="136">
        <v>4</v>
      </c>
      <c r="P186" s="45"/>
      <c r="Q186" s="45"/>
      <c r="R186" s="45"/>
      <c r="S186" s="45"/>
      <c r="T186" s="45"/>
      <c r="U186" s="45"/>
      <c r="V186" s="45"/>
      <c r="W186" s="45"/>
      <c r="Y186" s="45"/>
      <c r="Z186" s="45"/>
      <c r="AA186" s="45"/>
      <c r="AB186" s="45"/>
      <c r="AC186" s="45"/>
      <c r="AD186" s="45"/>
      <c r="AE186" s="45"/>
      <c r="AF186" s="45"/>
      <c r="AG186" s="45"/>
    </row>
    <row r="187" spans="1:33" s="97" customFormat="1" ht="8.25" customHeight="1" x14ac:dyDescent="0.2">
      <c r="A187"/>
      <c r="C187" s="104">
        <v>67</v>
      </c>
      <c r="D187" s="104" t="s">
        <v>3</v>
      </c>
      <c r="E187" s="180" t="s">
        <v>101</v>
      </c>
      <c r="F187" s="104">
        <v>2010</v>
      </c>
      <c r="G187" s="136">
        <v>1287</v>
      </c>
      <c r="H187" s="136">
        <v>686</v>
      </c>
      <c r="I187" s="136">
        <v>601</v>
      </c>
      <c r="J187" s="136">
        <v>1204</v>
      </c>
      <c r="K187" s="136">
        <v>645</v>
      </c>
      <c r="L187" s="136">
        <v>559</v>
      </c>
      <c r="M187" s="136">
        <v>83</v>
      </c>
      <c r="N187" s="136">
        <v>41</v>
      </c>
      <c r="O187" s="136">
        <v>42</v>
      </c>
      <c r="P187" s="45"/>
      <c r="Q187" s="45"/>
      <c r="R187" s="45"/>
      <c r="S187" s="45"/>
      <c r="T187" s="45"/>
      <c r="U187" s="45"/>
      <c r="V187" s="45"/>
      <c r="W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 spans="1:33" s="97" customFormat="1" ht="8.25" customHeight="1" x14ac:dyDescent="0.2">
      <c r="A188"/>
      <c r="C188" s="104">
        <v>68</v>
      </c>
      <c r="D188" s="104" t="s">
        <v>3</v>
      </c>
      <c r="E188" s="116" t="s">
        <v>11</v>
      </c>
      <c r="F188" s="104">
        <v>2010</v>
      </c>
      <c r="G188" s="136">
        <v>4113</v>
      </c>
      <c r="H188" s="136">
        <v>3236</v>
      </c>
      <c r="I188" s="136">
        <v>877</v>
      </c>
      <c r="J188" s="136">
        <v>3476</v>
      </c>
      <c r="K188" s="136">
        <v>2774</v>
      </c>
      <c r="L188" s="136">
        <v>702</v>
      </c>
      <c r="M188" s="136">
        <v>637</v>
      </c>
      <c r="N188" s="136">
        <v>462</v>
      </c>
      <c r="O188" s="136">
        <v>175</v>
      </c>
      <c r="P188" s="45"/>
      <c r="Q188" s="45"/>
      <c r="R188" s="45"/>
      <c r="S188" s="45"/>
      <c r="T188" s="45"/>
      <c r="U188" s="45"/>
      <c r="V188" s="45"/>
      <c r="W188" s="45"/>
      <c r="Y188" s="45"/>
      <c r="Z188" s="45"/>
      <c r="AA188" s="45"/>
      <c r="AB188" s="45"/>
      <c r="AC188" s="45"/>
      <c r="AD188" s="45"/>
      <c r="AE188" s="45"/>
      <c r="AF188" s="45"/>
      <c r="AG188" s="45"/>
    </row>
    <row r="189" spans="1:33" s="97" customFormat="1" ht="8.25" customHeight="1" x14ac:dyDescent="0.2">
      <c r="A189"/>
      <c r="C189" s="104">
        <v>69</v>
      </c>
      <c r="D189" s="104" t="s">
        <v>3</v>
      </c>
      <c r="E189" s="116" t="s">
        <v>54</v>
      </c>
      <c r="F189" s="104">
        <v>2010</v>
      </c>
      <c r="G189" s="136">
        <v>1147</v>
      </c>
      <c r="H189" s="136">
        <v>341</v>
      </c>
      <c r="I189" s="136">
        <v>806</v>
      </c>
      <c r="J189" s="136">
        <v>1009</v>
      </c>
      <c r="K189" s="136">
        <v>282</v>
      </c>
      <c r="L189" s="136">
        <v>727</v>
      </c>
      <c r="M189" s="136">
        <v>138</v>
      </c>
      <c r="N189" s="136">
        <v>59</v>
      </c>
      <c r="O189" s="136">
        <v>79</v>
      </c>
      <c r="P189" s="45"/>
      <c r="Q189" s="45"/>
      <c r="R189" s="45"/>
      <c r="S189" s="45"/>
      <c r="T189" s="45"/>
      <c r="U189" s="45"/>
      <c r="V189" s="45"/>
      <c r="W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 spans="1:33" s="138" customFormat="1" ht="8.25" customHeight="1" x14ac:dyDescent="0.2">
      <c r="C190" s="112">
        <v>70</v>
      </c>
      <c r="D190" s="112" t="s">
        <v>3</v>
      </c>
      <c r="E190" s="117" t="s">
        <v>18</v>
      </c>
      <c r="F190" s="112">
        <v>2010</v>
      </c>
      <c r="G190" s="137">
        <v>28997</v>
      </c>
      <c r="H190" s="137">
        <v>13247</v>
      </c>
      <c r="I190" s="137">
        <v>15750</v>
      </c>
      <c r="J190" s="137">
        <v>26696</v>
      </c>
      <c r="K190" s="137">
        <v>12101</v>
      </c>
      <c r="L190" s="137">
        <v>14595</v>
      </c>
      <c r="M190" s="137">
        <v>2301</v>
      </c>
      <c r="N190" s="137">
        <v>1146</v>
      </c>
      <c r="O190" s="137">
        <v>1155</v>
      </c>
      <c r="P190" s="139"/>
      <c r="Q190" s="139"/>
      <c r="R190" s="139"/>
      <c r="S190" s="139"/>
      <c r="T190" s="139"/>
      <c r="U190" s="139"/>
      <c r="V190" s="139"/>
      <c r="W190" s="139"/>
      <c r="Y190" s="139"/>
      <c r="Z190" s="139"/>
      <c r="AA190" s="139"/>
      <c r="AB190" s="139"/>
      <c r="AC190" s="139"/>
      <c r="AD190" s="139"/>
      <c r="AE190" s="139"/>
      <c r="AF190" s="139"/>
      <c r="AG190" s="139"/>
    </row>
    <row r="191" spans="1:33" s="97" customFormat="1" ht="8.25" customHeight="1" x14ac:dyDescent="0.2">
      <c r="A191"/>
      <c r="C191" s="104">
        <v>71</v>
      </c>
      <c r="D191" s="104" t="s">
        <v>17</v>
      </c>
      <c r="E191" s="116" t="s">
        <v>5</v>
      </c>
      <c r="F191" s="104">
        <v>2010</v>
      </c>
      <c r="G191" s="118">
        <v>19.17439735145015</v>
      </c>
      <c r="H191" s="118">
        <v>9.05865478976372</v>
      </c>
      <c r="I191" s="118">
        <v>27.68253968253968</v>
      </c>
      <c r="J191" s="118">
        <v>19.680851063829788</v>
      </c>
      <c r="K191" s="118">
        <v>9.495083050987521</v>
      </c>
      <c r="L191" s="118">
        <v>28.126070572113736</v>
      </c>
      <c r="M191" s="118">
        <v>13.298565840938723</v>
      </c>
      <c r="N191" s="118">
        <v>4.4502617801047117</v>
      </c>
      <c r="O191" s="118">
        <v>22.077922077922079</v>
      </c>
      <c r="P191" s="45"/>
      <c r="Q191" s="45"/>
      <c r="R191" s="45"/>
      <c r="S191" s="45"/>
      <c r="T191" s="45"/>
      <c r="U191" s="45"/>
      <c r="V191" s="45"/>
      <c r="W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 spans="1:33" s="97" customFormat="1" ht="8.25" customHeight="1" x14ac:dyDescent="0.2">
      <c r="A192" s="116"/>
      <c r="C192" s="104">
        <v>72</v>
      </c>
      <c r="D192" s="104" t="s">
        <v>17</v>
      </c>
      <c r="E192" s="116" t="s">
        <v>6</v>
      </c>
      <c r="F192" s="104">
        <v>2010</v>
      </c>
      <c r="G192" s="118">
        <v>1.3208262923750733</v>
      </c>
      <c r="H192" s="118">
        <v>1.3210538235072091</v>
      </c>
      <c r="I192" s="118">
        <v>1.3206349206349206</v>
      </c>
      <c r="J192" s="118">
        <v>1.4159424632903805</v>
      </c>
      <c r="K192" s="118">
        <v>1.4296339145525163</v>
      </c>
      <c r="L192" s="118">
        <v>1.4045906132237067</v>
      </c>
      <c r="M192" s="118">
        <v>0.21729682746631898</v>
      </c>
      <c r="N192" s="118">
        <v>0.17452006980802792</v>
      </c>
      <c r="O192" s="118">
        <v>0.25974025974025972</v>
      </c>
      <c r="P192" s="45"/>
      <c r="Q192" s="45"/>
      <c r="R192" s="45"/>
      <c r="S192" s="45"/>
      <c r="T192" s="45"/>
      <c r="U192" s="45"/>
      <c r="V192" s="45"/>
      <c r="W192" s="45"/>
      <c r="Y192" s="45"/>
      <c r="Z192" s="45"/>
      <c r="AA192" s="45"/>
      <c r="AB192" s="45"/>
      <c r="AC192" s="45"/>
      <c r="AD192" s="45"/>
      <c r="AE192" s="45"/>
      <c r="AF192" s="45"/>
      <c r="AG192" s="45"/>
    </row>
    <row r="193" spans="1:33" s="97" customFormat="1" ht="8.25" customHeight="1" x14ac:dyDescent="0.2">
      <c r="A193" s="116"/>
      <c r="C193" s="104">
        <v>73</v>
      </c>
      <c r="D193" s="104" t="s">
        <v>17</v>
      </c>
      <c r="E193" s="116" t="s">
        <v>7</v>
      </c>
      <c r="F193" s="104">
        <v>2010</v>
      </c>
      <c r="G193" s="118">
        <v>31.361865020519364</v>
      </c>
      <c r="H193" s="118">
        <v>31.335396693591001</v>
      </c>
      <c r="I193" s="118">
        <v>31.384126984126986</v>
      </c>
      <c r="J193" s="118">
        <v>31.982319448606532</v>
      </c>
      <c r="K193" s="118">
        <v>32.567556400297498</v>
      </c>
      <c r="L193" s="118">
        <v>31.497088043850635</v>
      </c>
      <c r="M193" s="118">
        <v>24.163407214254672</v>
      </c>
      <c r="N193" s="118">
        <v>18.32460732984293</v>
      </c>
      <c r="O193" s="118">
        <v>29.956709956709958</v>
      </c>
      <c r="P193" s="45"/>
      <c r="Q193" s="45"/>
      <c r="R193" s="45"/>
      <c r="S193" s="45"/>
      <c r="T193" s="45"/>
      <c r="U193" s="45"/>
      <c r="V193" s="45"/>
      <c r="W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 spans="1:33" s="97" customFormat="1" ht="8.25" customHeight="1" x14ac:dyDescent="0.2">
      <c r="A194" s="121"/>
      <c r="C194" s="104">
        <v>74</v>
      </c>
      <c r="D194" s="104" t="s">
        <v>17</v>
      </c>
      <c r="E194" s="116" t="s">
        <v>8</v>
      </c>
      <c r="F194" s="104">
        <v>2010</v>
      </c>
      <c r="G194" s="118">
        <v>18.398455012587508</v>
      </c>
      <c r="H194" s="118">
        <v>21.099116781157999</v>
      </c>
      <c r="I194" s="118">
        <v>16.126984126984127</v>
      </c>
      <c r="J194" s="118">
        <v>18.156278094096496</v>
      </c>
      <c r="K194" s="118">
        <v>20.808197669614081</v>
      </c>
      <c r="L194" s="118">
        <v>15.957519698526893</v>
      </c>
      <c r="M194" s="118">
        <v>21.208170360712732</v>
      </c>
      <c r="N194" s="118">
        <v>24.171029668411865</v>
      </c>
      <c r="O194" s="118">
        <v>18.268398268398268</v>
      </c>
      <c r="P194" s="45"/>
      <c r="Q194" s="45"/>
      <c r="R194" s="45"/>
      <c r="S194" s="45"/>
      <c r="T194" s="45"/>
      <c r="U194" s="45"/>
      <c r="V194" s="45"/>
      <c r="W194" s="45"/>
      <c r="Y194" s="45"/>
      <c r="Z194" s="45"/>
      <c r="AA194" s="45"/>
      <c r="AB194" s="45"/>
      <c r="AC194" s="45"/>
      <c r="AD194" s="45"/>
      <c r="AE194" s="45"/>
      <c r="AF194" s="45"/>
      <c r="AG194" s="45"/>
    </row>
    <row r="195" spans="1:33" s="97" customFormat="1" ht="8.25" customHeight="1" x14ac:dyDescent="0.2">
      <c r="A195" s="122"/>
      <c r="C195" s="104">
        <v>75</v>
      </c>
      <c r="D195" s="104" t="s">
        <v>17</v>
      </c>
      <c r="E195" s="108" t="s">
        <v>22</v>
      </c>
      <c r="F195" s="104">
        <v>2010</v>
      </c>
      <c r="G195" s="118">
        <v>6.0833879366831054</v>
      </c>
      <c r="H195" s="118">
        <v>4.5519740318562691</v>
      </c>
      <c r="I195" s="118">
        <v>7.3714285714285719</v>
      </c>
      <c r="J195" s="118">
        <v>6.3305364099490555</v>
      </c>
      <c r="K195" s="118">
        <v>4.7020907363027851</v>
      </c>
      <c r="L195" s="118">
        <v>7.6807125727989032</v>
      </c>
      <c r="M195" s="118">
        <v>3.215993046501521</v>
      </c>
      <c r="N195" s="118">
        <v>2.9668411867364748</v>
      </c>
      <c r="O195" s="118">
        <v>3.4632034632034632</v>
      </c>
      <c r="P195" s="45"/>
      <c r="Q195" s="45"/>
      <c r="R195" s="45"/>
      <c r="S195" s="45"/>
      <c r="T195" s="45"/>
      <c r="U195" s="45"/>
      <c r="V195" s="45"/>
      <c r="W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 spans="1:33" s="97" customFormat="1" ht="8.25" customHeight="1" x14ac:dyDescent="0.2">
      <c r="A196"/>
      <c r="C196" s="104">
        <v>76</v>
      </c>
      <c r="D196" s="104" t="s">
        <v>17</v>
      </c>
      <c r="E196" s="116" t="s">
        <v>9</v>
      </c>
      <c r="F196" s="104">
        <v>2010</v>
      </c>
      <c r="G196" s="118">
        <v>1.0828706417905301</v>
      </c>
      <c r="H196" s="118">
        <v>0.45293273948818602</v>
      </c>
      <c r="I196" s="118">
        <v>1.6126984126984127</v>
      </c>
      <c r="J196" s="118">
        <v>1.1237638597542703</v>
      </c>
      <c r="K196" s="118">
        <v>0.4131889926452359</v>
      </c>
      <c r="L196" s="118">
        <v>1.7129153819801302</v>
      </c>
      <c r="M196" s="118">
        <v>0.60843111690569318</v>
      </c>
      <c r="N196" s="118">
        <v>0.87260034904013961</v>
      </c>
      <c r="O196" s="118">
        <v>0.34632034632034631</v>
      </c>
      <c r="P196" s="45"/>
      <c r="Q196" s="45"/>
      <c r="R196" s="45"/>
      <c r="S196" s="45"/>
      <c r="T196" s="45"/>
      <c r="U196" s="45"/>
      <c r="V196" s="45"/>
      <c r="W196" s="45"/>
      <c r="Y196" s="45"/>
      <c r="Z196" s="45"/>
      <c r="AA196" s="45"/>
      <c r="AB196" s="45"/>
      <c r="AC196" s="45"/>
      <c r="AD196" s="45"/>
      <c r="AE196" s="45"/>
      <c r="AF196" s="45"/>
      <c r="AG196" s="45"/>
    </row>
    <row r="197" spans="1:33" s="97" customFormat="1" ht="8.25" customHeight="1" x14ac:dyDescent="0.2">
      <c r="A197"/>
      <c r="C197" s="104">
        <v>77</v>
      </c>
      <c r="D197" s="104" t="s">
        <v>17</v>
      </c>
      <c r="E197" s="180" t="s">
        <v>101</v>
      </c>
      <c r="F197" s="104">
        <v>2010</v>
      </c>
      <c r="G197" s="118">
        <v>4.4383901782943065</v>
      </c>
      <c r="H197" s="118">
        <v>5.1785309881482595</v>
      </c>
      <c r="I197" s="118">
        <v>3.8158730158730156</v>
      </c>
      <c r="J197" s="118">
        <v>4.5100389571471382</v>
      </c>
      <c r="K197" s="118">
        <v>5.3301380051235432</v>
      </c>
      <c r="L197" s="118">
        <v>3.8300787941075711</v>
      </c>
      <c r="M197" s="118">
        <v>3.6071273359408953</v>
      </c>
      <c r="N197" s="118">
        <v>3.5776614310645725</v>
      </c>
      <c r="O197" s="118">
        <v>3.6363636363636362</v>
      </c>
      <c r="P197" s="45"/>
      <c r="Q197" s="45"/>
      <c r="R197" s="45"/>
      <c r="S197" s="45"/>
      <c r="T197" s="45"/>
      <c r="U197" s="45"/>
      <c r="V197" s="45"/>
      <c r="W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 spans="1:33" s="97" customFormat="1" ht="8.25" customHeight="1" x14ac:dyDescent="0.2">
      <c r="A198"/>
      <c r="C198" s="104">
        <v>78</v>
      </c>
      <c r="D198" s="104" t="s">
        <v>17</v>
      </c>
      <c r="E198" s="116" t="s">
        <v>11</v>
      </c>
      <c r="F198" s="104">
        <v>2010</v>
      </c>
      <c r="G198" s="118">
        <v>14.184225954409078</v>
      </c>
      <c r="H198" s="118">
        <v>24.428172416396166</v>
      </c>
      <c r="I198" s="118">
        <v>5.568253968253968</v>
      </c>
      <c r="J198" s="118">
        <v>13.020677255019478</v>
      </c>
      <c r="K198" s="118">
        <v>22.923725311957689</v>
      </c>
      <c r="L198" s="118">
        <v>4.8098663926002052</v>
      </c>
      <c r="M198" s="118">
        <v>27.683615819209038</v>
      </c>
      <c r="N198" s="118">
        <v>40.31413612565445</v>
      </c>
      <c r="O198" s="118">
        <v>15.151515151515152</v>
      </c>
      <c r="P198" s="45"/>
      <c r="Q198" s="45"/>
      <c r="R198" s="45"/>
      <c r="S198" s="45"/>
      <c r="T198" s="45"/>
      <c r="U198" s="45"/>
      <c r="V198" s="45"/>
      <c r="W198" s="45"/>
      <c r="Y198" s="45"/>
      <c r="Z198" s="45"/>
      <c r="AA198" s="45"/>
      <c r="AB198" s="45"/>
      <c r="AC198" s="45"/>
      <c r="AD198" s="45"/>
      <c r="AE198" s="45"/>
      <c r="AF198" s="45"/>
      <c r="AG198" s="45"/>
    </row>
    <row r="199" spans="1:33" ht="8.25" customHeight="1" x14ac:dyDescent="0.2">
      <c r="C199" s="104">
        <v>79</v>
      </c>
      <c r="D199" s="104" t="s">
        <v>17</v>
      </c>
      <c r="E199" s="116" t="s">
        <v>54</v>
      </c>
      <c r="F199" s="104">
        <v>2010</v>
      </c>
      <c r="G199" s="118">
        <v>3.9555816118908855</v>
      </c>
      <c r="H199" s="118">
        <v>2.5741677360911908</v>
      </c>
      <c r="I199" s="118">
        <v>5.117460317460317</v>
      </c>
      <c r="J199" s="118">
        <v>3.7795924483068619</v>
      </c>
      <c r="K199" s="118">
        <v>2.3303859185191307</v>
      </c>
      <c r="L199" s="118">
        <v>4.9811579307982186</v>
      </c>
      <c r="M199" s="118">
        <v>5.9973924380704045</v>
      </c>
      <c r="N199" s="118">
        <v>5.1483420593368239</v>
      </c>
      <c r="O199" s="118">
        <v>6.8398268398268405</v>
      </c>
      <c r="P199" s="125"/>
      <c r="Q199" s="125"/>
      <c r="R199" s="126"/>
      <c r="S199" s="125"/>
      <c r="T199" s="125"/>
      <c r="V199" s="125"/>
      <c r="W199" s="125"/>
      <c r="X199" s="125"/>
      <c r="Y199" s="125"/>
      <c r="Z199" s="125"/>
      <c r="AA199" s="125"/>
      <c r="AB199" s="125"/>
      <c r="AC199" s="125"/>
      <c r="AD199" s="125"/>
    </row>
    <row r="200" spans="1:33" ht="8.25" customHeight="1" x14ac:dyDescent="0.2">
      <c r="C200" s="112">
        <v>80</v>
      </c>
      <c r="D200" s="112" t="s">
        <v>17</v>
      </c>
      <c r="E200" s="117" t="s">
        <v>18</v>
      </c>
      <c r="F200" s="112">
        <v>2010</v>
      </c>
      <c r="G200" s="119">
        <v>100</v>
      </c>
      <c r="H200" s="119">
        <v>100</v>
      </c>
      <c r="I200" s="119">
        <v>100</v>
      </c>
      <c r="J200" s="119">
        <v>100</v>
      </c>
      <c r="K200" s="119">
        <v>100</v>
      </c>
      <c r="L200" s="119">
        <v>100</v>
      </c>
      <c r="M200" s="119">
        <v>100</v>
      </c>
      <c r="N200" s="119">
        <v>100</v>
      </c>
      <c r="O200" s="119">
        <v>100</v>
      </c>
      <c r="P200" s="125"/>
      <c r="Q200" s="125"/>
      <c r="R200" s="126"/>
      <c r="S200" s="125"/>
      <c r="T200" s="125"/>
      <c r="V200" s="125"/>
      <c r="W200" s="125"/>
      <c r="X200" s="125"/>
      <c r="Y200" s="125"/>
      <c r="Z200" s="125"/>
      <c r="AA200" s="125"/>
      <c r="AB200" s="125"/>
      <c r="AC200" s="125"/>
      <c r="AD200" s="125"/>
    </row>
    <row r="201" spans="1:33" ht="7.15" customHeight="1" x14ac:dyDescent="0.2">
      <c r="B201" s="126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45"/>
      <c r="P201" s="126"/>
      <c r="Q201" s="126"/>
      <c r="R201" s="126"/>
      <c r="S201" s="126"/>
      <c r="T201" s="126"/>
      <c r="V201" s="126"/>
      <c r="W201" s="126"/>
      <c r="X201" s="126"/>
      <c r="Y201" s="126"/>
      <c r="Z201" s="126"/>
      <c r="AA201" s="126"/>
      <c r="AB201" s="126"/>
      <c r="AC201" s="126"/>
      <c r="AD201" s="126"/>
    </row>
    <row r="202" spans="1:33" ht="7.15" customHeight="1" x14ac:dyDescent="0.2">
      <c r="C202" s="97"/>
      <c r="D202" s="97"/>
      <c r="E202" s="120" t="s">
        <v>87</v>
      </c>
      <c r="F202" s="97"/>
      <c r="G202" s="97"/>
      <c r="H202" s="97"/>
      <c r="I202" s="97"/>
      <c r="J202" s="97"/>
      <c r="K202" s="97"/>
      <c r="L202" s="97"/>
      <c r="M202" s="97"/>
      <c r="N202" s="97"/>
      <c r="O202" s="45"/>
    </row>
    <row r="203" spans="1:33" ht="7.15" customHeight="1" x14ac:dyDescent="0.2">
      <c r="C203" s="97"/>
      <c r="D203" s="97"/>
      <c r="E203" s="116" t="s">
        <v>88</v>
      </c>
      <c r="F203" s="97"/>
      <c r="G203" s="97"/>
      <c r="H203" s="97"/>
      <c r="I203" s="97"/>
      <c r="J203" s="97"/>
      <c r="K203" s="97"/>
      <c r="L203" s="97"/>
      <c r="M203" s="97"/>
      <c r="N203" s="97"/>
      <c r="O203" s="45"/>
    </row>
    <row r="204" spans="1:33" ht="7.15" customHeight="1" x14ac:dyDescent="0.2">
      <c r="C204" s="97"/>
      <c r="D204" s="97"/>
      <c r="E204" s="121"/>
      <c r="F204" s="97"/>
      <c r="G204" s="97"/>
      <c r="H204" s="97"/>
      <c r="I204" s="97"/>
      <c r="J204" s="97"/>
      <c r="K204" s="97"/>
      <c r="L204" s="97"/>
      <c r="M204" s="97"/>
      <c r="N204" s="97"/>
      <c r="O204" s="45"/>
    </row>
    <row r="205" spans="1:33" ht="7.15" customHeight="1" x14ac:dyDescent="0.2">
      <c r="C205" s="97"/>
      <c r="D205" s="97"/>
      <c r="E205" s="122" t="s">
        <v>4</v>
      </c>
      <c r="F205" s="97"/>
      <c r="G205" s="97"/>
      <c r="H205" s="97"/>
      <c r="I205" s="97"/>
      <c r="J205" s="97"/>
      <c r="K205" s="97"/>
      <c r="L205" s="97"/>
      <c r="M205" s="97"/>
      <c r="N205" s="97"/>
      <c r="O205" s="45"/>
    </row>
    <row r="206" spans="1:33" ht="6.6" customHeight="1" x14ac:dyDescent="0.2">
      <c r="C206" s="97"/>
      <c r="D206" s="97"/>
      <c r="E206" s="122"/>
      <c r="F206" s="97"/>
      <c r="G206" s="97"/>
      <c r="H206" s="97"/>
      <c r="I206" s="97"/>
      <c r="J206" s="97"/>
      <c r="K206" s="97"/>
      <c r="L206" s="97"/>
      <c r="M206" s="97"/>
      <c r="N206" s="97"/>
      <c r="O206" s="45"/>
    </row>
    <row r="207" spans="1:33" ht="7.15" customHeight="1" x14ac:dyDescent="0.2"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45"/>
    </row>
    <row r="208" spans="1:33" ht="6.6" customHeight="1" x14ac:dyDescent="0.2">
      <c r="C208" s="97"/>
      <c r="D208" s="97"/>
      <c r="E208" s="62" t="s">
        <v>97</v>
      </c>
      <c r="F208" s="97"/>
      <c r="G208" s="97"/>
      <c r="H208" s="97"/>
      <c r="I208" s="97"/>
      <c r="J208" s="97"/>
      <c r="K208" s="97"/>
      <c r="L208" s="97"/>
      <c r="M208" s="97"/>
      <c r="N208" s="97"/>
      <c r="O208" s="45"/>
    </row>
    <row r="209" spans="2:15" ht="7.15" customHeight="1" x14ac:dyDescent="0.2">
      <c r="C209" s="123"/>
      <c r="D209" s="123"/>
      <c r="E209" s="124" t="s">
        <v>89</v>
      </c>
      <c r="L209" s="125"/>
      <c r="M209" s="125"/>
      <c r="N209" s="125"/>
      <c r="O209" s="125"/>
    </row>
    <row r="210" spans="2:15" ht="16.149999999999999" customHeight="1" x14ac:dyDescent="0.2">
      <c r="C210" s="123"/>
      <c r="D210" s="123"/>
      <c r="E210" s="124" t="s">
        <v>90</v>
      </c>
      <c r="L210" s="125"/>
      <c r="M210" s="125"/>
      <c r="N210" s="125"/>
      <c r="O210" s="125"/>
    </row>
    <row r="211" spans="2:15" ht="6.6" customHeight="1" x14ac:dyDescent="0.2">
      <c r="C211" s="126"/>
      <c r="D211" s="126"/>
      <c r="E211" s="126"/>
      <c r="F211" s="126"/>
      <c r="G211" s="126"/>
      <c r="H211" s="126"/>
      <c r="I211" s="126"/>
      <c r="J211" s="126"/>
      <c r="L211" s="126"/>
      <c r="M211" s="126"/>
      <c r="N211" s="126"/>
      <c r="O211" s="126"/>
    </row>
    <row r="219" spans="2:15" x14ac:dyDescent="0.2">
      <c r="B219" s="123" t="s">
        <v>89</v>
      </c>
    </row>
    <row r="220" spans="2:15" x14ac:dyDescent="0.2">
      <c r="B220" s="123" t="s">
        <v>90</v>
      </c>
    </row>
  </sheetData>
  <mergeCells count="9">
    <mergeCell ref="C5:O5"/>
    <mergeCell ref="G13:O13"/>
    <mergeCell ref="V3:X3"/>
    <mergeCell ref="E10:E13"/>
    <mergeCell ref="F10:F13"/>
    <mergeCell ref="G10:O10"/>
    <mergeCell ref="G11:I11"/>
    <mergeCell ref="J11:L11"/>
    <mergeCell ref="M11:O11"/>
  </mergeCells>
  <hyperlinks>
    <hyperlink ref="E209" r:id="rId1" xr:uid="{00000000-0004-0000-0000-000000000000}"/>
    <hyperlink ref="E210" r:id="rId2" xr:uid="{00000000-0004-0000-0000-000001000000}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"/>
  <sheetViews>
    <sheetView workbookViewId="0"/>
    <sheetView workbookViewId="1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2"/>
  <dimension ref="A1:M54"/>
  <sheetViews>
    <sheetView topLeftCell="A40" zoomScale="130" zoomScaleNormal="130" workbookViewId="0">
      <selection activeCell="F28" sqref="F28"/>
    </sheetView>
    <sheetView workbookViewId="1"/>
  </sheetViews>
  <sheetFormatPr baseColWidth="10" defaultColWidth="11.42578125" defaultRowHeight="8.25" x14ac:dyDescent="0.15"/>
  <cols>
    <col min="1" max="1" width="27" style="1" customWidth="1"/>
    <col min="2" max="10" width="6.85546875" style="1" customWidth="1"/>
    <col min="11" max="11" width="11.42578125" style="1"/>
    <col min="12" max="12" width="25.5703125" style="1" bestFit="1" customWidth="1"/>
    <col min="13" max="16384" width="11.42578125" style="1"/>
  </cols>
  <sheetData>
    <row r="1" spans="1:12" ht="11.25" x14ac:dyDescent="0.2">
      <c r="A1" s="5" t="s">
        <v>23</v>
      </c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0.5" customHeight="1" x14ac:dyDescent="0.15">
      <c r="A3" s="223" t="s">
        <v>13</v>
      </c>
      <c r="B3" s="226" t="s">
        <v>19</v>
      </c>
      <c r="C3" s="227"/>
      <c r="D3" s="227"/>
      <c r="E3" s="227"/>
      <c r="F3" s="227"/>
      <c r="G3" s="227"/>
      <c r="H3" s="227"/>
      <c r="I3" s="227"/>
      <c r="J3" s="228"/>
      <c r="K3" s="2"/>
      <c r="L3" s="2"/>
    </row>
    <row r="4" spans="1:12" ht="10.5" customHeight="1" x14ac:dyDescent="0.15">
      <c r="A4" s="224"/>
      <c r="B4" s="226" t="s">
        <v>0</v>
      </c>
      <c r="C4" s="227"/>
      <c r="D4" s="227"/>
      <c r="E4" s="227" t="s">
        <v>15</v>
      </c>
      <c r="F4" s="227"/>
      <c r="G4" s="227"/>
      <c r="H4" s="227" t="s">
        <v>16</v>
      </c>
      <c r="I4" s="227"/>
      <c r="J4" s="228"/>
      <c r="K4" s="2"/>
      <c r="L4" s="2"/>
    </row>
    <row r="5" spans="1:12" ht="10.5" customHeight="1" x14ac:dyDescent="0.15">
      <c r="A5" s="224"/>
      <c r="B5" s="29" t="s">
        <v>0</v>
      </c>
      <c r="C5" s="30" t="s">
        <v>1</v>
      </c>
      <c r="D5" s="30" t="s">
        <v>2</v>
      </c>
      <c r="E5" s="30" t="s">
        <v>0</v>
      </c>
      <c r="F5" s="30" t="s">
        <v>1</v>
      </c>
      <c r="G5" s="30" t="s">
        <v>2</v>
      </c>
      <c r="H5" s="30" t="s">
        <v>0</v>
      </c>
      <c r="I5" s="30" t="s">
        <v>1</v>
      </c>
      <c r="J5" s="31" t="s">
        <v>2</v>
      </c>
      <c r="K5" s="2"/>
      <c r="L5" s="2"/>
    </row>
    <row r="6" spans="1:12" ht="10.5" customHeight="1" x14ac:dyDescent="0.15">
      <c r="A6" s="225"/>
      <c r="B6" s="226" t="s">
        <v>3</v>
      </c>
      <c r="C6" s="227"/>
      <c r="D6" s="227"/>
      <c r="E6" s="227"/>
      <c r="F6" s="227"/>
      <c r="G6" s="227"/>
      <c r="H6" s="227"/>
      <c r="I6" s="227"/>
      <c r="J6" s="228"/>
      <c r="K6" s="2"/>
      <c r="L6" s="2"/>
    </row>
    <row r="7" spans="1:12" x14ac:dyDescent="0.15">
      <c r="A7" s="20"/>
      <c r="B7" s="21"/>
      <c r="C7" s="21"/>
      <c r="D7" s="21"/>
      <c r="E7" s="21"/>
      <c r="F7" s="21"/>
      <c r="G7" s="21"/>
      <c r="H7" s="21"/>
      <c r="I7" s="21"/>
      <c r="J7" s="21"/>
      <c r="K7" s="2"/>
      <c r="L7" s="2"/>
    </row>
    <row r="8" spans="1:12" x14ac:dyDescent="0.15">
      <c r="A8" s="20" t="s">
        <v>5</v>
      </c>
      <c r="B8" s="14">
        <v>5972</v>
      </c>
      <c r="C8" s="14">
        <v>1245</v>
      </c>
      <c r="D8" s="14">
        <v>4727</v>
      </c>
      <c r="E8" s="14">
        <v>5743</v>
      </c>
      <c r="F8" s="14">
        <v>1186</v>
      </c>
      <c r="G8" s="14">
        <v>4557</v>
      </c>
      <c r="H8" s="14">
        <v>229</v>
      </c>
      <c r="I8" s="14">
        <v>59</v>
      </c>
      <c r="J8" s="14">
        <v>170</v>
      </c>
      <c r="K8" s="2"/>
      <c r="L8" s="2"/>
    </row>
    <row r="9" spans="1:12" x14ac:dyDescent="0.15">
      <c r="A9" s="20" t="s">
        <v>6</v>
      </c>
      <c r="B9" s="14">
        <v>413</v>
      </c>
      <c r="C9" s="14">
        <v>165</v>
      </c>
      <c r="D9" s="14">
        <v>248</v>
      </c>
      <c r="E9" s="14">
        <v>405</v>
      </c>
      <c r="F9" s="14">
        <v>160</v>
      </c>
      <c r="G9" s="14">
        <v>245</v>
      </c>
      <c r="H9" s="14">
        <v>8</v>
      </c>
      <c r="I9" s="14">
        <v>5</v>
      </c>
      <c r="J9" s="14">
        <v>3</v>
      </c>
      <c r="K9" s="2"/>
      <c r="L9" s="2"/>
    </row>
    <row r="10" spans="1:12" ht="8.25" customHeight="1" x14ac:dyDescent="0.15">
      <c r="A10" s="20" t="s">
        <v>7</v>
      </c>
      <c r="B10" s="14">
        <v>9575</v>
      </c>
      <c r="C10" s="14">
        <v>4098</v>
      </c>
      <c r="D10" s="14">
        <v>5477</v>
      </c>
      <c r="E10" s="14">
        <v>9031</v>
      </c>
      <c r="F10" s="14">
        <v>3908</v>
      </c>
      <c r="G10" s="14">
        <v>5123</v>
      </c>
      <c r="H10" s="14">
        <v>544</v>
      </c>
      <c r="I10" s="14">
        <v>190</v>
      </c>
      <c r="J10" s="14">
        <v>354</v>
      </c>
      <c r="K10" s="2"/>
      <c r="L10" s="2"/>
    </row>
    <row r="11" spans="1:12" x14ac:dyDescent="0.15">
      <c r="A11" s="20" t="s">
        <v>8</v>
      </c>
      <c r="B11" s="14">
        <v>6084</v>
      </c>
      <c r="C11" s="14">
        <v>3190</v>
      </c>
      <c r="D11" s="14">
        <v>2894</v>
      </c>
      <c r="E11" s="14">
        <v>5578</v>
      </c>
      <c r="F11" s="14">
        <v>2932</v>
      </c>
      <c r="G11" s="14">
        <v>2646</v>
      </c>
      <c r="H11" s="14">
        <v>506</v>
      </c>
      <c r="I11" s="14">
        <v>258</v>
      </c>
      <c r="J11" s="14">
        <v>248</v>
      </c>
      <c r="K11" s="2"/>
      <c r="L11" s="2"/>
    </row>
    <row r="12" spans="1:12" x14ac:dyDescent="0.15">
      <c r="A12" s="20" t="s">
        <v>22</v>
      </c>
      <c r="B12" s="14">
        <v>1876</v>
      </c>
      <c r="C12" s="14">
        <v>576</v>
      </c>
      <c r="D12" s="14">
        <v>1300</v>
      </c>
      <c r="E12" s="14">
        <v>1787</v>
      </c>
      <c r="F12" s="14">
        <v>540</v>
      </c>
      <c r="G12" s="14">
        <v>1247</v>
      </c>
      <c r="H12" s="14">
        <v>89</v>
      </c>
      <c r="I12" s="14">
        <v>36</v>
      </c>
      <c r="J12" s="14">
        <v>53</v>
      </c>
      <c r="K12" s="2"/>
      <c r="L12" s="2"/>
    </row>
    <row r="13" spans="1:12" x14ac:dyDescent="0.15">
      <c r="A13" s="20" t="s">
        <v>9</v>
      </c>
      <c r="B13" s="14">
        <v>369</v>
      </c>
      <c r="C13" s="14">
        <v>61</v>
      </c>
      <c r="D13" s="14">
        <v>308</v>
      </c>
      <c r="E13" s="14">
        <v>359</v>
      </c>
      <c r="F13" s="14">
        <v>58</v>
      </c>
      <c r="G13" s="14">
        <v>301</v>
      </c>
      <c r="H13" s="14">
        <v>10</v>
      </c>
      <c r="I13" s="14">
        <v>3</v>
      </c>
      <c r="J13" s="14">
        <v>7</v>
      </c>
      <c r="K13" s="2"/>
      <c r="L13" s="2"/>
    </row>
    <row r="14" spans="1:12" x14ac:dyDescent="0.15">
      <c r="A14" s="20" t="s">
        <v>10</v>
      </c>
      <c r="B14" s="14">
        <v>1472</v>
      </c>
      <c r="C14" s="14">
        <v>742</v>
      </c>
      <c r="D14" s="14">
        <v>730</v>
      </c>
      <c r="E14" s="14">
        <v>1309</v>
      </c>
      <c r="F14" s="14">
        <v>662</v>
      </c>
      <c r="G14" s="14">
        <v>647</v>
      </c>
      <c r="H14" s="14">
        <v>163</v>
      </c>
      <c r="I14" s="14">
        <v>80</v>
      </c>
      <c r="J14" s="14">
        <v>83</v>
      </c>
      <c r="K14" s="2"/>
      <c r="L14" s="2"/>
    </row>
    <row r="15" spans="1:12" x14ac:dyDescent="0.15">
      <c r="A15" s="20" t="s">
        <v>11</v>
      </c>
      <c r="B15" s="14">
        <v>7165</v>
      </c>
      <c r="C15" s="14">
        <v>5617</v>
      </c>
      <c r="D15" s="14">
        <v>1548</v>
      </c>
      <c r="E15" s="14">
        <v>6338</v>
      </c>
      <c r="F15" s="14">
        <v>5005</v>
      </c>
      <c r="G15" s="14">
        <v>1333</v>
      </c>
      <c r="H15" s="14">
        <v>827</v>
      </c>
      <c r="I15" s="14">
        <v>612</v>
      </c>
      <c r="J15" s="14">
        <v>215</v>
      </c>
      <c r="K15" s="2"/>
      <c r="L15" s="2"/>
    </row>
    <row r="16" spans="1:12" x14ac:dyDescent="0.15">
      <c r="A16" s="20" t="s">
        <v>20</v>
      </c>
      <c r="B16" s="14">
        <v>1335</v>
      </c>
      <c r="C16" s="14">
        <v>383</v>
      </c>
      <c r="D16" s="14">
        <v>952</v>
      </c>
      <c r="E16" s="14">
        <v>1186</v>
      </c>
      <c r="F16" s="14">
        <v>328</v>
      </c>
      <c r="G16" s="14">
        <v>858</v>
      </c>
      <c r="H16" s="14">
        <v>149</v>
      </c>
      <c r="I16" s="14">
        <v>55</v>
      </c>
      <c r="J16" s="14">
        <v>94</v>
      </c>
      <c r="K16" s="2"/>
      <c r="L16" s="2"/>
    </row>
    <row r="17" spans="1:13" x14ac:dyDescent="0.15">
      <c r="A17" s="20"/>
      <c r="B17" s="6"/>
      <c r="C17" s="6"/>
      <c r="D17" s="6"/>
      <c r="E17" s="6"/>
      <c r="F17" s="6"/>
      <c r="G17" s="6"/>
      <c r="H17" s="6"/>
      <c r="I17" s="6"/>
      <c r="J17" s="6"/>
      <c r="K17" s="2"/>
      <c r="L17" s="2"/>
    </row>
    <row r="18" spans="1:13" x14ac:dyDescent="0.15">
      <c r="A18" s="23" t="s">
        <v>18</v>
      </c>
      <c r="B18" s="28">
        <v>34261</v>
      </c>
      <c r="C18" s="28">
        <v>16077</v>
      </c>
      <c r="D18" s="28">
        <v>18184</v>
      </c>
      <c r="E18" s="28">
        <v>31736</v>
      </c>
      <c r="F18" s="28">
        <v>14779</v>
      </c>
      <c r="G18" s="28">
        <v>16957</v>
      </c>
      <c r="H18" s="28">
        <v>2525</v>
      </c>
      <c r="I18" s="28">
        <v>1298</v>
      </c>
      <c r="J18" s="28">
        <v>1227</v>
      </c>
      <c r="K18" s="2"/>
      <c r="L18" s="2"/>
    </row>
    <row r="19" spans="1:13" x14ac:dyDescent="0.1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"/>
      <c r="L19" s="2"/>
    </row>
    <row r="20" spans="1:13" x14ac:dyDescent="0.15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"/>
      <c r="L20" s="2"/>
    </row>
    <row r="21" spans="1:13" ht="10.5" customHeight="1" x14ac:dyDescent="0.15">
      <c r="A21" s="223" t="s">
        <v>13</v>
      </c>
      <c r="B21" s="226" t="s">
        <v>19</v>
      </c>
      <c r="C21" s="227"/>
      <c r="D21" s="227"/>
      <c r="E21" s="227"/>
      <c r="F21" s="227"/>
      <c r="G21" s="227"/>
      <c r="H21" s="227"/>
      <c r="I21" s="227"/>
      <c r="J21" s="228"/>
      <c r="K21" s="2"/>
      <c r="L21" s="2"/>
    </row>
    <row r="22" spans="1:13" ht="10.5" customHeight="1" x14ac:dyDescent="0.15">
      <c r="A22" s="224"/>
      <c r="B22" s="226" t="s">
        <v>0</v>
      </c>
      <c r="C22" s="227"/>
      <c r="D22" s="227"/>
      <c r="E22" s="227" t="s">
        <v>15</v>
      </c>
      <c r="F22" s="227"/>
      <c r="G22" s="227"/>
      <c r="H22" s="227" t="s">
        <v>16</v>
      </c>
      <c r="I22" s="227"/>
      <c r="J22" s="228"/>
      <c r="K22" s="2"/>
      <c r="L22" s="2"/>
    </row>
    <row r="23" spans="1:13" ht="10.5" customHeight="1" x14ac:dyDescent="0.15">
      <c r="A23" s="224"/>
      <c r="B23" s="29" t="s">
        <v>0</v>
      </c>
      <c r="C23" s="30" t="s">
        <v>1</v>
      </c>
      <c r="D23" s="30" t="s">
        <v>2</v>
      </c>
      <c r="E23" s="30" t="s">
        <v>0</v>
      </c>
      <c r="F23" s="30" t="s">
        <v>1</v>
      </c>
      <c r="G23" s="30" t="s">
        <v>2</v>
      </c>
      <c r="H23" s="30" t="s">
        <v>0</v>
      </c>
      <c r="I23" s="30" t="s">
        <v>1</v>
      </c>
      <c r="J23" s="31" t="s">
        <v>2</v>
      </c>
      <c r="K23" s="2"/>
      <c r="L23" s="2" t="s">
        <v>24</v>
      </c>
      <c r="M23" s="1">
        <f>H18/B18*100</f>
        <v>7.3698957998890871</v>
      </c>
    </row>
    <row r="24" spans="1:13" ht="10.5" customHeight="1" x14ac:dyDescent="0.15">
      <c r="A24" s="225"/>
      <c r="B24" s="226" t="s">
        <v>17</v>
      </c>
      <c r="C24" s="227"/>
      <c r="D24" s="227"/>
      <c r="E24" s="227"/>
      <c r="F24" s="227"/>
      <c r="G24" s="227"/>
      <c r="H24" s="227"/>
      <c r="I24" s="227"/>
      <c r="J24" s="228"/>
      <c r="K24" s="2"/>
      <c r="L24" s="2"/>
    </row>
    <row r="25" spans="1:13" x14ac:dyDescent="0.15">
      <c r="A25" s="23"/>
      <c r="B25" s="20"/>
      <c r="C25" s="20"/>
      <c r="D25" s="20"/>
      <c r="E25" s="20"/>
      <c r="F25" s="20"/>
      <c r="G25" s="20"/>
      <c r="H25" s="20"/>
      <c r="I25" s="20"/>
      <c r="J25" s="20"/>
      <c r="K25" s="2"/>
      <c r="L25" s="2"/>
    </row>
    <row r="26" spans="1:13" s="51" customFormat="1" x14ac:dyDescent="0.15">
      <c r="A26" s="48" t="s">
        <v>5</v>
      </c>
      <c r="B26" s="49">
        <v>17.430898105717869</v>
      </c>
      <c r="C26" s="49">
        <v>7.7439820862101136</v>
      </c>
      <c r="D26" s="49">
        <v>25.995380554333479</v>
      </c>
      <c r="E26" s="49">
        <v>18.096168389210991</v>
      </c>
      <c r="F26" s="49">
        <v>8.0249001962243725</v>
      </c>
      <c r="G26" s="49">
        <v>26.87385740402194</v>
      </c>
      <c r="H26" s="49">
        <v>9.0693069306930685</v>
      </c>
      <c r="I26" s="49">
        <v>4.5454545454545459</v>
      </c>
      <c r="J26" s="49">
        <v>13.854930725346373</v>
      </c>
      <c r="K26" s="50"/>
      <c r="L26" s="48" t="s">
        <v>11</v>
      </c>
      <c r="M26" s="49">
        <v>32.752475247524757</v>
      </c>
    </row>
    <row r="27" spans="1:13" x14ac:dyDescent="0.15">
      <c r="A27" s="20" t="s">
        <v>6</v>
      </c>
      <c r="B27" s="25">
        <v>1.2054522635066112</v>
      </c>
      <c r="C27" s="25">
        <v>1.0263108788953164</v>
      </c>
      <c r="D27" s="25">
        <v>1.3638363396392434</v>
      </c>
      <c r="E27" s="25">
        <v>1.2761532644315603</v>
      </c>
      <c r="F27" s="25">
        <v>1.082617227146627</v>
      </c>
      <c r="G27" s="25">
        <v>1.444831043226986</v>
      </c>
      <c r="H27" s="25">
        <v>0.31683168316831684</v>
      </c>
      <c r="I27" s="25">
        <v>0.38520801232665641</v>
      </c>
      <c r="J27" s="25">
        <v>0.24449877750611246</v>
      </c>
      <c r="K27" s="2"/>
      <c r="L27" s="20" t="s">
        <v>7</v>
      </c>
      <c r="M27" s="25">
        <v>21.544554455445546</v>
      </c>
    </row>
    <row r="28" spans="1:13" s="51" customFormat="1" x14ac:dyDescent="0.15">
      <c r="A28" s="48" t="s">
        <v>7</v>
      </c>
      <c r="B28" s="49">
        <v>27.947228627302177</v>
      </c>
      <c r="C28" s="49">
        <v>25.489830192200035</v>
      </c>
      <c r="D28" s="49">
        <v>30.119885613726353</v>
      </c>
      <c r="E28" s="49">
        <v>28.456642298966472</v>
      </c>
      <c r="F28" s="49">
        <v>26.442925773056363</v>
      </c>
      <c r="G28" s="49">
        <v>30.211711977354483</v>
      </c>
      <c r="H28" s="49">
        <v>21.544554455445546</v>
      </c>
      <c r="I28" s="49">
        <v>14.637904468412943</v>
      </c>
      <c r="J28" s="49">
        <v>28.850855745721272</v>
      </c>
      <c r="K28" s="50"/>
      <c r="L28" s="48" t="s">
        <v>8</v>
      </c>
      <c r="M28" s="49">
        <v>20.03960396039604</v>
      </c>
    </row>
    <row r="29" spans="1:13" x14ac:dyDescent="0.15">
      <c r="A29" s="20" t="s">
        <v>8</v>
      </c>
      <c r="B29" s="25">
        <v>17.757800414465429</v>
      </c>
      <c r="C29" s="25">
        <v>19.842010325309449</v>
      </c>
      <c r="D29" s="25">
        <v>15.915090189177301</v>
      </c>
      <c r="E29" s="25">
        <v>17.576254096294431</v>
      </c>
      <c r="F29" s="25">
        <v>19.838960687461942</v>
      </c>
      <c r="G29" s="25">
        <v>15.604175266851447</v>
      </c>
      <c r="H29" s="25">
        <v>20.03960396039604</v>
      </c>
      <c r="I29" s="25">
        <v>19.876733436055467</v>
      </c>
      <c r="J29" s="25">
        <v>20.211898940505296</v>
      </c>
      <c r="K29" s="2"/>
      <c r="L29" s="20" t="s">
        <v>5</v>
      </c>
      <c r="M29" s="25">
        <v>9.0693069306930685</v>
      </c>
    </row>
    <row r="30" spans="1:13" x14ac:dyDescent="0.15">
      <c r="A30" s="20" t="s">
        <v>22</v>
      </c>
      <c r="B30" s="25">
        <v>5.4756136715215549</v>
      </c>
      <c r="C30" s="25">
        <v>3.582757977234559</v>
      </c>
      <c r="D30" s="25">
        <v>7.1491421029476463</v>
      </c>
      <c r="E30" s="25">
        <v>5.6308293420720945</v>
      </c>
      <c r="F30" s="25">
        <v>3.6538331416198657</v>
      </c>
      <c r="G30" s="25">
        <v>7.3538951465471483</v>
      </c>
      <c r="H30" s="25">
        <v>3.5247524752475243</v>
      </c>
      <c r="I30" s="25">
        <v>2.773497688751926</v>
      </c>
      <c r="J30" s="25">
        <v>4.3194784026079871</v>
      </c>
      <c r="K30" s="2"/>
      <c r="L30" s="20" t="s">
        <v>10</v>
      </c>
      <c r="M30" s="25">
        <v>6.4554455445544559</v>
      </c>
    </row>
    <row r="31" spans="1:13" x14ac:dyDescent="0.15">
      <c r="A31" s="20" t="s">
        <v>9</v>
      </c>
      <c r="B31" s="25">
        <v>1.0770263564986429</v>
      </c>
      <c r="C31" s="25">
        <v>0.37942402189463209</v>
      </c>
      <c r="D31" s="25">
        <v>1.6937967443906732</v>
      </c>
      <c r="E31" s="25">
        <v>1.1312074615578522</v>
      </c>
      <c r="F31" s="25">
        <v>0.39244874484065229</v>
      </c>
      <c r="G31" s="25">
        <v>1.7750781388217254</v>
      </c>
      <c r="H31" s="25">
        <v>0.39603960396039606</v>
      </c>
      <c r="I31" s="25">
        <v>0.23112480739599386</v>
      </c>
      <c r="J31" s="25">
        <v>0.5704971475142625</v>
      </c>
      <c r="K31" s="2"/>
      <c r="L31" s="20" t="s">
        <v>20</v>
      </c>
      <c r="M31" s="25">
        <v>5.9009900990099009</v>
      </c>
    </row>
    <row r="32" spans="1:13" x14ac:dyDescent="0.15">
      <c r="A32" s="20" t="s">
        <v>10</v>
      </c>
      <c r="B32" s="25">
        <v>4.2964303435393019</v>
      </c>
      <c r="C32" s="25">
        <v>4.6152889220625735</v>
      </c>
      <c r="D32" s="25">
        <v>4.0145182578090637</v>
      </c>
      <c r="E32" s="25">
        <v>4.1246533904713889</v>
      </c>
      <c r="F32" s="25">
        <v>4.4793287773191697</v>
      </c>
      <c r="G32" s="25">
        <v>3.8155334080320813</v>
      </c>
      <c r="H32" s="25">
        <v>6.4554455445544559</v>
      </c>
      <c r="I32" s="25">
        <v>6.1633281972265026</v>
      </c>
      <c r="J32" s="25">
        <v>6.764466177669112</v>
      </c>
      <c r="K32" s="2"/>
      <c r="L32" s="20" t="s">
        <v>22</v>
      </c>
      <c r="M32" s="25">
        <v>3.5247524752475243</v>
      </c>
    </row>
    <row r="33" spans="1:13" x14ac:dyDescent="0.15">
      <c r="A33" s="20" t="s">
        <v>11</v>
      </c>
      <c r="B33" s="25">
        <v>20.912991448002103</v>
      </c>
      <c r="C33" s="25">
        <v>34.938110343969647</v>
      </c>
      <c r="D33" s="25">
        <v>8.5129784425868902</v>
      </c>
      <c r="E33" s="25">
        <v>19.971010839425301</v>
      </c>
      <c r="F33" s="25">
        <v>33.865620136680427</v>
      </c>
      <c r="G33" s="25">
        <v>7.8610603290676417</v>
      </c>
      <c r="H33" s="25">
        <v>32.752475247524757</v>
      </c>
      <c r="I33" s="25">
        <v>47.14946070878274</v>
      </c>
      <c r="J33" s="25">
        <v>17.522412387938061</v>
      </c>
      <c r="K33" s="2"/>
      <c r="L33" s="20" t="s">
        <v>9</v>
      </c>
      <c r="M33" s="25">
        <v>0.39603960396039606</v>
      </c>
    </row>
    <row r="34" spans="1:13" s="55" customFormat="1" x14ac:dyDescent="0.15">
      <c r="A34" s="52" t="s">
        <v>20</v>
      </c>
      <c r="B34" s="53">
        <v>3.8965587694463095</v>
      </c>
      <c r="C34" s="53">
        <v>2.3822852522236735</v>
      </c>
      <c r="D34" s="53">
        <v>5.2353717553893535</v>
      </c>
      <c r="E34" s="53">
        <v>3.7370809175699522</v>
      </c>
      <c r="F34" s="53">
        <v>2.2193653156505855</v>
      </c>
      <c r="G34" s="53">
        <v>5.0598572860765465</v>
      </c>
      <c r="H34" s="53">
        <v>5.9009900990099009</v>
      </c>
      <c r="I34" s="53">
        <v>4.2372881355932197</v>
      </c>
      <c r="J34" s="53">
        <v>7.6609616951915243</v>
      </c>
      <c r="K34" s="54"/>
      <c r="L34" s="52" t="s">
        <v>6</v>
      </c>
      <c r="M34" s="53">
        <v>0.31683168316831684</v>
      </c>
    </row>
    <row r="35" spans="1:13" x14ac:dyDescent="0.15">
      <c r="A35" s="20"/>
      <c r="B35" s="22"/>
      <c r="C35" s="22"/>
      <c r="D35" s="22"/>
      <c r="E35" s="22"/>
      <c r="F35" s="22"/>
      <c r="G35" s="22"/>
      <c r="H35" s="22"/>
      <c r="I35" s="22"/>
      <c r="J35" s="22"/>
      <c r="K35" s="2"/>
      <c r="L35" s="20"/>
      <c r="M35" s="22"/>
    </row>
    <row r="36" spans="1:13" x14ac:dyDescent="0.15">
      <c r="A36" s="23" t="s">
        <v>18</v>
      </c>
      <c r="B36" s="26">
        <v>100</v>
      </c>
      <c r="C36" s="26">
        <v>100</v>
      </c>
      <c r="D36" s="26">
        <v>100</v>
      </c>
      <c r="E36" s="26">
        <v>100</v>
      </c>
      <c r="F36" s="26">
        <v>100</v>
      </c>
      <c r="G36" s="26">
        <v>100</v>
      </c>
      <c r="H36" s="26">
        <v>100</v>
      </c>
      <c r="I36" s="26">
        <v>100</v>
      </c>
      <c r="J36" s="26">
        <v>100</v>
      </c>
      <c r="K36" s="2"/>
      <c r="L36" s="23" t="s">
        <v>18</v>
      </c>
      <c r="M36" s="26">
        <v>100</v>
      </c>
    </row>
    <row r="37" spans="1:13" x14ac:dyDescent="0.15">
      <c r="A37" s="27"/>
      <c r="B37" s="24"/>
      <c r="C37" s="24"/>
      <c r="D37" s="24"/>
      <c r="E37" s="24"/>
      <c r="F37" s="24"/>
      <c r="G37" s="24"/>
      <c r="H37" s="24"/>
      <c r="I37" s="24"/>
      <c r="J37" s="24"/>
      <c r="K37" s="2"/>
      <c r="L37" s="2"/>
    </row>
    <row r="38" spans="1:13" x14ac:dyDescent="0.15">
      <c r="A38" s="2" t="s">
        <v>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41" spans="1:13" x14ac:dyDescent="0.15">
      <c r="B41" s="3" t="s">
        <v>26</v>
      </c>
      <c r="C41" s="3"/>
      <c r="D41" s="3"/>
      <c r="E41" s="3"/>
      <c r="F41" s="3"/>
      <c r="G41" s="3"/>
      <c r="H41" s="3"/>
      <c r="I41" s="3"/>
      <c r="J41" s="3"/>
    </row>
    <row r="42" spans="1:13" x14ac:dyDescent="0.15">
      <c r="A42" s="1" t="s">
        <v>25</v>
      </c>
      <c r="C42" s="3"/>
      <c r="D42" s="3"/>
      <c r="E42" s="3"/>
      <c r="F42" s="3"/>
      <c r="G42" s="3"/>
      <c r="H42" s="3"/>
      <c r="I42" s="3"/>
      <c r="J42" s="3"/>
    </row>
    <row r="43" spans="1:13" x14ac:dyDescent="0.15">
      <c r="A43" s="20" t="s">
        <v>5</v>
      </c>
      <c r="B43" s="32">
        <f t="shared" ref="B43:B51" si="0">H8/B8*100</f>
        <v>3.8345612860013394</v>
      </c>
      <c r="C43" s="3"/>
      <c r="D43" s="3"/>
      <c r="E43" s="4"/>
      <c r="F43" s="3"/>
      <c r="G43" s="3"/>
      <c r="H43" s="3"/>
      <c r="I43" s="3"/>
      <c r="J43" s="3"/>
    </row>
    <row r="44" spans="1:13" x14ac:dyDescent="0.15">
      <c r="A44" s="20" t="s">
        <v>6</v>
      </c>
      <c r="B44" s="32">
        <f t="shared" si="0"/>
        <v>1.937046004842615</v>
      </c>
      <c r="C44" s="3"/>
      <c r="D44" s="3"/>
      <c r="E44" s="4"/>
      <c r="F44" s="4"/>
      <c r="G44" s="4"/>
      <c r="H44" s="4"/>
      <c r="I44" s="3"/>
      <c r="J44" s="3"/>
    </row>
    <row r="45" spans="1:13" x14ac:dyDescent="0.15">
      <c r="A45" s="20" t="s">
        <v>7</v>
      </c>
      <c r="B45" s="32">
        <f t="shared" si="0"/>
        <v>5.6814621409921671</v>
      </c>
      <c r="C45" s="3"/>
      <c r="D45" s="3"/>
      <c r="E45" s="4"/>
      <c r="F45" s="4"/>
      <c r="G45" s="4"/>
      <c r="H45" s="4"/>
      <c r="I45" s="3"/>
      <c r="J45" s="3"/>
    </row>
    <row r="46" spans="1:13" x14ac:dyDescent="0.15">
      <c r="A46" s="20" t="s">
        <v>8</v>
      </c>
      <c r="B46" s="32">
        <f t="shared" si="0"/>
        <v>8.3168967784352397</v>
      </c>
      <c r="C46" s="3"/>
      <c r="D46" s="3"/>
      <c r="E46" s="4"/>
      <c r="F46" s="4"/>
      <c r="G46" s="4"/>
      <c r="H46" s="4"/>
      <c r="I46" s="3"/>
      <c r="J46" s="3"/>
    </row>
    <row r="47" spans="1:13" x14ac:dyDescent="0.15">
      <c r="A47" s="20" t="s">
        <v>22</v>
      </c>
      <c r="B47" s="32">
        <f t="shared" si="0"/>
        <v>4.7441364605543708</v>
      </c>
      <c r="C47" s="3"/>
      <c r="D47" s="3"/>
      <c r="E47" s="4"/>
      <c r="F47" s="4"/>
      <c r="G47" s="4"/>
      <c r="H47" s="4"/>
      <c r="I47" s="3"/>
      <c r="J47" s="3"/>
    </row>
    <row r="48" spans="1:13" x14ac:dyDescent="0.15">
      <c r="A48" s="20" t="s">
        <v>9</v>
      </c>
      <c r="B48" s="32">
        <f t="shared" si="0"/>
        <v>2.7100271002710028</v>
      </c>
      <c r="C48" s="3"/>
      <c r="D48" s="3"/>
      <c r="E48" s="4"/>
      <c r="F48" s="4"/>
      <c r="G48" s="4"/>
      <c r="H48" s="4"/>
      <c r="I48" s="3"/>
      <c r="J48" s="3"/>
    </row>
    <row r="49" spans="1:10" x14ac:dyDescent="0.15">
      <c r="A49" s="20" t="s">
        <v>10</v>
      </c>
      <c r="B49" s="32">
        <f t="shared" si="0"/>
        <v>11.073369565217392</v>
      </c>
      <c r="C49" s="3"/>
      <c r="D49" s="3"/>
      <c r="E49" s="3"/>
      <c r="F49" s="3"/>
      <c r="G49" s="3"/>
      <c r="H49" s="3"/>
      <c r="I49" s="3"/>
      <c r="J49" s="3"/>
    </row>
    <row r="50" spans="1:10" x14ac:dyDescent="0.15">
      <c r="A50" s="20" t="s">
        <v>11</v>
      </c>
      <c r="B50" s="32">
        <f t="shared" si="0"/>
        <v>11.542219120725751</v>
      </c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20" t="s">
        <v>20</v>
      </c>
      <c r="B51" s="32">
        <f t="shared" si="0"/>
        <v>11.161048689138577</v>
      </c>
      <c r="C51" s="3"/>
      <c r="D51" s="3"/>
      <c r="E51" s="3"/>
      <c r="F51" s="3"/>
      <c r="G51" s="3"/>
      <c r="H51" s="3"/>
      <c r="I51" s="3"/>
      <c r="J51" s="3"/>
    </row>
    <row r="52" spans="1:10" x14ac:dyDescent="0.15">
      <c r="A52" s="20"/>
      <c r="B52" s="32"/>
      <c r="C52" s="3"/>
      <c r="D52" s="3"/>
      <c r="E52" s="3"/>
      <c r="F52" s="3"/>
      <c r="G52" s="3"/>
      <c r="H52" s="3"/>
      <c r="I52" s="3"/>
      <c r="J52" s="3"/>
    </row>
    <row r="53" spans="1:10" x14ac:dyDescent="0.15">
      <c r="A53" s="23" t="s">
        <v>18</v>
      </c>
      <c r="B53" s="32">
        <f>H18/B18*100</f>
        <v>7.3698957998890871</v>
      </c>
      <c r="C53" s="3"/>
      <c r="D53" s="3"/>
      <c r="E53" s="3"/>
      <c r="F53" s="3"/>
      <c r="G53" s="3"/>
      <c r="H53" s="3"/>
      <c r="I53" s="3"/>
      <c r="J53" s="3"/>
    </row>
    <row r="54" spans="1:10" x14ac:dyDescent="0.15">
      <c r="B54" s="3"/>
      <c r="C54" s="3"/>
      <c r="D54" s="3"/>
      <c r="E54" s="3"/>
      <c r="F54" s="3"/>
      <c r="G54" s="3"/>
      <c r="H54" s="3"/>
      <c r="I54" s="3"/>
      <c r="J54" s="3"/>
    </row>
  </sheetData>
  <sortState ref="L26:M34">
    <sortCondition descending="1" ref="M26"/>
  </sortState>
  <mergeCells count="12">
    <mergeCell ref="A21:A24"/>
    <mergeCell ref="B21:J21"/>
    <mergeCell ref="B22:D22"/>
    <mergeCell ref="E22:G22"/>
    <mergeCell ref="H22:J22"/>
    <mergeCell ref="B24:J24"/>
    <mergeCell ref="A3:A6"/>
    <mergeCell ref="B3:J3"/>
    <mergeCell ref="B4:D4"/>
    <mergeCell ref="E4:G4"/>
    <mergeCell ref="H4:J4"/>
    <mergeCell ref="B6:J6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K38"/>
  <sheetViews>
    <sheetView zoomScale="125" workbookViewId="0">
      <selection activeCell="B36" sqref="B36"/>
    </sheetView>
    <sheetView workbookViewId="1"/>
  </sheetViews>
  <sheetFormatPr baseColWidth="10" defaultColWidth="11.42578125" defaultRowHeight="8.25" x14ac:dyDescent="0.15"/>
  <cols>
    <col min="1" max="1" width="27.42578125" style="6" customWidth="1"/>
    <col min="2" max="10" width="6.85546875" style="6" customWidth="1"/>
    <col min="11" max="16384" width="11.42578125" style="6"/>
  </cols>
  <sheetData>
    <row r="1" spans="1:11" s="5" customFormat="1" ht="11.25" x14ac:dyDescent="0.2">
      <c r="A1" s="5" t="s">
        <v>12</v>
      </c>
    </row>
    <row r="2" spans="1:11" x14ac:dyDescent="0.15">
      <c r="K2" s="7"/>
    </row>
    <row r="3" spans="1:11" s="12" customFormat="1" ht="10.5" customHeight="1" x14ac:dyDescent="0.2">
      <c r="A3" s="229" t="s">
        <v>13</v>
      </c>
      <c r="B3" s="232" t="s">
        <v>14</v>
      </c>
      <c r="C3" s="233"/>
      <c r="D3" s="233"/>
      <c r="E3" s="233"/>
      <c r="F3" s="233"/>
      <c r="G3" s="233"/>
      <c r="H3" s="233"/>
      <c r="I3" s="233"/>
      <c r="J3" s="234"/>
      <c r="K3" s="11"/>
    </row>
    <row r="4" spans="1:11" s="12" customFormat="1" ht="10.5" customHeight="1" x14ac:dyDescent="0.2">
      <c r="A4" s="230"/>
      <c r="B4" s="232" t="s">
        <v>0</v>
      </c>
      <c r="C4" s="233"/>
      <c r="D4" s="233"/>
      <c r="E4" s="233" t="s">
        <v>15</v>
      </c>
      <c r="F4" s="233"/>
      <c r="G4" s="233"/>
      <c r="H4" s="233" t="s">
        <v>16</v>
      </c>
      <c r="I4" s="233"/>
      <c r="J4" s="234"/>
      <c r="K4" s="11"/>
    </row>
    <row r="5" spans="1:11" s="12" customFormat="1" ht="10.5" customHeight="1" x14ac:dyDescent="0.2">
      <c r="A5" s="230"/>
      <c r="B5" s="8" t="s">
        <v>0</v>
      </c>
      <c r="C5" s="9" t="s">
        <v>1</v>
      </c>
      <c r="D5" s="9" t="s">
        <v>2</v>
      </c>
      <c r="E5" s="9" t="s">
        <v>0</v>
      </c>
      <c r="F5" s="9" t="s">
        <v>1</v>
      </c>
      <c r="G5" s="9" t="s">
        <v>2</v>
      </c>
      <c r="H5" s="9" t="s">
        <v>0</v>
      </c>
      <c r="I5" s="9" t="s">
        <v>1</v>
      </c>
      <c r="J5" s="10" t="s">
        <v>2</v>
      </c>
      <c r="K5" s="11"/>
    </row>
    <row r="6" spans="1:11" s="12" customFormat="1" ht="10.5" customHeight="1" x14ac:dyDescent="0.2">
      <c r="A6" s="231"/>
      <c r="B6" s="232" t="s">
        <v>3</v>
      </c>
      <c r="C6" s="233"/>
      <c r="D6" s="233"/>
      <c r="E6" s="233"/>
      <c r="F6" s="233"/>
      <c r="G6" s="233"/>
      <c r="H6" s="233"/>
      <c r="I6" s="233"/>
      <c r="J6" s="234"/>
      <c r="K6" s="11"/>
    </row>
    <row r="7" spans="1:11" x14ac:dyDescent="0.15">
      <c r="K7" s="7"/>
    </row>
    <row r="8" spans="1:11" x14ac:dyDescent="0.15">
      <c r="A8" s="13" t="s">
        <v>5</v>
      </c>
      <c r="B8" s="14">
        <v>5383</v>
      </c>
      <c r="C8" s="14">
        <v>1113</v>
      </c>
      <c r="D8" s="14">
        <v>4270</v>
      </c>
      <c r="E8" s="14">
        <v>5137</v>
      </c>
      <c r="F8" s="14">
        <v>1074</v>
      </c>
      <c r="G8" s="14">
        <v>4063</v>
      </c>
      <c r="H8" s="14">
        <v>246</v>
      </c>
      <c r="I8" s="14">
        <v>39</v>
      </c>
      <c r="J8" s="14">
        <v>207</v>
      </c>
      <c r="K8" s="7"/>
    </row>
    <row r="9" spans="1:11" x14ac:dyDescent="0.15">
      <c r="A9" s="13" t="s">
        <v>6</v>
      </c>
      <c r="B9" s="14">
        <v>337</v>
      </c>
      <c r="C9" s="14">
        <v>148</v>
      </c>
      <c r="D9" s="14">
        <v>189</v>
      </c>
      <c r="E9" s="14">
        <v>333</v>
      </c>
      <c r="F9" s="14">
        <v>146</v>
      </c>
      <c r="G9" s="14">
        <v>187</v>
      </c>
      <c r="H9" s="14">
        <v>4</v>
      </c>
      <c r="I9" s="14">
        <v>2</v>
      </c>
      <c r="J9" s="14">
        <v>2</v>
      </c>
      <c r="K9" s="7"/>
    </row>
    <row r="10" spans="1:11" x14ac:dyDescent="0.15">
      <c r="A10" s="13" t="s">
        <v>7</v>
      </c>
      <c r="B10" s="14">
        <v>8712</v>
      </c>
      <c r="C10" s="14">
        <v>3809</v>
      </c>
      <c r="D10" s="14">
        <v>4903</v>
      </c>
      <c r="E10" s="14">
        <v>8187</v>
      </c>
      <c r="F10" s="14">
        <v>3618</v>
      </c>
      <c r="G10" s="14">
        <v>4569</v>
      </c>
      <c r="H10" s="14">
        <v>525</v>
      </c>
      <c r="I10" s="14">
        <v>191</v>
      </c>
      <c r="J10" s="14">
        <v>334</v>
      </c>
      <c r="K10" s="7"/>
    </row>
    <row r="11" spans="1:11" x14ac:dyDescent="0.15">
      <c r="A11" s="13" t="s">
        <v>8</v>
      </c>
      <c r="B11" s="14">
        <v>5485</v>
      </c>
      <c r="C11" s="14">
        <v>2933</v>
      </c>
      <c r="D11" s="14">
        <v>2552</v>
      </c>
      <c r="E11" s="14">
        <v>5050</v>
      </c>
      <c r="F11" s="14">
        <v>2689</v>
      </c>
      <c r="G11" s="14">
        <v>2361</v>
      </c>
      <c r="H11" s="14">
        <v>435</v>
      </c>
      <c r="I11" s="14">
        <v>244</v>
      </c>
      <c r="J11" s="14">
        <v>191</v>
      </c>
      <c r="K11" s="7"/>
    </row>
    <row r="12" spans="1:11" x14ac:dyDescent="0.15">
      <c r="A12" s="20" t="s">
        <v>22</v>
      </c>
      <c r="B12" s="14">
        <v>1905</v>
      </c>
      <c r="C12" s="14">
        <v>623</v>
      </c>
      <c r="D12" s="14">
        <v>1282</v>
      </c>
      <c r="E12" s="14">
        <v>1809</v>
      </c>
      <c r="F12" s="14">
        <v>575</v>
      </c>
      <c r="G12" s="14">
        <v>1234</v>
      </c>
      <c r="H12" s="14">
        <v>96</v>
      </c>
      <c r="I12" s="14">
        <v>48</v>
      </c>
      <c r="J12" s="14">
        <v>48</v>
      </c>
      <c r="K12" s="7"/>
    </row>
    <row r="13" spans="1:11" x14ac:dyDescent="0.15">
      <c r="A13" s="13" t="s">
        <v>9</v>
      </c>
      <c r="B13" s="14">
        <v>389</v>
      </c>
      <c r="C13" s="14">
        <v>69</v>
      </c>
      <c r="D13" s="14">
        <v>320</v>
      </c>
      <c r="E13" s="14">
        <v>365</v>
      </c>
      <c r="F13" s="14">
        <v>58</v>
      </c>
      <c r="G13" s="14">
        <v>307</v>
      </c>
      <c r="H13" s="14">
        <v>24</v>
      </c>
      <c r="I13" s="14">
        <v>11</v>
      </c>
      <c r="J13" s="14">
        <v>13</v>
      </c>
      <c r="K13" s="7"/>
    </row>
    <row r="14" spans="1:11" x14ac:dyDescent="0.15">
      <c r="A14" s="13" t="s">
        <v>10</v>
      </c>
      <c r="B14" s="14">
        <v>1337</v>
      </c>
      <c r="C14" s="14">
        <v>619</v>
      </c>
      <c r="D14" s="14">
        <v>718</v>
      </c>
      <c r="E14" s="14">
        <v>1240</v>
      </c>
      <c r="F14" s="14">
        <v>578</v>
      </c>
      <c r="G14" s="14">
        <v>662</v>
      </c>
      <c r="H14" s="14">
        <v>97</v>
      </c>
      <c r="I14" s="14">
        <v>41</v>
      </c>
      <c r="J14" s="14">
        <v>56</v>
      </c>
      <c r="K14" s="7"/>
    </row>
    <row r="15" spans="1:11" x14ac:dyDescent="0.15">
      <c r="A15" s="13" t="s">
        <v>11</v>
      </c>
      <c r="B15" s="14">
        <v>6033</v>
      </c>
      <c r="C15" s="14">
        <v>4625</v>
      </c>
      <c r="D15" s="14">
        <v>1408</v>
      </c>
      <c r="E15" s="14">
        <v>5289</v>
      </c>
      <c r="F15" s="14">
        <v>4116</v>
      </c>
      <c r="G15" s="14">
        <v>1173</v>
      </c>
      <c r="H15" s="14">
        <v>744</v>
      </c>
      <c r="I15" s="14">
        <v>509</v>
      </c>
      <c r="J15" s="14">
        <v>235</v>
      </c>
      <c r="K15" s="7"/>
    </row>
    <row r="16" spans="1:11" x14ac:dyDescent="0.15">
      <c r="A16" s="13" t="s">
        <v>20</v>
      </c>
      <c r="B16" s="14">
        <v>1357</v>
      </c>
      <c r="C16" s="14">
        <v>389</v>
      </c>
      <c r="D16" s="14">
        <v>968</v>
      </c>
      <c r="E16" s="14">
        <v>1206</v>
      </c>
      <c r="F16" s="14">
        <v>342</v>
      </c>
      <c r="G16" s="14">
        <v>864</v>
      </c>
      <c r="H16" s="14">
        <v>151</v>
      </c>
      <c r="I16" s="14">
        <v>47</v>
      </c>
      <c r="J16" s="14">
        <v>104</v>
      </c>
      <c r="K16" s="7"/>
    </row>
    <row r="17" spans="1:11" x14ac:dyDescent="0.15">
      <c r="A17" s="13"/>
      <c r="K17" s="7"/>
    </row>
    <row r="18" spans="1:11" x14ac:dyDescent="0.15">
      <c r="A18" s="23" t="s">
        <v>18</v>
      </c>
      <c r="B18" s="28">
        <v>30938</v>
      </c>
      <c r="C18" s="28">
        <v>14328</v>
      </c>
      <c r="D18" s="28">
        <v>16610</v>
      </c>
      <c r="E18" s="28">
        <v>28616</v>
      </c>
      <c r="F18" s="28">
        <v>13196</v>
      </c>
      <c r="G18" s="28">
        <v>15420</v>
      </c>
      <c r="H18" s="28">
        <v>2322</v>
      </c>
      <c r="I18" s="28">
        <v>1132</v>
      </c>
      <c r="J18" s="28">
        <v>1190</v>
      </c>
      <c r="K18" s="7"/>
    </row>
    <row r="19" spans="1:11" x14ac:dyDescent="0.15">
      <c r="K19" s="7"/>
    </row>
    <row r="20" spans="1:11" x14ac:dyDescent="0.15">
      <c r="K20" s="7"/>
    </row>
    <row r="21" spans="1:11" s="12" customFormat="1" ht="10.5" customHeight="1" x14ac:dyDescent="0.2">
      <c r="A21" s="229" t="s">
        <v>13</v>
      </c>
      <c r="B21" s="232" t="s">
        <v>14</v>
      </c>
      <c r="C21" s="233"/>
      <c r="D21" s="233"/>
      <c r="E21" s="233"/>
      <c r="F21" s="233"/>
      <c r="G21" s="233"/>
      <c r="H21" s="233"/>
      <c r="I21" s="233"/>
      <c r="J21" s="234"/>
      <c r="K21" s="11"/>
    </row>
    <row r="22" spans="1:11" s="12" customFormat="1" ht="10.5" customHeight="1" x14ac:dyDescent="0.2">
      <c r="A22" s="230"/>
      <c r="B22" s="232" t="s">
        <v>0</v>
      </c>
      <c r="C22" s="233"/>
      <c r="D22" s="233"/>
      <c r="E22" s="233" t="s">
        <v>15</v>
      </c>
      <c r="F22" s="233"/>
      <c r="G22" s="233"/>
      <c r="H22" s="233" t="s">
        <v>16</v>
      </c>
      <c r="I22" s="233"/>
      <c r="J22" s="234"/>
      <c r="K22" s="11"/>
    </row>
    <row r="23" spans="1:11" s="12" customFormat="1" ht="10.5" customHeight="1" x14ac:dyDescent="0.2">
      <c r="A23" s="230"/>
      <c r="B23" s="8" t="s">
        <v>0</v>
      </c>
      <c r="C23" s="9" t="s">
        <v>1</v>
      </c>
      <c r="D23" s="9" t="s">
        <v>2</v>
      </c>
      <c r="E23" s="9" t="s">
        <v>0</v>
      </c>
      <c r="F23" s="9" t="s">
        <v>1</v>
      </c>
      <c r="G23" s="9" t="s">
        <v>2</v>
      </c>
      <c r="H23" s="9" t="s">
        <v>0</v>
      </c>
      <c r="I23" s="9" t="s">
        <v>1</v>
      </c>
      <c r="J23" s="10" t="s">
        <v>2</v>
      </c>
      <c r="K23" s="11"/>
    </row>
    <row r="24" spans="1:11" s="12" customFormat="1" ht="10.5" customHeight="1" x14ac:dyDescent="0.2">
      <c r="A24" s="231"/>
      <c r="B24" s="232" t="s">
        <v>17</v>
      </c>
      <c r="C24" s="233"/>
      <c r="D24" s="233"/>
      <c r="E24" s="233"/>
      <c r="F24" s="233"/>
      <c r="G24" s="233"/>
      <c r="H24" s="233"/>
      <c r="I24" s="233"/>
      <c r="J24" s="234"/>
      <c r="K24" s="11"/>
    </row>
    <row r="25" spans="1:11" x14ac:dyDescent="0.15">
      <c r="K25" s="7"/>
    </row>
    <row r="26" spans="1:11" x14ac:dyDescent="0.15">
      <c r="A26" s="13" t="s">
        <v>5</v>
      </c>
      <c r="B26" s="25">
        <f>B8/B$18*100</f>
        <v>17.399314758549355</v>
      </c>
      <c r="C26" s="25">
        <f t="shared" ref="B26:J34" si="0">C8/C$18*100</f>
        <v>7.7680067001675042</v>
      </c>
      <c r="D26" s="25">
        <f t="shared" si="0"/>
        <v>25.707405177603853</v>
      </c>
      <c r="E26" s="25">
        <f t="shared" si="0"/>
        <v>17.951495666759854</v>
      </c>
      <c r="F26" s="25">
        <f t="shared" si="0"/>
        <v>8.1388299484692332</v>
      </c>
      <c r="G26" s="25">
        <f t="shared" si="0"/>
        <v>26.348897535667966</v>
      </c>
      <c r="H26" s="25">
        <f t="shared" si="0"/>
        <v>10.594315245478036</v>
      </c>
      <c r="I26" s="25">
        <f t="shared" si="0"/>
        <v>3.4452296819787986</v>
      </c>
      <c r="J26" s="25">
        <f t="shared" si="0"/>
        <v>17.394957983193276</v>
      </c>
      <c r="K26" s="7"/>
    </row>
    <row r="27" spans="1:11" x14ac:dyDescent="0.15">
      <c r="A27" s="13" t="s">
        <v>6</v>
      </c>
      <c r="B27" s="25">
        <f t="shared" si="0"/>
        <v>1.089275324843235</v>
      </c>
      <c r="C27" s="25">
        <f t="shared" si="0"/>
        <v>1.0329424902289224</v>
      </c>
      <c r="D27" s="25">
        <f t="shared" si="0"/>
        <v>1.1378687537627936</v>
      </c>
      <c r="E27" s="25">
        <f t="shared" si="0"/>
        <v>1.1636846519429689</v>
      </c>
      <c r="F27" s="25">
        <f t="shared" si="0"/>
        <v>1.1063958775386482</v>
      </c>
      <c r="G27" s="25">
        <f t="shared" si="0"/>
        <v>1.2127107652399483</v>
      </c>
      <c r="H27" s="25">
        <f t="shared" si="0"/>
        <v>0.17226528854435832</v>
      </c>
      <c r="I27" s="25">
        <f t="shared" si="0"/>
        <v>0.17667844522968199</v>
      </c>
      <c r="J27" s="25">
        <f t="shared" si="0"/>
        <v>0.16806722689075632</v>
      </c>
      <c r="K27" s="7"/>
    </row>
    <row r="28" spans="1:11" x14ac:dyDescent="0.15">
      <c r="A28" s="13" t="s">
        <v>7</v>
      </c>
      <c r="B28" s="25">
        <f t="shared" si="0"/>
        <v>28.1595448962441</v>
      </c>
      <c r="C28" s="25">
        <f t="shared" si="0"/>
        <v>26.58431044109436</v>
      </c>
      <c r="D28" s="25">
        <f t="shared" si="0"/>
        <v>29.518362432269718</v>
      </c>
      <c r="E28" s="25">
        <f t="shared" si="0"/>
        <v>28.609868604976235</v>
      </c>
      <c r="F28" s="25">
        <f t="shared" si="0"/>
        <v>27.417399211882387</v>
      </c>
      <c r="G28" s="25">
        <f t="shared" si="0"/>
        <v>29.63035019455253</v>
      </c>
      <c r="H28" s="25">
        <f t="shared" si="0"/>
        <v>22.609819121447028</v>
      </c>
      <c r="I28" s="25">
        <f t="shared" si="0"/>
        <v>16.872791519434628</v>
      </c>
      <c r="J28" s="25">
        <f t="shared" si="0"/>
        <v>28.067226890756302</v>
      </c>
    </row>
    <row r="29" spans="1:11" x14ac:dyDescent="0.15">
      <c r="A29" s="13" t="s">
        <v>8</v>
      </c>
      <c r="B29" s="25">
        <f t="shared" si="0"/>
        <v>17.729006399896569</v>
      </c>
      <c r="C29" s="25">
        <f t="shared" si="0"/>
        <v>20.47040759352317</v>
      </c>
      <c r="D29" s="25">
        <f t="shared" si="0"/>
        <v>15.364238410596027</v>
      </c>
      <c r="E29" s="25">
        <f t="shared" si="0"/>
        <v>17.647469946882861</v>
      </c>
      <c r="F29" s="25">
        <f t="shared" si="0"/>
        <v>20.377387086996059</v>
      </c>
      <c r="G29" s="25">
        <f t="shared" si="0"/>
        <v>15.311284046692608</v>
      </c>
      <c r="H29" s="25">
        <f t="shared" si="0"/>
        <v>18.733850129198967</v>
      </c>
      <c r="I29" s="25">
        <f t="shared" si="0"/>
        <v>21.554770318021202</v>
      </c>
      <c r="J29" s="25">
        <f t="shared" si="0"/>
        <v>16.050420168067227</v>
      </c>
    </row>
    <row r="30" spans="1:11" x14ac:dyDescent="0.15">
      <c r="A30" s="20" t="s">
        <v>22</v>
      </c>
      <c r="B30" s="25">
        <f t="shared" si="0"/>
        <v>6.1574762428081975</v>
      </c>
      <c r="C30" s="25">
        <f t="shared" si="0"/>
        <v>4.3481295365717472</v>
      </c>
      <c r="D30" s="25">
        <f t="shared" si="0"/>
        <v>7.7182420228777842</v>
      </c>
      <c r="E30" s="25">
        <f t="shared" si="0"/>
        <v>6.321638244338831</v>
      </c>
      <c r="F30" s="25">
        <f t="shared" si="0"/>
        <v>4.357381024552895</v>
      </c>
      <c r="G30" s="25">
        <f t="shared" si="0"/>
        <v>8.0025940337224384</v>
      </c>
      <c r="H30" s="25">
        <f t="shared" si="0"/>
        <v>4.1343669250646</v>
      </c>
      <c r="I30" s="25">
        <f t="shared" si="0"/>
        <v>4.2402826855123674</v>
      </c>
      <c r="J30" s="25">
        <f t="shared" si="0"/>
        <v>4.0336134453781511</v>
      </c>
    </row>
    <row r="31" spans="1:11" x14ac:dyDescent="0.15">
      <c r="A31" s="13" t="s">
        <v>9</v>
      </c>
      <c r="B31" s="25">
        <f t="shared" si="0"/>
        <v>1.2573534165104403</v>
      </c>
      <c r="C31" s="25">
        <f t="shared" si="0"/>
        <v>0.48157453936348404</v>
      </c>
      <c r="D31" s="25">
        <f t="shared" si="0"/>
        <v>1.926550270921132</v>
      </c>
      <c r="E31" s="25">
        <f t="shared" si="0"/>
        <v>1.2755102040816326</v>
      </c>
      <c r="F31" s="25">
        <f t="shared" si="0"/>
        <v>0.43952712943316158</v>
      </c>
      <c r="G31" s="25">
        <f t="shared" si="0"/>
        <v>1.9909208819714654</v>
      </c>
      <c r="H31" s="25">
        <f t="shared" si="0"/>
        <v>1.03359173126615</v>
      </c>
      <c r="I31" s="25">
        <f t="shared" si="0"/>
        <v>0.9717314487632509</v>
      </c>
      <c r="J31" s="25">
        <f t="shared" si="0"/>
        <v>1.0924369747899159</v>
      </c>
    </row>
    <row r="32" spans="1:11" x14ac:dyDescent="0.15">
      <c r="A32" s="13" t="s">
        <v>10</v>
      </c>
      <c r="B32" s="25">
        <f t="shared" si="0"/>
        <v>4.321546318443338</v>
      </c>
      <c r="C32" s="25">
        <f t="shared" si="0"/>
        <v>4.3202121719709652</v>
      </c>
      <c r="D32" s="25">
        <f t="shared" si="0"/>
        <v>4.3226971703792891</v>
      </c>
      <c r="E32" s="25">
        <f t="shared" si="0"/>
        <v>4.3332401453732174</v>
      </c>
      <c r="F32" s="25">
        <f t="shared" si="0"/>
        <v>4.3801151864201273</v>
      </c>
      <c r="G32" s="25">
        <f t="shared" si="0"/>
        <v>4.2931258106355381</v>
      </c>
      <c r="H32" s="25">
        <f t="shared" si="0"/>
        <v>4.177433247200689</v>
      </c>
      <c r="I32" s="25">
        <f t="shared" si="0"/>
        <v>3.6219081272084805</v>
      </c>
      <c r="J32" s="25">
        <f t="shared" si="0"/>
        <v>4.7058823529411766</v>
      </c>
    </row>
    <row r="33" spans="1:10" x14ac:dyDescent="0.15">
      <c r="A33" s="13" t="s">
        <v>11</v>
      </c>
      <c r="B33" s="25">
        <f t="shared" si="0"/>
        <v>19.500290904389423</v>
      </c>
      <c r="C33" s="25">
        <f t="shared" si="0"/>
        <v>32.279452819653827</v>
      </c>
      <c r="D33" s="25">
        <f t="shared" si="0"/>
        <v>8.4768211920529808</v>
      </c>
      <c r="E33" s="25">
        <f t="shared" si="0"/>
        <v>18.482667039418509</v>
      </c>
      <c r="F33" s="25">
        <f t="shared" si="0"/>
        <v>31.19127008184298</v>
      </c>
      <c r="G33" s="25">
        <f t="shared" si="0"/>
        <v>7.6070038910505833</v>
      </c>
      <c r="H33" s="25">
        <f t="shared" si="0"/>
        <v>32.041343669250644</v>
      </c>
      <c r="I33" s="25">
        <f t="shared" si="0"/>
        <v>44.964664310954063</v>
      </c>
      <c r="J33" s="25">
        <f t="shared" si="0"/>
        <v>19.747899159663866</v>
      </c>
    </row>
    <row r="34" spans="1:10" x14ac:dyDescent="0.15">
      <c r="A34" s="13" t="s">
        <v>20</v>
      </c>
      <c r="B34" s="25">
        <f t="shared" si="0"/>
        <v>4.3861917383153406</v>
      </c>
      <c r="C34" s="25">
        <f t="shared" si="0"/>
        <v>2.7149637074260191</v>
      </c>
      <c r="D34" s="25">
        <f t="shared" si="0"/>
        <v>5.8278145695364243</v>
      </c>
      <c r="E34" s="25">
        <f t="shared" si="0"/>
        <v>4.2144254962258874</v>
      </c>
      <c r="F34" s="25">
        <f t="shared" si="0"/>
        <v>2.5916944528645045</v>
      </c>
      <c r="G34" s="25">
        <f t="shared" si="0"/>
        <v>5.6031128404669266</v>
      </c>
      <c r="H34" s="25">
        <f t="shared" si="0"/>
        <v>6.5030146425495259</v>
      </c>
      <c r="I34" s="25">
        <f t="shared" si="0"/>
        <v>4.1519434628975258</v>
      </c>
      <c r="J34" s="25">
        <f t="shared" si="0"/>
        <v>8.7394957983193269</v>
      </c>
    </row>
    <row r="35" spans="1:10" x14ac:dyDescent="0.15"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15">
      <c r="A36" s="23" t="s">
        <v>18</v>
      </c>
      <c r="B36" s="26">
        <f>B18/B$18*100</f>
        <v>100</v>
      </c>
      <c r="C36" s="26">
        <f t="shared" ref="C36:J36" si="1">C18/C$18*100</f>
        <v>100</v>
      </c>
      <c r="D36" s="26">
        <f t="shared" si="1"/>
        <v>100</v>
      </c>
      <c r="E36" s="26">
        <f t="shared" si="1"/>
        <v>100</v>
      </c>
      <c r="F36" s="26">
        <f t="shared" si="1"/>
        <v>100</v>
      </c>
      <c r="G36" s="26">
        <f t="shared" si="1"/>
        <v>100</v>
      </c>
      <c r="H36" s="26">
        <f t="shared" si="1"/>
        <v>100</v>
      </c>
      <c r="I36" s="26">
        <f t="shared" si="1"/>
        <v>100</v>
      </c>
      <c r="J36" s="26">
        <f t="shared" si="1"/>
        <v>100</v>
      </c>
    </row>
    <row r="37" spans="1:10" x14ac:dyDescent="0.15">
      <c r="A37" s="16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15">
      <c r="A38" s="2" t="s">
        <v>4</v>
      </c>
    </row>
  </sheetData>
  <mergeCells count="12">
    <mergeCell ref="A3:A6"/>
    <mergeCell ref="B3:J3"/>
    <mergeCell ref="B4:D4"/>
    <mergeCell ref="E4:G4"/>
    <mergeCell ref="H4:J4"/>
    <mergeCell ref="B6:J6"/>
    <mergeCell ref="A21:A24"/>
    <mergeCell ref="B21:J21"/>
    <mergeCell ref="B22:D22"/>
    <mergeCell ref="E22:G22"/>
    <mergeCell ref="H22:J22"/>
    <mergeCell ref="B24:J24"/>
  </mergeCells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4"/>
  <dimension ref="A1:K38"/>
  <sheetViews>
    <sheetView zoomScale="125" zoomScaleNormal="125" workbookViewId="0">
      <selection activeCell="A8" sqref="A8:XFD18"/>
    </sheetView>
    <sheetView workbookViewId="1"/>
  </sheetViews>
  <sheetFormatPr baseColWidth="10" defaultColWidth="11.42578125" defaultRowHeight="8.25" x14ac:dyDescent="0.15"/>
  <cols>
    <col min="1" max="1" width="27.28515625" style="6" customWidth="1"/>
    <col min="2" max="10" width="6.85546875" style="6" customWidth="1"/>
    <col min="11" max="16384" width="11.42578125" style="6"/>
  </cols>
  <sheetData>
    <row r="1" spans="1:11" s="5" customFormat="1" ht="11.25" x14ac:dyDescent="0.2">
      <c r="A1" s="5" t="s">
        <v>21</v>
      </c>
    </row>
    <row r="2" spans="1:11" x14ac:dyDescent="0.15">
      <c r="K2" s="7"/>
    </row>
    <row r="3" spans="1:11" s="12" customFormat="1" ht="10.5" customHeight="1" x14ac:dyDescent="0.2">
      <c r="A3" s="229" t="s">
        <v>13</v>
      </c>
      <c r="B3" s="232" t="s">
        <v>19</v>
      </c>
      <c r="C3" s="233"/>
      <c r="D3" s="233"/>
      <c r="E3" s="233"/>
      <c r="F3" s="233"/>
      <c r="G3" s="233"/>
      <c r="H3" s="233"/>
      <c r="I3" s="233"/>
      <c r="J3" s="234"/>
      <c r="K3" s="11"/>
    </row>
    <row r="4" spans="1:11" s="12" customFormat="1" ht="10.5" customHeight="1" x14ac:dyDescent="0.2">
      <c r="A4" s="230"/>
      <c r="B4" s="232" t="s">
        <v>0</v>
      </c>
      <c r="C4" s="233"/>
      <c r="D4" s="233"/>
      <c r="E4" s="233" t="s">
        <v>15</v>
      </c>
      <c r="F4" s="233"/>
      <c r="G4" s="233"/>
      <c r="H4" s="233" t="s">
        <v>16</v>
      </c>
      <c r="I4" s="233"/>
      <c r="J4" s="234"/>
      <c r="K4" s="11"/>
    </row>
    <row r="5" spans="1:11" s="12" customFormat="1" ht="10.5" customHeight="1" x14ac:dyDescent="0.2">
      <c r="A5" s="230"/>
      <c r="B5" s="17" t="s">
        <v>0</v>
      </c>
      <c r="C5" s="18" t="s">
        <v>1</v>
      </c>
      <c r="D5" s="18" t="s">
        <v>2</v>
      </c>
      <c r="E5" s="18" t="s">
        <v>0</v>
      </c>
      <c r="F5" s="18" t="s">
        <v>1</v>
      </c>
      <c r="G5" s="18" t="s">
        <v>2</v>
      </c>
      <c r="H5" s="18" t="s">
        <v>0</v>
      </c>
      <c r="I5" s="18" t="s">
        <v>1</v>
      </c>
      <c r="J5" s="19" t="s">
        <v>2</v>
      </c>
      <c r="K5" s="11"/>
    </row>
    <row r="6" spans="1:11" s="12" customFormat="1" ht="10.5" customHeight="1" x14ac:dyDescent="0.2">
      <c r="A6" s="231"/>
      <c r="B6" s="232" t="s">
        <v>3</v>
      </c>
      <c r="C6" s="233"/>
      <c r="D6" s="233"/>
      <c r="E6" s="233"/>
      <c r="F6" s="233"/>
      <c r="G6" s="233"/>
      <c r="H6" s="233"/>
      <c r="I6" s="233"/>
      <c r="J6" s="234"/>
      <c r="K6" s="11"/>
    </row>
    <row r="7" spans="1:11" x14ac:dyDescent="0.15">
      <c r="K7" s="7"/>
    </row>
    <row r="8" spans="1:11" x14ac:dyDescent="0.15">
      <c r="A8" s="13" t="s">
        <v>5</v>
      </c>
      <c r="B8" s="14">
        <v>5972</v>
      </c>
      <c r="C8" s="14">
        <v>1245</v>
      </c>
      <c r="D8" s="14">
        <v>4727</v>
      </c>
      <c r="E8" s="14">
        <v>5743</v>
      </c>
      <c r="F8" s="14">
        <v>1186</v>
      </c>
      <c r="G8" s="14">
        <v>4557</v>
      </c>
      <c r="H8" s="14">
        <v>229</v>
      </c>
      <c r="I8" s="14">
        <v>59</v>
      </c>
      <c r="J8" s="14">
        <v>170</v>
      </c>
      <c r="K8" s="7"/>
    </row>
    <row r="9" spans="1:11" x14ac:dyDescent="0.15">
      <c r="A9" s="13" t="s">
        <v>6</v>
      </c>
      <c r="B9" s="14">
        <v>413</v>
      </c>
      <c r="C9" s="14">
        <v>165</v>
      </c>
      <c r="D9" s="14">
        <v>248</v>
      </c>
      <c r="E9" s="14">
        <v>405</v>
      </c>
      <c r="F9" s="14">
        <v>160</v>
      </c>
      <c r="G9" s="14">
        <v>245</v>
      </c>
      <c r="H9" s="14">
        <v>8</v>
      </c>
      <c r="I9" s="14">
        <v>5</v>
      </c>
      <c r="J9" s="14">
        <v>3</v>
      </c>
      <c r="K9" s="7"/>
    </row>
    <row r="10" spans="1:11" x14ac:dyDescent="0.15">
      <c r="A10" s="13" t="s">
        <v>7</v>
      </c>
      <c r="B10" s="14">
        <v>9575</v>
      </c>
      <c r="C10" s="14">
        <v>4098</v>
      </c>
      <c r="D10" s="14">
        <v>5477</v>
      </c>
      <c r="E10" s="14">
        <v>9031</v>
      </c>
      <c r="F10" s="14">
        <v>3908</v>
      </c>
      <c r="G10" s="14">
        <v>5123</v>
      </c>
      <c r="H10" s="14">
        <v>544</v>
      </c>
      <c r="I10" s="14">
        <v>190</v>
      </c>
      <c r="J10" s="14">
        <v>354</v>
      </c>
      <c r="K10" s="7"/>
    </row>
    <row r="11" spans="1:11" x14ac:dyDescent="0.15">
      <c r="A11" s="13" t="s">
        <v>8</v>
      </c>
      <c r="B11" s="14">
        <v>6084</v>
      </c>
      <c r="C11" s="14">
        <v>3190</v>
      </c>
      <c r="D11" s="14">
        <v>2894</v>
      </c>
      <c r="E11" s="14">
        <v>5578</v>
      </c>
      <c r="F11" s="14">
        <v>2932</v>
      </c>
      <c r="G11" s="14">
        <v>2646</v>
      </c>
      <c r="H11" s="14">
        <v>506</v>
      </c>
      <c r="I11" s="14">
        <v>258</v>
      </c>
      <c r="J11" s="14">
        <v>248</v>
      </c>
      <c r="K11" s="7"/>
    </row>
    <row r="12" spans="1:11" x14ac:dyDescent="0.15">
      <c r="A12" s="20" t="s">
        <v>22</v>
      </c>
      <c r="B12" s="14">
        <v>1876</v>
      </c>
      <c r="C12" s="14">
        <v>576</v>
      </c>
      <c r="D12" s="14">
        <v>1300</v>
      </c>
      <c r="E12" s="14">
        <v>1787</v>
      </c>
      <c r="F12" s="14">
        <v>540</v>
      </c>
      <c r="G12" s="14">
        <v>1247</v>
      </c>
      <c r="H12" s="14">
        <v>89</v>
      </c>
      <c r="I12" s="14">
        <v>36</v>
      </c>
      <c r="J12" s="14">
        <v>53</v>
      </c>
      <c r="K12" s="7"/>
    </row>
    <row r="13" spans="1:11" x14ac:dyDescent="0.15">
      <c r="A13" s="13" t="s">
        <v>9</v>
      </c>
      <c r="B13" s="14">
        <v>369</v>
      </c>
      <c r="C13" s="14">
        <v>61</v>
      </c>
      <c r="D13" s="14">
        <v>308</v>
      </c>
      <c r="E13" s="14">
        <v>359</v>
      </c>
      <c r="F13" s="14">
        <v>58</v>
      </c>
      <c r="G13" s="14">
        <v>301</v>
      </c>
      <c r="H13" s="14">
        <v>10</v>
      </c>
      <c r="I13" s="14">
        <v>3</v>
      </c>
      <c r="J13" s="14">
        <v>7</v>
      </c>
      <c r="K13" s="7"/>
    </row>
    <row r="14" spans="1:11" x14ac:dyDescent="0.15">
      <c r="A14" s="13" t="s">
        <v>10</v>
      </c>
      <c r="B14" s="14">
        <v>1472</v>
      </c>
      <c r="C14" s="14">
        <v>742</v>
      </c>
      <c r="D14" s="14">
        <v>730</v>
      </c>
      <c r="E14" s="14">
        <v>1309</v>
      </c>
      <c r="F14" s="14">
        <v>662</v>
      </c>
      <c r="G14" s="14">
        <v>647</v>
      </c>
      <c r="H14" s="14">
        <v>163</v>
      </c>
      <c r="I14" s="14">
        <v>80</v>
      </c>
      <c r="J14" s="14">
        <v>83</v>
      </c>
      <c r="K14" s="7"/>
    </row>
    <row r="15" spans="1:11" x14ac:dyDescent="0.15">
      <c r="A15" s="13" t="s">
        <v>11</v>
      </c>
      <c r="B15" s="14">
        <v>7165</v>
      </c>
      <c r="C15" s="14">
        <v>5617</v>
      </c>
      <c r="D15" s="14">
        <v>1548</v>
      </c>
      <c r="E15" s="14">
        <v>6338</v>
      </c>
      <c r="F15" s="14">
        <v>5005</v>
      </c>
      <c r="G15" s="14">
        <v>1333</v>
      </c>
      <c r="H15" s="14">
        <v>827</v>
      </c>
      <c r="I15" s="14">
        <v>612</v>
      </c>
      <c r="J15" s="14">
        <v>215</v>
      </c>
      <c r="K15" s="7"/>
    </row>
    <row r="16" spans="1:11" x14ac:dyDescent="0.15">
      <c r="A16" s="13" t="s">
        <v>20</v>
      </c>
      <c r="B16" s="14">
        <v>1335</v>
      </c>
      <c r="C16" s="14">
        <v>383</v>
      </c>
      <c r="D16" s="14">
        <v>952</v>
      </c>
      <c r="E16" s="14">
        <v>1186</v>
      </c>
      <c r="F16" s="14">
        <v>328</v>
      </c>
      <c r="G16" s="14">
        <v>858</v>
      </c>
      <c r="H16" s="14">
        <v>149</v>
      </c>
      <c r="I16" s="14">
        <v>55</v>
      </c>
      <c r="J16" s="14">
        <v>94</v>
      </c>
      <c r="K16" s="7"/>
    </row>
    <row r="17" spans="1:11" x14ac:dyDescent="0.15">
      <c r="A17" s="13"/>
      <c r="K17" s="7"/>
    </row>
    <row r="18" spans="1:11" x14ac:dyDescent="0.15">
      <c r="A18" s="23" t="s">
        <v>18</v>
      </c>
      <c r="B18" s="28">
        <v>34261</v>
      </c>
      <c r="C18" s="28">
        <v>16077</v>
      </c>
      <c r="D18" s="28">
        <v>18184</v>
      </c>
      <c r="E18" s="28">
        <v>31736</v>
      </c>
      <c r="F18" s="28">
        <v>14779</v>
      </c>
      <c r="G18" s="28">
        <v>16957</v>
      </c>
      <c r="H18" s="28">
        <v>2525</v>
      </c>
      <c r="I18" s="28">
        <v>1298</v>
      </c>
      <c r="J18" s="28">
        <v>1227</v>
      </c>
      <c r="K18" s="7"/>
    </row>
    <row r="19" spans="1:11" x14ac:dyDescent="0.15">
      <c r="K19" s="7"/>
    </row>
    <row r="20" spans="1:11" x14ac:dyDescent="0.15">
      <c r="K20" s="7"/>
    </row>
    <row r="21" spans="1:11" s="12" customFormat="1" ht="10.5" customHeight="1" x14ac:dyDescent="0.2">
      <c r="A21" s="229" t="s">
        <v>13</v>
      </c>
      <c r="B21" s="232" t="s">
        <v>19</v>
      </c>
      <c r="C21" s="233"/>
      <c r="D21" s="233"/>
      <c r="E21" s="233"/>
      <c r="F21" s="233"/>
      <c r="G21" s="233"/>
      <c r="H21" s="233"/>
      <c r="I21" s="233"/>
      <c r="J21" s="234"/>
      <c r="K21" s="11"/>
    </row>
    <row r="22" spans="1:11" s="12" customFormat="1" ht="10.5" customHeight="1" x14ac:dyDescent="0.2">
      <c r="A22" s="230"/>
      <c r="B22" s="232" t="s">
        <v>0</v>
      </c>
      <c r="C22" s="233"/>
      <c r="D22" s="233"/>
      <c r="E22" s="233" t="s">
        <v>15</v>
      </c>
      <c r="F22" s="233"/>
      <c r="G22" s="233"/>
      <c r="H22" s="233" t="s">
        <v>16</v>
      </c>
      <c r="I22" s="233"/>
      <c r="J22" s="234"/>
      <c r="K22" s="11"/>
    </row>
    <row r="23" spans="1:11" s="12" customFormat="1" ht="10.5" customHeight="1" x14ac:dyDescent="0.2">
      <c r="A23" s="230"/>
      <c r="B23" s="17" t="s">
        <v>0</v>
      </c>
      <c r="C23" s="18" t="s">
        <v>1</v>
      </c>
      <c r="D23" s="18" t="s">
        <v>2</v>
      </c>
      <c r="E23" s="18" t="s">
        <v>0</v>
      </c>
      <c r="F23" s="18" t="s">
        <v>1</v>
      </c>
      <c r="G23" s="18" t="s">
        <v>2</v>
      </c>
      <c r="H23" s="18" t="s">
        <v>0</v>
      </c>
      <c r="I23" s="18" t="s">
        <v>1</v>
      </c>
      <c r="J23" s="19" t="s">
        <v>2</v>
      </c>
      <c r="K23" s="11"/>
    </row>
    <row r="24" spans="1:11" s="12" customFormat="1" ht="10.5" customHeight="1" x14ac:dyDescent="0.2">
      <c r="A24" s="231"/>
      <c r="B24" s="232" t="s">
        <v>17</v>
      </c>
      <c r="C24" s="233"/>
      <c r="D24" s="233"/>
      <c r="E24" s="233"/>
      <c r="F24" s="233"/>
      <c r="G24" s="233"/>
      <c r="H24" s="233"/>
      <c r="I24" s="233"/>
      <c r="J24" s="234"/>
      <c r="K24" s="11"/>
    </row>
    <row r="25" spans="1:11" x14ac:dyDescent="0.15">
      <c r="K25" s="7"/>
    </row>
    <row r="26" spans="1:11" x14ac:dyDescent="0.15">
      <c r="A26" s="13" t="s">
        <v>5</v>
      </c>
      <c r="B26" s="25">
        <f t="shared" ref="B26:J34" si="0">B8/B$18*100</f>
        <v>17.430898105717869</v>
      </c>
      <c r="C26" s="25">
        <f t="shared" si="0"/>
        <v>7.7439820862101136</v>
      </c>
      <c r="D26" s="25">
        <f t="shared" si="0"/>
        <v>25.995380554333479</v>
      </c>
      <c r="E26" s="25">
        <f t="shared" si="0"/>
        <v>18.096168389210991</v>
      </c>
      <c r="F26" s="25">
        <f t="shared" si="0"/>
        <v>8.0249001962243725</v>
      </c>
      <c r="G26" s="25">
        <f t="shared" si="0"/>
        <v>26.87385740402194</v>
      </c>
      <c r="H26" s="25">
        <f t="shared" si="0"/>
        <v>9.0693069306930685</v>
      </c>
      <c r="I26" s="25">
        <f t="shared" si="0"/>
        <v>4.5454545454545459</v>
      </c>
      <c r="J26" s="25">
        <f t="shared" si="0"/>
        <v>13.854930725346373</v>
      </c>
      <c r="K26" s="7"/>
    </row>
    <row r="27" spans="1:11" x14ac:dyDescent="0.15">
      <c r="A27" s="13" t="s">
        <v>6</v>
      </c>
      <c r="B27" s="25">
        <f t="shared" si="0"/>
        <v>1.2054522635066112</v>
      </c>
      <c r="C27" s="25">
        <f t="shared" si="0"/>
        <v>1.0263108788953164</v>
      </c>
      <c r="D27" s="25">
        <f t="shared" si="0"/>
        <v>1.3638363396392434</v>
      </c>
      <c r="E27" s="25">
        <f t="shared" si="0"/>
        <v>1.2761532644315603</v>
      </c>
      <c r="F27" s="25">
        <f t="shared" si="0"/>
        <v>1.082617227146627</v>
      </c>
      <c r="G27" s="25">
        <f t="shared" si="0"/>
        <v>1.444831043226986</v>
      </c>
      <c r="H27" s="25">
        <f t="shared" si="0"/>
        <v>0.31683168316831684</v>
      </c>
      <c r="I27" s="25">
        <f t="shared" si="0"/>
        <v>0.38520801232665641</v>
      </c>
      <c r="J27" s="25">
        <f t="shared" si="0"/>
        <v>0.24449877750611246</v>
      </c>
      <c r="K27" s="7"/>
    </row>
    <row r="28" spans="1:11" x14ac:dyDescent="0.15">
      <c r="A28" s="13" t="s">
        <v>7</v>
      </c>
      <c r="B28" s="25">
        <f t="shared" si="0"/>
        <v>27.947228627302177</v>
      </c>
      <c r="C28" s="25">
        <f t="shared" si="0"/>
        <v>25.489830192200035</v>
      </c>
      <c r="D28" s="25">
        <f t="shared" si="0"/>
        <v>30.119885613726353</v>
      </c>
      <c r="E28" s="25">
        <f t="shared" si="0"/>
        <v>28.456642298966472</v>
      </c>
      <c r="F28" s="25">
        <f t="shared" si="0"/>
        <v>26.442925773056363</v>
      </c>
      <c r="G28" s="25">
        <f t="shared" si="0"/>
        <v>30.211711977354483</v>
      </c>
      <c r="H28" s="25">
        <f t="shared" si="0"/>
        <v>21.544554455445546</v>
      </c>
      <c r="I28" s="25">
        <f t="shared" si="0"/>
        <v>14.637904468412943</v>
      </c>
      <c r="J28" s="25">
        <f t="shared" si="0"/>
        <v>28.850855745721272</v>
      </c>
    </row>
    <row r="29" spans="1:11" x14ac:dyDescent="0.15">
      <c r="A29" s="13" t="s">
        <v>8</v>
      </c>
      <c r="B29" s="25">
        <f t="shared" si="0"/>
        <v>17.757800414465429</v>
      </c>
      <c r="C29" s="25">
        <f t="shared" si="0"/>
        <v>19.842010325309449</v>
      </c>
      <c r="D29" s="25">
        <f t="shared" si="0"/>
        <v>15.915090189177301</v>
      </c>
      <c r="E29" s="25">
        <f t="shared" si="0"/>
        <v>17.576254096294431</v>
      </c>
      <c r="F29" s="25">
        <f t="shared" si="0"/>
        <v>19.838960687461942</v>
      </c>
      <c r="G29" s="25">
        <f t="shared" si="0"/>
        <v>15.604175266851447</v>
      </c>
      <c r="H29" s="25">
        <f t="shared" si="0"/>
        <v>20.03960396039604</v>
      </c>
      <c r="I29" s="25">
        <f t="shared" si="0"/>
        <v>19.876733436055467</v>
      </c>
      <c r="J29" s="25">
        <f t="shared" si="0"/>
        <v>20.211898940505296</v>
      </c>
    </row>
    <row r="30" spans="1:11" x14ac:dyDescent="0.15">
      <c r="A30" s="20" t="s">
        <v>22</v>
      </c>
      <c r="B30" s="25">
        <f t="shared" si="0"/>
        <v>5.4756136715215549</v>
      </c>
      <c r="C30" s="25">
        <f t="shared" si="0"/>
        <v>3.582757977234559</v>
      </c>
      <c r="D30" s="25">
        <f t="shared" si="0"/>
        <v>7.1491421029476463</v>
      </c>
      <c r="E30" s="25">
        <f t="shared" si="0"/>
        <v>5.6308293420720945</v>
      </c>
      <c r="F30" s="25">
        <f t="shared" si="0"/>
        <v>3.6538331416198657</v>
      </c>
      <c r="G30" s="25">
        <f t="shared" si="0"/>
        <v>7.3538951465471483</v>
      </c>
      <c r="H30" s="25">
        <f t="shared" si="0"/>
        <v>3.5247524752475243</v>
      </c>
      <c r="I30" s="25">
        <f t="shared" si="0"/>
        <v>2.773497688751926</v>
      </c>
      <c r="J30" s="25">
        <f t="shared" si="0"/>
        <v>4.3194784026079871</v>
      </c>
    </row>
    <row r="31" spans="1:11" x14ac:dyDescent="0.15">
      <c r="A31" s="13" t="s">
        <v>9</v>
      </c>
      <c r="B31" s="25">
        <f t="shared" si="0"/>
        <v>1.0770263564986429</v>
      </c>
      <c r="C31" s="25">
        <f t="shared" si="0"/>
        <v>0.37942402189463209</v>
      </c>
      <c r="D31" s="25">
        <f t="shared" si="0"/>
        <v>1.6937967443906732</v>
      </c>
      <c r="E31" s="25">
        <f t="shared" si="0"/>
        <v>1.1312074615578522</v>
      </c>
      <c r="F31" s="25">
        <f t="shared" si="0"/>
        <v>0.39244874484065229</v>
      </c>
      <c r="G31" s="25">
        <f t="shared" si="0"/>
        <v>1.7750781388217254</v>
      </c>
      <c r="H31" s="25">
        <f t="shared" si="0"/>
        <v>0.39603960396039606</v>
      </c>
      <c r="I31" s="25">
        <f t="shared" si="0"/>
        <v>0.23112480739599386</v>
      </c>
      <c r="J31" s="25">
        <f t="shared" si="0"/>
        <v>0.5704971475142625</v>
      </c>
    </row>
    <row r="32" spans="1:11" x14ac:dyDescent="0.15">
      <c r="A32" s="13" t="s">
        <v>10</v>
      </c>
      <c r="B32" s="25">
        <f t="shared" si="0"/>
        <v>4.2964303435393019</v>
      </c>
      <c r="C32" s="25">
        <f t="shared" si="0"/>
        <v>4.6152889220625735</v>
      </c>
      <c r="D32" s="25">
        <f t="shared" si="0"/>
        <v>4.0145182578090637</v>
      </c>
      <c r="E32" s="25">
        <f t="shared" si="0"/>
        <v>4.1246533904713889</v>
      </c>
      <c r="F32" s="25">
        <f t="shared" si="0"/>
        <v>4.4793287773191697</v>
      </c>
      <c r="G32" s="25">
        <f t="shared" si="0"/>
        <v>3.8155334080320813</v>
      </c>
      <c r="H32" s="25">
        <f t="shared" si="0"/>
        <v>6.4554455445544559</v>
      </c>
      <c r="I32" s="25">
        <f t="shared" si="0"/>
        <v>6.1633281972265026</v>
      </c>
      <c r="J32" s="25">
        <f t="shared" si="0"/>
        <v>6.764466177669112</v>
      </c>
    </row>
    <row r="33" spans="1:10" x14ac:dyDescent="0.15">
      <c r="A33" s="13" t="s">
        <v>11</v>
      </c>
      <c r="B33" s="25">
        <f t="shared" si="0"/>
        <v>20.912991448002103</v>
      </c>
      <c r="C33" s="25">
        <f t="shared" si="0"/>
        <v>34.938110343969647</v>
      </c>
      <c r="D33" s="25">
        <f t="shared" si="0"/>
        <v>8.5129784425868902</v>
      </c>
      <c r="E33" s="25">
        <f t="shared" si="0"/>
        <v>19.971010839425258</v>
      </c>
      <c r="F33" s="25">
        <f t="shared" si="0"/>
        <v>33.865620136680427</v>
      </c>
      <c r="G33" s="25">
        <f t="shared" si="0"/>
        <v>7.8610603290676417</v>
      </c>
      <c r="H33" s="25">
        <f t="shared" si="0"/>
        <v>32.752475247524757</v>
      </c>
      <c r="I33" s="25">
        <f t="shared" si="0"/>
        <v>47.14946070878274</v>
      </c>
      <c r="J33" s="25">
        <f t="shared" si="0"/>
        <v>17.522412387938061</v>
      </c>
    </row>
    <row r="34" spans="1:10" x14ac:dyDescent="0.15">
      <c r="A34" s="13" t="s">
        <v>20</v>
      </c>
      <c r="B34" s="25">
        <f t="shared" si="0"/>
        <v>3.8965587694463095</v>
      </c>
      <c r="C34" s="25">
        <f t="shared" si="0"/>
        <v>2.3822852522236735</v>
      </c>
      <c r="D34" s="25">
        <f t="shared" si="0"/>
        <v>5.2353717553893535</v>
      </c>
      <c r="E34" s="25">
        <f t="shared" si="0"/>
        <v>3.7370809175699522</v>
      </c>
      <c r="F34" s="25">
        <f t="shared" si="0"/>
        <v>2.2193653156505855</v>
      </c>
      <c r="G34" s="25">
        <f t="shared" si="0"/>
        <v>5.0598572860765465</v>
      </c>
      <c r="H34" s="25">
        <f t="shared" si="0"/>
        <v>5.9009900990099009</v>
      </c>
      <c r="I34" s="25">
        <f t="shared" si="0"/>
        <v>4.2372881355932197</v>
      </c>
      <c r="J34" s="25">
        <f t="shared" si="0"/>
        <v>7.6609616951915243</v>
      </c>
    </row>
    <row r="35" spans="1:10" x14ac:dyDescent="0.15"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15">
      <c r="A36" s="23" t="s">
        <v>18</v>
      </c>
      <c r="B36" s="26">
        <f>B18/B$18*100</f>
        <v>100</v>
      </c>
      <c r="C36" s="26">
        <f t="shared" ref="C36:J36" si="1">C18/C$18*100</f>
        <v>100</v>
      </c>
      <c r="D36" s="26">
        <f t="shared" si="1"/>
        <v>100</v>
      </c>
      <c r="E36" s="26">
        <f t="shared" si="1"/>
        <v>100</v>
      </c>
      <c r="F36" s="26">
        <f t="shared" si="1"/>
        <v>100</v>
      </c>
      <c r="G36" s="26">
        <f t="shared" si="1"/>
        <v>100</v>
      </c>
      <c r="H36" s="26">
        <f t="shared" si="1"/>
        <v>100</v>
      </c>
      <c r="I36" s="26">
        <f t="shared" si="1"/>
        <v>100</v>
      </c>
      <c r="J36" s="26">
        <f t="shared" si="1"/>
        <v>100</v>
      </c>
    </row>
    <row r="37" spans="1:10" x14ac:dyDescent="0.15">
      <c r="A37" s="16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15">
      <c r="A38" s="6" t="s">
        <v>4</v>
      </c>
    </row>
  </sheetData>
  <mergeCells count="12">
    <mergeCell ref="A3:A6"/>
    <mergeCell ref="B3:J3"/>
    <mergeCell ref="B4:D4"/>
    <mergeCell ref="E4:G4"/>
    <mergeCell ref="H4:J4"/>
    <mergeCell ref="B6:J6"/>
    <mergeCell ref="A21:A24"/>
    <mergeCell ref="B21:J21"/>
    <mergeCell ref="B22:D22"/>
    <mergeCell ref="E22:G22"/>
    <mergeCell ref="H22:J22"/>
    <mergeCell ref="B24:J2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J74"/>
  <sheetViews>
    <sheetView workbookViewId="0">
      <selection activeCell="A35" sqref="A35:A36"/>
    </sheetView>
    <sheetView workbookViewId="1"/>
  </sheetViews>
  <sheetFormatPr baseColWidth="10" defaultRowHeight="12.75" x14ac:dyDescent="0.2"/>
  <cols>
    <col min="1" max="1" width="50.140625" customWidth="1"/>
  </cols>
  <sheetData>
    <row r="1" spans="1:10" x14ac:dyDescent="0.2">
      <c r="A1" s="60" t="s">
        <v>28</v>
      </c>
    </row>
    <row r="2" spans="1:10" x14ac:dyDescent="0.2">
      <c r="A2" s="60" t="s">
        <v>29</v>
      </c>
    </row>
    <row r="4" spans="1:10" x14ac:dyDescent="0.2">
      <c r="A4" s="61" t="s">
        <v>30</v>
      </c>
    </row>
    <row r="6" spans="1:10" x14ac:dyDescent="0.2">
      <c r="A6" s="62" t="s">
        <v>31</v>
      </c>
    </row>
    <row r="7" spans="1:10" x14ac:dyDescent="0.2">
      <c r="A7" s="62" t="s">
        <v>32</v>
      </c>
    </row>
    <row r="8" spans="1:10" x14ac:dyDescent="0.2">
      <c r="A8" s="62"/>
    </row>
    <row r="9" spans="1:10" x14ac:dyDescent="0.2">
      <c r="A9" s="62" t="s">
        <v>33</v>
      </c>
    </row>
    <row r="10" spans="1:10" x14ac:dyDescent="0.2">
      <c r="A10" s="62" t="s">
        <v>34</v>
      </c>
    </row>
    <row r="12" spans="1:10" x14ac:dyDescent="0.2">
      <c r="A12" s="63" t="s">
        <v>35</v>
      </c>
      <c r="B12" s="238" t="s">
        <v>42</v>
      </c>
      <c r="C12" s="239"/>
      <c r="D12" s="240"/>
      <c r="E12" s="238" t="s">
        <v>43</v>
      </c>
      <c r="F12" s="239"/>
      <c r="G12" s="239"/>
      <c r="H12" s="239"/>
      <c r="I12" s="239"/>
      <c r="J12" s="240"/>
    </row>
    <row r="13" spans="1:10" x14ac:dyDescent="0.2">
      <c r="A13" s="64" t="s">
        <v>36</v>
      </c>
      <c r="B13" s="241"/>
      <c r="C13" s="242"/>
      <c r="D13" s="243"/>
      <c r="E13" s="241"/>
      <c r="F13" s="242"/>
      <c r="G13" s="242"/>
      <c r="H13" s="242"/>
      <c r="I13" s="242"/>
      <c r="J13" s="243"/>
    </row>
    <row r="14" spans="1:10" x14ac:dyDescent="0.2">
      <c r="A14" s="64" t="s">
        <v>37</v>
      </c>
      <c r="B14" s="241"/>
      <c r="C14" s="242"/>
      <c r="D14" s="243"/>
      <c r="E14" s="241"/>
      <c r="F14" s="242"/>
      <c r="G14" s="242"/>
      <c r="H14" s="242"/>
      <c r="I14" s="242"/>
      <c r="J14" s="243"/>
    </row>
    <row r="15" spans="1:10" x14ac:dyDescent="0.2">
      <c r="A15" s="64" t="s">
        <v>38</v>
      </c>
      <c r="B15" s="241"/>
      <c r="C15" s="242"/>
      <c r="D15" s="243"/>
      <c r="E15" s="244"/>
      <c r="F15" s="245"/>
      <c r="G15" s="245"/>
      <c r="H15" s="245"/>
      <c r="I15" s="245"/>
      <c r="J15" s="246"/>
    </row>
    <row r="16" spans="1:10" ht="12.75" customHeight="1" x14ac:dyDescent="0.2">
      <c r="A16" s="64" t="s">
        <v>39</v>
      </c>
      <c r="B16" s="244"/>
      <c r="C16" s="245"/>
      <c r="D16" s="246"/>
      <c r="E16" s="247" t="s">
        <v>44</v>
      </c>
      <c r="F16" s="248"/>
      <c r="G16" s="249"/>
      <c r="H16" s="247" t="s">
        <v>45</v>
      </c>
      <c r="I16" s="248"/>
      <c r="J16" s="249"/>
    </row>
    <row r="17" spans="1:10" x14ac:dyDescent="0.2">
      <c r="A17" s="64" t="s">
        <v>40</v>
      </c>
      <c r="B17" s="68" t="s">
        <v>0</v>
      </c>
      <c r="C17" s="68" t="s">
        <v>15</v>
      </c>
      <c r="D17" s="68" t="s">
        <v>26</v>
      </c>
      <c r="E17" s="68" t="s">
        <v>46</v>
      </c>
      <c r="F17" s="68" t="s">
        <v>15</v>
      </c>
      <c r="G17" s="68" t="s">
        <v>26</v>
      </c>
      <c r="H17" s="68" t="s">
        <v>46</v>
      </c>
      <c r="I17" s="68" t="s">
        <v>15</v>
      </c>
      <c r="J17" s="68" t="s">
        <v>26</v>
      </c>
    </row>
    <row r="18" spans="1:10" x14ac:dyDescent="0.2">
      <c r="A18" s="65" t="s">
        <v>41</v>
      </c>
      <c r="B18" s="68">
        <v>1</v>
      </c>
      <c r="C18" s="68">
        <v>2</v>
      </c>
      <c r="D18" s="68">
        <v>3</v>
      </c>
      <c r="E18" s="68">
        <v>4</v>
      </c>
      <c r="F18" s="68">
        <v>5</v>
      </c>
      <c r="G18" s="68">
        <v>6</v>
      </c>
      <c r="H18" s="68">
        <v>7</v>
      </c>
      <c r="I18" s="68">
        <v>8</v>
      </c>
      <c r="J18" s="68">
        <v>9</v>
      </c>
    </row>
    <row r="19" spans="1:10" x14ac:dyDescent="0.2">
      <c r="A19" s="66"/>
      <c r="J19" s="67"/>
    </row>
    <row r="20" spans="1:10" ht="12.75" customHeight="1" x14ac:dyDescent="0.2">
      <c r="A20" s="235" t="s">
        <v>47</v>
      </c>
      <c r="B20" s="236"/>
      <c r="C20" s="236"/>
      <c r="D20" s="236"/>
      <c r="E20" s="236"/>
      <c r="F20" s="236"/>
      <c r="G20" s="236"/>
      <c r="H20" s="236"/>
      <c r="I20" s="236"/>
      <c r="J20" s="237"/>
    </row>
    <row r="21" spans="1:10" x14ac:dyDescent="0.2">
      <c r="A21" s="69" t="s">
        <v>18</v>
      </c>
      <c r="B21" s="69">
        <v>36765</v>
      </c>
      <c r="C21" s="69">
        <v>33955</v>
      </c>
      <c r="D21" s="69">
        <v>2810</v>
      </c>
      <c r="E21" s="69">
        <v>23113</v>
      </c>
      <c r="F21" s="69">
        <v>22054</v>
      </c>
      <c r="G21" s="69">
        <v>1059</v>
      </c>
      <c r="H21" s="69">
        <v>13652</v>
      </c>
      <c r="I21" s="69">
        <v>11901</v>
      </c>
      <c r="J21" s="69">
        <v>1751</v>
      </c>
    </row>
    <row r="22" spans="1:10" x14ac:dyDescent="0.2">
      <c r="A22" s="69" t="s">
        <v>48</v>
      </c>
      <c r="B22" s="69">
        <v>4226</v>
      </c>
      <c r="C22" s="69">
        <v>4002</v>
      </c>
      <c r="D22" s="69">
        <v>224</v>
      </c>
      <c r="E22" s="69">
        <v>2462</v>
      </c>
      <c r="F22" s="69">
        <v>2378</v>
      </c>
      <c r="G22" s="69">
        <v>84</v>
      </c>
      <c r="H22" s="69">
        <v>1764</v>
      </c>
      <c r="I22" s="69">
        <v>1624</v>
      </c>
      <c r="J22" s="69">
        <v>140</v>
      </c>
    </row>
    <row r="23" spans="1:10" x14ac:dyDescent="0.2">
      <c r="A23" s="69" t="s">
        <v>6</v>
      </c>
      <c r="B23" s="69">
        <v>432</v>
      </c>
      <c r="C23" s="69">
        <v>423</v>
      </c>
      <c r="D23" s="69">
        <v>9</v>
      </c>
      <c r="E23" s="69">
        <v>265</v>
      </c>
      <c r="F23" s="69">
        <v>262</v>
      </c>
      <c r="G23" s="69">
        <v>3</v>
      </c>
      <c r="H23" s="69">
        <v>167</v>
      </c>
      <c r="I23" s="69">
        <v>161</v>
      </c>
      <c r="J23" s="69">
        <v>6</v>
      </c>
    </row>
    <row r="24" spans="1:10" x14ac:dyDescent="0.2">
      <c r="A24" s="69" t="s">
        <v>49</v>
      </c>
      <c r="B24" s="69">
        <v>12683</v>
      </c>
      <c r="C24" s="69">
        <v>12051</v>
      </c>
      <c r="D24" s="69">
        <v>632</v>
      </c>
      <c r="E24" s="69">
        <v>8844</v>
      </c>
      <c r="F24" s="69">
        <v>8557</v>
      </c>
      <c r="G24" s="69">
        <v>287</v>
      </c>
      <c r="H24" s="69">
        <v>3839</v>
      </c>
      <c r="I24" s="69">
        <v>3494</v>
      </c>
      <c r="J24" s="69">
        <v>345</v>
      </c>
    </row>
    <row r="25" spans="1:10" x14ac:dyDescent="0.2">
      <c r="A25" s="69" t="s">
        <v>8</v>
      </c>
      <c r="B25" s="69">
        <v>4667</v>
      </c>
      <c r="C25" s="69">
        <v>4256</v>
      </c>
      <c r="D25" s="69">
        <v>411</v>
      </c>
      <c r="E25" s="69">
        <v>2197</v>
      </c>
      <c r="F25" s="69">
        <v>2113</v>
      </c>
      <c r="G25" s="69">
        <v>84</v>
      </c>
      <c r="H25" s="69">
        <v>2470</v>
      </c>
      <c r="I25" s="69">
        <v>2143</v>
      </c>
      <c r="J25" s="69">
        <v>327</v>
      </c>
    </row>
    <row r="26" spans="1:10" x14ac:dyDescent="0.2">
      <c r="A26" s="69" t="s">
        <v>50</v>
      </c>
      <c r="B26" s="69">
        <v>1925</v>
      </c>
      <c r="C26" s="69">
        <v>1824</v>
      </c>
      <c r="D26" s="69">
        <v>101</v>
      </c>
      <c r="E26" s="69">
        <v>1329</v>
      </c>
      <c r="F26" s="69">
        <v>1279</v>
      </c>
      <c r="G26" s="69">
        <v>50</v>
      </c>
      <c r="H26" s="69">
        <v>596</v>
      </c>
      <c r="I26" s="69">
        <v>545</v>
      </c>
      <c r="J26" s="69">
        <v>51</v>
      </c>
    </row>
    <row r="27" spans="1:10" x14ac:dyDescent="0.2">
      <c r="A27" s="69" t="s">
        <v>51</v>
      </c>
      <c r="B27" s="69" t="s">
        <v>52</v>
      </c>
      <c r="C27" s="69" t="s">
        <v>52</v>
      </c>
      <c r="D27" s="69" t="s">
        <v>52</v>
      </c>
      <c r="E27" s="69" t="s">
        <v>52</v>
      </c>
      <c r="F27" s="69" t="s">
        <v>52</v>
      </c>
      <c r="G27" s="69" t="s">
        <v>52</v>
      </c>
      <c r="H27" s="69" t="s">
        <v>52</v>
      </c>
      <c r="I27" s="69" t="s">
        <v>52</v>
      </c>
      <c r="J27" s="69" t="s">
        <v>52</v>
      </c>
    </row>
    <row r="28" spans="1:10" x14ac:dyDescent="0.2">
      <c r="A28" s="69" t="s">
        <v>53</v>
      </c>
      <c r="B28" s="69">
        <v>2003</v>
      </c>
      <c r="C28" s="69">
        <v>1833</v>
      </c>
      <c r="D28" s="69">
        <v>170</v>
      </c>
      <c r="E28" s="69">
        <v>1195</v>
      </c>
      <c r="F28" s="69">
        <v>1171</v>
      </c>
      <c r="G28" s="69">
        <v>24</v>
      </c>
      <c r="H28" s="69">
        <v>808</v>
      </c>
      <c r="I28" s="69">
        <v>662</v>
      </c>
      <c r="J28" s="69">
        <v>146</v>
      </c>
    </row>
    <row r="29" spans="1:10" x14ac:dyDescent="0.2">
      <c r="A29" s="69" t="s">
        <v>11</v>
      </c>
      <c r="B29" s="69">
        <v>9377</v>
      </c>
      <c r="C29" s="69">
        <v>8287</v>
      </c>
      <c r="D29" s="69">
        <v>1090</v>
      </c>
      <c r="E29" s="69">
        <v>5833</v>
      </c>
      <c r="F29" s="69">
        <v>5384</v>
      </c>
      <c r="G29" s="69">
        <v>449</v>
      </c>
      <c r="H29" s="69">
        <v>3544</v>
      </c>
      <c r="I29" s="69">
        <v>2903</v>
      </c>
      <c r="J29" s="69">
        <v>641</v>
      </c>
    </row>
    <row r="30" spans="1:10" x14ac:dyDescent="0.2">
      <c r="A30" s="69" t="s">
        <v>54</v>
      </c>
      <c r="B30" s="69">
        <v>1435</v>
      </c>
      <c r="C30" s="69">
        <v>1263</v>
      </c>
      <c r="D30" s="69">
        <v>172</v>
      </c>
      <c r="E30" s="69">
        <v>971</v>
      </c>
      <c r="F30" s="69">
        <v>894</v>
      </c>
      <c r="G30" s="69">
        <v>77</v>
      </c>
      <c r="H30" s="69">
        <v>464</v>
      </c>
      <c r="I30" s="69">
        <v>369</v>
      </c>
      <c r="J30" s="69">
        <v>95</v>
      </c>
    </row>
    <row r="31" spans="1:10" x14ac:dyDescent="0.2">
      <c r="A31" s="69" t="s">
        <v>55</v>
      </c>
      <c r="B31" s="69">
        <v>17</v>
      </c>
      <c r="C31" s="69">
        <v>16</v>
      </c>
      <c r="D31" s="69">
        <v>1</v>
      </c>
      <c r="E31" s="69">
        <v>17</v>
      </c>
      <c r="F31" s="69">
        <v>16</v>
      </c>
      <c r="G31" s="69">
        <v>1</v>
      </c>
      <c r="H31" s="69" t="s">
        <v>52</v>
      </c>
      <c r="I31" s="69" t="s">
        <v>52</v>
      </c>
      <c r="J31" s="69" t="s">
        <v>52</v>
      </c>
    </row>
    <row r="33" spans="1:1" x14ac:dyDescent="0.2">
      <c r="A33" s="62" t="s">
        <v>56</v>
      </c>
    </row>
    <row r="35" spans="1:1" x14ac:dyDescent="0.2">
      <c r="A35" s="62" t="s">
        <v>57</v>
      </c>
    </row>
    <row r="36" spans="1:1" x14ac:dyDescent="0.2">
      <c r="A36" s="62" t="s">
        <v>58</v>
      </c>
    </row>
    <row r="39" spans="1:1" x14ac:dyDescent="0.2">
      <c r="A39" s="60" t="s">
        <v>59</v>
      </c>
    </row>
    <row r="40" spans="1:1" x14ac:dyDescent="0.2">
      <c r="A40" s="60" t="s">
        <v>29</v>
      </c>
    </row>
    <row r="42" spans="1:1" x14ac:dyDescent="0.2">
      <c r="A42" s="61" t="s">
        <v>30</v>
      </c>
    </row>
    <row r="44" spans="1:1" x14ac:dyDescent="0.2">
      <c r="A44" s="62" t="s">
        <v>31</v>
      </c>
    </row>
    <row r="45" spans="1:1" x14ac:dyDescent="0.2">
      <c r="A45" s="62" t="s">
        <v>32</v>
      </c>
    </row>
    <row r="46" spans="1:1" x14ac:dyDescent="0.2">
      <c r="A46" s="62"/>
    </row>
    <row r="47" spans="1:1" x14ac:dyDescent="0.2">
      <c r="A47" s="62" t="s">
        <v>60</v>
      </c>
    </row>
    <row r="48" spans="1:1" x14ac:dyDescent="0.2">
      <c r="A48" s="62" t="s">
        <v>34</v>
      </c>
    </row>
    <row r="50" spans="1:10" x14ac:dyDescent="0.2">
      <c r="A50" s="63" t="s">
        <v>35</v>
      </c>
      <c r="B50" s="238" t="s">
        <v>42</v>
      </c>
      <c r="C50" s="239"/>
      <c r="D50" s="240"/>
      <c r="E50" s="238" t="s">
        <v>43</v>
      </c>
      <c r="F50" s="239"/>
      <c r="G50" s="239"/>
      <c r="H50" s="239"/>
      <c r="I50" s="239"/>
      <c r="J50" s="240"/>
    </row>
    <row r="51" spans="1:10" x14ac:dyDescent="0.2">
      <c r="A51" s="64" t="s">
        <v>36</v>
      </c>
      <c r="B51" s="241"/>
      <c r="C51" s="242"/>
      <c r="D51" s="243"/>
      <c r="E51" s="241"/>
      <c r="F51" s="242"/>
      <c r="G51" s="242"/>
      <c r="H51" s="242"/>
      <c r="I51" s="242"/>
      <c r="J51" s="243"/>
    </row>
    <row r="52" spans="1:10" x14ac:dyDescent="0.2">
      <c r="A52" s="64" t="s">
        <v>37</v>
      </c>
      <c r="B52" s="241"/>
      <c r="C52" s="242"/>
      <c r="D52" s="243"/>
      <c r="E52" s="241"/>
      <c r="F52" s="242"/>
      <c r="G52" s="242"/>
      <c r="H52" s="242"/>
      <c r="I52" s="242"/>
      <c r="J52" s="243"/>
    </row>
    <row r="53" spans="1:10" x14ac:dyDescent="0.2">
      <c r="A53" s="64" t="s">
        <v>38</v>
      </c>
      <c r="B53" s="241"/>
      <c r="C53" s="242"/>
      <c r="D53" s="243"/>
      <c r="E53" s="244"/>
      <c r="F53" s="245"/>
      <c r="G53" s="245"/>
      <c r="H53" s="245"/>
      <c r="I53" s="245"/>
      <c r="J53" s="246"/>
    </row>
    <row r="54" spans="1:10" ht="12.75" customHeight="1" x14ac:dyDescent="0.2">
      <c r="A54" s="64" t="s">
        <v>39</v>
      </c>
      <c r="B54" s="244"/>
      <c r="C54" s="245"/>
      <c r="D54" s="246"/>
      <c r="E54" s="247" t="s">
        <v>44</v>
      </c>
      <c r="F54" s="248"/>
      <c r="G54" s="249"/>
      <c r="H54" s="247" t="s">
        <v>45</v>
      </c>
      <c r="I54" s="248"/>
      <c r="J54" s="249"/>
    </row>
    <row r="55" spans="1:10" x14ac:dyDescent="0.2">
      <c r="A55" s="64" t="s">
        <v>40</v>
      </c>
      <c r="B55" s="68" t="s">
        <v>0</v>
      </c>
      <c r="C55" s="68" t="s">
        <v>15</v>
      </c>
      <c r="D55" s="68" t="s">
        <v>26</v>
      </c>
      <c r="E55" s="68" t="s">
        <v>46</v>
      </c>
      <c r="F55" s="68" t="s">
        <v>15</v>
      </c>
      <c r="G55" s="68" t="s">
        <v>26</v>
      </c>
      <c r="H55" s="68" t="s">
        <v>46</v>
      </c>
      <c r="I55" s="68" t="s">
        <v>15</v>
      </c>
      <c r="J55" s="68" t="s">
        <v>26</v>
      </c>
    </row>
    <row r="56" spans="1:10" x14ac:dyDescent="0.2">
      <c r="A56" s="65" t="s">
        <v>41</v>
      </c>
      <c r="B56" s="68">
        <v>1</v>
      </c>
      <c r="C56" s="68">
        <v>2</v>
      </c>
      <c r="D56" s="68">
        <v>3</v>
      </c>
      <c r="E56" s="68">
        <v>4</v>
      </c>
      <c r="F56" s="68">
        <v>5</v>
      </c>
      <c r="G56" s="68">
        <v>6</v>
      </c>
      <c r="H56" s="68">
        <v>7</v>
      </c>
      <c r="I56" s="68">
        <v>8</v>
      </c>
      <c r="J56" s="68">
        <v>9</v>
      </c>
    </row>
    <row r="57" spans="1:10" x14ac:dyDescent="0.2">
      <c r="A57" s="66"/>
      <c r="J57" s="67"/>
    </row>
    <row r="58" spans="1:10" ht="12.75" customHeight="1" x14ac:dyDescent="0.2">
      <c r="A58" s="235" t="s">
        <v>47</v>
      </c>
      <c r="B58" s="236"/>
      <c r="C58" s="236"/>
      <c r="D58" s="236"/>
      <c r="E58" s="236"/>
      <c r="F58" s="236"/>
      <c r="G58" s="236"/>
      <c r="H58" s="236"/>
      <c r="I58" s="236"/>
      <c r="J58" s="237"/>
    </row>
    <row r="59" spans="1:10" x14ac:dyDescent="0.2">
      <c r="A59" s="69" t="s">
        <v>18</v>
      </c>
      <c r="B59" s="69">
        <v>19167</v>
      </c>
      <c r="C59" s="69">
        <v>17833</v>
      </c>
      <c r="D59" s="69">
        <v>1334</v>
      </c>
      <c r="E59" s="69">
        <v>12263</v>
      </c>
      <c r="F59" s="69">
        <v>11711</v>
      </c>
      <c r="G59" s="69">
        <v>552</v>
      </c>
      <c r="H59" s="69">
        <v>6904</v>
      </c>
      <c r="I59" s="69">
        <v>6122</v>
      </c>
      <c r="J59" s="69">
        <v>782</v>
      </c>
    </row>
    <row r="60" spans="1:10" x14ac:dyDescent="0.2">
      <c r="A60" s="69" t="s">
        <v>48</v>
      </c>
      <c r="B60" s="69">
        <v>3181</v>
      </c>
      <c r="C60" s="69">
        <v>3031</v>
      </c>
      <c r="D60" s="69">
        <v>150</v>
      </c>
      <c r="E60" s="69">
        <v>1859</v>
      </c>
      <c r="F60" s="69">
        <v>1803</v>
      </c>
      <c r="G60" s="69">
        <v>56</v>
      </c>
      <c r="H60" s="69">
        <v>1322</v>
      </c>
      <c r="I60" s="69">
        <v>1228</v>
      </c>
      <c r="J60" s="69">
        <v>94</v>
      </c>
    </row>
    <row r="61" spans="1:10" x14ac:dyDescent="0.2">
      <c r="A61" s="69" t="s">
        <v>6</v>
      </c>
      <c r="B61" s="69">
        <v>217</v>
      </c>
      <c r="C61" s="69">
        <v>211</v>
      </c>
      <c r="D61" s="69">
        <v>6</v>
      </c>
      <c r="E61" s="69">
        <v>117</v>
      </c>
      <c r="F61" s="69">
        <v>115</v>
      </c>
      <c r="G61" s="69">
        <v>2</v>
      </c>
      <c r="H61" s="69">
        <v>100</v>
      </c>
      <c r="I61" s="69">
        <v>96</v>
      </c>
      <c r="J61" s="69">
        <v>4</v>
      </c>
    </row>
    <row r="62" spans="1:10" x14ac:dyDescent="0.2">
      <c r="A62" s="69" t="s">
        <v>49</v>
      </c>
      <c r="B62" s="69">
        <v>7855</v>
      </c>
      <c r="C62" s="69">
        <v>7421</v>
      </c>
      <c r="D62" s="69">
        <v>434</v>
      </c>
      <c r="E62" s="69">
        <v>5541</v>
      </c>
      <c r="F62" s="69">
        <v>5336</v>
      </c>
      <c r="G62" s="69">
        <v>205</v>
      </c>
      <c r="H62" s="69">
        <v>2314</v>
      </c>
      <c r="I62" s="69">
        <v>2085</v>
      </c>
      <c r="J62" s="69">
        <v>229</v>
      </c>
    </row>
    <row r="63" spans="1:10" x14ac:dyDescent="0.2">
      <c r="A63" s="69" t="s">
        <v>8</v>
      </c>
      <c r="B63" s="69">
        <v>2455</v>
      </c>
      <c r="C63" s="69">
        <v>2252</v>
      </c>
      <c r="D63" s="69">
        <v>203</v>
      </c>
      <c r="E63" s="69">
        <v>1221</v>
      </c>
      <c r="F63" s="69">
        <v>1169</v>
      </c>
      <c r="G63" s="69">
        <v>52</v>
      </c>
      <c r="H63" s="69">
        <v>1234</v>
      </c>
      <c r="I63" s="69">
        <v>1083</v>
      </c>
      <c r="J63" s="69">
        <v>151</v>
      </c>
    </row>
    <row r="64" spans="1:10" x14ac:dyDescent="0.2">
      <c r="A64" s="69" t="s">
        <v>50</v>
      </c>
      <c r="B64" s="69">
        <v>1389</v>
      </c>
      <c r="C64" s="69">
        <v>1328</v>
      </c>
      <c r="D64" s="69">
        <v>61</v>
      </c>
      <c r="E64" s="69">
        <v>988</v>
      </c>
      <c r="F64" s="69">
        <v>957</v>
      </c>
      <c r="G64" s="69">
        <v>31</v>
      </c>
      <c r="H64" s="69">
        <v>401</v>
      </c>
      <c r="I64" s="69">
        <v>371</v>
      </c>
      <c r="J64" s="69">
        <v>30</v>
      </c>
    </row>
    <row r="65" spans="1:10" x14ac:dyDescent="0.2">
      <c r="A65" s="69" t="s">
        <v>51</v>
      </c>
      <c r="B65" s="69" t="s">
        <v>52</v>
      </c>
      <c r="C65" s="69" t="s">
        <v>52</v>
      </c>
      <c r="D65" s="69" t="s">
        <v>52</v>
      </c>
      <c r="E65" s="69" t="s">
        <v>52</v>
      </c>
      <c r="F65" s="69" t="s">
        <v>52</v>
      </c>
      <c r="G65" s="69" t="s">
        <v>52</v>
      </c>
      <c r="H65" s="69" t="s">
        <v>52</v>
      </c>
      <c r="I65" s="69" t="s">
        <v>52</v>
      </c>
      <c r="J65" s="69" t="s">
        <v>52</v>
      </c>
    </row>
    <row r="66" spans="1:10" x14ac:dyDescent="0.2">
      <c r="A66" s="69" t="s">
        <v>53</v>
      </c>
      <c r="B66" s="69">
        <v>1067</v>
      </c>
      <c r="C66" s="69">
        <v>991</v>
      </c>
      <c r="D66" s="69">
        <v>76</v>
      </c>
      <c r="E66" s="69">
        <v>628</v>
      </c>
      <c r="F66" s="69">
        <v>610</v>
      </c>
      <c r="G66" s="69">
        <v>18</v>
      </c>
      <c r="H66" s="69">
        <v>439</v>
      </c>
      <c r="I66" s="69">
        <v>381</v>
      </c>
      <c r="J66" s="69">
        <v>58</v>
      </c>
    </row>
    <row r="67" spans="1:10" x14ac:dyDescent="0.2">
      <c r="A67" s="69" t="s">
        <v>11</v>
      </c>
      <c r="B67" s="69">
        <v>1978</v>
      </c>
      <c r="C67" s="69">
        <v>1678</v>
      </c>
      <c r="D67" s="69">
        <v>300</v>
      </c>
      <c r="E67" s="69">
        <v>1223</v>
      </c>
      <c r="F67" s="69">
        <v>1083</v>
      </c>
      <c r="G67" s="69">
        <v>140</v>
      </c>
      <c r="H67" s="69">
        <v>755</v>
      </c>
      <c r="I67" s="69">
        <v>595</v>
      </c>
      <c r="J67" s="69">
        <v>160</v>
      </c>
    </row>
    <row r="68" spans="1:10" x14ac:dyDescent="0.2">
      <c r="A68" s="69" t="s">
        <v>54</v>
      </c>
      <c r="B68" s="69">
        <v>1012</v>
      </c>
      <c r="C68" s="69">
        <v>909</v>
      </c>
      <c r="D68" s="69">
        <v>103</v>
      </c>
      <c r="E68" s="69">
        <v>673</v>
      </c>
      <c r="F68" s="69">
        <v>626</v>
      </c>
      <c r="G68" s="69">
        <v>47</v>
      </c>
      <c r="H68" s="69">
        <v>339</v>
      </c>
      <c r="I68" s="69">
        <v>283</v>
      </c>
      <c r="J68" s="69">
        <v>56</v>
      </c>
    </row>
    <row r="69" spans="1:10" x14ac:dyDescent="0.2">
      <c r="A69" s="69" t="s">
        <v>55</v>
      </c>
      <c r="B69" s="69">
        <v>13</v>
      </c>
      <c r="C69" s="69">
        <v>12</v>
      </c>
      <c r="D69" s="69">
        <v>1</v>
      </c>
      <c r="E69" s="69">
        <v>13</v>
      </c>
      <c r="F69" s="69">
        <v>12</v>
      </c>
      <c r="G69" s="69">
        <v>1</v>
      </c>
      <c r="H69" s="69" t="s">
        <v>52</v>
      </c>
      <c r="I69" s="69" t="s">
        <v>52</v>
      </c>
      <c r="J69" s="69" t="s">
        <v>52</v>
      </c>
    </row>
    <row r="71" spans="1:10" x14ac:dyDescent="0.2">
      <c r="A71" s="62" t="s">
        <v>56</v>
      </c>
    </row>
    <row r="73" spans="1:10" x14ac:dyDescent="0.2">
      <c r="A73" s="62" t="s">
        <v>57</v>
      </c>
    </row>
    <row r="74" spans="1:10" x14ac:dyDescent="0.2">
      <c r="A74" s="62" t="s">
        <v>58</v>
      </c>
    </row>
  </sheetData>
  <mergeCells count="10">
    <mergeCell ref="A58:J58"/>
    <mergeCell ref="B12:D16"/>
    <mergeCell ref="E12:J15"/>
    <mergeCell ref="E16:G16"/>
    <mergeCell ref="H16:J16"/>
    <mergeCell ref="A20:J20"/>
    <mergeCell ref="B50:D54"/>
    <mergeCell ref="E50:J53"/>
    <mergeCell ref="E54:G54"/>
    <mergeCell ref="H54:J54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7"/>
  <dimension ref="A2:J51"/>
  <sheetViews>
    <sheetView topLeftCell="A16" workbookViewId="0">
      <selection activeCell="A11" sqref="A11:J21"/>
    </sheetView>
    <sheetView workbookViewId="1"/>
  </sheetViews>
  <sheetFormatPr baseColWidth="10" defaultRowHeight="12.75" x14ac:dyDescent="0.2"/>
  <cols>
    <col min="1" max="1" width="50.140625" customWidth="1"/>
  </cols>
  <sheetData>
    <row r="2" spans="1:10" x14ac:dyDescent="0.2">
      <c r="A2" s="63" t="s">
        <v>35</v>
      </c>
      <c r="B2" s="238" t="s">
        <v>42</v>
      </c>
      <c r="C2" s="239"/>
      <c r="D2" s="240"/>
    </row>
    <row r="3" spans="1:10" x14ac:dyDescent="0.2">
      <c r="A3" s="64" t="s">
        <v>36</v>
      </c>
      <c r="B3" s="241"/>
      <c r="C3" s="242"/>
      <c r="D3" s="243"/>
    </row>
    <row r="4" spans="1:10" x14ac:dyDescent="0.2">
      <c r="A4" s="64" t="s">
        <v>37</v>
      </c>
      <c r="B4" s="241"/>
      <c r="C4" s="242"/>
      <c r="D4" s="243"/>
    </row>
    <row r="5" spans="1:10" x14ac:dyDescent="0.2">
      <c r="A5" s="64" t="s">
        <v>38</v>
      </c>
      <c r="B5" s="241"/>
      <c r="C5" s="242"/>
      <c r="D5" s="243"/>
    </row>
    <row r="6" spans="1:10" ht="12.75" customHeight="1" x14ac:dyDescent="0.2">
      <c r="A6" s="64" t="s">
        <v>39</v>
      </c>
      <c r="B6" s="244"/>
      <c r="C6" s="245"/>
      <c r="D6" s="246"/>
    </row>
    <row r="7" spans="1:10" x14ac:dyDescent="0.2">
      <c r="A7" s="64" t="s">
        <v>40</v>
      </c>
      <c r="B7" s="68" t="s">
        <v>0</v>
      </c>
      <c r="C7" s="62" t="s">
        <v>1</v>
      </c>
      <c r="D7" s="62" t="s">
        <v>2</v>
      </c>
      <c r="E7" s="68" t="s">
        <v>15</v>
      </c>
      <c r="F7" s="62" t="s">
        <v>1</v>
      </c>
      <c r="G7" s="62" t="s">
        <v>2</v>
      </c>
      <c r="H7" s="68" t="s">
        <v>26</v>
      </c>
      <c r="I7" s="76" t="s">
        <v>1</v>
      </c>
      <c r="J7" s="76" t="s">
        <v>2</v>
      </c>
    </row>
    <row r="8" spans="1:10" x14ac:dyDescent="0.2">
      <c r="A8" s="65" t="s">
        <v>41</v>
      </c>
      <c r="B8" s="68">
        <v>1</v>
      </c>
      <c r="E8" s="68">
        <v>2</v>
      </c>
      <c r="H8" s="68">
        <v>3</v>
      </c>
    </row>
    <row r="9" spans="1:10" x14ac:dyDescent="0.2">
      <c r="A9" s="66"/>
    </row>
    <row r="10" spans="1:10" ht="12.75" customHeight="1" x14ac:dyDescent="0.2">
      <c r="A10" s="71" t="s">
        <v>47</v>
      </c>
      <c r="B10" s="72"/>
      <c r="E10" s="72"/>
      <c r="H10" s="72"/>
    </row>
    <row r="11" spans="1:10" x14ac:dyDescent="0.2">
      <c r="A11" s="69" t="s">
        <v>18</v>
      </c>
      <c r="B11" s="69">
        <v>36765</v>
      </c>
      <c r="C11">
        <f>B11-D11</f>
        <v>17598</v>
      </c>
      <c r="D11">
        <f>B36</f>
        <v>19167</v>
      </c>
      <c r="E11" s="69">
        <v>33955</v>
      </c>
      <c r="F11">
        <f>E11-G11</f>
        <v>16122</v>
      </c>
      <c r="G11">
        <f>E36</f>
        <v>17833</v>
      </c>
      <c r="H11" s="69">
        <v>2810</v>
      </c>
      <c r="I11">
        <f>H11-J11</f>
        <v>1476</v>
      </c>
      <c r="J11">
        <f>H36</f>
        <v>1334</v>
      </c>
    </row>
    <row r="12" spans="1:10" x14ac:dyDescent="0.2">
      <c r="A12" s="69" t="s">
        <v>48</v>
      </c>
      <c r="B12" s="69">
        <v>4226</v>
      </c>
      <c r="C12">
        <f t="shared" ref="C12:C21" si="0">B12-D12</f>
        <v>1045</v>
      </c>
      <c r="D12">
        <f t="shared" ref="D12:D21" si="1">B37</f>
        <v>3181</v>
      </c>
      <c r="E12" s="69">
        <v>4002</v>
      </c>
      <c r="F12">
        <f t="shared" ref="F12:F21" si="2">E12-G12</f>
        <v>971</v>
      </c>
      <c r="G12">
        <f t="shared" ref="G12:G21" si="3">E37</f>
        <v>3031</v>
      </c>
      <c r="H12" s="69">
        <v>224</v>
      </c>
      <c r="I12">
        <f t="shared" ref="I12:I21" si="4">H12-J12</f>
        <v>74</v>
      </c>
      <c r="J12">
        <f t="shared" ref="J12:J21" si="5">H37</f>
        <v>150</v>
      </c>
    </row>
    <row r="13" spans="1:10" x14ac:dyDescent="0.2">
      <c r="A13" s="69" t="s">
        <v>6</v>
      </c>
      <c r="B13" s="69">
        <v>432</v>
      </c>
      <c r="C13">
        <f t="shared" si="0"/>
        <v>215</v>
      </c>
      <c r="D13">
        <f t="shared" si="1"/>
        <v>217</v>
      </c>
      <c r="E13" s="69">
        <v>423</v>
      </c>
      <c r="F13">
        <f t="shared" si="2"/>
        <v>212</v>
      </c>
      <c r="G13">
        <f t="shared" si="3"/>
        <v>211</v>
      </c>
      <c r="H13" s="69">
        <v>9</v>
      </c>
      <c r="I13">
        <f t="shared" si="4"/>
        <v>3</v>
      </c>
      <c r="J13">
        <f t="shared" si="5"/>
        <v>6</v>
      </c>
    </row>
    <row r="14" spans="1:10" x14ac:dyDescent="0.2">
      <c r="A14" s="69" t="s">
        <v>49</v>
      </c>
      <c r="B14" s="69">
        <v>12683</v>
      </c>
      <c r="C14">
        <f t="shared" si="0"/>
        <v>4828</v>
      </c>
      <c r="D14">
        <f t="shared" si="1"/>
        <v>7855</v>
      </c>
      <c r="E14" s="69">
        <v>12051</v>
      </c>
      <c r="F14">
        <f t="shared" si="2"/>
        <v>4630</v>
      </c>
      <c r="G14">
        <f t="shared" si="3"/>
        <v>7421</v>
      </c>
      <c r="H14" s="69">
        <v>632</v>
      </c>
      <c r="I14">
        <f t="shared" si="4"/>
        <v>198</v>
      </c>
      <c r="J14">
        <f t="shared" si="5"/>
        <v>434</v>
      </c>
    </row>
    <row r="15" spans="1:10" x14ac:dyDescent="0.2">
      <c r="A15" s="69" t="s">
        <v>8</v>
      </c>
      <c r="B15" s="69">
        <v>4667</v>
      </c>
      <c r="C15">
        <f t="shared" si="0"/>
        <v>2212</v>
      </c>
      <c r="D15">
        <f t="shared" si="1"/>
        <v>2455</v>
      </c>
      <c r="E15" s="69">
        <v>4256</v>
      </c>
      <c r="F15">
        <f t="shared" si="2"/>
        <v>2004</v>
      </c>
      <c r="G15">
        <f t="shared" si="3"/>
        <v>2252</v>
      </c>
      <c r="H15" s="69">
        <v>411</v>
      </c>
      <c r="I15">
        <f t="shared" si="4"/>
        <v>208</v>
      </c>
      <c r="J15">
        <f t="shared" si="5"/>
        <v>203</v>
      </c>
    </row>
    <row r="16" spans="1:10" x14ac:dyDescent="0.2">
      <c r="A16" s="69" t="s">
        <v>50</v>
      </c>
      <c r="B16" s="69">
        <v>1925</v>
      </c>
      <c r="C16">
        <f t="shared" si="0"/>
        <v>536</v>
      </c>
      <c r="D16">
        <f t="shared" si="1"/>
        <v>1389</v>
      </c>
      <c r="E16" s="69">
        <v>1824</v>
      </c>
      <c r="F16">
        <f t="shared" si="2"/>
        <v>496</v>
      </c>
      <c r="G16">
        <f t="shared" si="3"/>
        <v>1328</v>
      </c>
      <c r="H16" s="69">
        <v>101</v>
      </c>
      <c r="I16">
        <f t="shared" si="4"/>
        <v>40</v>
      </c>
      <c r="J16">
        <f t="shared" si="5"/>
        <v>61</v>
      </c>
    </row>
    <row r="17" spans="1:10" x14ac:dyDescent="0.2">
      <c r="A17" s="69" t="s">
        <v>51</v>
      </c>
      <c r="B17" s="69" t="s">
        <v>52</v>
      </c>
      <c r="C17" s="62" t="s">
        <v>52</v>
      </c>
      <c r="D17" t="str">
        <f t="shared" si="1"/>
        <v>-</v>
      </c>
      <c r="E17" s="69" t="s">
        <v>52</v>
      </c>
      <c r="F17" s="62" t="s">
        <v>52</v>
      </c>
      <c r="G17" t="str">
        <f t="shared" si="3"/>
        <v>-</v>
      </c>
      <c r="H17" s="69" t="s">
        <v>52</v>
      </c>
      <c r="I17" s="62" t="s">
        <v>52</v>
      </c>
      <c r="J17" t="str">
        <f t="shared" si="5"/>
        <v>-</v>
      </c>
    </row>
    <row r="18" spans="1:10" x14ac:dyDescent="0.2">
      <c r="A18" s="69" t="s">
        <v>53</v>
      </c>
      <c r="B18" s="69">
        <v>2003</v>
      </c>
      <c r="C18">
        <f t="shared" si="0"/>
        <v>936</v>
      </c>
      <c r="D18">
        <f t="shared" si="1"/>
        <v>1067</v>
      </c>
      <c r="E18" s="69">
        <v>1833</v>
      </c>
      <c r="F18">
        <f t="shared" si="2"/>
        <v>842</v>
      </c>
      <c r="G18">
        <f t="shared" si="3"/>
        <v>991</v>
      </c>
      <c r="H18" s="69">
        <v>170</v>
      </c>
      <c r="I18">
        <f t="shared" si="4"/>
        <v>94</v>
      </c>
      <c r="J18">
        <f t="shared" si="5"/>
        <v>76</v>
      </c>
    </row>
    <row r="19" spans="1:10" x14ac:dyDescent="0.2">
      <c r="A19" s="69" t="s">
        <v>11</v>
      </c>
      <c r="B19" s="69">
        <v>9377</v>
      </c>
      <c r="C19">
        <f t="shared" si="0"/>
        <v>7399</v>
      </c>
      <c r="D19">
        <f t="shared" si="1"/>
        <v>1978</v>
      </c>
      <c r="E19" s="69">
        <v>8287</v>
      </c>
      <c r="F19">
        <f t="shared" si="2"/>
        <v>6609</v>
      </c>
      <c r="G19">
        <f t="shared" si="3"/>
        <v>1678</v>
      </c>
      <c r="H19" s="69">
        <v>1090</v>
      </c>
      <c r="I19">
        <f t="shared" si="4"/>
        <v>790</v>
      </c>
      <c r="J19">
        <f t="shared" si="5"/>
        <v>300</v>
      </c>
    </row>
    <row r="20" spans="1:10" x14ac:dyDescent="0.2">
      <c r="A20" s="69" t="s">
        <v>54</v>
      </c>
      <c r="B20" s="69">
        <v>1435</v>
      </c>
      <c r="C20">
        <f t="shared" si="0"/>
        <v>423</v>
      </c>
      <c r="D20">
        <f t="shared" si="1"/>
        <v>1012</v>
      </c>
      <c r="E20" s="69">
        <v>1263</v>
      </c>
      <c r="F20">
        <f t="shared" si="2"/>
        <v>354</v>
      </c>
      <c r="G20">
        <f t="shared" si="3"/>
        <v>909</v>
      </c>
      <c r="H20" s="69">
        <v>172</v>
      </c>
      <c r="I20">
        <f t="shared" si="4"/>
        <v>69</v>
      </c>
      <c r="J20">
        <f t="shared" si="5"/>
        <v>103</v>
      </c>
    </row>
    <row r="21" spans="1:10" x14ac:dyDescent="0.2">
      <c r="A21" s="69" t="s">
        <v>55</v>
      </c>
      <c r="B21" s="69">
        <v>17</v>
      </c>
      <c r="C21">
        <f t="shared" si="0"/>
        <v>4</v>
      </c>
      <c r="D21">
        <f t="shared" si="1"/>
        <v>13</v>
      </c>
      <c r="E21" s="69">
        <v>16</v>
      </c>
      <c r="F21">
        <f t="shared" si="2"/>
        <v>4</v>
      </c>
      <c r="G21">
        <f t="shared" si="3"/>
        <v>12</v>
      </c>
      <c r="H21" s="69">
        <v>1</v>
      </c>
      <c r="I21">
        <f t="shared" si="4"/>
        <v>0</v>
      </c>
      <c r="J21">
        <f t="shared" si="5"/>
        <v>1</v>
      </c>
    </row>
    <row r="23" spans="1:10" x14ac:dyDescent="0.2">
      <c r="A23" s="62"/>
    </row>
    <row r="24" spans="1:10" x14ac:dyDescent="0.2">
      <c r="A24" s="62" t="s">
        <v>60</v>
      </c>
    </row>
    <row r="25" spans="1:10" x14ac:dyDescent="0.2">
      <c r="A25" s="62" t="s">
        <v>34</v>
      </c>
    </row>
    <row r="27" spans="1:10" x14ac:dyDescent="0.2">
      <c r="A27" s="63" t="s">
        <v>35</v>
      </c>
      <c r="B27" s="238" t="s">
        <v>42</v>
      </c>
      <c r="C27" s="239"/>
      <c r="D27" s="240"/>
    </row>
    <row r="28" spans="1:10" x14ac:dyDescent="0.2">
      <c r="A28" s="64" t="s">
        <v>36</v>
      </c>
      <c r="B28" s="241"/>
      <c r="C28" s="242"/>
      <c r="D28" s="243"/>
    </row>
    <row r="29" spans="1:10" x14ac:dyDescent="0.2">
      <c r="A29" s="64" t="s">
        <v>37</v>
      </c>
      <c r="B29" s="241"/>
      <c r="C29" s="242"/>
      <c r="D29" s="243"/>
    </row>
    <row r="30" spans="1:10" x14ac:dyDescent="0.2">
      <c r="A30" s="64" t="s">
        <v>38</v>
      </c>
      <c r="B30" s="241"/>
      <c r="C30" s="242"/>
      <c r="D30" s="243"/>
    </row>
    <row r="31" spans="1:10" ht="12.75" customHeight="1" x14ac:dyDescent="0.2">
      <c r="A31" s="64" t="s">
        <v>39</v>
      </c>
      <c r="B31" s="244"/>
      <c r="C31" s="245"/>
      <c r="D31" s="246"/>
    </row>
    <row r="32" spans="1:10" x14ac:dyDescent="0.2">
      <c r="A32" s="64" t="s">
        <v>40</v>
      </c>
      <c r="B32" s="68" t="s">
        <v>0</v>
      </c>
      <c r="C32" s="62" t="s">
        <v>1</v>
      </c>
      <c r="D32" s="62" t="s">
        <v>2</v>
      </c>
      <c r="E32" s="68" t="s">
        <v>15</v>
      </c>
      <c r="F32" s="70" t="s">
        <v>1</v>
      </c>
      <c r="G32" s="70" t="s">
        <v>2</v>
      </c>
      <c r="H32" s="68" t="s">
        <v>26</v>
      </c>
      <c r="I32" s="70" t="s">
        <v>1</v>
      </c>
      <c r="J32" s="70" t="s">
        <v>2</v>
      </c>
    </row>
    <row r="33" spans="1:8" x14ac:dyDescent="0.2">
      <c r="A33" s="65" t="s">
        <v>41</v>
      </c>
      <c r="B33" s="68">
        <v>1</v>
      </c>
      <c r="E33" s="68">
        <v>2</v>
      </c>
      <c r="H33" s="68">
        <v>3</v>
      </c>
    </row>
    <row r="34" spans="1:8" x14ac:dyDescent="0.2">
      <c r="A34" s="66"/>
    </row>
    <row r="35" spans="1:8" ht="12.75" customHeight="1" x14ac:dyDescent="0.2">
      <c r="A35" s="71" t="s">
        <v>47</v>
      </c>
      <c r="B35" s="72"/>
      <c r="E35" s="72"/>
      <c r="H35" s="72"/>
    </row>
    <row r="36" spans="1:8" x14ac:dyDescent="0.2">
      <c r="A36" s="69" t="s">
        <v>18</v>
      </c>
      <c r="B36" s="69">
        <v>19167</v>
      </c>
      <c r="E36" s="69">
        <v>17833</v>
      </c>
      <c r="H36" s="69">
        <v>1334</v>
      </c>
    </row>
    <row r="37" spans="1:8" x14ac:dyDescent="0.2">
      <c r="A37" s="69" t="s">
        <v>48</v>
      </c>
      <c r="B37" s="69">
        <v>3181</v>
      </c>
      <c r="E37" s="69">
        <v>3031</v>
      </c>
      <c r="H37" s="69">
        <v>150</v>
      </c>
    </row>
    <row r="38" spans="1:8" x14ac:dyDescent="0.2">
      <c r="A38" s="69" t="s">
        <v>6</v>
      </c>
      <c r="B38" s="69">
        <v>217</v>
      </c>
      <c r="E38" s="69">
        <v>211</v>
      </c>
      <c r="H38" s="69">
        <v>6</v>
      </c>
    </row>
    <row r="39" spans="1:8" x14ac:dyDescent="0.2">
      <c r="A39" s="69" t="s">
        <v>49</v>
      </c>
      <c r="B39" s="69">
        <v>7855</v>
      </c>
      <c r="E39" s="69">
        <v>7421</v>
      </c>
      <c r="H39" s="69">
        <v>434</v>
      </c>
    </row>
    <row r="40" spans="1:8" x14ac:dyDescent="0.2">
      <c r="A40" s="69" t="s">
        <v>8</v>
      </c>
      <c r="B40" s="69">
        <v>2455</v>
      </c>
      <c r="E40" s="69">
        <v>2252</v>
      </c>
      <c r="H40" s="69">
        <v>203</v>
      </c>
    </row>
    <row r="41" spans="1:8" x14ac:dyDescent="0.2">
      <c r="A41" s="69" t="s">
        <v>50</v>
      </c>
      <c r="B41" s="69">
        <v>1389</v>
      </c>
      <c r="E41" s="69">
        <v>1328</v>
      </c>
      <c r="H41" s="69">
        <v>61</v>
      </c>
    </row>
    <row r="42" spans="1:8" x14ac:dyDescent="0.2">
      <c r="A42" s="69" t="s">
        <v>51</v>
      </c>
      <c r="B42" s="69" t="s">
        <v>52</v>
      </c>
      <c r="E42" s="69" t="s">
        <v>52</v>
      </c>
      <c r="H42" s="69" t="s">
        <v>52</v>
      </c>
    </row>
    <row r="43" spans="1:8" x14ac:dyDescent="0.2">
      <c r="A43" s="69" t="s">
        <v>53</v>
      </c>
      <c r="B43" s="69">
        <v>1067</v>
      </c>
      <c r="E43" s="69">
        <v>991</v>
      </c>
      <c r="H43" s="69">
        <v>76</v>
      </c>
    </row>
    <row r="44" spans="1:8" x14ac:dyDescent="0.2">
      <c r="A44" s="69" t="s">
        <v>11</v>
      </c>
      <c r="B44" s="69">
        <v>1978</v>
      </c>
      <c r="E44" s="69">
        <v>1678</v>
      </c>
      <c r="H44" s="69">
        <v>300</v>
      </c>
    </row>
    <row r="45" spans="1:8" x14ac:dyDescent="0.2">
      <c r="A45" s="69" t="s">
        <v>54</v>
      </c>
      <c r="B45" s="69">
        <v>1012</v>
      </c>
      <c r="E45" s="69">
        <v>909</v>
      </c>
      <c r="H45" s="69">
        <v>103</v>
      </c>
    </row>
    <row r="46" spans="1:8" x14ac:dyDescent="0.2">
      <c r="A46" s="69" t="s">
        <v>55</v>
      </c>
      <c r="B46" s="69">
        <v>13</v>
      </c>
      <c r="E46" s="69">
        <v>12</v>
      </c>
      <c r="H46" s="69">
        <v>1</v>
      </c>
    </row>
    <row r="48" spans="1:8" x14ac:dyDescent="0.2">
      <c r="A48" s="62" t="s">
        <v>56</v>
      </c>
    </row>
    <row r="50" spans="1:1" x14ac:dyDescent="0.2">
      <c r="A50" s="62" t="s">
        <v>57</v>
      </c>
    </row>
    <row r="51" spans="1:1" x14ac:dyDescent="0.2">
      <c r="A51" s="62" t="s">
        <v>58</v>
      </c>
    </row>
  </sheetData>
  <mergeCells count="2">
    <mergeCell ref="B27:D31"/>
    <mergeCell ref="B2:D6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7CF5-C989-46E6-8B9C-D69C3B82B5CC}">
  <sheetPr codeName="Tabelle16"/>
  <dimension ref="A1"/>
  <sheetViews>
    <sheetView workbookViewId="0"/>
    <sheetView workbookViewId="1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9E20-D732-486E-907D-C60A82CED967}">
  <sheetPr codeName="Tabelle10">
    <tabColor theme="7"/>
  </sheetPr>
  <dimension ref="A1:J41"/>
  <sheetViews>
    <sheetView zoomScale="145" zoomScaleNormal="145" workbookViewId="0">
      <selection activeCell="B9" sqref="B9"/>
    </sheetView>
    <sheetView workbookViewId="1">
      <selection sqref="A1:H1"/>
    </sheetView>
  </sheetViews>
  <sheetFormatPr baseColWidth="10" defaultRowHeight="12.75" x14ac:dyDescent="0.2"/>
  <sheetData>
    <row r="1" spans="1:10" ht="30" customHeight="1" x14ac:dyDescent="0.2">
      <c r="A1" s="187" t="s">
        <v>68</v>
      </c>
      <c r="B1" s="187"/>
      <c r="C1" s="187"/>
      <c r="D1" s="187"/>
      <c r="E1" s="187"/>
      <c r="F1" s="187"/>
      <c r="G1" s="187"/>
      <c r="H1" s="187"/>
      <c r="I1" s="99"/>
    </row>
    <row r="2" spans="1:10" ht="30" customHeight="1" x14ac:dyDescent="0.2">
      <c r="A2" s="198" t="s">
        <v>95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8.25" customHeight="1" x14ac:dyDescent="0.2">
      <c r="A4" s="192" t="s">
        <v>71</v>
      </c>
      <c r="B4" s="188" t="s">
        <v>92</v>
      </c>
      <c r="C4" s="189"/>
      <c r="D4" s="189"/>
      <c r="E4" s="189"/>
      <c r="F4" s="189"/>
      <c r="G4" s="189"/>
      <c r="H4" s="189"/>
      <c r="I4" s="189"/>
      <c r="J4" s="190"/>
    </row>
    <row r="5" spans="1:10" ht="8.25" customHeight="1" x14ac:dyDescent="0.2">
      <c r="A5" s="193"/>
      <c r="B5" s="188" t="s">
        <v>0</v>
      </c>
      <c r="C5" s="189"/>
      <c r="D5" s="189"/>
      <c r="E5" s="189" t="s">
        <v>15</v>
      </c>
      <c r="F5" s="189"/>
      <c r="G5" s="189"/>
      <c r="H5" s="189" t="s">
        <v>16</v>
      </c>
      <c r="I5" s="189"/>
      <c r="J5" s="190"/>
    </row>
    <row r="6" spans="1:10" ht="8.25" customHeight="1" x14ac:dyDescent="0.2">
      <c r="A6" s="193"/>
      <c r="B6" s="159" t="s">
        <v>0</v>
      </c>
      <c r="C6" s="160" t="s">
        <v>1</v>
      </c>
      <c r="D6" s="160" t="s">
        <v>2</v>
      </c>
      <c r="E6" s="160" t="s">
        <v>0</v>
      </c>
      <c r="F6" s="160" t="s">
        <v>1</v>
      </c>
      <c r="G6" s="160" t="s">
        <v>2</v>
      </c>
      <c r="H6" s="160" t="s">
        <v>0</v>
      </c>
      <c r="I6" s="160" t="s">
        <v>1</v>
      </c>
      <c r="J6" s="161" t="s">
        <v>2</v>
      </c>
    </row>
    <row r="7" spans="1:10" ht="8.25" customHeight="1" x14ac:dyDescent="0.2">
      <c r="A7" s="193"/>
      <c r="B7" s="192" t="s">
        <v>3</v>
      </c>
      <c r="C7" s="195"/>
      <c r="D7" s="195"/>
      <c r="E7" s="195"/>
      <c r="F7" s="195"/>
      <c r="G7" s="195"/>
      <c r="H7" s="195"/>
      <c r="I7" s="195"/>
      <c r="J7" s="199"/>
    </row>
    <row r="8" spans="1:10" ht="8.25" customHeight="1" x14ac:dyDescent="0.2">
      <c r="A8" s="144" t="s">
        <v>76</v>
      </c>
      <c r="B8" s="144" t="s">
        <v>77</v>
      </c>
      <c r="C8" s="144" t="s">
        <v>78</v>
      </c>
      <c r="D8" s="144" t="s">
        <v>79</v>
      </c>
      <c r="E8" s="144" t="s">
        <v>80</v>
      </c>
      <c r="F8" s="144" t="s">
        <v>81</v>
      </c>
      <c r="G8" s="144" t="s">
        <v>82</v>
      </c>
      <c r="H8" s="144" t="s">
        <v>83</v>
      </c>
      <c r="I8" s="144" t="s">
        <v>84</v>
      </c>
      <c r="J8" s="144" t="s">
        <v>85</v>
      </c>
    </row>
    <row r="9" spans="1:10" ht="8.25" customHeight="1" x14ac:dyDescent="0.2">
      <c r="A9" s="166" t="s">
        <v>5</v>
      </c>
      <c r="B9" s="167">
        <f>Rohdaten_2019!C85</f>
        <v>2498</v>
      </c>
      <c r="C9" s="167">
        <f>Rohdaten_2019!D85</f>
        <v>608</v>
      </c>
      <c r="D9" s="167">
        <f>Rohdaten_2019!E85</f>
        <v>1890</v>
      </c>
      <c r="E9" s="167">
        <f>Rohdaten_2019!F85</f>
        <v>2412</v>
      </c>
      <c r="F9" s="167">
        <f>Rohdaten_2019!G85</f>
        <v>585</v>
      </c>
      <c r="G9" s="167">
        <f>Rohdaten_2019!H85</f>
        <v>1827</v>
      </c>
      <c r="H9" s="167">
        <f>Rohdaten_2019!I85</f>
        <v>86</v>
      </c>
      <c r="I9" s="167">
        <f>Rohdaten_2019!J85</f>
        <v>23</v>
      </c>
      <c r="J9" s="167">
        <f>Rohdaten_2019!K85</f>
        <v>63</v>
      </c>
    </row>
    <row r="10" spans="1:10" ht="8.25" customHeight="1" x14ac:dyDescent="0.2">
      <c r="A10" s="166" t="s">
        <v>6</v>
      </c>
      <c r="B10" s="167">
        <f>Rohdaten_2019!C86</f>
        <v>246</v>
      </c>
      <c r="C10" s="167">
        <f>Rohdaten_2019!D86</f>
        <v>120</v>
      </c>
      <c r="D10" s="167">
        <f>Rohdaten_2019!E86</f>
        <v>126</v>
      </c>
      <c r="E10" s="167">
        <f>Rohdaten_2019!F86</f>
        <v>240</v>
      </c>
      <c r="F10" s="167">
        <f>Rohdaten_2019!G86</f>
        <v>118</v>
      </c>
      <c r="G10" s="167">
        <f>Rohdaten_2019!H86</f>
        <v>122</v>
      </c>
      <c r="H10" s="167">
        <f>Rohdaten_2019!I86</f>
        <v>6</v>
      </c>
      <c r="I10" s="167">
        <f>Rohdaten_2019!J86</f>
        <v>2</v>
      </c>
      <c r="J10" s="167">
        <f>Rohdaten_2019!K86</f>
        <v>4</v>
      </c>
    </row>
    <row r="11" spans="1:10" ht="8.25" customHeight="1" x14ac:dyDescent="0.2">
      <c r="A11" s="166" t="s">
        <v>7</v>
      </c>
      <c r="B11" s="167">
        <f>Rohdaten_2019!C87</f>
        <v>9662</v>
      </c>
      <c r="C11" s="167">
        <f>Rohdaten_2019!D87</f>
        <v>3481</v>
      </c>
      <c r="D11" s="167">
        <f>Rohdaten_2019!E87</f>
        <v>6181</v>
      </c>
      <c r="E11" s="167">
        <f>Rohdaten_2019!F87</f>
        <v>9376</v>
      </c>
      <c r="F11" s="167">
        <f>Rohdaten_2019!G87</f>
        <v>3402</v>
      </c>
      <c r="G11" s="167">
        <f>Rohdaten_2019!H87</f>
        <v>5974</v>
      </c>
      <c r="H11" s="167">
        <f>Rohdaten_2019!I87</f>
        <v>286</v>
      </c>
      <c r="I11" s="167">
        <f>Rohdaten_2019!J87</f>
        <v>79</v>
      </c>
      <c r="J11" s="167">
        <f>Rohdaten_2019!K87</f>
        <v>207</v>
      </c>
    </row>
    <row r="12" spans="1:10" ht="8.25" customHeight="1" x14ac:dyDescent="0.2">
      <c r="A12" s="166" t="s">
        <v>8</v>
      </c>
      <c r="B12" s="167">
        <f>Rohdaten_2019!C88</f>
        <v>2369</v>
      </c>
      <c r="C12" s="167">
        <f>Rohdaten_2019!D88</f>
        <v>1022</v>
      </c>
      <c r="D12" s="167">
        <f>Rohdaten_2019!E88</f>
        <v>1347</v>
      </c>
      <c r="E12" s="167">
        <f>Rohdaten_2019!F88</f>
        <v>2284</v>
      </c>
      <c r="F12" s="167">
        <f>Rohdaten_2019!G88</f>
        <v>987</v>
      </c>
      <c r="G12" s="167">
        <f>Rohdaten_2019!H88</f>
        <v>1297</v>
      </c>
      <c r="H12" s="167">
        <f>Rohdaten_2019!I88</f>
        <v>85</v>
      </c>
      <c r="I12" s="167">
        <f>Rohdaten_2019!J88</f>
        <v>35</v>
      </c>
      <c r="J12" s="167">
        <f>Rohdaten_2019!K88</f>
        <v>50</v>
      </c>
    </row>
    <row r="13" spans="1:10" ht="8.25" customHeight="1" x14ac:dyDescent="0.2">
      <c r="A13" s="166" t="s">
        <v>22</v>
      </c>
      <c r="B13" s="167">
        <f>Rohdaten_2019!C89</f>
        <v>1421</v>
      </c>
      <c r="C13" s="167">
        <f>Rohdaten_2019!D89</f>
        <v>355</v>
      </c>
      <c r="D13" s="167">
        <f>Rohdaten_2019!E89</f>
        <v>1066</v>
      </c>
      <c r="E13" s="167">
        <f>Rohdaten_2019!F89</f>
        <v>1365</v>
      </c>
      <c r="F13" s="167">
        <f>Rohdaten_2019!G89</f>
        <v>337</v>
      </c>
      <c r="G13" s="167">
        <f>Rohdaten_2019!H89</f>
        <v>1028</v>
      </c>
      <c r="H13" s="167">
        <f>Rohdaten_2019!I89</f>
        <v>56</v>
      </c>
      <c r="I13" s="167">
        <f>Rohdaten_2019!J89</f>
        <v>18</v>
      </c>
      <c r="J13" s="167">
        <f>Rohdaten_2019!K89</f>
        <v>38</v>
      </c>
    </row>
    <row r="14" spans="1:10" ht="8.25" customHeight="1" x14ac:dyDescent="0.2">
      <c r="A14" s="166" t="s">
        <v>9</v>
      </c>
      <c r="B14" s="167">
        <f>Rohdaten_2019!C90</f>
        <v>1332</v>
      </c>
      <c r="C14" s="167">
        <f>Rohdaten_2019!D90</f>
        <v>597</v>
      </c>
      <c r="D14" s="167">
        <f>Rohdaten_2019!E90</f>
        <v>735</v>
      </c>
      <c r="E14" s="167">
        <f>Rohdaten_2019!F90</f>
        <v>1302</v>
      </c>
      <c r="F14" s="167">
        <f>Rohdaten_2019!G90</f>
        <v>589</v>
      </c>
      <c r="G14" s="167">
        <f>Rohdaten_2019!H90</f>
        <v>713</v>
      </c>
      <c r="H14" s="167">
        <f>Rohdaten_2019!I90</f>
        <v>30</v>
      </c>
      <c r="I14" s="167">
        <f>Rohdaten_2019!J90</f>
        <v>8</v>
      </c>
      <c r="J14" s="167">
        <f>Rohdaten_2019!K90</f>
        <v>22</v>
      </c>
    </row>
    <row r="15" spans="1:10" ht="8.25" customHeight="1" x14ac:dyDescent="0.2">
      <c r="A15" s="166" t="s">
        <v>10</v>
      </c>
      <c r="B15" s="167">
        <f>Rohdaten_2019!C91</f>
        <v>5874</v>
      </c>
      <c r="C15" s="167">
        <f>Rohdaten_2019!D91</f>
        <v>4509</v>
      </c>
      <c r="D15" s="167">
        <f>Rohdaten_2019!E91</f>
        <v>1365</v>
      </c>
      <c r="E15" s="167">
        <f>Rohdaten_2019!F91</f>
        <v>5354</v>
      </c>
      <c r="F15" s="167">
        <f>Rohdaten_2019!G91</f>
        <v>4147</v>
      </c>
      <c r="G15" s="167">
        <f>Rohdaten_2019!H91</f>
        <v>1207</v>
      </c>
      <c r="H15" s="167">
        <f>Rohdaten_2019!I91</f>
        <v>520</v>
      </c>
      <c r="I15" s="167">
        <f>Rohdaten_2019!J91</f>
        <v>362</v>
      </c>
      <c r="J15" s="167">
        <f>Rohdaten_2019!K91</f>
        <v>158</v>
      </c>
    </row>
    <row r="16" spans="1:10" ht="8.25" customHeight="1" x14ac:dyDescent="0.2">
      <c r="A16" s="166" t="s">
        <v>11</v>
      </c>
      <c r="B16" s="167">
        <f>Rohdaten_2019!C92</f>
        <v>958</v>
      </c>
      <c r="C16" s="167">
        <f>Rohdaten_2019!D92</f>
        <v>322</v>
      </c>
      <c r="D16" s="167">
        <f>Rohdaten_2019!E92</f>
        <v>636</v>
      </c>
      <c r="E16" s="167">
        <f>Rohdaten_2019!F92</f>
        <v>882</v>
      </c>
      <c r="F16" s="167">
        <f>Rohdaten_2019!G92</f>
        <v>292</v>
      </c>
      <c r="G16" s="167">
        <f>Rohdaten_2019!H92</f>
        <v>590</v>
      </c>
      <c r="H16" s="167">
        <f>Rohdaten_2019!I92</f>
        <v>76</v>
      </c>
      <c r="I16" s="167">
        <f>Rohdaten_2019!J92</f>
        <v>30</v>
      </c>
      <c r="J16" s="167">
        <f>Rohdaten_2019!K92</f>
        <v>46</v>
      </c>
    </row>
    <row r="17" spans="1:10" ht="8.25" customHeight="1" x14ac:dyDescent="0.2">
      <c r="A17" s="166" t="s">
        <v>20</v>
      </c>
      <c r="B17" s="167" t="e">
        <f>Rohdaten_2019!#REF!</f>
        <v>#REF!</v>
      </c>
      <c r="C17" s="167" t="e">
        <f>Rohdaten_2019!#REF!</f>
        <v>#REF!</v>
      </c>
      <c r="D17" s="167" t="e">
        <f>Rohdaten_2019!#REF!</f>
        <v>#REF!</v>
      </c>
      <c r="E17" s="167" t="e">
        <f>Rohdaten_2019!#REF!</f>
        <v>#REF!</v>
      </c>
      <c r="F17" s="167" t="e">
        <f>Rohdaten_2019!#REF!</f>
        <v>#REF!</v>
      </c>
      <c r="G17" s="167" t="e">
        <f>Rohdaten_2019!#REF!</f>
        <v>#REF!</v>
      </c>
      <c r="H17" s="167" t="e">
        <f>Rohdaten_2019!#REF!</f>
        <v>#REF!</v>
      </c>
      <c r="I17" s="167" t="e">
        <f>Rohdaten_2019!#REF!</f>
        <v>#REF!</v>
      </c>
      <c r="J17" s="167" t="e">
        <f>Rohdaten_2019!#REF!</f>
        <v>#REF!</v>
      </c>
    </row>
    <row r="18" spans="1:10" s="109" customFormat="1" ht="16.5" customHeight="1" x14ac:dyDescent="0.15">
      <c r="A18" s="169" t="s">
        <v>18</v>
      </c>
      <c r="B18" s="172">
        <f>Rohdaten_2019!C93</f>
        <v>24360</v>
      </c>
      <c r="C18" s="172">
        <f>Rohdaten_2019!D93</f>
        <v>11014</v>
      </c>
      <c r="D18" s="172">
        <f>Rohdaten_2019!E93</f>
        <v>13346</v>
      </c>
      <c r="E18" s="172">
        <f>Rohdaten_2019!F93</f>
        <v>23215</v>
      </c>
      <c r="F18" s="172">
        <f>Rohdaten_2019!G93</f>
        <v>10457</v>
      </c>
      <c r="G18" s="172">
        <f>Rohdaten_2019!H93</f>
        <v>12758</v>
      </c>
      <c r="H18" s="172">
        <f>Rohdaten_2019!I93</f>
        <v>1145</v>
      </c>
      <c r="I18" s="172">
        <f>Rohdaten_2019!J93</f>
        <v>557</v>
      </c>
      <c r="J18" s="172">
        <f>Rohdaten_2019!K93</f>
        <v>588</v>
      </c>
    </row>
    <row r="19" spans="1:10" x14ac:dyDescent="0.2">
      <c r="A19" s="36"/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30" customHeight="1" x14ac:dyDescent="0.2">
      <c r="A20" s="198" t="s">
        <v>96</v>
      </c>
      <c r="B20" s="198"/>
      <c r="C20" s="198"/>
      <c r="D20" s="198"/>
      <c r="E20" s="198"/>
      <c r="F20" s="198"/>
      <c r="G20" s="198"/>
      <c r="H20" s="198"/>
      <c r="I20" s="198"/>
      <c r="J20" s="198"/>
    </row>
    <row r="21" spans="1:10" x14ac:dyDescent="0.2">
      <c r="A21" s="40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8.25" customHeight="1" x14ac:dyDescent="0.2">
      <c r="A22" s="192" t="s">
        <v>71</v>
      </c>
      <c r="B22" s="188" t="s">
        <v>92</v>
      </c>
      <c r="C22" s="189"/>
      <c r="D22" s="189"/>
      <c r="E22" s="189"/>
      <c r="F22" s="189"/>
      <c r="G22" s="189"/>
      <c r="H22" s="189"/>
      <c r="I22" s="189"/>
      <c r="J22" s="190"/>
    </row>
    <row r="23" spans="1:10" ht="8.25" customHeight="1" x14ac:dyDescent="0.2">
      <c r="A23" s="193"/>
      <c r="B23" s="188" t="s">
        <v>0</v>
      </c>
      <c r="C23" s="189"/>
      <c r="D23" s="189"/>
      <c r="E23" s="189" t="s">
        <v>15</v>
      </c>
      <c r="F23" s="189"/>
      <c r="G23" s="189"/>
      <c r="H23" s="189" t="s">
        <v>16</v>
      </c>
      <c r="I23" s="189"/>
      <c r="J23" s="190"/>
    </row>
    <row r="24" spans="1:10" ht="8.25" customHeight="1" x14ac:dyDescent="0.2">
      <c r="A24" s="193"/>
      <c r="B24" s="159" t="s">
        <v>0</v>
      </c>
      <c r="C24" s="160" t="s">
        <v>1</v>
      </c>
      <c r="D24" s="160" t="s">
        <v>2</v>
      </c>
      <c r="E24" s="160" t="s">
        <v>0</v>
      </c>
      <c r="F24" s="160" t="s">
        <v>1</v>
      </c>
      <c r="G24" s="160" t="s">
        <v>2</v>
      </c>
      <c r="H24" s="160" t="s">
        <v>0</v>
      </c>
      <c r="I24" s="160" t="s">
        <v>1</v>
      </c>
      <c r="J24" s="161" t="s">
        <v>2</v>
      </c>
    </row>
    <row r="25" spans="1:10" ht="8.25" customHeight="1" x14ac:dyDescent="0.2">
      <c r="A25" s="193"/>
      <c r="B25" s="192" t="s">
        <v>17</v>
      </c>
      <c r="C25" s="195"/>
      <c r="D25" s="195"/>
      <c r="E25" s="195"/>
      <c r="F25" s="195"/>
      <c r="G25" s="195"/>
      <c r="H25" s="195"/>
      <c r="I25" s="195"/>
      <c r="J25" s="199"/>
    </row>
    <row r="26" spans="1:10" ht="8.25" customHeight="1" x14ac:dyDescent="0.2">
      <c r="A26" s="144" t="s">
        <v>76</v>
      </c>
      <c r="B26" s="144" t="s">
        <v>77</v>
      </c>
      <c r="C26" s="144" t="s">
        <v>78</v>
      </c>
      <c r="D26" s="144" t="s">
        <v>79</v>
      </c>
      <c r="E26" s="144" t="s">
        <v>80</v>
      </c>
      <c r="F26" s="144" t="s">
        <v>81</v>
      </c>
      <c r="G26" s="144" t="s">
        <v>82</v>
      </c>
      <c r="H26" s="144" t="s">
        <v>83</v>
      </c>
      <c r="I26" s="144" t="s">
        <v>84</v>
      </c>
      <c r="J26" s="144" t="s">
        <v>85</v>
      </c>
    </row>
    <row r="27" spans="1:10" ht="8.25" customHeight="1" x14ac:dyDescent="0.2">
      <c r="A27" s="166" t="s">
        <v>5</v>
      </c>
      <c r="B27" s="170">
        <f>'2019_B12_Berechnung'!B78</f>
        <v>10.254515599343184</v>
      </c>
      <c r="C27" s="170">
        <f>'2019_B12_Berechnung'!C78</f>
        <v>5.5202469584165605</v>
      </c>
      <c r="D27" s="170">
        <f>'2019_B12_Berechnung'!D78</f>
        <v>14.161546530795743</v>
      </c>
      <c r="E27" s="170">
        <f>'2019_B12_Berechnung'!E78</f>
        <v>10.389834158948956</v>
      </c>
      <c r="F27" s="170">
        <f>'2019_B12_Berechnung'!F78</f>
        <v>5.5943387204743233</v>
      </c>
      <c r="G27" s="170">
        <f>'2019_B12_Berechnung'!G78</f>
        <v>14.320426399122118</v>
      </c>
      <c r="H27" s="170">
        <f>'2019_B12_Berechnung'!H78</f>
        <v>7.5109170305676862</v>
      </c>
      <c r="I27" s="170">
        <f>'2019_B12_Berechnung'!I78</f>
        <v>4.1292639138240581</v>
      </c>
      <c r="J27" s="170">
        <f>'2019_B12_Berechnung'!J78</f>
        <v>10.714285714285714</v>
      </c>
    </row>
    <row r="28" spans="1:10" ht="8.25" customHeight="1" x14ac:dyDescent="0.2">
      <c r="A28" s="166" t="s">
        <v>6</v>
      </c>
      <c r="B28" s="170">
        <f>'2019_B12_Berechnung'!B79</f>
        <v>1.0098522167487685</v>
      </c>
      <c r="C28" s="170">
        <f>'2019_B12_Berechnung'!C79</f>
        <v>1.0895224260032685</v>
      </c>
      <c r="D28" s="170">
        <f>'2019_B12_Berechnung'!D79</f>
        <v>0.9441031020530497</v>
      </c>
      <c r="E28" s="170">
        <f>'2019_B12_Berechnung'!E79</f>
        <v>1.0338143441740255</v>
      </c>
      <c r="F28" s="170">
        <f>'2019_B12_Berechnung'!F79</f>
        <v>1.1284307162666156</v>
      </c>
      <c r="G28" s="170">
        <f>'2019_B12_Berechnung'!G79</f>
        <v>0.95626273710612952</v>
      </c>
      <c r="H28" s="170">
        <f>'2019_B12_Berechnung'!H79</f>
        <v>0.5240174672489083</v>
      </c>
      <c r="I28" s="170">
        <f>'2019_B12_Berechnung'!I79</f>
        <v>0.35906642728904847</v>
      </c>
      <c r="J28" s="170">
        <f>'2019_B12_Berechnung'!J79</f>
        <v>0.68027210884353739</v>
      </c>
    </row>
    <row r="29" spans="1:10" ht="8.25" customHeight="1" x14ac:dyDescent="0.2">
      <c r="A29" s="166" t="s">
        <v>7</v>
      </c>
      <c r="B29" s="170">
        <f>'2019_B12_Berechnung'!B80</f>
        <v>39.663382594417079</v>
      </c>
      <c r="C29" s="170">
        <f>'2019_B12_Berechnung'!C80</f>
        <v>31.605229707644817</v>
      </c>
      <c r="D29" s="170">
        <f>'2019_B12_Berechnung'!D80</f>
        <v>46.313502172935713</v>
      </c>
      <c r="E29" s="170">
        <f>'2019_B12_Berechnung'!E80</f>
        <v>40.387680379065259</v>
      </c>
      <c r="F29" s="170">
        <f>'2019_B12_Berechnung'!F80</f>
        <v>32.533231328296836</v>
      </c>
      <c r="G29" s="170">
        <f>'2019_B12_Berechnung'!G80</f>
        <v>46.825521241573917</v>
      </c>
      <c r="H29" s="170">
        <f>'2019_B12_Berechnung'!H80</f>
        <v>24.978165938864631</v>
      </c>
      <c r="I29" s="170">
        <f>'2019_B12_Berechnung'!I80</f>
        <v>14.183123877917414</v>
      </c>
      <c r="J29" s="170">
        <f>'2019_B12_Berechnung'!J80</f>
        <v>35.204081632653065</v>
      </c>
    </row>
    <row r="30" spans="1:10" ht="8.25" customHeight="1" x14ac:dyDescent="0.2">
      <c r="A30" s="166" t="s">
        <v>8</v>
      </c>
      <c r="B30" s="170">
        <f>'2019_B12_Berechnung'!B81</f>
        <v>9.7249589490968802</v>
      </c>
      <c r="C30" s="170">
        <f>'2019_B12_Berechnung'!C81</f>
        <v>9.2790993281278382</v>
      </c>
      <c r="D30" s="170">
        <f>'2019_B12_Berechnung'!D81</f>
        <v>10.092911733852841</v>
      </c>
      <c r="E30" s="170">
        <f>'2019_B12_Berechnung'!E81</f>
        <v>9.8384665087228083</v>
      </c>
      <c r="F30" s="170">
        <f>'2019_B12_Berechnung'!F81</f>
        <v>9.4386535335182185</v>
      </c>
      <c r="G30" s="170">
        <f>'2019_B12_Berechnung'!G81</f>
        <v>10.166170246120082</v>
      </c>
      <c r="H30" s="170">
        <f>'2019_B12_Berechnung'!H81</f>
        <v>7.4235807860262017</v>
      </c>
      <c r="I30" s="170">
        <f>'2019_B12_Berechnung'!I81</f>
        <v>6.2836624775583481</v>
      </c>
      <c r="J30" s="170">
        <f>'2019_B12_Berechnung'!J81</f>
        <v>8.5034013605442169</v>
      </c>
    </row>
    <row r="31" spans="1:10" ht="8.25" customHeight="1" x14ac:dyDescent="0.2">
      <c r="A31" s="166" t="s">
        <v>22</v>
      </c>
      <c r="B31" s="170">
        <f>'2019_B12_Berechnung'!B82</f>
        <v>5.833333333333333</v>
      </c>
      <c r="C31" s="170">
        <f>'2019_B12_Berechnung'!C82</f>
        <v>3.2231705102596693</v>
      </c>
      <c r="D31" s="170">
        <f>'2019_B12_Berechnung'!D82</f>
        <v>7.9874119586392931</v>
      </c>
      <c r="E31" s="170">
        <f>'2019_B12_Berechnung'!E82</f>
        <v>5.8798190824897691</v>
      </c>
      <c r="F31" s="170">
        <f>'2019_B12_Berechnung'!F82</f>
        <v>3.2227216218800798</v>
      </c>
      <c r="G31" s="170">
        <f>'2019_B12_Berechnung'!G82</f>
        <v>8.0576892929926327</v>
      </c>
      <c r="H31" s="170">
        <f>'2019_B12_Berechnung'!H82</f>
        <v>4.890829694323144</v>
      </c>
      <c r="I31" s="170">
        <f>'2019_B12_Berechnung'!I82</f>
        <v>3.2315978456014358</v>
      </c>
      <c r="J31" s="170">
        <f>'2019_B12_Berechnung'!J82</f>
        <v>6.462585034013606</v>
      </c>
    </row>
    <row r="32" spans="1:10" ht="8.25" customHeight="1" x14ac:dyDescent="0.2">
      <c r="A32" s="166" t="s">
        <v>9</v>
      </c>
      <c r="B32" s="170">
        <f>'2019_B12_Berechnung'!B83</f>
        <v>5.4679802955665027</v>
      </c>
      <c r="C32" s="170">
        <f>'2019_B12_Berechnung'!C83</f>
        <v>5.420374069366261</v>
      </c>
      <c r="D32" s="170">
        <f>'2019_B12_Berechnung'!D83</f>
        <v>5.5072680953094562</v>
      </c>
      <c r="E32" s="170">
        <f>'2019_B12_Berechnung'!E83</f>
        <v>5.6084428171440877</v>
      </c>
      <c r="F32" s="170">
        <f>'2019_B12_Berechnung'!F83</f>
        <v>5.6325906091613271</v>
      </c>
      <c r="G32" s="170">
        <f>'2019_B12_Berechnung'!G83</f>
        <v>5.5886502586612323</v>
      </c>
      <c r="H32" s="170">
        <f>'2019_B12_Berechnung'!H83</f>
        <v>2.6200873362445414</v>
      </c>
      <c r="I32" s="170">
        <f>'2019_B12_Berechnung'!I83</f>
        <v>1.4362657091561939</v>
      </c>
      <c r="J32" s="170">
        <f>'2019_B12_Berechnung'!J83</f>
        <v>3.7414965986394559</v>
      </c>
    </row>
    <row r="33" spans="1:10" ht="8.25" customHeight="1" x14ac:dyDescent="0.2">
      <c r="A33" s="166" t="s">
        <v>10</v>
      </c>
      <c r="B33" s="170">
        <f>'2019_B12_Berechnung'!B84</f>
        <v>24.113300492610836</v>
      </c>
      <c r="C33" s="170">
        <f>'2019_B12_Berechnung'!C84</f>
        <v>40.938805157072814</v>
      </c>
      <c r="D33" s="170">
        <f>'2019_B12_Berechnung'!D84</f>
        <v>10.227783605574704</v>
      </c>
      <c r="E33" s="170">
        <f>'2019_B12_Berechnung'!E84</f>
        <v>23.062674994615552</v>
      </c>
      <c r="F33" s="170">
        <f>'2019_B12_Berechnung'!F84</f>
        <v>39.657645596251321</v>
      </c>
      <c r="G33" s="170">
        <f>'2019_B12_Berechnung'!G84</f>
        <v>9.4607305220253952</v>
      </c>
      <c r="H33" s="170">
        <f>'2019_B12_Berechnung'!H84</f>
        <v>45.414847161572055</v>
      </c>
      <c r="I33" s="170">
        <f>'2019_B12_Berechnung'!I84</f>
        <v>64.991023339317778</v>
      </c>
      <c r="J33" s="170">
        <f>'2019_B12_Berechnung'!J84</f>
        <v>26.870748299319729</v>
      </c>
    </row>
    <row r="34" spans="1:10" ht="8.25" customHeight="1" x14ac:dyDescent="0.2">
      <c r="A34" s="166" t="s">
        <v>11</v>
      </c>
      <c r="B34" s="170">
        <f>'2019_B12_Berechnung'!B85</f>
        <v>3.9326765188834156</v>
      </c>
      <c r="C34" s="170">
        <f>'2019_B12_Berechnung'!C85</f>
        <v>2.9235518431087706</v>
      </c>
      <c r="D34" s="170">
        <f>'2019_B12_Berechnung'!D85</f>
        <v>4.7654728008392029</v>
      </c>
      <c r="E34" s="170">
        <f>'2019_B12_Berechnung'!E85</f>
        <v>3.7992677148395435</v>
      </c>
      <c r="F34" s="170">
        <f>'2019_B12_Berechnung'!F85</f>
        <v>2.7923878741512862</v>
      </c>
      <c r="G34" s="170">
        <f>'2019_B12_Berechnung'!G85</f>
        <v>4.6245493023984956</v>
      </c>
      <c r="H34" s="170">
        <f>'2019_B12_Berechnung'!H85</f>
        <v>6.6375545851528379</v>
      </c>
      <c r="I34" s="170">
        <f>'2019_B12_Berechnung'!I85</f>
        <v>5.3859964093357267</v>
      </c>
      <c r="J34" s="170">
        <f>'2019_B12_Berechnung'!J85</f>
        <v>7.8231292517006805</v>
      </c>
    </row>
    <row r="35" spans="1:10" ht="8.25" customHeight="1" x14ac:dyDescent="0.2">
      <c r="A35" s="166" t="s">
        <v>20</v>
      </c>
      <c r="B35" s="170" t="e">
        <f>'2019_B12_Berechnung'!#REF!</f>
        <v>#REF!</v>
      </c>
      <c r="C35" s="170" t="e">
        <f>'2019_B12_Berechnung'!#REF!</f>
        <v>#REF!</v>
      </c>
      <c r="D35" s="170" t="e">
        <f>'2019_B12_Berechnung'!#REF!</f>
        <v>#REF!</v>
      </c>
      <c r="E35" s="170" t="e">
        <f>'2019_B12_Berechnung'!#REF!</f>
        <v>#REF!</v>
      </c>
      <c r="F35" s="170" t="e">
        <f>'2019_B12_Berechnung'!#REF!</f>
        <v>#REF!</v>
      </c>
      <c r="G35" s="170" t="e">
        <f>'2019_B12_Berechnung'!#REF!</f>
        <v>#REF!</v>
      </c>
      <c r="H35" s="170" t="e">
        <f>'2019_B12_Berechnung'!#REF!</f>
        <v>#REF!</v>
      </c>
      <c r="I35" s="170" t="e">
        <f>'2019_B12_Berechnung'!#REF!</f>
        <v>#REF!</v>
      </c>
      <c r="J35" s="170" t="e">
        <f>'2019_B12_Berechnung'!#REF!</f>
        <v>#REF!</v>
      </c>
    </row>
    <row r="36" spans="1:10" ht="16.5" customHeight="1" x14ac:dyDescent="0.2">
      <c r="A36" s="169" t="s">
        <v>18</v>
      </c>
      <c r="B36" s="173">
        <f>'2019_B12_Berechnung'!B86</f>
        <v>100</v>
      </c>
      <c r="C36" s="173">
        <f>'2019_B12_Berechnung'!C86</f>
        <v>100</v>
      </c>
      <c r="D36" s="173">
        <f>'2019_B12_Berechnung'!D86</f>
        <v>100</v>
      </c>
      <c r="E36" s="173">
        <f>'2019_B12_Berechnung'!E86</f>
        <v>100</v>
      </c>
      <c r="F36" s="173">
        <f>'2019_B12_Berechnung'!F86</f>
        <v>100</v>
      </c>
      <c r="G36" s="173">
        <f>'2019_B12_Berechnung'!G86</f>
        <v>100</v>
      </c>
      <c r="H36" s="173">
        <f>'2019_B12_Berechnung'!H86</f>
        <v>100</v>
      </c>
      <c r="I36" s="173">
        <f>'2019_B12_Berechnung'!I86</f>
        <v>100</v>
      </c>
      <c r="J36" s="173">
        <f>'2019_B12_Berechnung'!J86</f>
        <v>100</v>
      </c>
    </row>
    <row r="37" spans="1:10" x14ac:dyDescent="0.2">
      <c r="A37" s="44"/>
      <c r="B37" s="41"/>
      <c r="C37" s="41"/>
      <c r="D37" s="41"/>
      <c r="E37" s="41"/>
      <c r="F37" s="41"/>
      <c r="G37" s="41"/>
      <c r="H37" s="41"/>
      <c r="I37" s="41"/>
      <c r="J37" s="41"/>
    </row>
    <row r="38" spans="1:10" ht="8.25" customHeight="1" x14ac:dyDescent="0.2">
      <c r="A38" s="116" t="s">
        <v>87</v>
      </c>
      <c r="B38" s="41"/>
      <c r="C38" s="41"/>
      <c r="D38" s="41"/>
      <c r="E38" s="41"/>
      <c r="F38" s="41"/>
      <c r="G38" s="41"/>
      <c r="H38" s="41"/>
      <c r="I38" s="41"/>
      <c r="J38" s="41"/>
    </row>
    <row r="39" spans="1:10" ht="8.25" customHeight="1" x14ac:dyDescent="0.2">
      <c r="A39" s="116" t="s">
        <v>88</v>
      </c>
      <c r="B39" s="45"/>
      <c r="C39" s="45"/>
      <c r="D39" s="45"/>
      <c r="E39" s="45"/>
      <c r="F39" s="45"/>
      <c r="G39" s="45"/>
      <c r="H39" s="45"/>
      <c r="I39" s="45"/>
      <c r="J39" s="45"/>
    </row>
    <row r="40" spans="1:10" ht="8.25" customHeight="1" x14ac:dyDescent="0.2">
      <c r="A40" s="121"/>
      <c r="B40" s="145"/>
      <c r="C40" s="145"/>
      <c r="D40" s="145"/>
      <c r="E40" s="145"/>
      <c r="F40" s="145"/>
      <c r="G40" s="145"/>
      <c r="H40" s="146"/>
      <c r="I40" s="146"/>
      <c r="J40" s="146"/>
    </row>
    <row r="41" spans="1:10" ht="8.25" customHeight="1" x14ac:dyDescent="0.2">
      <c r="A41" s="122" t="s">
        <v>4</v>
      </c>
      <c r="B41" s="145"/>
      <c r="C41" s="145"/>
      <c r="D41" s="145"/>
      <c r="E41" s="145"/>
      <c r="F41" s="145"/>
      <c r="G41" s="145"/>
      <c r="H41" s="146"/>
      <c r="I41" s="146"/>
      <c r="J41" s="146"/>
    </row>
  </sheetData>
  <mergeCells count="15">
    <mergeCell ref="A20:J20"/>
    <mergeCell ref="A22:A25"/>
    <mergeCell ref="B22:J22"/>
    <mergeCell ref="B23:D23"/>
    <mergeCell ref="E23:G23"/>
    <mergeCell ref="H23:J23"/>
    <mergeCell ref="B25:J25"/>
    <mergeCell ref="A1:H1"/>
    <mergeCell ref="A2:J2"/>
    <mergeCell ref="A4:A7"/>
    <mergeCell ref="B4:J4"/>
    <mergeCell ref="B5:D5"/>
    <mergeCell ref="E5:G5"/>
    <mergeCell ref="H5:J5"/>
    <mergeCell ref="B7:J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BE3F-656A-4338-B8D3-943801658E76}">
  <sheetPr codeName="Tabelle11"/>
  <dimension ref="A1:J86"/>
  <sheetViews>
    <sheetView topLeftCell="B5" zoomScale="205" zoomScaleNormal="205" workbookViewId="0">
      <selection activeCell="B26" sqref="B26:J26"/>
    </sheetView>
    <sheetView workbookViewId="1">
      <selection sqref="A1:A4"/>
    </sheetView>
  </sheetViews>
  <sheetFormatPr baseColWidth="10" defaultRowHeight="12.75" x14ac:dyDescent="0.2"/>
  <cols>
    <col min="1" max="1" width="54.7109375" customWidth="1"/>
    <col min="2" max="10" width="12.5703125" bestFit="1" customWidth="1"/>
  </cols>
  <sheetData>
    <row r="1" spans="1:10" x14ac:dyDescent="0.2">
      <c r="A1" s="203" t="s">
        <v>13</v>
      </c>
      <c r="B1" s="203" t="s">
        <v>62</v>
      </c>
      <c r="C1" s="203"/>
      <c r="D1" s="203"/>
      <c r="E1" s="203"/>
      <c r="F1" s="203"/>
      <c r="G1" s="203"/>
      <c r="H1" s="203"/>
      <c r="I1" s="203"/>
      <c r="J1" s="203"/>
    </row>
    <row r="2" spans="1:10" x14ac:dyDescent="0.2">
      <c r="A2" s="203"/>
      <c r="B2" s="203" t="s">
        <v>0</v>
      </c>
      <c r="C2" s="203"/>
      <c r="D2" s="203"/>
      <c r="E2" s="203" t="s">
        <v>15</v>
      </c>
      <c r="F2" s="203"/>
      <c r="G2" s="203"/>
      <c r="H2" s="203" t="s">
        <v>16</v>
      </c>
      <c r="I2" s="203"/>
      <c r="J2" s="203"/>
    </row>
    <row r="3" spans="1:10" x14ac:dyDescent="0.2">
      <c r="A3" s="203"/>
      <c r="B3" s="80" t="s">
        <v>0</v>
      </c>
      <c r="C3" s="80" t="s">
        <v>1</v>
      </c>
      <c r="D3" s="80" t="s">
        <v>2</v>
      </c>
      <c r="E3" s="80" t="s">
        <v>0</v>
      </c>
      <c r="F3" s="80" t="s">
        <v>1</v>
      </c>
      <c r="G3" s="80" t="s">
        <v>2</v>
      </c>
      <c r="H3" s="80" t="s">
        <v>0</v>
      </c>
      <c r="I3" s="80" t="s">
        <v>1</v>
      </c>
      <c r="J3" s="80" t="s">
        <v>2</v>
      </c>
    </row>
    <row r="4" spans="1:10" x14ac:dyDescent="0.2">
      <c r="A4" s="203"/>
      <c r="B4" s="204" t="s">
        <v>17</v>
      </c>
      <c r="C4" s="203"/>
      <c r="D4" s="203"/>
      <c r="E4" s="203"/>
      <c r="F4" s="203"/>
      <c r="G4" s="203"/>
      <c r="H4" s="203"/>
      <c r="I4" s="203"/>
      <c r="J4" s="203"/>
    </row>
    <row r="5" spans="1:10" x14ac:dyDescent="0.2">
      <c r="B5" s="205">
        <v>2013</v>
      </c>
      <c r="C5" s="206"/>
      <c r="D5" s="206"/>
      <c r="E5" s="206"/>
      <c r="F5" s="206"/>
      <c r="G5" s="206"/>
      <c r="H5" s="206"/>
      <c r="I5" s="206"/>
      <c r="J5" s="207"/>
    </row>
    <row r="6" spans="1:10" x14ac:dyDescent="0.2">
      <c r="B6" s="81"/>
      <c r="C6" s="81"/>
      <c r="D6" s="81"/>
      <c r="E6" s="81"/>
      <c r="F6" s="81"/>
      <c r="G6" s="81"/>
      <c r="H6" s="81"/>
      <c r="I6" s="81"/>
      <c r="J6" s="81"/>
    </row>
    <row r="7" spans="1:10" x14ac:dyDescent="0.2">
      <c r="A7" t="s">
        <v>48</v>
      </c>
      <c r="B7" s="148">
        <f>Rohdaten_2018!C11/Rohdaten_2018!$C$19*100</f>
        <v>16.507497515232703</v>
      </c>
      <c r="C7" s="148">
        <f>Rohdaten_2018!D11/Rohdaten_2018!$D$19*100</f>
        <v>6.9638909358879886</v>
      </c>
      <c r="D7" s="148">
        <f>Rohdaten_2018!E11/Rohdaten_2018!$E$19*100</f>
        <v>24.940984940984944</v>
      </c>
      <c r="E7" s="148">
        <f>Rohdaten_2018!F11/Rohdaten_2018!$F$19*100</f>
        <v>16.793510458916284</v>
      </c>
      <c r="F7" s="148">
        <f>Rohdaten_2018!G11/Rohdaten_2018!$G$19*100</f>
        <v>7.1941747572815533</v>
      </c>
      <c r="G7" s="148">
        <f>Rohdaten_2018!H11/Rohdaten_2018!$H$19*100</f>
        <v>25.285579318045176</v>
      </c>
      <c r="H7" s="148">
        <f>Rohdaten_2018!I11/Rohdaten_2018!$I$19*100</f>
        <v>11.268781302170282</v>
      </c>
      <c r="I7" s="148">
        <f>Rohdaten_2018!J11/Rohdaten_2018!$J$19*100</f>
        <v>2.6978417266187051</v>
      </c>
      <c r="J7" s="148">
        <f>Rohdaten_2018!K11/Rohdaten_2018!$K$19*100</f>
        <v>18.691588785046729</v>
      </c>
    </row>
    <row r="8" spans="1:10" x14ac:dyDescent="0.2">
      <c r="A8" t="s">
        <v>6</v>
      </c>
      <c r="B8" s="148">
        <f>Rohdaten_2018!C12/Rohdaten_2018!$C$19*100</f>
        <v>1.2099736398599887</v>
      </c>
      <c r="C8" s="148">
        <f>Rohdaten_2018!D12/Rohdaten_2018!$D$19*100</f>
        <v>1.197494473102432</v>
      </c>
      <c r="D8" s="148">
        <f>Rohdaten_2018!E12/Rohdaten_2018!$E$19*100</f>
        <v>1.2210012210012211</v>
      </c>
      <c r="E8" s="148">
        <f>Rohdaten_2018!F12/Rohdaten_2018!$F$19*100</f>
        <v>1.2623615731668414</v>
      </c>
      <c r="F8" s="148">
        <f>Rohdaten_2018!G12/Rohdaten_2018!$G$19*100</f>
        <v>1.2524271844660195</v>
      </c>
      <c r="G8" s="148">
        <f>Rohdaten_2018!H12/Rohdaten_2018!$H$19*100</f>
        <v>1.2711500472386843</v>
      </c>
      <c r="H8" s="148">
        <f>Rohdaten_2018!I12/Rohdaten_2018!$I$19*100</f>
        <v>0.25041736227045075</v>
      </c>
      <c r="I8" s="148">
        <f>Rohdaten_2018!J12/Rohdaten_2018!$J$19*100</f>
        <v>0.17985611510791369</v>
      </c>
      <c r="J8" s="148">
        <f>Rohdaten_2018!K12/Rohdaten_2018!$K$19*100</f>
        <v>0.3115264797507788</v>
      </c>
    </row>
    <row r="9" spans="1:10" x14ac:dyDescent="0.2">
      <c r="A9" t="s">
        <v>63</v>
      </c>
      <c r="B9" s="148">
        <f>Rohdaten_2018!C13/Rohdaten_2018!$C$19*100</f>
        <v>31.835270731601916</v>
      </c>
      <c r="C9" s="148">
        <f>Rohdaten_2018!D13/Rohdaten_2018!$D$19*100</f>
        <v>27.560795873249816</v>
      </c>
      <c r="D9" s="148">
        <f>Rohdaten_2018!E13/Rohdaten_2018!$E$19*100</f>
        <v>35.612535612535609</v>
      </c>
      <c r="E9" s="148">
        <f>Rohdaten_2018!F13/Rohdaten_2018!$F$19*100</f>
        <v>32.224399580731891</v>
      </c>
      <c r="F9" s="148">
        <f>Rohdaten_2018!G13/Rohdaten_2018!$G$19*100</f>
        <v>28.135922330097085</v>
      </c>
      <c r="G9" s="148">
        <f>Rohdaten_2018!H13/Rohdaten_2018!$H$19*100</f>
        <v>35.841278021128574</v>
      </c>
      <c r="H9" s="148">
        <f>Rohdaten_2018!I13/Rohdaten_2018!$I$19*100</f>
        <v>24.707846410684475</v>
      </c>
      <c r="I9" s="148">
        <f>Rohdaten_2018!J13/Rohdaten_2018!$J$19*100</f>
        <v>16.906474820143885</v>
      </c>
      <c r="J9" s="148">
        <f>Rohdaten_2018!K13/Rohdaten_2018!$K$19*100</f>
        <v>31.464174454828658</v>
      </c>
    </row>
    <row r="10" spans="1:10" x14ac:dyDescent="0.2">
      <c r="A10" t="s">
        <v>64</v>
      </c>
      <c r="B10" s="148">
        <f>Rohdaten_2018!C14/Rohdaten_2018!$C$19*100</f>
        <v>12.825720582515881</v>
      </c>
      <c r="C10" s="148">
        <f>Rohdaten_2018!D14/Rohdaten_2018!$D$19*100</f>
        <v>15.926676492262343</v>
      </c>
      <c r="D10" s="148">
        <f>Rohdaten_2018!E14/Rohdaten_2018!$E$19*100</f>
        <v>10.085470085470085</v>
      </c>
      <c r="E10" s="148">
        <f>Rohdaten_2018!F14/Rohdaten_2018!$F$19*100</f>
        <v>12.951738595451854</v>
      </c>
      <c r="F10" s="148">
        <f>Rohdaten_2018!G14/Rohdaten_2018!$G$19*100</f>
        <v>16.116504854368934</v>
      </c>
      <c r="G10" s="148">
        <f>Rohdaten_2018!H14/Rohdaten_2018!$H$19*100</f>
        <v>10.152022674568411</v>
      </c>
      <c r="H10" s="148">
        <f>Rohdaten_2018!I14/Rohdaten_2018!$I$19*100</f>
        <v>10.51752921535893</v>
      </c>
      <c r="I10" s="148">
        <f>Rohdaten_2018!J14/Rohdaten_2018!$J$19*100</f>
        <v>12.410071942446043</v>
      </c>
      <c r="J10" s="148">
        <f>Rohdaten_2018!K14/Rohdaten_2018!$K$19*100</f>
        <v>8.8785046728971952</v>
      </c>
    </row>
    <row r="11" spans="1:10" x14ac:dyDescent="0.2">
      <c r="A11" t="s">
        <v>50</v>
      </c>
      <c r="B11" s="148">
        <f>Rohdaten_2018!C15/Rohdaten_2018!$C$19*100</f>
        <v>5.3109200120997366</v>
      </c>
      <c r="C11" s="148">
        <f>Rohdaten_2018!D15/Rohdaten_2018!$D$19*100</f>
        <v>3.4266764922623434</v>
      </c>
      <c r="D11" s="148">
        <f>Rohdaten_2018!E15/Rohdaten_2018!$E$19*100</f>
        <v>6.9759869759869764</v>
      </c>
      <c r="E11" s="148">
        <f>Rohdaten_2018!F15/Rohdaten_2018!$F$19*100</f>
        <v>5.3228820124868976</v>
      </c>
      <c r="F11" s="148">
        <f>Rohdaten_2018!G15/Rohdaten_2018!$G$19*100</f>
        <v>3.29126213592233</v>
      </c>
      <c r="G11" s="148">
        <f>Rohdaten_2018!H15/Rohdaten_2018!$H$19*100</f>
        <v>7.1201580348707383</v>
      </c>
      <c r="H11" s="148">
        <f>Rohdaten_2018!I15/Rohdaten_2018!$I$19*100</f>
        <v>5.0918196994991654</v>
      </c>
      <c r="I11" s="148">
        <f>Rohdaten_2018!J15/Rohdaten_2018!$J$19*100</f>
        <v>5.9352517985611506</v>
      </c>
      <c r="J11" s="148">
        <f>Rohdaten_2018!K15/Rohdaten_2018!$K$19*100</f>
        <v>4.361370716510903</v>
      </c>
    </row>
    <row r="12" spans="1:10" x14ac:dyDescent="0.2">
      <c r="A12" t="s">
        <v>65</v>
      </c>
      <c r="B12" s="148">
        <f>Rohdaten_2018!C16/Rohdaten_2018!$C$19*100</f>
        <v>4.7405038675943132</v>
      </c>
      <c r="C12" s="148">
        <f>Rohdaten_2018!D16/Rohdaten_2018!$D$19*100</f>
        <v>4.3846720707442888</v>
      </c>
      <c r="D12" s="148">
        <f>Rohdaten_2018!E16/Rohdaten_2018!$E$19*100</f>
        <v>5.0549450549450547</v>
      </c>
      <c r="E12" s="148">
        <f>Rohdaten_2018!F16/Rohdaten_2018!$F$19*100</f>
        <v>4.8489267647997085</v>
      </c>
      <c r="F12" s="148">
        <f>Rohdaten_2018!G16/Rohdaten_2018!$G$19*100</f>
        <v>4.5145631067961167</v>
      </c>
      <c r="G12" s="148">
        <f>Rohdaten_2018!H16/Rohdaten_2018!$H$19*100</f>
        <v>5.1447221506484588</v>
      </c>
      <c r="H12" s="148">
        <f>Rohdaten_2018!I16/Rohdaten_2018!$I$19*100</f>
        <v>2.7545909849749584</v>
      </c>
      <c r="I12" s="148">
        <f>Rohdaten_2018!J16/Rohdaten_2018!$J$19*100</f>
        <v>1.9784172661870503</v>
      </c>
      <c r="J12" s="148">
        <f>Rohdaten_2018!K16/Rohdaten_2018!$K$19*100</f>
        <v>3.4267912772585665</v>
      </c>
    </row>
    <row r="13" spans="1:10" x14ac:dyDescent="0.2">
      <c r="A13" t="s">
        <v>11</v>
      </c>
      <c r="B13" s="148">
        <f>Rohdaten_2018!C17/Rohdaten_2018!$C$19*100</f>
        <v>22.93764314420293</v>
      </c>
      <c r="C13" s="148">
        <f>Rohdaten_2018!D17/Rohdaten_2018!$D$19*100</f>
        <v>37.785556374355195</v>
      </c>
      <c r="D13" s="148">
        <f>Rohdaten_2018!E17/Rohdaten_2018!$E$19*100</f>
        <v>9.8168498168498175</v>
      </c>
      <c r="E13" s="148">
        <f>Rohdaten_2018!F17/Rohdaten_2018!$F$19*100</f>
        <v>22.202980449346033</v>
      </c>
      <c r="F13" s="148">
        <f>Rohdaten_2018!G17/Rohdaten_2018!$G$19*100</f>
        <v>36.902912621359221</v>
      </c>
      <c r="G13" s="148">
        <f>Rohdaten_2018!H17/Rohdaten_2018!$H$19*100</f>
        <v>9.1986601391393972</v>
      </c>
      <c r="H13" s="148">
        <f>Rohdaten_2018!I17/Rohdaten_2018!$I$19*100</f>
        <v>36.393989983305509</v>
      </c>
      <c r="I13" s="148">
        <f>Rohdaten_2018!J17/Rohdaten_2018!$J$19*100</f>
        <v>54.136690647482013</v>
      </c>
      <c r="J13" s="148">
        <f>Rohdaten_2018!K17/Rohdaten_2018!$K$19*100</f>
        <v>21.028037383177569</v>
      </c>
    </row>
    <row r="14" spans="1:10" x14ac:dyDescent="0.2">
      <c r="A14" t="s">
        <v>54</v>
      </c>
      <c r="B14" s="148">
        <f>Rohdaten_2018!C18/Rohdaten_2018!$C$19*100</f>
        <v>4.6324705068925285</v>
      </c>
      <c r="C14" s="148">
        <f>Rohdaten_2018!D18/Rohdaten_2018!$D$19*100</f>
        <v>2.754237288135593</v>
      </c>
      <c r="D14" s="148">
        <f>Rohdaten_2018!E18/Rohdaten_2018!$E$19*100</f>
        <v>6.2922262922262924</v>
      </c>
      <c r="E14" s="148">
        <f>Rohdaten_2018!F18/Rohdaten_2018!$F$19*100</f>
        <v>4.3932005651004875</v>
      </c>
      <c r="F14" s="148">
        <f>Rohdaten_2018!G18/Rohdaten_2018!$G$19*100</f>
        <v>2.592233009708738</v>
      </c>
      <c r="G14" s="148">
        <f>Rohdaten_2018!H18/Rohdaten_2018!$H$19*100</f>
        <v>5.98642961436056</v>
      </c>
      <c r="H14" s="148">
        <f>Rohdaten_2018!I18/Rohdaten_2018!$I$19*100</f>
        <v>9.0150250417362265</v>
      </c>
      <c r="I14" s="148">
        <f>Rohdaten_2018!J18/Rohdaten_2018!$J$19*100</f>
        <v>5.755395683453238</v>
      </c>
      <c r="J14" s="148">
        <f>Rohdaten_2018!K18/Rohdaten_2018!$K$19*100</f>
        <v>11.838006230529595</v>
      </c>
    </row>
    <row r="15" spans="1:10" ht="15" x14ac:dyDescent="0.25">
      <c r="A15" s="85" t="s">
        <v>66</v>
      </c>
      <c r="B15" s="148">
        <f>Rohdaten_2018!C19/Rohdaten_2018!$C$19*100</f>
        <v>100</v>
      </c>
      <c r="C15" s="148">
        <f>Rohdaten_2018!D19/Rohdaten_2018!$D$19*100</f>
        <v>100</v>
      </c>
      <c r="D15" s="148">
        <f>Rohdaten_2018!E19/Rohdaten_2018!$E$19*100</f>
        <v>100</v>
      </c>
      <c r="E15" s="148">
        <f>Rohdaten_2018!F19/Rohdaten_2018!$F$19*100</f>
        <v>100</v>
      </c>
      <c r="F15" s="148">
        <f>Rohdaten_2018!G19/Rohdaten_2018!$G$19*100</f>
        <v>100</v>
      </c>
      <c r="G15" s="148">
        <f>Rohdaten_2018!H19/Rohdaten_2018!$H$19*100</f>
        <v>100</v>
      </c>
      <c r="H15" s="148">
        <f>Rohdaten_2018!I19/Rohdaten_2018!$I$19*100</f>
        <v>100</v>
      </c>
      <c r="I15" s="148">
        <f>Rohdaten_2018!J19/Rohdaten_2018!$J$19*100</f>
        <v>100</v>
      </c>
      <c r="J15" s="148">
        <f>Rohdaten_2018!K19/Rohdaten_2018!$K$19*100</f>
        <v>100</v>
      </c>
    </row>
    <row r="16" spans="1:10" x14ac:dyDescent="0.2">
      <c r="B16" s="148"/>
      <c r="C16" s="148"/>
      <c r="D16" s="148"/>
      <c r="E16" s="148"/>
      <c r="F16" s="148"/>
      <c r="G16" s="148"/>
      <c r="H16" s="148"/>
      <c r="I16" s="148"/>
      <c r="J16" s="148"/>
    </row>
    <row r="17" spans="1:10" x14ac:dyDescent="0.2">
      <c r="B17" s="214" t="s">
        <v>100</v>
      </c>
      <c r="C17" s="209"/>
      <c r="D17" s="209"/>
      <c r="E17" s="209"/>
      <c r="F17" s="209"/>
      <c r="G17" s="209"/>
      <c r="H17" s="209"/>
      <c r="I17" s="209"/>
      <c r="J17" s="210"/>
    </row>
    <row r="18" spans="1:10" x14ac:dyDescent="0.2">
      <c r="A18" t="s">
        <v>48</v>
      </c>
      <c r="B18" s="186">
        <f>Rohdaten_2019!C22/Rohdaten_2019!$C$31*100</f>
        <v>17.430898105717869</v>
      </c>
      <c r="C18" s="186">
        <f>Rohdaten_2019!D22/Rohdaten_2019!$D$31*100</f>
        <v>7.7439820862101136</v>
      </c>
      <c r="D18" s="186">
        <f>Rohdaten_2019!E22/Rohdaten_2019!$E$31*100</f>
        <v>25.995380554333479</v>
      </c>
      <c r="E18" s="186">
        <f>Rohdaten_2019!F22/Rohdaten_2019!$F$31*100</f>
        <v>18.096168389210991</v>
      </c>
      <c r="F18" s="186">
        <f>Rohdaten_2019!G22/Rohdaten_2019!$G$31*100</f>
        <v>8.0249001962243725</v>
      </c>
      <c r="G18" s="186">
        <f>Rohdaten_2019!H22/Rohdaten_2019!$H$31*100</f>
        <v>26.87385740402194</v>
      </c>
      <c r="H18" s="186">
        <f>Rohdaten_2019!I22/Rohdaten_2019!$I$31*100</f>
        <v>9.0693069306930685</v>
      </c>
      <c r="I18" s="186">
        <f>Rohdaten_2019!J22/Rohdaten_2019!$J$31*100</f>
        <v>4.5454545454545459</v>
      </c>
      <c r="J18" s="186">
        <f>Rohdaten_2019!K22/Rohdaten_2019!$K$31*100</f>
        <v>13.854930725346373</v>
      </c>
    </row>
    <row r="19" spans="1:10" x14ac:dyDescent="0.2">
      <c r="A19" t="s">
        <v>6</v>
      </c>
      <c r="B19" s="186">
        <f>Rohdaten_2019!C23/Rohdaten_2019!$C$31*100</f>
        <v>1.2054522635066112</v>
      </c>
      <c r="C19" s="186">
        <f>Rohdaten_2019!D23/Rohdaten_2019!$D$31*100</f>
        <v>1.0263108788953164</v>
      </c>
      <c r="D19" s="186">
        <f>Rohdaten_2019!E23/Rohdaten_2019!$E$31*100</f>
        <v>1.3638363396392434</v>
      </c>
      <c r="E19" s="186">
        <f>Rohdaten_2019!F23/Rohdaten_2019!$F$31*100</f>
        <v>1.2761532644315603</v>
      </c>
      <c r="F19" s="186">
        <f>Rohdaten_2019!G23/Rohdaten_2019!$G$31*100</f>
        <v>1.082617227146627</v>
      </c>
      <c r="G19" s="186">
        <f>Rohdaten_2019!H23/Rohdaten_2019!$H$31*100</f>
        <v>1.444831043226986</v>
      </c>
      <c r="H19" s="186">
        <f>Rohdaten_2019!I23/Rohdaten_2019!$I$31*100</f>
        <v>0.31683168316831684</v>
      </c>
      <c r="I19" s="186">
        <f>Rohdaten_2019!J23/Rohdaten_2019!$J$31*100</f>
        <v>0.38520801232665641</v>
      </c>
      <c r="J19" s="186">
        <f>Rohdaten_2019!K23/Rohdaten_2019!$K$31*100</f>
        <v>0.24449877750611246</v>
      </c>
    </row>
    <row r="20" spans="1:10" x14ac:dyDescent="0.2">
      <c r="A20" t="s">
        <v>63</v>
      </c>
      <c r="B20" s="186">
        <f>Rohdaten_2019!C24/Rohdaten_2019!$C$31*100</f>
        <v>27.947228627302177</v>
      </c>
      <c r="C20" s="186">
        <f>Rohdaten_2019!D24/Rohdaten_2019!$D$31*100</f>
        <v>25.489830192200035</v>
      </c>
      <c r="D20" s="186">
        <f>Rohdaten_2019!E24/Rohdaten_2019!$E$31*100</f>
        <v>30.119885613726353</v>
      </c>
      <c r="E20" s="186">
        <f>Rohdaten_2019!F24/Rohdaten_2019!$F$31*100</f>
        <v>28.456642298966472</v>
      </c>
      <c r="F20" s="186">
        <f>Rohdaten_2019!G24/Rohdaten_2019!$G$31*100</f>
        <v>26.442925773056363</v>
      </c>
      <c r="G20" s="186">
        <f>Rohdaten_2019!H24/Rohdaten_2019!$H$31*100</f>
        <v>30.211711977354483</v>
      </c>
      <c r="H20" s="186">
        <f>Rohdaten_2019!I24/Rohdaten_2019!$I$31*100</f>
        <v>21.544554455445546</v>
      </c>
      <c r="I20" s="186">
        <f>Rohdaten_2019!J24/Rohdaten_2019!$J$31*100</f>
        <v>14.637904468412943</v>
      </c>
      <c r="J20" s="186">
        <f>Rohdaten_2019!K24/Rohdaten_2019!$K$31*100</f>
        <v>28.850855745721272</v>
      </c>
    </row>
    <row r="21" spans="1:10" x14ac:dyDescent="0.2">
      <c r="A21" t="s">
        <v>64</v>
      </c>
      <c r="B21" s="186">
        <f>Rohdaten_2019!C25/Rohdaten_2019!$C$31*100</f>
        <v>17.757800414465429</v>
      </c>
      <c r="C21" s="186">
        <f>Rohdaten_2019!D25/Rohdaten_2019!$D$31*100</f>
        <v>19.842010325309449</v>
      </c>
      <c r="D21" s="186">
        <f>Rohdaten_2019!E25/Rohdaten_2019!$E$31*100</f>
        <v>15.915090189177301</v>
      </c>
      <c r="E21" s="186">
        <f>Rohdaten_2019!F25/Rohdaten_2019!$F$31*100</f>
        <v>17.576254096294431</v>
      </c>
      <c r="F21" s="186">
        <f>Rohdaten_2019!G25/Rohdaten_2019!$G$31*100</f>
        <v>19.838960687461942</v>
      </c>
      <c r="G21" s="186">
        <f>Rohdaten_2019!H25/Rohdaten_2019!$H$31*100</f>
        <v>15.604175266851447</v>
      </c>
      <c r="H21" s="186">
        <f>Rohdaten_2019!I25/Rohdaten_2019!$I$31*100</f>
        <v>20.03960396039604</v>
      </c>
      <c r="I21" s="186">
        <f>Rohdaten_2019!J25/Rohdaten_2019!$J$31*100</f>
        <v>19.876733436055467</v>
      </c>
      <c r="J21" s="186">
        <f>Rohdaten_2019!K25/Rohdaten_2019!$K$31*100</f>
        <v>20.211898940505296</v>
      </c>
    </row>
    <row r="22" spans="1:10" x14ac:dyDescent="0.2">
      <c r="A22" t="s">
        <v>50</v>
      </c>
      <c r="B22" s="186">
        <f>Rohdaten_2019!C26/Rohdaten_2019!$C$31*100</f>
        <v>5.4756136715215549</v>
      </c>
      <c r="C22" s="186">
        <f>Rohdaten_2019!D26/Rohdaten_2019!$D$31*100</f>
        <v>3.582757977234559</v>
      </c>
      <c r="D22" s="186">
        <f>Rohdaten_2019!E26/Rohdaten_2019!$E$31*100</f>
        <v>7.1491421029476463</v>
      </c>
      <c r="E22" s="186">
        <f>Rohdaten_2019!F26/Rohdaten_2019!$F$31*100</f>
        <v>5.6308293420720945</v>
      </c>
      <c r="F22" s="186">
        <f>Rohdaten_2019!G26/Rohdaten_2019!$G$31*100</f>
        <v>3.6538331416198657</v>
      </c>
      <c r="G22" s="186">
        <f>Rohdaten_2019!H26/Rohdaten_2019!$H$31*100</f>
        <v>7.3538951465471483</v>
      </c>
      <c r="H22" s="186">
        <f>Rohdaten_2019!I26/Rohdaten_2019!$I$31*100</f>
        <v>3.5247524752475243</v>
      </c>
      <c r="I22" s="186">
        <f>Rohdaten_2019!J26/Rohdaten_2019!$J$31*100</f>
        <v>2.773497688751926</v>
      </c>
      <c r="J22" s="186">
        <f>Rohdaten_2019!K26/Rohdaten_2019!$K$31*100</f>
        <v>4.3194784026079871</v>
      </c>
    </row>
    <row r="23" spans="1:10" x14ac:dyDescent="0.2">
      <c r="A23" t="s">
        <v>65</v>
      </c>
      <c r="B23" s="186">
        <f>Rohdaten_2019!C27/Rohdaten_2019!$C$31*100</f>
        <v>5.3734567000379441</v>
      </c>
      <c r="C23" s="186">
        <f>Rohdaten_2019!D27/Rohdaten_2019!$D$31*100</f>
        <v>4.9947129439572056</v>
      </c>
      <c r="D23" s="186">
        <f>Rohdaten_2019!E27/Rohdaten_2019!$E$31*100</f>
        <v>5.7083150021997362</v>
      </c>
      <c r="E23" s="186">
        <f>Rohdaten_2019!F27/Rohdaten_2019!$F$31*100</f>
        <v>5.2558608520292411</v>
      </c>
      <c r="F23" s="186">
        <f>Rohdaten_2019!G27/Rohdaten_2019!$G$31*100</f>
        <v>4.8717775221598218</v>
      </c>
      <c r="G23" s="186">
        <f>Rohdaten_2019!H27/Rohdaten_2019!$H$31*100</f>
        <v>5.5906115468538067</v>
      </c>
      <c r="H23" s="186">
        <f>Rohdaten_2019!I27/Rohdaten_2019!$I$31*100</f>
        <v>6.8514851485148522</v>
      </c>
      <c r="I23" s="186">
        <f>Rohdaten_2019!J27/Rohdaten_2019!$J$31*100</f>
        <v>6.3944530046224966</v>
      </c>
      <c r="J23" s="186">
        <f>Rohdaten_2019!K27/Rohdaten_2019!$K$31*100</f>
        <v>7.3349633251833746</v>
      </c>
    </row>
    <row r="24" spans="1:10" x14ac:dyDescent="0.2">
      <c r="A24" t="s">
        <v>11</v>
      </c>
      <c r="B24" s="186">
        <f>Rohdaten_2019!C28/Rohdaten_2019!$C$31*100</f>
        <v>20.912991448002103</v>
      </c>
      <c r="C24" s="186">
        <f>Rohdaten_2019!D28/Rohdaten_2019!$D$31*100</f>
        <v>34.938110343969647</v>
      </c>
      <c r="D24" s="186">
        <f>Rohdaten_2019!E28/Rohdaten_2019!$E$31*100</f>
        <v>8.5129784425868902</v>
      </c>
      <c r="E24" s="186">
        <f>Rohdaten_2019!F28/Rohdaten_2019!$F$31*100</f>
        <v>19.971010839425258</v>
      </c>
      <c r="F24" s="186">
        <f>Rohdaten_2019!G28/Rohdaten_2019!$G$31*100</f>
        <v>33.865620136680427</v>
      </c>
      <c r="G24" s="186">
        <f>Rohdaten_2019!H28/Rohdaten_2019!$H$31*100</f>
        <v>7.8610603290676417</v>
      </c>
      <c r="H24" s="186">
        <f>Rohdaten_2019!I28/Rohdaten_2019!$I$31*100</f>
        <v>32.752475247524757</v>
      </c>
      <c r="I24" s="186">
        <f>Rohdaten_2019!J28/Rohdaten_2019!$J$31*100</f>
        <v>47.14946070878274</v>
      </c>
      <c r="J24" s="186">
        <f>Rohdaten_2019!K28/Rohdaten_2019!$K$31*100</f>
        <v>17.522412387938061</v>
      </c>
    </row>
    <row r="25" spans="1:10" x14ac:dyDescent="0.2">
      <c r="A25" t="s">
        <v>54</v>
      </c>
      <c r="B25" s="186">
        <f>Rohdaten_2019!C29/Rohdaten_2019!$C$31*100</f>
        <v>3.8965587694463095</v>
      </c>
      <c r="C25" s="186">
        <f>Rohdaten_2019!D29/Rohdaten_2019!$D$31*100</f>
        <v>2.3822852522236735</v>
      </c>
      <c r="D25" s="186">
        <f>Rohdaten_2019!E29/Rohdaten_2019!$E$31*100</f>
        <v>5.2353717553893535</v>
      </c>
      <c r="E25" s="186">
        <f>Rohdaten_2019!F29/Rohdaten_2019!$F$31*100</f>
        <v>3.7370809175699522</v>
      </c>
      <c r="F25" s="186">
        <f>Rohdaten_2019!G29/Rohdaten_2019!$G$31*100</f>
        <v>2.2193653156505855</v>
      </c>
      <c r="G25" s="186">
        <f>Rohdaten_2019!H29/Rohdaten_2019!$H$31*100</f>
        <v>5.0598572860765465</v>
      </c>
      <c r="H25" s="186">
        <f>Rohdaten_2019!I29/Rohdaten_2019!$I$31*100</f>
        <v>5.9009900990099009</v>
      </c>
      <c r="I25" s="186">
        <f>Rohdaten_2019!J29/Rohdaten_2019!$J$31*100</f>
        <v>4.2372881355932197</v>
      </c>
      <c r="J25" s="186">
        <f>Rohdaten_2019!K29/Rohdaten_2019!$K$31*100</f>
        <v>7.6609616951915243</v>
      </c>
    </row>
    <row r="26" spans="1:10" ht="15" x14ac:dyDescent="0.25">
      <c r="A26" s="85" t="s">
        <v>66</v>
      </c>
      <c r="B26" s="186">
        <f>SUM(B18:B25)</f>
        <v>100.00000000000001</v>
      </c>
      <c r="C26" s="186">
        <f t="shared" ref="C26:J26" si="0">SUM(C18:C25)</f>
        <v>99.999999999999986</v>
      </c>
      <c r="D26" s="186">
        <f t="shared" si="0"/>
        <v>100</v>
      </c>
      <c r="E26" s="186">
        <f t="shared" si="0"/>
        <v>100</v>
      </c>
      <c r="F26" s="186">
        <f t="shared" si="0"/>
        <v>100.00000000000001</v>
      </c>
      <c r="G26" s="186">
        <f t="shared" si="0"/>
        <v>100</v>
      </c>
      <c r="H26" s="186">
        <f t="shared" si="0"/>
        <v>100.00000000000001</v>
      </c>
      <c r="I26" s="186">
        <f t="shared" si="0"/>
        <v>100</v>
      </c>
      <c r="J26" s="186">
        <f t="shared" si="0"/>
        <v>100</v>
      </c>
    </row>
    <row r="27" spans="1:10" x14ac:dyDescent="0.2">
      <c r="B27" s="148"/>
      <c r="C27" s="148"/>
      <c r="D27" s="148"/>
      <c r="E27" s="148"/>
      <c r="F27" s="148"/>
      <c r="G27" s="148"/>
      <c r="H27" s="148"/>
      <c r="I27" s="148"/>
      <c r="J27" s="148"/>
    </row>
    <row r="28" spans="1:10" x14ac:dyDescent="0.2">
      <c r="B28" s="208" t="s">
        <v>99</v>
      </c>
      <c r="C28" s="209"/>
      <c r="D28" s="209"/>
      <c r="E28" s="209"/>
      <c r="F28" s="209"/>
      <c r="G28" s="209"/>
      <c r="H28" s="209"/>
      <c r="I28" s="209"/>
      <c r="J28" s="210"/>
    </row>
    <row r="29" spans="1:10" x14ac:dyDescent="0.2">
      <c r="B29" s="150"/>
      <c r="C29" s="150"/>
      <c r="D29" s="150"/>
      <c r="E29" s="150"/>
      <c r="F29" s="150"/>
      <c r="G29" s="150"/>
      <c r="H29" s="150"/>
      <c r="I29" s="150"/>
      <c r="J29" s="150"/>
    </row>
    <row r="30" spans="1:10" x14ac:dyDescent="0.2">
      <c r="A30" t="s">
        <v>48</v>
      </c>
      <c r="B30" s="151">
        <f>Rohdaten_2018!C23/Rohdaten_2018!$C$31*100</f>
        <v>14.824809389188726</v>
      </c>
      <c r="C30" s="151">
        <f>Rohdaten_2018!D23/Rohdaten_2018!$D$31*100</f>
        <v>6.1200612006120068</v>
      </c>
      <c r="D30" s="151">
        <f>Rohdaten_2018!E23/Rohdaten_2018!$E$31*100</f>
        <v>22.72987331426236</v>
      </c>
      <c r="E30" s="151">
        <f>Rohdaten_2018!F23/Rohdaten_2018!$F$31*100</f>
        <v>15.061861215707371</v>
      </c>
      <c r="F30" s="151">
        <f>Rohdaten_2018!G23/Rohdaten_2018!$G$31*100</f>
        <v>6.2152221069508631</v>
      </c>
      <c r="G30" s="151">
        <f>Rohdaten_2018!H23/Rohdaten_2018!$H$31*100</f>
        <v>23.075608714224689</v>
      </c>
      <c r="H30" s="151">
        <f>Rohdaten_2018!I23/Rohdaten_2018!$I$31*100</f>
        <v>9.7302504816955686</v>
      </c>
      <c r="I30" s="151">
        <f>Rohdaten_2018!J23/Rohdaten_2018!$J$31*100</f>
        <v>4.1338582677165361</v>
      </c>
      <c r="J30" s="151">
        <f>Rohdaten_2018!K23/Rohdaten_2018!$K$31*100</f>
        <v>15.09433962264151</v>
      </c>
    </row>
    <row r="31" spans="1:10" x14ac:dyDescent="0.2">
      <c r="A31" t="s">
        <v>6</v>
      </c>
      <c r="B31" s="151">
        <f>Rohdaten_2018!C24/Rohdaten_2018!$C$31*100</f>
        <v>1.216482480938919</v>
      </c>
      <c r="C31" s="151">
        <f>Rohdaten_2018!D24/Rohdaten_2018!$D$31*100</f>
        <v>1.2600126001260012</v>
      </c>
      <c r="D31" s="151">
        <f>Rohdaten_2018!E24/Rohdaten_2018!$E$31*100</f>
        <v>1.176951369023294</v>
      </c>
      <c r="E31" s="151">
        <f>Rohdaten_2018!F24/Rohdaten_2018!$F$31*100</f>
        <v>1.2641204948897258</v>
      </c>
      <c r="F31" s="151">
        <f>Rohdaten_2018!G24/Rohdaten_2018!$G$31*100</f>
        <v>1.3203810242384231</v>
      </c>
      <c r="G31" s="151">
        <f>Rohdaten_2018!H24/Rohdaten_2018!$H$31*100</f>
        <v>1.2131567706108501</v>
      </c>
      <c r="H31" s="151">
        <f>Rohdaten_2018!I24/Rohdaten_2018!$I$31*100</f>
        <v>0.19267822736030829</v>
      </c>
      <c r="I31" s="152" t="s">
        <v>52</v>
      </c>
      <c r="J31" s="151">
        <f>Rohdaten_2018!K24/Rohdaten_2018!$K$31*100</f>
        <v>0.37735849056603776</v>
      </c>
    </row>
    <row r="32" spans="1:10" x14ac:dyDescent="0.2">
      <c r="A32" t="s">
        <v>63</v>
      </c>
      <c r="B32" s="151">
        <f>Rohdaten_2018!C25/Rohdaten_2018!$C$31*100</f>
        <v>32.438105028698708</v>
      </c>
      <c r="C32" s="151">
        <f>Rohdaten_2018!D25/Rohdaten_2018!$D$31*100</f>
        <v>27.801278012780127</v>
      </c>
      <c r="D32" s="151">
        <f>Rohdaten_2018!E25/Rohdaten_2018!$E$31*100</f>
        <v>36.648957907642007</v>
      </c>
      <c r="E32" s="151">
        <f>Rohdaten_2018!F25/Rohdaten_2018!$F$31*100</f>
        <v>32.840236686390533</v>
      </c>
      <c r="F32" s="151">
        <f>Rohdaten_2018!G25/Rohdaten_2018!$G$31*100</f>
        <v>28.444779779307744</v>
      </c>
      <c r="G32" s="151">
        <f>Rohdaten_2018!H25/Rohdaten_2018!$H$31*100</f>
        <v>36.821870995301154</v>
      </c>
      <c r="H32" s="151">
        <f>Rohdaten_2018!I25/Rohdaten_2018!$I$31*100</f>
        <v>23.795761078998073</v>
      </c>
      <c r="I32" s="151">
        <f>Rohdaten_2018!J25/Rohdaten_2018!$J$31*100</f>
        <v>14.37007874015748</v>
      </c>
      <c r="J32" s="151">
        <f>Rohdaten_2018!K25/Rohdaten_2018!$K$31*100</f>
        <v>32.830188679245282</v>
      </c>
    </row>
    <row r="33" spans="1:10" x14ac:dyDescent="0.2">
      <c r="A33" t="s">
        <v>64</v>
      </c>
      <c r="B33" s="151">
        <f>Rohdaten_2018!C26/Rohdaten_2018!$C$31*100</f>
        <v>14.31508609611925</v>
      </c>
      <c r="C33" s="151">
        <f>Rohdaten_2018!D26/Rohdaten_2018!$D$31*100</f>
        <v>17.298172981729817</v>
      </c>
      <c r="D33" s="151">
        <f>Rohdaten_2018!E26/Rohdaten_2018!$E$31*100</f>
        <v>11.606048222313037</v>
      </c>
      <c r="E33" s="151">
        <f>Rohdaten_2018!F26/Rohdaten_2018!$F$31*100</f>
        <v>14.452214452214452</v>
      </c>
      <c r="F33" s="151">
        <f>Rohdaten_2018!G26/Rohdaten_2018!$G$31*100</f>
        <v>17.513911157219656</v>
      </c>
      <c r="G33" s="151">
        <f>Rohdaten_2018!H26/Rohdaten_2018!$H$31*100</f>
        <v>11.67876975651431</v>
      </c>
      <c r="H33" s="151">
        <f>Rohdaten_2018!I26/Rohdaten_2018!$I$31*100</f>
        <v>11.368015414258188</v>
      </c>
      <c r="I33" s="151">
        <f>Rohdaten_2018!J26/Rohdaten_2018!$J$31*100</f>
        <v>12.795275590551181</v>
      </c>
      <c r="J33" s="151">
        <f>Rohdaten_2018!K26/Rohdaten_2018!$K$31*100</f>
        <v>10</v>
      </c>
    </row>
    <row r="34" spans="1:10" x14ac:dyDescent="0.2">
      <c r="A34" t="s">
        <v>50</v>
      </c>
      <c r="B34" s="151">
        <f>Rohdaten_2018!C27/Rohdaten_2018!$C$31*100</f>
        <v>5.427053885033839</v>
      </c>
      <c r="C34" s="151">
        <f>Rohdaten_2018!D27/Rohdaten_2018!$D$31*100</f>
        <v>2.9520295202952029</v>
      </c>
      <c r="D34" s="151">
        <f>Rohdaten_2018!E27/Rohdaten_2018!$E$31*100</f>
        <v>7.6747037188393961</v>
      </c>
      <c r="E34" s="151">
        <f>Rohdaten_2018!F27/Rohdaten_2018!$F$31*100</f>
        <v>5.4509592971131431</v>
      </c>
      <c r="F34" s="151">
        <f>Rohdaten_2018!G27/Rohdaten_2018!$G$31*100</f>
        <v>2.9237008393850799</v>
      </c>
      <c r="G34" s="151">
        <f>Rohdaten_2018!H27/Rohdaten_2018!$H$31*100</f>
        <v>7.7402819307988038</v>
      </c>
      <c r="H34" s="151">
        <f>Rohdaten_2018!I27/Rohdaten_2018!$I$31*100</f>
        <v>4.9132947976878611</v>
      </c>
      <c r="I34" s="151">
        <f>Rohdaten_2018!J27/Rohdaten_2018!$J$31*100</f>
        <v>3.5433070866141732</v>
      </c>
      <c r="J34" s="151">
        <f>Rohdaten_2018!K27/Rohdaten_2018!$K$31*100</f>
        <v>6.2264150943396226</v>
      </c>
    </row>
    <row r="35" spans="1:10" x14ac:dyDescent="0.2">
      <c r="A35" t="s">
        <v>65</v>
      </c>
      <c r="B35" s="151">
        <f>Rohdaten_2018!C28/Rohdaten_2018!$C$31*100</f>
        <v>5.1914674890773584</v>
      </c>
      <c r="C35" s="151">
        <f>Rohdaten_2018!D28/Rohdaten_2018!$D$31*100</f>
        <v>5.2200522005220051</v>
      </c>
      <c r="D35" s="151">
        <f>Rohdaten_2018!E28/Rohdaten_2018!$E$31*100</f>
        <v>5.1655087862689006</v>
      </c>
      <c r="E35" s="151">
        <f>Rohdaten_2018!F28/Rohdaten_2018!$F$31*100</f>
        <v>5.338891877353416</v>
      </c>
      <c r="F35" s="151">
        <f>Rohdaten_2018!G28/Rohdaten_2018!$G$31*100</f>
        <v>5.4135621993775347</v>
      </c>
      <c r="G35" s="151">
        <f>Rohdaten_2018!H28/Rohdaten_2018!$H$31*100</f>
        <v>5.2712516018795386</v>
      </c>
      <c r="H35" s="151">
        <f>Rohdaten_2018!I28/Rohdaten_2018!$I$31*100</f>
        <v>2.0231213872832372</v>
      </c>
      <c r="I35" s="151">
        <f>Rohdaten_2018!J28/Rohdaten_2018!$J$31*100</f>
        <v>1.1811023622047243</v>
      </c>
      <c r="J35" s="151">
        <f>Rohdaten_2018!K28/Rohdaten_2018!$K$31*100</f>
        <v>2.8301886792452833</v>
      </c>
    </row>
    <row r="36" spans="1:10" x14ac:dyDescent="0.2">
      <c r="A36" t="s">
        <v>11</v>
      </c>
      <c r="B36" s="151">
        <f>Rohdaten_2018!C29/Rohdaten_2018!$C$31*100</f>
        <v>22.162254775978756</v>
      </c>
      <c r="C36" s="151">
        <f>Rohdaten_2018!D29/Rohdaten_2018!$D$31*100</f>
        <v>36.459364593645937</v>
      </c>
      <c r="D36" s="151">
        <f>Rohdaten_2018!E29/Rohdaten_2018!$E$31*100</f>
        <v>9.1785860237024917</v>
      </c>
      <c r="E36" s="151">
        <f>Rohdaten_2018!F29/Rohdaten_2018!$F$31*100</f>
        <v>21.467634929173389</v>
      </c>
      <c r="F36" s="151">
        <f>Rohdaten_2018!G29/Rohdaten_2018!$G$31*100</f>
        <v>35.489955672922754</v>
      </c>
      <c r="G36" s="151">
        <f>Rohdaten_2018!H29/Rohdaten_2018!$H$31*100</f>
        <v>8.7654848355403665</v>
      </c>
      <c r="H36" s="151">
        <f>Rohdaten_2018!I29/Rohdaten_2018!$I$31*100</f>
        <v>37.090558766859345</v>
      </c>
      <c r="I36" s="151">
        <f>Rohdaten_2018!J29/Rohdaten_2018!$J$31*100</f>
        <v>56.69291338582677</v>
      </c>
      <c r="J36" s="151">
        <f>Rohdaten_2018!K29/Rohdaten_2018!$K$31*100</f>
        <v>18.30188679245283</v>
      </c>
    </row>
    <row r="37" spans="1:10" x14ac:dyDescent="0.2">
      <c r="A37" t="s">
        <v>54</v>
      </c>
      <c r="B37" s="151">
        <f>Rohdaten_2018!C30/Rohdaten_2018!$C$31*100</f>
        <v>4.4247408549644476</v>
      </c>
      <c r="C37" s="151">
        <f>Rohdaten_2018!D30/Rohdaten_2018!$D$31*100</f>
        <v>2.8890288902889028</v>
      </c>
      <c r="D37" s="151">
        <f>Rohdaten_2018!E30/Rohdaten_2018!$E$31*100</f>
        <v>5.8193706579485083</v>
      </c>
      <c r="E37" s="151">
        <f>Rohdaten_2018!F30/Rohdaten_2018!$F$31*100</f>
        <v>4.1240810471579703</v>
      </c>
      <c r="F37" s="151">
        <f>Rohdaten_2018!G30/Rohdaten_2018!$G$31*100</f>
        <v>2.678487220597944</v>
      </c>
      <c r="G37" s="151">
        <f>Rohdaten_2018!H30/Rohdaten_2018!$H$31*100</f>
        <v>5.4335753951302861</v>
      </c>
      <c r="H37" s="151">
        <f>Rohdaten_2018!I30/Rohdaten_2018!$I$31*100</f>
        <v>10.886319845857418</v>
      </c>
      <c r="I37" s="151">
        <f>Rohdaten_2018!J30/Rohdaten_2018!$J$31*100</f>
        <v>7.2834645669291334</v>
      </c>
      <c r="J37" s="151">
        <f>Rohdaten_2018!K30/Rohdaten_2018!$K$31*100</f>
        <v>14.339622641509434</v>
      </c>
    </row>
    <row r="38" spans="1:10" ht="15" x14ac:dyDescent="0.25">
      <c r="A38" s="85" t="s">
        <v>66</v>
      </c>
      <c r="B38" s="151">
        <f>Rohdaten_2018!C31/Rohdaten_2018!$C$31*100</f>
        <v>100</v>
      </c>
      <c r="C38" s="151">
        <f>Rohdaten_2018!D31/Rohdaten_2018!$D$31*100</f>
        <v>100</v>
      </c>
      <c r="D38" s="151">
        <f>Rohdaten_2018!E31/Rohdaten_2018!$E$31*100</f>
        <v>100</v>
      </c>
      <c r="E38" s="151">
        <f>Rohdaten_2018!F31/Rohdaten_2018!$F$31*100</f>
        <v>100</v>
      </c>
      <c r="F38" s="151">
        <f>Rohdaten_2018!G31/Rohdaten_2018!$G$31*100</f>
        <v>100</v>
      </c>
      <c r="G38" s="151">
        <f>Rohdaten_2018!H31/Rohdaten_2018!$H$31*100</f>
        <v>100</v>
      </c>
      <c r="H38" s="151">
        <f>Rohdaten_2018!I31/Rohdaten_2018!$I$31*100</f>
        <v>100</v>
      </c>
      <c r="I38" s="151">
        <f>Rohdaten_2018!J31/Rohdaten_2018!$J$31*100</f>
        <v>100</v>
      </c>
      <c r="J38" s="151">
        <f>Rohdaten_2018!K31/Rohdaten_2018!$K$31*100</f>
        <v>100</v>
      </c>
    </row>
    <row r="39" spans="1:10" ht="15" x14ac:dyDescent="0.25">
      <c r="A39" s="85"/>
      <c r="B39" s="148"/>
      <c r="C39" s="148"/>
      <c r="D39" s="148"/>
      <c r="E39" s="148"/>
      <c r="F39" s="148"/>
      <c r="G39" s="148"/>
      <c r="H39" s="148"/>
      <c r="I39" s="148"/>
      <c r="J39" s="148"/>
    </row>
    <row r="40" spans="1:10" ht="15" x14ac:dyDescent="0.25">
      <c r="A40" s="85"/>
      <c r="B40" s="211">
        <v>2016</v>
      </c>
      <c r="C40" s="212"/>
      <c r="D40" s="212"/>
      <c r="E40" s="212"/>
      <c r="F40" s="212"/>
      <c r="G40" s="212"/>
      <c r="H40" s="212"/>
      <c r="I40" s="212"/>
      <c r="J40" s="213"/>
    </row>
    <row r="41" spans="1:10" ht="15" x14ac:dyDescent="0.25">
      <c r="A41" s="85"/>
      <c r="B41" s="150"/>
      <c r="C41" s="150"/>
      <c r="D41" s="150"/>
      <c r="E41" s="150"/>
      <c r="F41" s="150"/>
      <c r="G41" s="150"/>
      <c r="H41" s="150"/>
      <c r="I41" s="150"/>
      <c r="J41" s="150"/>
    </row>
    <row r="42" spans="1:10" x14ac:dyDescent="0.2">
      <c r="A42" t="s">
        <v>48</v>
      </c>
      <c r="B42" s="151">
        <f>Rohdaten_2018!C35/Rohdaten_2018!$C$43*100</f>
        <v>10.65985452026325</v>
      </c>
      <c r="C42" s="151">
        <f>Rohdaten_2018!D35/Rohdaten_2018!$D$43*100</f>
        <v>5.5596533284160063</v>
      </c>
      <c r="D42" s="151">
        <f>Rohdaten_2018!E35/Rohdaten_2018!$E$43*100</f>
        <v>15.175510204081633</v>
      </c>
      <c r="E42" s="151">
        <f>Rohdaten_2018!F35/Rohdaten_2018!$F$43*100</f>
        <v>10.790452854160995</v>
      </c>
      <c r="F42" s="151">
        <f>Rohdaten_2018!G35/Rohdaten_2018!$G$43*100</f>
        <v>5.5614662926782081</v>
      </c>
      <c r="G42" s="151">
        <f>Rohdaten_2018!H35/Rohdaten_2018!$H$43*100</f>
        <v>15.411573638772543</v>
      </c>
      <c r="H42" s="151">
        <f>Rohdaten_2018!I35/Rohdaten_2018!$I$43*100</f>
        <v>7.9395085066162565</v>
      </c>
      <c r="I42" s="151">
        <f>Rohdaten_2018!J35/Rohdaten_2018!$J$43*100</f>
        <v>5.5226824457593686</v>
      </c>
      <c r="J42" s="151">
        <f>Rohdaten_2018!K35/Rohdaten_2018!$K$43*100</f>
        <v>10.163339382940109</v>
      </c>
    </row>
    <row r="43" spans="1:10" x14ac:dyDescent="0.2">
      <c r="A43" t="s">
        <v>6</v>
      </c>
      <c r="B43" s="151">
        <f>Rohdaten_2018!C36/Rohdaten_2018!$C$43*100</f>
        <v>1.1473848285417387</v>
      </c>
      <c r="C43" s="151">
        <f>Rohdaten_2018!D36/Rohdaten_2018!$D$43*100</f>
        <v>1.3645583625299651</v>
      </c>
      <c r="D43" s="151">
        <f>Rohdaten_2018!E36/Rohdaten_2018!$E$43*100</f>
        <v>0.95510204081632655</v>
      </c>
      <c r="E43" s="151">
        <f>Rohdaten_2018!F36/Rohdaten_2018!$F$43*100</f>
        <v>1.1888556130320356</v>
      </c>
      <c r="F43" s="151">
        <f>Rohdaten_2018!G36/Rohdaten_2018!$G$43*100</f>
        <v>1.4218009478672986</v>
      </c>
      <c r="G43" s="151">
        <f>Rohdaten_2018!H36/Rohdaten_2018!$H$43*100</f>
        <v>0.982989999145226</v>
      </c>
      <c r="H43" s="151">
        <f>Rohdaten_2018!I36/Rohdaten_2018!$I$43*100</f>
        <v>0.28355387523629494</v>
      </c>
      <c r="I43" s="151">
        <f>Rohdaten_2018!J36/Rohdaten_2018!$J$43*100</f>
        <v>0.19723865877712032</v>
      </c>
      <c r="J43" s="151">
        <f>Rohdaten_2018!K36/Rohdaten_2018!$K$43*100</f>
        <v>0.36297640653357532</v>
      </c>
    </row>
    <row r="44" spans="1:10" x14ac:dyDescent="0.2">
      <c r="A44" t="s">
        <v>63</v>
      </c>
      <c r="B44" s="151">
        <f>Rohdaten_2018!C37/Rohdaten_2018!$C$43*100</f>
        <v>38.292344994804296</v>
      </c>
      <c r="C44" s="151">
        <f>Rohdaten_2018!D37/Rohdaten_2018!$D$43*100</f>
        <v>30.453623455651851</v>
      </c>
      <c r="D44" s="151">
        <f>Rohdaten_2018!E37/Rohdaten_2018!$E$43*100</f>
        <v>45.232653061224489</v>
      </c>
      <c r="E44" s="151">
        <f>Rohdaten_2018!F37/Rohdaten_2018!$F$43*100</f>
        <v>38.828387330973776</v>
      </c>
      <c r="F44" s="151">
        <f>Rohdaten_2018!G37/Rohdaten_2018!$G$43*100</f>
        <v>31.153883354289587</v>
      </c>
      <c r="G44" s="151">
        <f>Rohdaten_2018!H37/Rohdaten_2018!$H$43*100</f>
        <v>45.610735960338488</v>
      </c>
      <c r="H44" s="151">
        <f>Rohdaten_2018!I37/Rohdaten_2018!$I$43*100</f>
        <v>27.126654064272209</v>
      </c>
      <c r="I44" s="151">
        <f>Rohdaten_2018!J37/Rohdaten_2018!$J$43*100</f>
        <v>16.173570019723865</v>
      </c>
      <c r="J44" s="151">
        <f>Rohdaten_2018!K37/Rohdaten_2018!$K$43*100</f>
        <v>37.205081669691467</v>
      </c>
    </row>
    <row r="45" spans="1:10" x14ac:dyDescent="0.2">
      <c r="A45" t="s">
        <v>64</v>
      </c>
      <c r="B45" s="151">
        <f>Rohdaten_2018!C38/Rohdaten_2018!$C$43*100</f>
        <v>9.5124696917215097</v>
      </c>
      <c r="C45" s="151">
        <f>Rohdaten_2018!D38/Rohdaten_2018!$D$43*100</f>
        <v>8.9987092015489587</v>
      </c>
      <c r="D45" s="151">
        <f>Rohdaten_2018!E38/Rohdaten_2018!$E$43*100</f>
        <v>9.9673469387755098</v>
      </c>
      <c r="E45" s="151">
        <f>Rohdaten_2018!F38/Rohdaten_2018!$F$43*100</f>
        <v>9.5879843905980575</v>
      </c>
      <c r="F45" s="151">
        <f>Rohdaten_2018!G38/Rohdaten_2018!$G$43*100</f>
        <v>9.1304768352838774</v>
      </c>
      <c r="G45" s="151">
        <f>Rohdaten_2018!H38/Rohdaten_2018!$H$43*100</f>
        <v>9.9923070347892988</v>
      </c>
      <c r="H45" s="151">
        <f>Rohdaten_2018!I38/Rohdaten_2018!$I$43*100</f>
        <v>7.9395085066162565</v>
      </c>
      <c r="I45" s="151">
        <f>Rohdaten_2018!J38/Rohdaten_2018!$J$43*100</f>
        <v>6.3116370808678504</v>
      </c>
      <c r="J45" s="151">
        <f>Rohdaten_2018!K38/Rohdaten_2018!$K$43*100</f>
        <v>9.4373865698729595</v>
      </c>
    </row>
    <row r="46" spans="1:10" x14ac:dyDescent="0.2">
      <c r="A46" t="s">
        <v>50</v>
      </c>
      <c r="B46" s="151">
        <f>Rohdaten_2018!C39/Rohdaten_2018!$C$43*100</f>
        <v>5.7542431589885696</v>
      </c>
      <c r="C46" s="151">
        <f>Rohdaten_2018!D39/Rohdaten_2018!$D$43*100</f>
        <v>3.1440162271805274</v>
      </c>
      <c r="D46" s="151">
        <f>Rohdaten_2018!E39/Rohdaten_2018!$E$43*100</f>
        <v>8.0653061224489804</v>
      </c>
      <c r="E46" s="151">
        <f>Rohdaten_2018!F39/Rohdaten_2018!$F$43*100</f>
        <v>5.8036119430075326</v>
      </c>
      <c r="F46" s="151">
        <f>Rohdaten_2018!G39/Rohdaten_2018!$G$43*100</f>
        <v>3.1144211238997968</v>
      </c>
      <c r="G46" s="151">
        <f>Rohdaten_2018!H39/Rohdaten_2018!$H$43*100</f>
        <v>8.1801863407128828</v>
      </c>
      <c r="H46" s="151">
        <f>Rohdaten_2018!I39/Rohdaten_2018!$I$43*100</f>
        <v>4.7258979206049148</v>
      </c>
      <c r="I46" s="151">
        <f>Rohdaten_2018!J39/Rohdaten_2018!$J$43*100</f>
        <v>3.7475345167652856</v>
      </c>
      <c r="J46" s="151">
        <f>Rohdaten_2018!K39/Rohdaten_2018!$K$43*100</f>
        <v>5.6261343012704179</v>
      </c>
    </row>
    <row r="47" spans="1:10" x14ac:dyDescent="0.2">
      <c r="A47" t="s">
        <v>65</v>
      </c>
      <c r="B47" s="151">
        <f>Rohdaten_2018!C40/Rohdaten_2018!$C$43*100</f>
        <v>5.174056113612747</v>
      </c>
      <c r="C47" s="151">
        <f>Rohdaten_2018!D40/Rohdaten_2018!$D$43*100</f>
        <v>5.2277337267195279</v>
      </c>
      <c r="D47" s="151">
        <f>Rohdaten_2018!E40/Rohdaten_2018!$E$43*100</f>
        <v>5.1265306122448981</v>
      </c>
      <c r="E47" s="151">
        <f>Rohdaten_2018!F40/Rohdaten_2018!$F$43*100</f>
        <v>5.3135493238950904</v>
      </c>
      <c r="F47" s="151">
        <f>Rohdaten_2018!G40/Rohdaten_2018!$G$43*100</f>
        <v>5.426056678595609</v>
      </c>
      <c r="G47" s="151">
        <f>Rohdaten_2018!H40/Rohdaten_2018!$H$43*100</f>
        <v>5.214120865031199</v>
      </c>
      <c r="H47" s="151">
        <f>Rohdaten_2018!I40/Rohdaten_2018!$I$43*100</f>
        <v>2.2684310018903595</v>
      </c>
      <c r="I47" s="151">
        <f>Rohdaten_2018!J40/Rohdaten_2018!$J$43*100</f>
        <v>1.1834319526627219</v>
      </c>
      <c r="J47" s="151">
        <f>Rohdaten_2018!K40/Rohdaten_2018!$K$43*100</f>
        <v>3.2667876588021776</v>
      </c>
    </row>
    <row r="48" spans="1:10" x14ac:dyDescent="0.2">
      <c r="A48" t="s">
        <v>11</v>
      </c>
      <c r="B48" s="151">
        <f>Rohdaten_2018!C41/Rohdaten_2018!$C$43*100</f>
        <v>25.25545549012816</v>
      </c>
      <c r="C48" s="151">
        <f>Rohdaten_2018!D41/Rohdaten_2018!$D$43*100</f>
        <v>42.504148995021204</v>
      </c>
      <c r="D48" s="151">
        <f>Rohdaten_2018!E41/Rohdaten_2018!$E$43*100</f>
        <v>9.9836734693877549</v>
      </c>
      <c r="E48" s="151">
        <f>Rohdaten_2018!F41/Rohdaten_2018!$F$43*100</f>
        <v>24.430529086123968</v>
      </c>
      <c r="F48" s="151">
        <f>Rohdaten_2018!G41/Rohdaten_2018!$G$43*100</f>
        <v>41.599767869232998</v>
      </c>
      <c r="G48" s="151">
        <f>Rohdaten_2018!H41/Rohdaten_2018!$H$43*100</f>
        <v>9.2572014702111289</v>
      </c>
      <c r="H48" s="151">
        <f>Rohdaten_2018!I41/Rohdaten_2018!$I$43*100</f>
        <v>42.438563327032135</v>
      </c>
      <c r="I48" s="151">
        <f>Rohdaten_2018!J41/Rohdaten_2018!$J$43*100</f>
        <v>60.946745562130175</v>
      </c>
      <c r="J48" s="151">
        <f>Rohdaten_2018!K41/Rohdaten_2018!$K$43*100</f>
        <v>25.408348457350272</v>
      </c>
    </row>
    <row r="49" spans="1:10" x14ac:dyDescent="0.2">
      <c r="A49" t="s">
        <v>54</v>
      </c>
      <c r="B49" s="151">
        <f>Rohdaten_2018!C42/Rohdaten_2018!$C$43*100</f>
        <v>4.2041912019397296</v>
      </c>
      <c r="C49" s="151">
        <f>Rohdaten_2018!D42/Rohdaten_2018!$D$43*100</f>
        <v>2.7475567029319565</v>
      </c>
      <c r="D49" s="151">
        <f>Rohdaten_2018!E42/Rohdaten_2018!$E$43*100</f>
        <v>5.4938775510204083</v>
      </c>
      <c r="E49" s="151">
        <f>Rohdaten_2018!F42/Rohdaten_2018!$F$43*100</f>
        <v>4.0566294582085485</v>
      </c>
      <c r="F49" s="151">
        <f>Rohdaten_2018!G42/Rohdaten_2018!$G$43*100</f>
        <v>2.592126898152626</v>
      </c>
      <c r="G49" s="151">
        <f>Rohdaten_2018!H42/Rohdaten_2018!$H$43*100</f>
        <v>5.3508846909992309</v>
      </c>
      <c r="H49" s="151">
        <f>Rohdaten_2018!I42/Rohdaten_2018!$I$43*100</f>
        <v>7.2778827977315688</v>
      </c>
      <c r="I49" s="151">
        <f>Rohdaten_2018!J42/Rohdaten_2018!$J$43*100</f>
        <v>5.9171597633136095</v>
      </c>
      <c r="J49" s="151">
        <f>Rohdaten_2018!K42/Rohdaten_2018!$K$43*100</f>
        <v>8.5299455535390205</v>
      </c>
    </row>
    <row r="50" spans="1:10" ht="15" x14ac:dyDescent="0.25">
      <c r="A50" s="85" t="s">
        <v>66</v>
      </c>
      <c r="B50" s="151">
        <f>Rohdaten_2018!C43/Rohdaten_2018!$C$43*100</f>
        <v>100</v>
      </c>
      <c r="C50" s="151">
        <f>Rohdaten_2018!D43/Rohdaten_2018!$D$43*100</f>
        <v>100</v>
      </c>
      <c r="D50" s="151">
        <f>Rohdaten_2018!E43/Rohdaten_2018!$E$43*100</f>
        <v>100</v>
      </c>
      <c r="E50" s="151">
        <f>Rohdaten_2018!F43/Rohdaten_2018!$F$43*100</f>
        <v>100</v>
      </c>
      <c r="F50" s="151">
        <f>Rohdaten_2018!G43/Rohdaten_2018!$G$43*100</f>
        <v>100</v>
      </c>
      <c r="G50" s="151">
        <f>Rohdaten_2018!H43/Rohdaten_2018!$H$43*100</f>
        <v>100</v>
      </c>
      <c r="H50" s="151">
        <f>Rohdaten_2018!I43/Rohdaten_2018!$I$43*100</f>
        <v>100</v>
      </c>
      <c r="I50" s="151">
        <f>Rohdaten_2018!J43/Rohdaten_2018!$J$43*100</f>
        <v>100</v>
      </c>
      <c r="J50" s="151">
        <f>Rohdaten_2018!K43/Rohdaten_2018!$K$43*100</f>
        <v>100</v>
      </c>
    </row>
    <row r="51" spans="1:10" ht="15" x14ac:dyDescent="0.25">
      <c r="A51" s="85"/>
      <c r="B51" s="150"/>
      <c r="C51" s="150"/>
      <c r="D51" s="150"/>
      <c r="E51" s="150"/>
      <c r="F51" s="150"/>
      <c r="G51" s="150"/>
      <c r="H51" s="150"/>
      <c r="I51" s="150"/>
      <c r="J51" s="150"/>
    </row>
    <row r="52" spans="1:10" ht="15" x14ac:dyDescent="0.25">
      <c r="A52" s="85"/>
      <c r="B52" s="211">
        <v>2017</v>
      </c>
      <c r="C52" s="212"/>
      <c r="D52" s="212"/>
      <c r="E52" s="212"/>
      <c r="F52" s="212"/>
      <c r="G52" s="212"/>
      <c r="H52" s="212"/>
      <c r="I52" s="212"/>
      <c r="J52" s="213"/>
    </row>
    <row r="53" spans="1:10" ht="15" x14ac:dyDescent="0.25">
      <c r="A53" s="85"/>
      <c r="B53" s="150"/>
      <c r="C53" s="150"/>
      <c r="D53" s="150"/>
      <c r="E53" s="150"/>
      <c r="F53" s="150"/>
      <c r="G53" s="150"/>
      <c r="H53" s="150"/>
      <c r="I53" s="150"/>
      <c r="J53" s="150"/>
    </row>
    <row r="54" spans="1:10" x14ac:dyDescent="0.2">
      <c r="A54" t="s">
        <v>48</v>
      </c>
      <c r="B54" s="151">
        <f>Rohdaten_2018!C47/Rohdaten_2018!$C$55*100</f>
        <v>10.445903609287155</v>
      </c>
      <c r="C54" s="151">
        <f>Rohdaten_2018!D47/Rohdaten_2018!$D$55*100</f>
        <v>5.2947240183675381</v>
      </c>
      <c r="D54" s="151">
        <f>Rohdaten_2018!E47/Rohdaten_2018!$E$55*100</f>
        <v>14.79809976247031</v>
      </c>
      <c r="E54" s="151">
        <f>Rohdaten_2018!F47/Rohdaten_2018!$F$55*100</f>
        <v>10.56691783279512</v>
      </c>
      <c r="F54" s="151">
        <f>Rohdaten_2018!G47/Rohdaten_2018!$G$55*100</f>
        <v>5.3282307918751837</v>
      </c>
      <c r="G54" s="151">
        <f>Rohdaten_2018!H47/Rohdaten_2018!$H$55*100</f>
        <v>14.977282114828583</v>
      </c>
      <c r="H54" s="151">
        <f>Rohdaten_2018!I47/Rohdaten_2018!$I$55*100</f>
        <v>7.7611940298507456</v>
      </c>
      <c r="I54" s="151">
        <f>Rohdaten_2018!J47/Rohdaten_2018!$J$55*100</f>
        <v>4.583333333333333</v>
      </c>
      <c r="J54" s="151">
        <f>Rohdaten_2018!K47/Rohdaten_2018!$K$55*100</f>
        <v>10.666666666666668</v>
      </c>
    </row>
    <row r="55" spans="1:10" x14ac:dyDescent="0.2">
      <c r="A55" t="s">
        <v>6</v>
      </c>
      <c r="B55" s="151">
        <f>Rohdaten_2018!C48/Rohdaten_2018!$C$55*100</f>
        <v>1.0686236642204199</v>
      </c>
      <c r="C55" s="151">
        <f>Rohdaten_2018!D48/Rohdaten_2018!$D$55*100</f>
        <v>1.2557398556836286</v>
      </c>
      <c r="D55" s="151">
        <f>Rohdaten_2018!E48/Rohdaten_2018!$E$55*100</f>
        <v>0.91053048297703876</v>
      </c>
      <c r="E55" s="151">
        <f>Rohdaten_2018!F48/Rohdaten_2018!$F$55*100</f>
        <v>1.107822030857553</v>
      </c>
      <c r="F55" s="151">
        <f>Rohdaten_2018!G48/Rohdaten_2018!$G$55*100</f>
        <v>1.2952605239917574</v>
      </c>
      <c r="G55" s="151">
        <f>Rohdaten_2018!H48/Rohdaten_2018!$H$55*100</f>
        <v>0.95002065262288304</v>
      </c>
      <c r="H55" s="151">
        <f>Rohdaten_2018!I48/Rohdaten_2018!$I$55*100</f>
        <v>0.19900497512437809</v>
      </c>
      <c r="I55" s="151">
        <f>Rohdaten_2018!J48/Rohdaten_2018!$J$55*100</f>
        <v>0.41666666666666669</v>
      </c>
      <c r="J55" s="152" t="s">
        <v>52</v>
      </c>
    </row>
    <row r="56" spans="1:10" x14ac:dyDescent="0.2">
      <c r="A56" t="s">
        <v>63</v>
      </c>
      <c r="B56" s="151">
        <f>Rohdaten_2018!C49/Rohdaten_2018!$C$55*100</f>
        <v>39.642075447405688</v>
      </c>
      <c r="C56" s="151">
        <f>Rohdaten_2018!D49/Rohdaten_2018!$D$55*100</f>
        <v>31.777715303158093</v>
      </c>
      <c r="D56" s="151">
        <f>Rohdaten_2018!E49/Rohdaten_2018!$E$55*100</f>
        <v>46.286619160728428</v>
      </c>
      <c r="E56" s="151">
        <f>Rohdaten_2018!F49/Rohdaten_2018!$F$55*100</f>
        <v>40.28525296017223</v>
      </c>
      <c r="F56" s="151">
        <f>Rohdaten_2018!G49/Rohdaten_2018!$G$55*100</f>
        <v>32.626827592974195</v>
      </c>
      <c r="G56" s="151">
        <f>Rohdaten_2018!H49/Rohdaten_2018!$H$55*100</f>
        <v>46.732755059892604</v>
      </c>
      <c r="H56" s="151">
        <f>Rohdaten_2018!I49/Rohdaten_2018!$I$55*100</f>
        <v>25.373134328358208</v>
      </c>
      <c r="I56" s="151">
        <f>Rohdaten_2018!J49/Rohdaten_2018!$J$55*100</f>
        <v>13.750000000000002</v>
      </c>
      <c r="J56" s="151">
        <f>Rohdaten_2018!K49/Rohdaten_2018!$K$55*100</f>
        <v>36</v>
      </c>
    </row>
    <row r="57" spans="1:10" x14ac:dyDescent="0.2">
      <c r="A57" t="s">
        <v>64</v>
      </c>
      <c r="B57" s="151">
        <f>Rohdaten_2018!C50/Rohdaten_2018!$C$55*100</f>
        <v>9.3043217029312046</v>
      </c>
      <c r="C57" s="151">
        <f>Rohdaten_2018!D50/Rohdaten_2018!$D$55*100</f>
        <v>8.9588604629369328</v>
      </c>
      <c r="D57" s="151">
        <f>Rohdaten_2018!E50/Rohdaten_2018!$E$55*100</f>
        <v>9.5961995249406176</v>
      </c>
      <c r="E57" s="151">
        <f>Rohdaten_2018!F50/Rohdaten_2018!$F$55*100</f>
        <v>9.3828489415141725</v>
      </c>
      <c r="F57" s="151">
        <f>Rohdaten_2018!G50/Rohdaten_2018!$G$55*100</f>
        <v>9.0079481895790394</v>
      </c>
      <c r="G57" s="151">
        <f>Rohdaten_2018!H50/Rohdaten_2018!$H$55*100</f>
        <v>9.6984717059066501</v>
      </c>
      <c r="H57" s="151">
        <f>Rohdaten_2018!I50/Rohdaten_2018!$I$55*100</f>
        <v>7.5621890547263675</v>
      </c>
      <c r="I57" s="151">
        <f>Rohdaten_2018!J50/Rohdaten_2018!$J$55*100</f>
        <v>7.9166666666666661</v>
      </c>
      <c r="J57" s="151">
        <f>Rohdaten_2018!K50/Rohdaten_2018!$K$55*100</f>
        <v>7.2380952380952381</v>
      </c>
    </row>
    <row r="58" spans="1:10" x14ac:dyDescent="0.2">
      <c r="A58" t="s">
        <v>50</v>
      </c>
      <c r="B58" s="151">
        <f>Rohdaten_2018!C51/Rohdaten_2018!$C$55*100</f>
        <v>5.793742757821553</v>
      </c>
      <c r="C58" s="151">
        <f>Rohdaten_2018!D51/Rohdaten_2018!$D$55*100</f>
        <v>3.1862056039733853</v>
      </c>
      <c r="D58" s="151">
        <f>Rohdaten_2018!E51/Rohdaten_2018!$E$55*100</f>
        <v>7.996832937450514</v>
      </c>
      <c r="E58" s="151">
        <f>Rohdaten_2018!F51/Rohdaten_2018!$F$55*100</f>
        <v>5.8530678148546826</v>
      </c>
      <c r="F58" s="151">
        <f>Rohdaten_2018!G51/Rohdaten_2018!$G$55*100</f>
        <v>3.1596506721617108</v>
      </c>
      <c r="G58" s="151">
        <f>Rohdaten_2018!H51/Rohdaten_2018!$H$55*100</f>
        <v>8.1206113176373407</v>
      </c>
      <c r="H58" s="151">
        <f>Rohdaten_2018!I51/Rohdaten_2018!$I$55*100</f>
        <v>4.4776119402985071</v>
      </c>
      <c r="I58" s="151">
        <f>Rohdaten_2018!J51/Rohdaten_2018!$J$55*100</f>
        <v>3.75</v>
      </c>
      <c r="J58" s="151">
        <f>Rohdaten_2018!K51/Rohdaten_2018!$K$55*100</f>
        <v>5.1428571428571423</v>
      </c>
    </row>
    <row r="59" spans="1:10" x14ac:dyDescent="0.2">
      <c r="A59" t="s">
        <v>65</v>
      </c>
      <c r="B59" s="151">
        <f>Rohdaten_2018!C52/Rohdaten_2018!$C$55*100</f>
        <v>5.347409982404189</v>
      </c>
      <c r="C59" s="151">
        <f>Rohdaten_2018!D52/Rohdaten_2018!$D$55*100</f>
        <v>5.4821478774247963</v>
      </c>
      <c r="D59" s="151">
        <f>Rohdaten_2018!E52/Rohdaten_2018!$E$55*100</f>
        <v>5.2335708630245446</v>
      </c>
      <c r="E59" s="151">
        <f>Rohdaten_2018!F52/Rohdaten_2018!$F$55*100</f>
        <v>5.4538930749910302</v>
      </c>
      <c r="F59" s="151">
        <f>Rohdaten_2018!G52/Rohdaten_2018!$G$55*100</f>
        <v>5.652045922873123</v>
      </c>
      <c r="G59" s="151">
        <f>Rohdaten_2018!H52/Rohdaten_2018!$H$55*100</f>
        <v>5.2870714580751761</v>
      </c>
      <c r="H59" s="151">
        <f>Rohdaten_2018!I52/Rohdaten_2018!$I$55*100</f>
        <v>2.9850746268656714</v>
      </c>
      <c r="I59" s="151">
        <f>Rohdaten_2018!J52/Rohdaten_2018!$J$55*100</f>
        <v>1.875</v>
      </c>
      <c r="J59" s="151">
        <f>Rohdaten_2018!K52/Rohdaten_2018!$K$55*100</f>
        <v>4</v>
      </c>
    </row>
    <row r="60" spans="1:10" x14ac:dyDescent="0.2">
      <c r="A60" t="s">
        <v>11</v>
      </c>
      <c r="B60" s="151">
        <f>Rohdaten_2018!C53/Rohdaten_2018!$C$55*100</f>
        <v>24.239303034204539</v>
      </c>
      <c r="C60" s="151">
        <f>Rohdaten_2018!D53/Rohdaten_2018!$D$55*100</f>
        <v>41.045825133539502</v>
      </c>
      <c r="D60" s="151">
        <f>Rohdaten_2018!E53/Rohdaten_2018!$E$55*100</f>
        <v>10.039588281868566</v>
      </c>
      <c r="E60" s="151">
        <f>Rohdaten_2018!F53/Rohdaten_2018!$F$55*100</f>
        <v>23.389845712235381</v>
      </c>
      <c r="F60" s="151">
        <f>Rohdaten_2018!G53/Rohdaten_2018!$G$55*100</f>
        <v>40.113825924835638</v>
      </c>
      <c r="G60" s="151">
        <f>Rohdaten_2018!H53/Rohdaten_2018!$H$55*100</f>
        <v>9.3102023957042555</v>
      </c>
      <c r="H60" s="151">
        <f>Rohdaten_2018!I53/Rohdaten_2018!$I$55*100</f>
        <v>43.084577114427866</v>
      </c>
      <c r="I60" s="151">
        <f>Rohdaten_2018!J53/Rohdaten_2018!$J$55*100</f>
        <v>60.833333333333329</v>
      </c>
      <c r="J60" s="151">
        <f>Rohdaten_2018!K53/Rohdaten_2018!$K$55*100</f>
        <v>26.857142857142858</v>
      </c>
    </row>
    <row r="61" spans="1:10" x14ac:dyDescent="0.2">
      <c r="A61" t="s">
        <v>54</v>
      </c>
      <c r="B61" s="151">
        <f>Rohdaten_2018!C54/Rohdaten_2018!$C$55*100</f>
        <v>4.1586198017252478</v>
      </c>
      <c r="C61" s="151">
        <f>Rohdaten_2018!D54/Rohdaten_2018!$D$55*100</f>
        <v>2.9987817449161276</v>
      </c>
      <c r="D61" s="151">
        <f>Rohdaten_2018!E54/Rohdaten_2018!$E$55*100</f>
        <v>5.1385589865399846</v>
      </c>
      <c r="E61" s="151">
        <f>Rohdaten_2018!F54/Rohdaten_2018!$F$55*100</f>
        <v>3.9603516325798354</v>
      </c>
      <c r="F61" s="151">
        <f>Rohdaten_2018!G54/Rohdaten_2018!$G$55*100</f>
        <v>2.8162103817093516</v>
      </c>
      <c r="G61" s="151">
        <f>Rohdaten_2018!H54/Rohdaten_2018!$H$55*100</f>
        <v>4.9235852953325079</v>
      </c>
      <c r="H61" s="151">
        <f>Rohdaten_2018!I54/Rohdaten_2018!$I$55*100</f>
        <v>8.5572139303482597</v>
      </c>
      <c r="I61" s="151">
        <f>Rohdaten_2018!J54/Rohdaten_2018!$J$55*100</f>
        <v>6.8750000000000009</v>
      </c>
      <c r="J61" s="151">
        <f>Rohdaten_2018!K54/Rohdaten_2018!$K$55*100</f>
        <v>10.095238095238095</v>
      </c>
    </row>
    <row r="62" spans="1:10" ht="15" x14ac:dyDescent="0.25">
      <c r="A62" s="85" t="s">
        <v>66</v>
      </c>
      <c r="B62" s="151">
        <f>Rohdaten_2018!C55/Rohdaten_2018!$C$55*100</f>
        <v>100</v>
      </c>
      <c r="C62" s="151">
        <f>Rohdaten_2018!D55/Rohdaten_2018!$D$55*100</f>
        <v>100</v>
      </c>
      <c r="D62" s="151">
        <f>Rohdaten_2018!E55/Rohdaten_2018!$E$55*100</f>
        <v>100</v>
      </c>
      <c r="E62" s="151">
        <f>Rohdaten_2018!F55/Rohdaten_2018!$F$55*100</f>
        <v>100</v>
      </c>
      <c r="F62" s="151">
        <f>Rohdaten_2018!G55/Rohdaten_2018!$G$55*100</f>
        <v>100</v>
      </c>
      <c r="G62" s="151">
        <f>Rohdaten_2018!H55/Rohdaten_2018!$H$55*100</f>
        <v>100</v>
      </c>
      <c r="H62" s="151">
        <f>Rohdaten_2018!I55/Rohdaten_2018!$I$55*100</f>
        <v>100</v>
      </c>
      <c r="I62" s="151">
        <f>Rohdaten_2018!J55/Rohdaten_2018!$J$55*100</f>
        <v>100</v>
      </c>
      <c r="J62" s="151">
        <f>Rohdaten_2018!K55/Rohdaten_2018!$K$55*100</f>
        <v>100</v>
      </c>
    </row>
    <row r="63" spans="1:10" x14ac:dyDescent="0.2">
      <c r="B63" s="132"/>
      <c r="C63" s="132"/>
      <c r="D63" s="132"/>
      <c r="E63" s="132"/>
      <c r="F63" s="132"/>
      <c r="G63" s="132"/>
      <c r="H63" s="132"/>
      <c r="I63" s="132"/>
      <c r="J63" s="132"/>
    </row>
    <row r="64" spans="1:10" x14ac:dyDescent="0.2">
      <c r="B64" s="205">
        <v>2018</v>
      </c>
      <c r="C64" s="206"/>
      <c r="D64" s="206"/>
      <c r="E64" s="206"/>
      <c r="F64" s="206"/>
      <c r="G64" s="206"/>
      <c r="H64" s="206"/>
      <c r="I64" s="206"/>
      <c r="J64" s="207"/>
    </row>
    <row r="65" spans="1:10" x14ac:dyDescent="0.2">
      <c r="B65" s="131"/>
      <c r="C65" s="131"/>
      <c r="D65" s="131"/>
      <c r="E65" s="131"/>
      <c r="F65" s="131"/>
      <c r="G65" s="131"/>
      <c r="H65" s="131"/>
      <c r="I65" s="131"/>
      <c r="J65" s="131"/>
    </row>
    <row r="66" spans="1:10" x14ac:dyDescent="0.2">
      <c r="A66" t="s">
        <v>48</v>
      </c>
      <c r="B66" s="148">
        <f>Rohdaten_2018!C59/Rohdaten_2018!$C$67*100</f>
        <v>10.394747916842016</v>
      </c>
      <c r="C66" s="148">
        <f>Rohdaten_2018!D59/Rohdaten_2018!$D$67*100</f>
        <v>5.1870594614133383</v>
      </c>
      <c r="D66" s="148">
        <f>Rohdaten_2018!E59/Rohdaten_2018!$E$67*100</f>
        <v>14.933837429111533</v>
      </c>
      <c r="E66" s="148">
        <f>Rohdaten_2018!F59/Rohdaten_2018!$F$67*100</f>
        <v>10.481598873041028</v>
      </c>
      <c r="F66" s="148">
        <f>Rohdaten_2018!G59/Rohdaten_2018!$G$67*100</f>
        <v>5.2362948960302456</v>
      </c>
      <c r="G66" s="148">
        <f>Rohdaten_2018!H59/Rohdaten_2018!$H$67*100</f>
        <v>15.054383651944628</v>
      </c>
      <c r="H66" s="148">
        <f>Rohdaten_2018!I59/Rohdaten_2018!$I$67*100</f>
        <v>8.5086042065009551</v>
      </c>
      <c r="I66" s="148">
        <f>Rohdaten_2018!J59/Rohdaten_2018!$J$67*100</f>
        <v>4.1152263374485596</v>
      </c>
      <c r="J66" s="148">
        <f>Rohdaten_2018!K59/Rohdaten_2018!$K$67*100</f>
        <v>12.321428571428573</v>
      </c>
    </row>
    <row r="67" spans="1:10" x14ac:dyDescent="0.2">
      <c r="A67" t="s">
        <v>6</v>
      </c>
      <c r="B67" s="148">
        <f>Rohdaten_2018!C60/Rohdaten_2018!$C$67*100</f>
        <v>1.0731419914148641</v>
      </c>
      <c r="C67" s="148">
        <f>Rohdaten_2018!D60/Rohdaten_2018!$D$67*100</f>
        <v>1.1838062533887583</v>
      </c>
      <c r="D67" s="148">
        <f>Rohdaten_2018!E60/Rohdaten_2018!$E$67*100</f>
        <v>0.97668557025834912</v>
      </c>
      <c r="E67" s="148">
        <f>Rohdaten_2018!F60/Rohdaten_2018!$F$67*100</f>
        <v>1.1225567881669307</v>
      </c>
      <c r="F67" s="148">
        <f>Rohdaten_2018!G60/Rohdaten_2018!$G$67*100</f>
        <v>1.2381852551984878</v>
      </c>
      <c r="G67" s="148">
        <f>Rohdaten_2018!H60/Rohdaten_2018!$H$67*100</f>
        <v>1.0217534607778511</v>
      </c>
      <c r="H67" s="149" t="s">
        <v>52</v>
      </c>
      <c r="I67" s="149" t="s">
        <v>52</v>
      </c>
      <c r="J67" s="149" t="s">
        <v>52</v>
      </c>
    </row>
    <row r="68" spans="1:10" x14ac:dyDescent="0.2">
      <c r="A68" t="s">
        <v>63</v>
      </c>
      <c r="B68" s="148">
        <f>Rohdaten_2018!C61/Rohdaten_2018!$C$67*100</f>
        <v>39.840922481272621</v>
      </c>
      <c r="C68" s="148">
        <f>Rohdaten_2018!D61/Rohdaten_2018!$D$67*100</f>
        <v>31.763961684438826</v>
      </c>
      <c r="D68" s="148">
        <f>Rohdaten_2018!E61/Rohdaten_2018!$E$67*100</f>
        <v>46.880907372400756</v>
      </c>
      <c r="E68" s="148">
        <f>Rohdaten_2018!F61/Rohdaten_2018!$F$67*100</f>
        <v>40.372424722662444</v>
      </c>
      <c r="F68" s="148">
        <f>Rohdaten_2018!G61/Rohdaten_2018!$G$67*100</f>
        <v>32.41020793950851</v>
      </c>
      <c r="G68" s="148">
        <f>Rohdaten_2018!H61/Rohdaten_2018!$H$67*100</f>
        <v>47.31377719182597</v>
      </c>
      <c r="H68" s="148">
        <f>Rohdaten_2018!I61/Rohdaten_2018!$I$67*100</f>
        <v>28.298279158699806</v>
      </c>
      <c r="I68" s="148">
        <f>Rohdaten_2018!J61/Rohdaten_2018!$J$67*100</f>
        <v>17.695473251028808</v>
      </c>
      <c r="J68" s="148">
        <f>Rohdaten_2018!K61/Rohdaten_2018!$K$67*100</f>
        <v>37.5</v>
      </c>
    </row>
    <row r="69" spans="1:10" x14ac:dyDescent="0.2">
      <c r="A69" t="s">
        <v>64</v>
      </c>
      <c r="B69" s="148">
        <f>Rohdaten_2018!C62/Rohdaten_2018!$C$67*100</f>
        <v>9.7045703223634376</v>
      </c>
      <c r="C69" s="148">
        <f>Rohdaten_2018!D62/Rohdaten_2018!$D$67*100</f>
        <v>9.560816916681727</v>
      </c>
      <c r="D69" s="148">
        <f>Rohdaten_2018!E62/Rohdaten_2018!$E$67*100</f>
        <v>9.8298676748582228</v>
      </c>
      <c r="E69" s="148">
        <f>Rohdaten_2018!F62/Rohdaten_2018!$F$67*100</f>
        <v>9.8124669836238763</v>
      </c>
      <c r="F69" s="148">
        <f>Rohdaten_2018!G62/Rohdaten_2018!$G$67*100</f>
        <v>9.6219281663516067</v>
      </c>
      <c r="G69" s="148">
        <f>Rohdaten_2018!H62/Rohdaten_2018!$H$67*100</f>
        <v>9.9785761371127233</v>
      </c>
      <c r="H69" s="148">
        <f>Rohdaten_2018!I62/Rohdaten_2018!$I$67*100</f>
        <v>7.3613766730401524</v>
      </c>
      <c r="I69" s="148">
        <f>Rohdaten_2018!J62/Rohdaten_2018!$J$67*100</f>
        <v>8.2304526748971192</v>
      </c>
      <c r="J69" s="148">
        <f>Rohdaten_2018!K62/Rohdaten_2018!$K$67*100</f>
        <v>6.6071428571428577</v>
      </c>
    </row>
    <row r="70" spans="1:10" x14ac:dyDescent="0.2">
      <c r="A70" t="s">
        <v>50</v>
      </c>
      <c r="B70" s="148">
        <f>Rohdaten_2018!C63/Rohdaten_2018!$C$67*100</f>
        <v>5.8160087534719302</v>
      </c>
      <c r="C70" s="148">
        <f>Rohdaten_2018!D63/Rohdaten_2018!$D$67*100</f>
        <v>3.3616482920657873</v>
      </c>
      <c r="D70" s="148">
        <f>Rohdaten_2018!E63/Rohdaten_2018!$E$67*100</f>
        <v>7.9552614996849407</v>
      </c>
      <c r="E70" s="148">
        <f>Rohdaten_2018!F63/Rohdaten_2018!$F$67*100</f>
        <v>5.8328931149850325</v>
      </c>
      <c r="F70" s="148">
        <f>Rohdaten_2018!G63/Rohdaten_2018!$G$67*100</f>
        <v>3.3081285444234401</v>
      </c>
      <c r="G70" s="148">
        <f>Rohdaten_2018!H63/Rohdaten_2018!$H$67*100</f>
        <v>8.0339485827290709</v>
      </c>
      <c r="H70" s="148">
        <f>Rohdaten_2018!I63/Rohdaten_2018!$I$67*100</f>
        <v>5.449330783938815</v>
      </c>
      <c r="I70" s="148">
        <f>Rohdaten_2018!J63/Rohdaten_2018!$J$67*100</f>
        <v>4.5267489711934159</v>
      </c>
      <c r="J70" s="148">
        <f>Rohdaten_2018!K63/Rohdaten_2018!$K$67*100</f>
        <v>6.25</v>
      </c>
    </row>
    <row r="71" spans="1:10" x14ac:dyDescent="0.2">
      <c r="A71" t="s">
        <v>65</v>
      </c>
      <c r="B71" s="148">
        <f>Rohdaten_2018!C64/Rohdaten_2018!$C$67*100</f>
        <v>5.3110007575119935</v>
      </c>
      <c r="C71" s="148">
        <f>Rohdaten_2018!D64/Rohdaten_2018!$D$67*100</f>
        <v>5.6840773540574734</v>
      </c>
      <c r="D71" s="148">
        <f>Rohdaten_2018!E64/Rohdaten_2018!$E$67*100</f>
        <v>4.9858223062381848</v>
      </c>
      <c r="E71" s="148">
        <f>Rohdaten_2018!F64/Rohdaten_2018!$F$67*100</f>
        <v>5.4499031519633734</v>
      </c>
      <c r="F71" s="148">
        <f>Rohdaten_2018!G64/Rohdaten_2018!$G$67*100</f>
        <v>5.8412098298676742</v>
      </c>
      <c r="G71" s="148">
        <f>Rohdaten_2018!H64/Rohdaten_2018!$H$67*100</f>
        <v>5.1087673038892545</v>
      </c>
      <c r="H71" s="148">
        <f>Rohdaten_2018!I64/Rohdaten_2018!$I$67*100</f>
        <v>2.2944550669216062</v>
      </c>
      <c r="I71" s="148">
        <f>Rohdaten_2018!J64/Rohdaten_2018!$J$67*100</f>
        <v>2.263374485596708</v>
      </c>
      <c r="J71" s="148">
        <f>Rohdaten_2018!K64/Rohdaten_2018!$K$67*100</f>
        <v>2.3214285714285716</v>
      </c>
    </row>
    <row r="72" spans="1:10" x14ac:dyDescent="0.2">
      <c r="A72" t="s">
        <v>11</v>
      </c>
      <c r="B72" s="148">
        <f>Rohdaten_2018!C65/Rohdaten_2018!$C$67*100</f>
        <v>24.236175406110597</v>
      </c>
      <c r="C72" s="148">
        <f>Rohdaten_2018!D65/Rohdaten_2018!$D$67*100</f>
        <v>40.782577263690584</v>
      </c>
      <c r="D72" s="148">
        <f>Rohdaten_2018!E65/Rohdaten_2018!$E$67*100</f>
        <v>9.8141146817895404</v>
      </c>
      <c r="E72" s="148">
        <f>Rohdaten_2018!F65/Rohdaten_2018!$F$67*100</f>
        <v>23.393203028702235</v>
      </c>
      <c r="F72" s="148">
        <f>Rohdaten_2018!G65/Rohdaten_2018!$G$67*100</f>
        <v>39.896030245746694</v>
      </c>
      <c r="G72" s="148">
        <f>Rohdaten_2018!H65/Rohdaten_2018!$H$67*100</f>
        <v>9.0062623599208962</v>
      </c>
      <c r="H72" s="148">
        <f>Rohdaten_2018!I65/Rohdaten_2018!$I$67*100</f>
        <v>42.543021032504782</v>
      </c>
      <c r="I72" s="148">
        <f>Rohdaten_2018!J65/Rohdaten_2018!$J$67*100</f>
        <v>60.082304526748977</v>
      </c>
      <c r="J72" s="148">
        <f>Rohdaten_2018!K65/Rohdaten_2018!$K$67*100</f>
        <v>27.321428571428569</v>
      </c>
    </row>
    <row r="73" spans="1:10" x14ac:dyDescent="0.2">
      <c r="A73" t="s">
        <v>54</v>
      </c>
      <c r="B73" s="148">
        <f>Rohdaten_2018!C66/Rohdaten_2018!$C$67*100</f>
        <v>3.6234323710125409</v>
      </c>
      <c r="C73" s="148">
        <f>Rohdaten_2018!D66/Rohdaten_2018!$D$67*100</f>
        <v>2.4760527742635099</v>
      </c>
      <c r="D73" s="148">
        <f>Rohdaten_2018!E66/Rohdaten_2018!$E$67*100</f>
        <v>4.6235034656584757</v>
      </c>
      <c r="E73" s="148">
        <f>Rohdaten_2018!F66/Rohdaten_2018!$F$67*100</f>
        <v>3.5349533368550805</v>
      </c>
      <c r="F73" s="148">
        <f>Rohdaten_2018!G66/Rohdaten_2018!$G$67*100</f>
        <v>2.448015122873346</v>
      </c>
      <c r="G73" s="148">
        <f>Rohdaten_2018!H66/Rohdaten_2018!$H$67*100</f>
        <v>4.4825313117996046</v>
      </c>
      <c r="H73" s="148">
        <f>Rohdaten_2018!I66/Rohdaten_2018!$I$67*100</f>
        <v>5.5449330783938811</v>
      </c>
      <c r="I73" s="148">
        <f>Rohdaten_2018!J66/Rohdaten_2018!$J$67*100</f>
        <v>3.0864197530864197</v>
      </c>
      <c r="J73" s="148">
        <f>Rohdaten_2018!K66/Rohdaten_2018!$K$67*100</f>
        <v>7.6785714285714288</v>
      </c>
    </row>
    <row r="74" spans="1:10" ht="15" x14ac:dyDescent="0.25">
      <c r="A74" s="85" t="s">
        <v>66</v>
      </c>
      <c r="B74" s="148">
        <f>Rohdaten_2018!C67/Rohdaten_2018!$C$67*100</f>
        <v>100</v>
      </c>
      <c r="C74" s="148">
        <f>Rohdaten_2018!D67/Rohdaten_2018!$D$67*100</f>
        <v>100</v>
      </c>
      <c r="D74" s="148">
        <f>Rohdaten_2018!E67/Rohdaten_2018!$E$67*100</f>
        <v>100</v>
      </c>
      <c r="E74" s="148">
        <f>Rohdaten_2018!F67/Rohdaten_2018!$F$67*100</f>
        <v>100</v>
      </c>
      <c r="F74" s="148">
        <f>Rohdaten_2018!G67/Rohdaten_2018!$G$67*100</f>
        <v>100</v>
      </c>
      <c r="G74" s="148">
        <f>Rohdaten_2018!H67/Rohdaten_2018!$H$67*100</f>
        <v>100</v>
      </c>
      <c r="H74" s="148">
        <f>Rohdaten_2018!I67/Rohdaten_2018!$I$67*100</f>
        <v>100</v>
      </c>
      <c r="I74" s="148">
        <f>Rohdaten_2018!J67/Rohdaten_2018!$J$67*100</f>
        <v>100</v>
      </c>
      <c r="J74" s="148">
        <f>Rohdaten_2018!K67/Rohdaten_2018!$K$67*100</f>
        <v>100</v>
      </c>
    </row>
    <row r="76" spans="1:10" x14ac:dyDescent="0.2">
      <c r="A76" s="174"/>
      <c r="B76" s="200">
        <v>2019</v>
      </c>
      <c r="C76" s="201"/>
      <c r="D76" s="201"/>
      <c r="E76" s="201"/>
      <c r="F76" s="201"/>
      <c r="G76" s="201"/>
      <c r="H76" s="201"/>
      <c r="I76" s="201"/>
      <c r="J76" s="202"/>
    </row>
    <row r="77" spans="1:10" x14ac:dyDescent="0.2">
      <c r="A77" s="174"/>
      <c r="B77" s="174"/>
      <c r="C77" s="174"/>
      <c r="D77" s="174"/>
      <c r="E77" s="174"/>
      <c r="F77" s="174"/>
      <c r="G77" s="174"/>
      <c r="H77" s="174"/>
      <c r="I77" s="174"/>
      <c r="J77" s="174"/>
    </row>
    <row r="78" spans="1:10" x14ac:dyDescent="0.2">
      <c r="A78" s="174" t="s">
        <v>48</v>
      </c>
      <c r="B78" s="175">
        <f>Rohdaten_2019!C85/Rohdaten_2019!C$93*100</f>
        <v>10.254515599343184</v>
      </c>
      <c r="C78" s="175">
        <f>Rohdaten_2019!D85/Rohdaten_2019!D$93*100</f>
        <v>5.5202469584165605</v>
      </c>
      <c r="D78" s="175">
        <f>Rohdaten_2019!E85/Rohdaten_2019!E$93*100</f>
        <v>14.161546530795743</v>
      </c>
      <c r="E78" s="175">
        <f>Rohdaten_2019!F85/Rohdaten_2019!F$93*100</f>
        <v>10.389834158948956</v>
      </c>
      <c r="F78" s="175">
        <f>Rohdaten_2019!G85/Rohdaten_2019!G$93*100</f>
        <v>5.5943387204743233</v>
      </c>
      <c r="G78" s="175">
        <f>Rohdaten_2019!H85/Rohdaten_2019!H$93*100</f>
        <v>14.320426399122118</v>
      </c>
      <c r="H78" s="175">
        <f>Rohdaten_2019!I85/Rohdaten_2019!I$93*100</f>
        <v>7.5109170305676862</v>
      </c>
      <c r="I78" s="175">
        <f>Rohdaten_2019!J85/Rohdaten_2019!J$93*100</f>
        <v>4.1292639138240581</v>
      </c>
      <c r="J78" s="175">
        <f>Rohdaten_2019!K85/Rohdaten_2019!K$93*100</f>
        <v>10.714285714285714</v>
      </c>
    </row>
    <row r="79" spans="1:10" x14ac:dyDescent="0.2">
      <c r="A79" s="174" t="s">
        <v>6</v>
      </c>
      <c r="B79" s="175">
        <f>Rohdaten_2019!C86/Rohdaten_2019!C$93*100</f>
        <v>1.0098522167487685</v>
      </c>
      <c r="C79" s="175">
        <f>Rohdaten_2019!D86/Rohdaten_2019!D$93*100</f>
        <v>1.0895224260032685</v>
      </c>
      <c r="D79" s="175">
        <f>Rohdaten_2019!E86/Rohdaten_2019!E$93*100</f>
        <v>0.9441031020530497</v>
      </c>
      <c r="E79" s="175">
        <f>Rohdaten_2019!F86/Rohdaten_2019!F$93*100</f>
        <v>1.0338143441740255</v>
      </c>
      <c r="F79" s="175">
        <f>Rohdaten_2019!G86/Rohdaten_2019!G$93*100</f>
        <v>1.1284307162666156</v>
      </c>
      <c r="G79" s="175">
        <f>Rohdaten_2019!H86/Rohdaten_2019!H$93*100</f>
        <v>0.95626273710612952</v>
      </c>
      <c r="H79" s="175">
        <f>Rohdaten_2019!I86/Rohdaten_2019!I$93*100</f>
        <v>0.5240174672489083</v>
      </c>
      <c r="I79" s="175">
        <f>Rohdaten_2019!J86/Rohdaten_2019!J$93*100</f>
        <v>0.35906642728904847</v>
      </c>
      <c r="J79" s="175">
        <f>Rohdaten_2019!K86/Rohdaten_2019!K$93*100</f>
        <v>0.68027210884353739</v>
      </c>
    </row>
    <row r="80" spans="1:10" x14ac:dyDescent="0.2">
      <c r="A80" s="174" t="s">
        <v>63</v>
      </c>
      <c r="B80" s="175">
        <f>Rohdaten_2019!C87/Rohdaten_2019!C$93*100</f>
        <v>39.663382594417079</v>
      </c>
      <c r="C80" s="175">
        <f>Rohdaten_2019!D87/Rohdaten_2019!D$93*100</f>
        <v>31.605229707644817</v>
      </c>
      <c r="D80" s="175">
        <f>Rohdaten_2019!E87/Rohdaten_2019!E$93*100</f>
        <v>46.313502172935713</v>
      </c>
      <c r="E80" s="175">
        <f>Rohdaten_2019!F87/Rohdaten_2019!F$93*100</f>
        <v>40.387680379065259</v>
      </c>
      <c r="F80" s="175">
        <f>Rohdaten_2019!G87/Rohdaten_2019!G$93*100</f>
        <v>32.533231328296836</v>
      </c>
      <c r="G80" s="175">
        <f>Rohdaten_2019!H87/Rohdaten_2019!H$93*100</f>
        <v>46.825521241573917</v>
      </c>
      <c r="H80" s="175">
        <f>Rohdaten_2019!I87/Rohdaten_2019!I$93*100</f>
        <v>24.978165938864631</v>
      </c>
      <c r="I80" s="175">
        <f>Rohdaten_2019!J87/Rohdaten_2019!J$93*100</f>
        <v>14.183123877917414</v>
      </c>
      <c r="J80" s="175">
        <f>Rohdaten_2019!K87/Rohdaten_2019!K$93*100</f>
        <v>35.204081632653065</v>
      </c>
    </row>
    <row r="81" spans="1:10" x14ac:dyDescent="0.2">
      <c r="A81" s="174" t="s">
        <v>64</v>
      </c>
      <c r="B81" s="175">
        <f>Rohdaten_2019!C88/Rohdaten_2019!C$93*100</f>
        <v>9.7249589490968802</v>
      </c>
      <c r="C81" s="175">
        <f>Rohdaten_2019!D88/Rohdaten_2019!D$93*100</f>
        <v>9.2790993281278382</v>
      </c>
      <c r="D81" s="175">
        <f>Rohdaten_2019!E88/Rohdaten_2019!E$93*100</f>
        <v>10.092911733852841</v>
      </c>
      <c r="E81" s="175">
        <f>Rohdaten_2019!F88/Rohdaten_2019!F$93*100</f>
        <v>9.8384665087228083</v>
      </c>
      <c r="F81" s="175">
        <f>Rohdaten_2019!G88/Rohdaten_2019!G$93*100</f>
        <v>9.4386535335182185</v>
      </c>
      <c r="G81" s="175">
        <f>Rohdaten_2019!H88/Rohdaten_2019!H$93*100</f>
        <v>10.166170246120082</v>
      </c>
      <c r="H81" s="175">
        <f>Rohdaten_2019!I88/Rohdaten_2019!I$93*100</f>
        <v>7.4235807860262017</v>
      </c>
      <c r="I81" s="175">
        <f>Rohdaten_2019!J88/Rohdaten_2019!J$93*100</f>
        <v>6.2836624775583481</v>
      </c>
      <c r="J81" s="175">
        <f>Rohdaten_2019!K88/Rohdaten_2019!K$93*100</f>
        <v>8.5034013605442169</v>
      </c>
    </row>
    <row r="82" spans="1:10" x14ac:dyDescent="0.2">
      <c r="A82" s="174" t="s">
        <v>50</v>
      </c>
      <c r="B82" s="175">
        <f>Rohdaten_2019!C89/Rohdaten_2019!C$93*100</f>
        <v>5.833333333333333</v>
      </c>
      <c r="C82" s="175">
        <f>Rohdaten_2019!D89/Rohdaten_2019!D$93*100</f>
        <v>3.2231705102596693</v>
      </c>
      <c r="D82" s="175">
        <f>Rohdaten_2019!E89/Rohdaten_2019!E$93*100</f>
        <v>7.9874119586392931</v>
      </c>
      <c r="E82" s="175">
        <f>Rohdaten_2019!F89/Rohdaten_2019!F$93*100</f>
        <v>5.8798190824897691</v>
      </c>
      <c r="F82" s="175">
        <f>Rohdaten_2019!G89/Rohdaten_2019!G$93*100</f>
        <v>3.2227216218800798</v>
      </c>
      <c r="G82" s="175">
        <f>Rohdaten_2019!H89/Rohdaten_2019!H$93*100</f>
        <v>8.0576892929926327</v>
      </c>
      <c r="H82" s="175">
        <f>Rohdaten_2019!I89/Rohdaten_2019!I$93*100</f>
        <v>4.890829694323144</v>
      </c>
      <c r="I82" s="175">
        <f>Rohdaten_2019!J89/Rohdaten_2019!J$93*100</f>
        <v>3.2315978456014358</v>
      </c>
      <c r="J82" s="175">
        <f>Rohdaten_2019!K89/Rohdaten_2019!K$93*100</f>
        <v>6.462585034013606</v>
      </c>
    </row>
    <row r="83" spans="1:10" x14ac:dyDescent="0.2">
      <c r="A83" s="174" t="s">
        <v>65</v>
      </c>
      <c r="B83" s="175">
        <f>Rohdaten_2019!C90/Rohdaten_2019!C$93*100</f>
        <v>5.4679802955665027</v>
      </c>
      <c r="C83" s="175">
        <f>Rohdaten_2019!D90/Rohdaten_2019!D$93*100</f>
        <v>5.420374069366261</v>
      </c>
      <c r="D83" s="175">
        <f>Rohdaten_2019!E90/Rohdaten_2019!E$93*100</f>
        <v>5.5072680953094562</v>
      </c>
      <c r="E83" s="175">
        <f>Rohdaten_2019!F90/Rohdaten_2019!F$93*100</f>
        <v>5.6084428171440877</v>
      </c>
      <c r="F83" s="175">
        <f>Rohdaten_2019!G90/Rohdaten_2019!G$93*100</f>
        <v>5.6325906091613271</v>
      </c>
      <c r="G83" s="175">
        <f>Rohdaten_2019!H90/Rohdaten_2019!H$93*100</f>
        <v>5.5886502586612323</v>
      </c>
      <c r="H83" s="175">
        <f>Rohdaten_2019!I90/Rohdaten_2019!I$93*100</f>
        <v>2.6200873362445414</v>
      </c>
      <c r="I83" s="175">
        <f>Rohdaten_2019!J90/Rohdaten_2019!J$93*100</f>
        <v>1.4362657091561939</v>
      </c>
      <c r="J83" s="175">
        <f>Rohdaten_2019!K90/Rohdaten_2019!K$93*100</f>
        <v>3.7414965986394559</v>
      </c>
    </row>
    <row r="84" spans="1:10" x14ac:dyDescent="0.2">
      <c r="A84" s="174" t="s">
        <v>11</v>
      </c>
      <c r="B84" s="175">
        <f>Rohdaten_2019!C91/Rohdaten_2019!C$93*100</f>
        <v>24.113300492610836</v>
      </c>
      <c r="C84" s="175">
        <f>Rohdaten_2019!D91/Rohdaten_2019!D$93*100</f>
        <v>40.938805157072814</v>
      </c>
      <c r="D84" s="175">
        <f>Rohdaten_2019!E91/Rohdaten_2019!E$93*100</f>
        <v>10.227783605574704</v>
      </c>
      <c r="E84" s="175">
        <f>Rohdaten_2019!F91/Rohdaten_2019!F$93*100</f>
        <v>23.062674994615552</v>
      </c>
      <c r="F84" s="175">
        <f>Rohdaten_2019!G91/Rohdaten_2019!G$93*100</f>
        <v>39.657645596251321</v>
      </c>
      <c r="G84" s="175">
        <f>Rohdaten_2019!H91/Rohdaten_2019!H$93*100</f>
        <v>9.4607305220253952</v>
      </c>
      <c r="H84" s="175">
        <f>Rohdaten_2019!I91/Rohdaten_2019!I$93*100</f>
        <v>45.414847161572055</v>
      </c>
      <c r="I84" s="175">
        <f>Rohdaten_2019!J91/Rohdaten_2019!J$93*100</f>
        <v>64.991023339317778</v>
      </c>
      <c r="J84" s="175">
        <f>Rohdaten_2019!K91/Rohdaten_2019!K$93*100</f>
        <v>26.870748299319729</v>
      </c>
    </row>
    <row r="85" spans="1:10" x14ac:dyDescent="0.2">
      <c r="A85" s="174" t="s">
        <v>54</v>
      </c>
      <c r="B85" s="175">
        <f>Rohdaten_2019!C92/Rohdaten_2019!C$93*100</f>
        <v>3.9326765188834156</v>
      </c>
      <c r="C85" s="175">
        <f>Rohdaten_2019!D92/Rohdaten_2019!D$93*100</f>
        <v>2.9235518431087706</v>
      </c>
      <c r="D85" s="175">
        <f>Rohdaten_2019!E92/Rohdaten_2019!E$93*100</f>
        <v>4.7654728008392029</v>
      </c>
      <c r="E85" s="175">
        <f>Rohdaten_2019!F92/Rohdaten_2019!F$93*100</f>
        <v>3.7992677148395435</v>
      </c>
      <c r="F85" s="175">
        <f>Rohdaten_2019!G92/Rohdaten_2019!G$93*100</f>
        <v>2.7923878741512862</v>
      </c>
      <c r="G85" s="175">
        <f>Rohdaten_2019!H92/Rohdaten_2019!H$93*100</f>
        <v>4.6245493023984956</v>
      </c>
      <c r="H85" s="175">
        <f>Rohdaten_2019!I92/Rohdaten_2019!I$93*100</f>
        <v>6.6375545851528379</v>
      </c>
      <c r="I85" s="175">
        <f>Rohdaten_2019!J92/Rohdaten_2019!J$93*100</f>
        <v>5.3859964093357267</v>
      </c>
      <c r="J85" s="175">
        <f>Rohdaten_2019!K92/Rohdaten_2019!K$93*100</f>
        <v>7.8231292517006805</v>
      </c>
    </row>
    <row r="86" spans="1:10" ht="15" x14ac:dyDescent="0.25">
      <c r="A86" s="176" t="s">
        <v>66</v>
      </c>
      <c r="B86" s="175">
        <f>SUM(B78:B85)</f>
        <v>100</v>
      </c>
      <c r="C86" s="174">
        <f>Rohdaten_2019!D93/Rohdaten_2019!D$93*100</f>
        <v>100</v>
      </c>
      <c r="D86" s="174">
        <f>Rohdaten_2019!E93/Rohdaten_2019!E$93*100</f>
        <v>100</v>
      </c>
      <c r="E86" s="174">
        <f>Rohdaten_2019!F93/Rohdaten_2019!F$93*100</f>
        <v>100</v>
      </c>
      <c r="F86" s="174">
        <f>Rohdaten_2019!G93/Rohdaten_2019!G$93*100</f>
        <v>100</v>
      </c>
      <c r="G86" s="174">
        <f>Rohdaten_2019!H93/Rohdaten_2019!H$93*100</f>
        <v>100</v>
      </c>
      <c r="H86" s="174">
        <f>Rohdaten_2019!I93/Rohdaten_2019!I$93*100</f>
        <v>100</v>
      </c>
      <c r="I86" s="174">
        <f>Rohdaten_2019!J93/Rohdaten_2019!J$93*100</f>
        <v>100</v>
      </c>
      <c r="J86" s="174">
        <f>Rohdaten_2019!K93/Rohdaten_2019!K$93*100</f>
        <v>100</v>
      </c>
    </row>
  </sheetData>
  <mergeCells count="13">
    <mergeCell ref="B76:J76"/>
    <mergeCell ref="A1:A4"/>
    <mergeCell ref="B1:J1"/>
    <mergeCell ref="B2:D2"/>
    <mergeCell ref="E2:G2"/>
    <mergeCell ref="H2:J2"/>
    <mergeCell ref="B4:J4"/>
    <mergeCell ref="B5:J5"/>
    <mergeCell ref="B28:J28"/>
    <mergeCell ref="B40:J40"/>
    <mergeCell ref="B52:J52"/>
    <mergeCell ref="B64:J64"/>
    <mergeCell ref="B17:J1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75D2-054B-4AA3-BA6E-0183F8941D33}">
  <sheetPr codeName="Tabelle12"/>
  <dimension ref="B4:K93"/>
  <sheetViews>
    <sheetView zoomScaleNormal="100" workbookViewId="0">
      <selection activeCell="C20" sqref="C20"/>
    </sheetView>
    <sheetView tabSelected="1" topLeftCell="A25" workbookViewId="1"/>
  </sheetViews>
  <sheetFormatPr baseColWidth="10" defaultRowHeight="12.75" x14ac:dyDescent="0.2"/>
  <cols>
    <col min="2" max="2" width="56.7109375" customWidth="1"/>
  </cols>
  <sheetData>
    <row r="4" spans="2:11" x14ac:dyDescent="0.2">
      <c r="B4" s="203" t="s">
        <v>13</v>
      </c>
      <c r="C4" s="203" t="s">
        <v>62</v>
      </c>
      <c r="D4" s="203"/>
      <c r="E4" s="203"/>
      <c r="F4" s="203"/>
      <c r="G4" s="203"/>
      <c r="H4" s="203"/>
      <c r="I4" s="203"/>
      <c r="J4" s="203"/>
      <c r="K4" s="203"/>
    </row>
    <row r="5" spans="2:11" x14ac:dyDescent="0.2">
      <c r="B5" s="203"/>
      <c r="C5" s="203" t="s">
        <v>0</v>
      </c>
      <c r="D5" s="203"/>
      <c r="E5" s="203"/>
      <c r="F5" s="203" t="s">
        <v>15</v>
      </c>
      <c r="G5" s="203"/>
      <c r="H5" s="203"/>
      <c r="I5" s="203" t="s">
        <v>16</v>
      </c>
      <c r="J5" s="203"/>
      <c r="K5" s="203"/>
    </row>
    <row r="6" spans="2:11" x14ac:dyDescent="0.2">
      <c r="B6" s="203"/>
      <c r="C6" s="80" t="s">
        <v>0</v>
      </c>
      <c r="D6" s="80" t="s">
        <v>1</v>
      </c>
      <c r="E6" s="80" t="s">
        <v>2</v>
      </c>
      <c r="F6" s="80" t="s">
        <v>0</v>
      </c>
      <c r="G6" s="80" t="s">
        <v>1</v>
      </c>
      <c r="H6" s="80" t="s">
        <v>2</v>
      </c>
      <c r="I6" s="80" t="s">
        <v>0</v>
      </c>
      <c r="J6" s="80" t="s">
        <v>1</v>
      </c>
      <c r="K6" s="80" t="s">
        <v>2</v>
      </c>
    </row>
    <row r="7" spans="2:11" x14ac:dyDescent="0.2">
      <c r="B7" s="203"/>
      <c r="C7" s="203" t="s">
        <v>3</v>
      </c>
      <c r="D7" s="203"/>
      <c r="E7" s="203"/>
      <c r="F7" s="203"/>
      <c r="G7" s="203"/>
      <c r="H7" s="203"/>
      <c r="I7" s="203"/>
      <c r="J7" s="203"/>
      <c r="K7" s="203"/>
    </row>
    <row r="8" spans="2:11" s="82" customFormat="1" x14ac:dyDescent="0.2"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2:11" x14ac:dyDescent="0.2">
      <c r="C9" s="205">
        <v>2013</v>
      </c>
      <c r="D9" s="206"/>
      <c r="E9" s="206"/>
      <c r="F9" s="206"/>
      <c r="G9" s="206"/>
      <c r="H9" s="206"/>
      <c r="I9" s="206"/>
      <c r="J9" s="206"/>
      <c r="K9" s="207"/>
    </row>
    <row r="10" spans="2:11" ht="5.0999999999999996" customHeight="1" x14ac:dyDescent="0.2">
      <c r="C10" s="81"/>
      <c r="D10" s="81"/>
      <c r="E10" s="81"/>
      <c r="F10" s="81"/>
      <c r="G10" s="81"/>
      <c r="H10" s="81"/>
      <c r="I10" s="81"/>
      <c r="J10" s="81"/>
      <c r="K10" s="81"/>
    </row>
    <row r="11" spans="2:11" x14ac:dyDescent="0.2">
      <c r="B11" t="s">
        <v>48</v>
      </c>
      <c r="C11" s="83">
        <f>SUM(F11,I11)</f>
        <v>3820</v>
      </c>
      <c r="D11" s="83">
        <f>SUM(G11,J11)</f>
        <v>756</v>
      </c>
      <c r="E11" s="83">
        <f>SUM(H11,K11)</f>
        <v>3064</v>
      </c>
      <c r="F11" s="83">
        <v>3685</v>
      </c>
      <c r="G11" s="83">
        <v>741</v>
      </c>
      <c r="H11" s="83">
        <v>2944</v>
      </c>
      <c r="I11" s="83">
        <v>135</v>
      </c>
      <c r="J11" s="83">
        <v>15</v>
      </c>
      <c r="K11" s="83">
        <v>120</v>
      </c>
    </row>
    <row r="12" spans="2:11" x14ac:dyDescent="0.2">
      <c r="B12" t="s">
        <v>6</v>
      </c>
      <c r="C12" s="83">
        <f t="shared" ref="C12:E19" si="0">SUM(F12,I12)</f>
        <v>280</v>
      </c>
      <c r="D12" s="83">
        <f t="shared" si="0"/>
        <v>130</v>
      </c>
      <c r="E12" s="83">
        <f t="shared" si="0"/>
        <v>150</v>
      </c>
      <c r="F12" s="83">
        <v>277</v>
      </c>
      <c r="G12" s="83">
        <v>129</v>
      </c>
      <c r="H12" s="83">
        <v>148</v>
      </c>
      <c r="I12" s="83">
        <v>3</v>
      </c>
      <c r="J12" s="83">
        <v>1</v>
      </c>
      <c r="K12" s="83">
        <v>2</v>
      </c>
    </row>
    <row r="13" spans="2:11" x14ac:dyDescent="0.2">
      <c r="B13" t="s">
        <v>63</v>
      </c>
      <c r="C13" s="83">
        <f t="shared" si="0"/>
        <v>7367</v>
      </c>
      <c r="D13" s="83">
        <f t="shared" si="0"/>
        <v>2992</v>
      </c>
      <c r="E13" s="83">
        <f t="shared" si="0"/>
        <v>4375</v>
      </c>
      <c r="F13" s="83">
        <v>7071</v>
      </c>
      <c r="G13" s="83">
        <v>2898</v>
      </c>
      <c r="H13" s="83">
        <v>4173</v>
      </c>
      <c r="I13" s="83">
        <v>296</v>
      </c>
      <c r="J13" s="83">
        <v>94</v>
      </c>
      <c r="K13" s="83">
        <v>202</v>
      </c>
    </row>
    <row r="14" spans="2:11" x14ac:dyDescent="0.2">
      <c r="B14" t="s">
        <v>64</v>
      </c>
      <c r="C14" s="83">
        <f t="shared" si="0"/>
        <v>2968</v>
      </c>
      <c r="D14" s="83">
        <f t="shared" si="0"/>
        <v>1729</v>
      </c>
      <c r="E14" s="83">
        <f t="shared" si="0"/>
        <v>1239</v>
      </c>
      <c r="F14" s="83">
        <v>2842</v>
      </c>
      <c r="G14" s="83">
        <v>1660</v>
      </c>
      <c r="H14" s="83">
        <v>1182</v>
      </c>
      <c r="I14" s="83">
        <v>126</v>
      </c>
      <c r="J14" s="83">
        <v>69</v>
      </c>
      <c r="K14" s="83">
        <v>57</v>
      </c>
    </row>
    <row r="15" spans="2:11" x14ac:dyDescent="0.2">
      <c r="B15" t="s">
        <v>50</v>
      </c>
      <c r="C15" s="83">
        <f t="shared" si="0"/>
        <v>1229</v>
      </c>
      <c r="D15" s="83">
        <f t="shared" si="0"/>
        <v>372</v>
      </c>
      <c r="E15" s="83">
        <f t="shared" si="0"/>
        <v>857</v>
      </c>
      <c r="F15" s="83">
        <v>1168</v>
      </c>
      <c r="G15" s="83">
        <v>339</v>
      </c>
      <c r="H15" s="83">
        <v>829</v>
      </c>
      <c r="I15" s="83">
        <v>61</v>
      </c>
      <c r="J15" s="83">
        <v>33</v>
      </c>
      <c r="K15" s="83">
        <v>28</v>
      </c>
    </row>
    <row r="16" spans="2:11" x14ac:dyDescent="0.2">
      <c r="B16" t="s">
        <v>65</v>
      </c>
      <c r="C16" s="83">
        <f t="shared" si="0"/>
        <v>1097</v>
      </c>
      <c r="D16" s="83">
        <f t="shared" si="0"/>
        <v>476</v>
      </c>
      <c r="E16" s="83">
        <f t="shared" si="0"/>
        <v>621</v>
      </c>
      <c r="F16" s="83">
        <v>1064</v>
      </c>
      <c r="G16" s="83">
        <v>465</v>
      </c>
      <c r="H16" s="83">
        <v>599</v>
      </c>
      <c r="I16" s="83">
        <v>33</v>
      </c>
      <c r="J16" s="83">
        <v>11</v>
      </c>
      <c r="K16" s="83">
        <v>22</v>
      </c>
    </row>
    <row r="17" spans="2:11" x14ac:dyDescent="0.2">
      <c r="B17" t="s">
        <v>11</v>
      </c>
      <c r="C17" s="83">
        <f t="shared" si="0"/>
        <v>5308</v>
      </c>
      <c r="D17" s="83">
        <f t="shared" si="0"/>
        <v>4102</v>
      </c>
      <c r="E17" s="83">
        <f t="shared" si="0"/>
        <v>1206</v>
      </c>
      <c r="F17" s="83">
        <v>4872</v>
      </c>
      <c r="G17" s="83">
        <v>3801</v>
      </c>
      <c r="H17" s="83">
        <v>1071</v>
      </c>
      <c r="I17" s="83">
        <v>436</v>
      </c>
      <c r="J17" s="83">
        <v>301</v>
      </c>
      <c r="K17" s="83">
        <v>135</v>
      </c>
    </row>
    <row r="18" spans="2:11" x14ac:dyDescent="0.2">
      <c r="B18" t="s">
        <v>54</v>
      </c>
      <c r="C18" s="83">
        <f t="shared" si="0"/>
        <v>1072</v>
      </c>
      <c r="D18" s="83">
        <f t="shared" si="0"/>
        <v>299</v>
      </c>
      <c r="E18" s="83">
        <f t="shared" si="0"/>
        <v>773</v>
      </c>
      <c r="F18" s="83">
        <v>964</v>
      </c>
      <c r="G18" s="83">
        <v>267</v>
      </c>
      <c r="H18" s="83">
        <v>697</v>
      </c>
      <c r="I18" s="83">
        <v>108</v>
      </c>
      <c r="J18" s="83">
        <v>32</v>
      </c>
      <c r="K18" s="83">
        <v>76</v>
      </c>
    </row>
    <row r="19" spans="2:11" x14ac:dyDescent="0.2">
      <c r="B19" t="s">
        <v>55</v>
      </c>
      <c r="C19" s="83">
        <f t="shared" si="0"/>
        <v>1</v>
      </c>
      <c r="D19" s="83">
        <f t="shared" si="0"/>
        <v>1</v>
      </c>
      <c r="E19" s="83">
        <f t="shared" si="0"/>
        <v>0</v>
      </c>
      <c r="F19" s="83">
        <v>1</v>
      </c>
      <c r="G19" s="83">
        <v>1</v>
      </c>
      <c r="H19" s="84" t="s">
        <v>52</v>
      </c>
      <c r="I19" s="84" t="s">
        <v>52</v>
      </c>
      <c r="J19" s="84" t="s">
        <v>52</v>
      </c>
      <c r="K19" s="84" t="s">
        <v>52</v>
      </c>
    </row>
    <row r="20" spans="2:11" s="85" customFormat="1" ht="15" x14ac:dyDescent="0.25">
      <c r="B20" s="85" t="s">
        <v>66</v>
      </c>
      <c r="C20" s="86">
        <f>SUM(C11:C18)</f>
        <v>23141</v>
      </c>
      <c r="D20" s="86">
        <f t="shared" ref="D20:K20" si="1">SUM(D11:D18)</f>
        <v>10856</v>
      </c>
      <c r="E20" s="86">
        <f t="shared" si="1"/>
        <v>12285</v>
      </c>
      <c r="F20" s="86">
        <f t="shared" si="1"/>
        <v>21943</v>
      </c>
      <c r="G20" s="86">
        <f t="shared" si="1"/>
        <v>10300</v>
      </c>
      <c r="H20" s="86">
        <f t="shared" si="1"/>
        <v>11643</v>
      </c>
      <c r="I20" s="86">
        <f t="shared" si="1"/>
        <v>1198</v>
      </c>
      <c r="J20" s="86">
        <f t="shared" si="1"/>
        <v>556</v>
      </c>
      <c r="K20" s="86">
        <f t="shared" si="1"/>
        <v>642</v>
      </c>
    </row>
    <row r="21" spans="2:11" ht="12" customHeight="1" x14ac:dyDescent="0.2">
      <c r="C21" s="215">
        <v>2014</v>
      </c>
      <c r="D21" s="215"/>
      <c r="E21" s="215"/>
      <c r="F21" s="215"/>
      <c r="G21" s="215"/>
      <c r="H21" s="215"/>
      <c r="I21" s="215"/>
      <c r="J21" s="215"/>
      <c r="K21" s="215"/>
    </row>
    <row r="22" spans="2:11" ht="12" customHeight="1" x14ac:dyDescent="0.2">
      <c r="B22" s="62" t="s">
        <v>48</v>
      </c>
      <c r="C22" s="83">
        <f>Rohdaten_2014!B8</f>
        <v>5972</v>
      </c>
      <c r="D22" s="83">
        <f>Rohdaten_2014!C8</f>
        <v>1245</v>
      </c>
      <c r="E22" s="83">
        <f>Rohdaten_2014!D8</f>
        <v>4727</v>
      </c>
      <c r="F22" s="83">
        <f>Rohdaten_2014!E8</f>
        <v>5743</v>
      </c>
      <c r="G22" s="83">
        <f>Rohdaten_2014!F8</f>
        <v>1186</v>
      </c>
      <c r="H22" s="83">
        <f>Rohdaten_2014!G8</f>
        <v>4557</v>
      </c>
      <c r="I22" s="83">
        <f>Rohdaten_2014!H8</f>
        <v>229</v>
      </c>
      <c r="J22" s="83">
        <f>Rohdaten_2014!I8</f>
        <v>59</v>
      </c>
      <c r="K22" s="83">
        <f>Rohdaten_2014!J8</f>
        <v>170</v>
      </c>
    </row>
    <row r="23" spans="2:11" x14ac:dyDescent="0.2">
      <c r="B23" t="s">
        <v>6</v>
      </c>
      <c r="C23" s="83">
        <f>Rohdaten_2014!B9</f>
        <v>413</v>
      </c>
      <c r="D23" s="83">
        <f>Rohdaten_2014!C9</f>
        <v>165</v>
      </c>
      <c r="E23" s="83">
        <f>Rohdaten_2014!D9</f>
        <v>248</v>
      </c>
      <c r="F23" s="83">
        <f>Rohdaten_2014!E9</f>
        <v>405</v>
      </c>
      <c r="G23" s="83">
        <f>Rohdaten_2014!F9</f>
        <v>160</v>
      </c>
      <c r="H23" s="83">
        <f>Rohdaten_2014!G9</f>
        <v>245</v>
      </c>
      <c r="I23" s="83">
        <f>Rohdaten_2014!H9</f>
        <v>8</v>
      </c>
      <c r="J23" s="83">
        <f>Rohdaten_2014!I9</f>
        <v>5</v>
      </c>
      <c r="K23" s="83">
        <f>Rohdaten_2014!J9</f>
        <v>3</v>
      </c>
    </row>
    <row r="24" spans="2:11" x14ac:dyDescent="0.2">
      <c r="B24" t="s">
        <v>7</v>
      </c>
      <c r="C24" s="83">
        <f>Rohdaten_2014!B10</f>
        <v>9575</v>
      </c>
      <c r="D24" s="83">
        <f>Rohdaten_2014!C10</f>
        <v>4098</v>
      </c>
      <c r="E24" s="83">
        <f>Rohdaten_2014!D10</f>
        <v>5477</v>
      </c>
      <c r="F24" s="83">
        <f>Rohdaten_2014!E10</f>
        <v>9031</v>
      </c>
      <c r="G24" s="83">
        <f>Rohdaten_2014!F10</f>
        <v>3908</v>
      </c>
      <c r="H24" s="83">
        <f>Rohdaten_2014!G10</f>
        <v>5123</v>
      </c>
      <c r="I24" s="83">
        <f>Rohdaten_2014!H10</f>
        <v>544</v>
      </c>
      <c r="J24" s="83">
        <f>Rohdaten_2014!I10</f>
        <v>190</v>
      </c>
      <c r="K24" s="83">
        <f>Rohdaten_2014!J10</f>
        <v>354</v>
      </c>
    </row>
    <row r="25" spans="2:11" x14ac:dyDescent="0.2">
      <c r="B25" t="s">
        <v>8</v>
      </c>
      <c r="C25" s="83">
        <f>Rohdaten_2014!B11</f>
        <v>6084</v>
      </c>
      <c r="D25" s="83">
        <f>Rohdaten_2014!C11</f>
        <v>3190</v>
      </c>
      <c r="E25" s="83">
        <f>Rohdaten_2014!D11</f>
        <v>2894</v>
      </c>
      <c r="F25" s="83">
        <f>Rohdaten_2014!E11</f>
        <v>5578</v>
      </c>
      <c r="G25" s="83">
        <f>Rohdaten_2014!F11</f>
        <v>2932</v>
      </c>
      <c r="H25" s="83">
        <f>Rohdaten_2014!G11</f>
        <v>2646</v>
      </c>
      <c r="I25" s="83">
        <f>Rohdaten_2014!H11</f>
        <v>506</v>
      </c>
      <c r="J25" s="83">
        <f>Rohdaten_2014!I11</f>
        <v>258</v>
      </c>
      <c r="K25" s="83">
        <f>Rohdaten_2014!J11</f>
        <v>248</v>
      </c>
    </row>
    <row r="26" spans="2:11" x14ac:dyDescent="0.2">
      <c r="B26" t="s">
        <v>22</v>
      </c>
      <c r="C26" s="83">
        <f>Rohdaten_2014!B12</f>
        <v>1876</v>
      </c>
      <c r="D26" s="83">
        <f>Rohdaten_2014!C12</f>
        <v>576</v>
      </c>
      <c r="E26" s="83">
        <f>Rohdaten_2014!D12</f>
        <v>1300</v>
      </c>
      <c r="F26" s="83">
        <f>Rohdaten_2014!E12</f>
        <v>1787</v>
      </c>
      <c r="G26" s="83">
        <f>Rohdaten_2014!F12</f>
        <v>540</v>
      </c>
      <c r="H26" s="83">
        <f>Rohdaten_2014!G12</f>
        <v>1247</v>
      </c>
      <c r="I26" s="83">
        <f>Rohdaten_2014!H12</f>
        <v>89</v>
      </c>
      <c r="J26" s="83">
        <f>Rohdaten_2014!I12</f>
        <v>36</v>
      </c>
      <c r="K26" s="83">
        <f>Rohdaten_2014!J12</f>
        <v>53</v>
      </c>
    </row>
    <row r="27" spans="2:11" x14ac:dyDescent="0.2">
      <c r="B27" t="s">
        <v>65</v>
      </c>
      <c r="C27" s="83">
        <f>Rohdaten_2014!B13+Rohdaten_2014!B14</f>
        <v>1841</v>
      </c>
      <c r="D27" s="83">
        <f>Rohdaten_2014!C13+Rohdaten_2014!C14</f>
        <v>803</v>
      </c>
      <c r="E27" s="83">
        <f>Rohdaten_2014!D13+Rohdaten_2014!D14</f>
        <v>1038</v>
      </c>
      <c r="F27" s="83">
        <f>Rohdaten_2014!E13+Rohdaten_2014!E14</f>
        <v>1668</v>
      </c>
      <c r="G27" s="83">
        <f>Rohdaten_2014!F13+Rohdaten_2014!F14</f>
        <v>720</v>
      </c>
      <c r="H27" s="83">
        <f>Rohdaten_2014!G13+Rohdaten_2014!G14</f>
        <v>948</v>
      </c>
      <c r="I27" s="83">
        <f>Rohdaten_2014!H13+Rohdaten_2014!H14</f>
        <v>173</v>
      </c>
      <c r="J27" s="83">
        <f>Rohdaten_2014!I13+Rohdaten_2014!I14</f>
        <v>83</v>
      </c>
      <c r="K27" s="83">
        <f>Rohdaten_2014!J13+Rohdaten_2014!J14</f>
        <v>90</v>
      </c>
    </row>
    <row r="28" spans="2:11" x14ac:dyDescent="0.2">
      <c r="B28" t="s">
        <v>11</v>
      </c>
      <c r="C28" s="83">
        <f>Rohdaten_2014!B15</f>
        <v>7165</v>
      </c>
      <c r="D28" s="83">
        <f>Rohdaten_2014!C15</f>
        <v>5617</v>
      </c>
      <c r="E28" s="83">
        <f>Rohdaten_2014!D15</f>
        <v>1548</v>
      </c>
      <c r="F28" s="83">
        <f>Rohdaten_2014!E15</f>
        <v>6338</v>
      </c>
      <c r="G28" s="83">
        <f>Rohdaten_2014!F15</f>
        <v>5005</v>
      </c>
      <c r="H28" s="83">
        <f>Rohdaten_2014!G15</f>
        <v>1333</v>
      </c>
      <c r="I28" s="83">
        <f>Rohdaten_2014!H15</f>
        <v>827</v>
      </c>
      <c r="J28" s="83">
        <f>Rohdaten_2014!I15</f>
        <v>612</v>
      </c>
      <c r="K28" s="83">
        <f>Rohdaten_2014!J15</f>
        <v>215</v>
      </c>
    </row>
    <row r="29" spans="2:11" x14ac:dyDescent="0.2">
      <c r="B29" t="s">
        <v>20</v>
      </c>
      <c r="C29" s="83">
        <f>Rohdaten_2014!B16</f>
        <v>1335</v>
      </c>
      <c r="D29" s="83">
        <f>Rohdaten_2014!C16</f>
        <v>383</v>
      </c>
      <c r="E29" s="83">
        <f>Rohdaten_2014!D16</f>
        <v>952</v>
      </c>
      <c r="F29" s="83">
        <f>Rohdaten_2014!E16</f>
        <v>1186</v>
      </c>
      <c r="G29" s="83">
        <f>Rohdaten_2014!F16</f>
        <v>328</v>
      </c>
      <c r="H29" s="83">
        <f>Rohdaten_2014!G16</f>
        <v>858</v>
      </c>
      <c r="I29" s="83">
        <f>Rohdaten_2014!H16</f>
        <v>149</v>
      </c>
      <c r="J29" s="83">
        <f>Rohdaten_2014!I16</f>
        <v>55</v>
      </c>
      <c r="K29" s="83">
        <f>Rohdaten_2014!J16</f>
        <v>94</v>
      </c>
    </row>
    <row r="30" spans="2:11" x14ac:dyDescent="0.2">
      <c r="C30" s="83"/>
      <c r="D30" s="83"/>
      <c r="E30" s="83"/>
      <c r="F30" s="83"/>
      <c r="G30" s="83"/>
      <c r="H30" s="83"/>
      <c r="I30" s="83"/>
      <c r="J30" s="83"/>
      <c r="K30" s="83"/>
    </row>
    <row r="31" spans="2:11" x14ac:dyDescent="0.2">
      <c r="B31" s="184" t="s">
        <v>18</v>
      </c>
      <c r="C31" s="185">
        <f>SUM(C22:C29)</f>
        <v>34261</v>
      </c>
      <c r="D31" s="185">
        <f t="shared" ref="D31:K31" si="2">SUM(D22:D29)</f>
        <v>16077</v>
      </c>
      <c r="E31" s="185">
        <f t="shared" si="2"/>
        <v>18184</v>
      </c>
      <c r="F31" s="185">
        <f t="shared" si="2"/>
        <v>31736</v>
      </c>
      <c r="G31" s="185">
        <f t="shared" si="2"/>
        <v>14779</v>
      </c>
      <c r="H31" s="185">
        <f t="shared" si="2"/>
        <v>16957</v>
      </c>
      <c r="I31" s="185">
        <f t="shared" si="2"/>
        <v>2525</v>
      </c>
      <c r="J31" s="185">
        <f t="shared" si="2"/>
        <v>1298</v>
      </c>
      <c r="K31" s="185">
        <f t="shared" si="2"/>
        <v>1227</v>
      </c>
    </row>
    <row r="32" spans="2:11" x14ac:dyDescent="0.2">
      <c r="C32" s="83"/>
      <c r="D32" s="83"/>
      <c r="E32" s="83"/>
      <c r="F32" s="83"/>
      <c r="G32" s="83"/>
      <c r="H32" s="83"/>
      <c r="I32" s="83"/>
      <c r="J32" s="83"/>
      <c r="K32" s="83"/>
    </row>
    <row r="33" spans="2:11" x14ac:dyDescent="0.2">
      <c r="C33" s="205">
        <v>2015</v>
      </c>
      <c r="D33" s="206"/>
      <c r="E33" s="206"/>
      <c r="F33" s="206"/>
      <c r="G33" s="206"/>
      <c r="H33" s="206"/>
      <c r="I33" s="206"/>
      <c r="J33" s="206"/>
      <c r="K33" s="207"/>
    </row>
    <row r="34" spans="2:11" ht="5.0999999999999996" customHeight="1" x14ac:dyDescent="0.2">
      <c r="C34" s="81"/>
      <c r="D34" s="81"/>
      <c r="E34" s="81"/>
      <c r="F34" s="81"/>
      <c r="G34" s="81"/>
      <c r="H34" s="81"/>
      <c r="I34" s="81"/>
      <c r="J34" s="81"/>
      <c r="K34" s="81"/>
    </row>
    <row r="35" spans="2:11" x14ac:dyDescent="0.2">
      <c r="B35" t="s">
        <v>48</v>
      </c>
      <c r="C35" s="87">
        <f>SUM(F35,I35)</f>
        <v>3461</v>
      </c>
      <c r="D35" s="87">
        <f>SUM(G35,J35)</f>
        <v>680</v>
      </c>
      <c r="E35" s="87">
        <f>SUM(H35,K35)</f>
        <v>2781</v>
      </c>
      <c r="F35" s="87">
        <v>3360</v>
      </c>
      <c r="G35" s="87">
        <v>659</v>
      </c>
      <c r="H35" s="87">
        <v>2701</v>
      </c>
      <c r="I35" s="87">
        <v>101</v>
      </c>
      <c r="J35" s="88">
        <v>21</v>
      </c>
      <c r="K35" s="87">
        <v>80</v>
      </c>
    </row>
    <row r="36" spans="2:11" x14ac:dyDescent="0.2">
      <c r="B36" t="s">
        <v>6</v>
      </c>
      <c r="C36" s="87">
        <f t="shared" ref="C36:E43" si="3">SUM(F36,I36)</f>
        <v>284</v>
      </c>
      <c r="D36" s="87">
        <f t="shared" si="3"/>
        <v>140</v>
      </c>
      <c r="E36" s="87">
        <f t="shared" si="3"/>
        <v>144</v>
      </c>
      <c r="F36" s="87">
        <v>282</v>
      </c>
      <c r="G36" s="87">
        <v>140</v>
      </c>
      <c r="H36" s="87">
        <v>142</v>
      </c>
      <c r="I36" s="87">
        <v>2</v>
      </c>
      <c r="J36" s="88" t="s">
        <v>52</v>
      </c>
      <c r="K36" s="87">
        <v>2</v>
      </c>
    </row>
    <row r="37" spans="2:11" x14ac:dyDescent="0.2">
      <c r="B37" t="s">
        <v>63</v>
      </c>
      <c r="C37" s="87">
        <f t="shared" si="3"/>
        <v>7573</v>
      </c>
      <c r="D37" s="87">
        <f t="shared" si="3"/>
        <v>3089</v>
      </c>
      <c r="E37" s="87">
        <f t="shared" si="3"/>
        <v>4484</v>
      </c>
      <c r="F37" s="87">
        <v>7326</v>
      </c>
      <c r="G37" s="87">
        <v>3016</v>
      </c>
      <c r="H37" s="87">
        <v>4310</v>
      </c>
      <c r="I37" s="87">
        <v>247</v>
      </c>
      <c r="J37" s="88">
        <v>73</v>
      </c>
      <c r="K37" s="87">
        <v>174</v>
      </c>
    </row>
    <row r="38" spans="2:11" x14ac:dyDescent="0.2">
      <c r="B38" t="s">
        <v>64</v>
      </c>
      <c r="C38" s="87">
        <f t="shared" si="3"/>
        <v>3342</v>
      </c>
      <c r="D38" s="87">
        <f t="shared" si="3"/>
        <v>1922</v>
      </c>
      <c r="E38" s="87">
        <f t="shared" si="3"/>
        <v>1420</v>
      </c>
      <c r="F38" s="87">
        <v>3224</v>
      </c>
      <c r="G38" s="87">
        <v>1857</v>
      </c>
      <c r="H38" s="87">
        <v>1367</v>
      </c>
      <c r="I38" s="87">
        <v>118</v>
      </c>
      <c r="J38" s="88">
        <v>65</v>
      </c>
      <c r="K38" s="87">
        <v>53</v>
      </c>
    </row>
    <row r="39" spans="2:11" x14ac:dyDescent="0.2">
      <c r="B39" t="s">
        <v>50</v>
      </c>
      <c r="C39" s="87">
        <f t="shared" si="3"/>
        <v>1267</v>
      </c>
      <c r="D39" s="87">
        <f t="shared" si="3"/>
        <v>328</v>
      </c>
      <c r="E39" s="87">
        <f t="shared" si="3"/>
        <v>939</v>
      </c>
      <c r="F39" s="87">
        <v>1216</v>
      </c>
      <c r="G39" s="87">
        <v>310</v>
      </c>
      <c r="H39" s="87">
        <v>906</v>
      </c>
      <c r="I39" s="87">
        <v>51</v>
      </c>
      <c r="J39" s="88">
        <v>18</v>
      </c>
      <c r="K39" s="87">
        <v>33</v>
      </c>
    </row>
    <row r="40" spans="2:11" x14ac:dyDescent="0.2">
      <c r="B40" t="s">
        <v>65</v>
      </c>
      <c r="C40" s="87">
        <f t="shared" si="3"/>
        <v>1212</v>
      </c>
      <c r="D40" s="87">
        <f t="shared" si="3"/>
        <v>580</v>
      </c>
      <c r="E40" s="87">
        <f t="shared" si="3"/>
        <v>632</v>
      </c>
      <c r="F40" s="89">
        <v>1191</v>
      </c>
      <c r="G40" s="87">
        <v>574</v>
      </c>
      <c r="H40" s="87">
        <v>617</v>
      </c>
      <c r="I40" s="87">
        <v>21</v>
      </c>
      <c r="J40" s="87">
        <v>6</v>
      </c>
      <c r="K40" s="87">
        <v>15</v>
      </c>
    </row>
    <row r="41" spans="2:11" x14ac:dyDescent="0.2">
      <c r="B41" t="s">
        <v>11</v>
      </c>
      <c r="C41" s="87">
        <f t="shared" si="3"/>
        <v>5174</v>
      </c>
      <c r="D41" s="87">
        <f t="shared" si="3"/>
        <v>4051</v>
      </c>
      <c r="E41" s="87">
        <f t="shared" si="3"/>
        <v>1123</v>
      </c>
      <c r="F41" s="89">
        <v>4789</v>
      </c>
      <c r="G41" s="87">
        <v>3763</v>
      </c>
      <c r="H41" s="87">
        <v>1026</v>
      </c>
      <c r="I41" s="87">
        <v>385</v>
      </c>
      <c r="J41" s="87">
        <v>288</v>
      </c>
      <c r="K41" s="87">
        <v>97</v>
      </c>
    </row>
    <row r="42" spans="2:11" x14ac:dyDescent="0.2">
      <c r="B42" t="s">
        <v>54</v>
      </c>
      <c r="C42" s="87">
        <f t="shared" si="3"/>
        <v>1033</v>
      </c>
      <c r="D42" s="87">
        <f t="shared" si="3"/>
        <v>321</v>
      </c>
      <c r="E42" s="87">
        <f t="shared" si="3"/>
        <v>712</v>
      </c>
      <c r="F42" s="89">
        <v>920</v>
      </c>
      <c r="G42" s="87">
        <v>284</v>
      </c>
      <c r="H42" s="87">
        <v>636</v>
      </c>
      <c r="I42" s="87">
        <v>113</v>
      </c>
      <c r="J42" s="87">
        <v>37</v>
      </c>
      <c r="K42" s="87">
        <v>76</v>
      </c>
    </row>
    <row r="43" spans="2:11" x14ac:dyDescent="0.2">
      <c r="B43" t="s">
        <v>55</v>
      </c>
      <c r="C43" s="87">
        <f t="shared" si="3"/>
        <v>4</v>
      </c>
      <c r="D43" s="87">
        <f t="shared" si="3"/>
        <v>3</v>
      </c>
      <c r="E43" s="87">
        <f t="shared" si="3"/>
        <v>1</v>
      </c>
      <c r="F43" s="89">
        <v>4</v>
      </c>
      <c r="G43" s="87">
        <v>3</v>
      </c>
      <c r="H43" s="87">
        <v>1</v>
      </c>
      <c r="I43" s="88" t="s">
        <v>52</v>
      </c>
      <c r="J43" s="88" t="s">
        <v>52</v>
      </c>
      <c r="K43" s="87"/>
    </row>
    <row r="44" spans="2:11" s="85" customFormat="1" ht="15" x14ac:dyDescent="0.25">
      <c r="B44" s="85" t="s">
        <v>66</v>
      </c>
      <c r="C44" s="86">
        <f>SUM(C35:C42)</f>
        <v>23346</v>
      </c>
      <c r="D44" s="86">
        <f t="shared" ref="D44:K44" si="4">SUM(D35:D42)</f>
        <v>11111</v>
      </c>
      <c r="E44" s="86">
        <f t="shared" si="4"/>
        <v>12235</v>
      </c>
      <c r="F44" s="86">
        <f t="shared" si="4"/>
        <v>22308</v>
      </c>
      <c r="G44" s="86">
        <f t="shared" si="4"/>
        <v>10603</v>
      </c>
      <c r="H44" s="86">
        <f t="shared" si="4"/>
        <v>11705</v>
      </c>
      <c r="I44" s="86">
        <f t="shared" si="4"/>
        <v>1038</v>
      </c>
      <c r="J44" s="86">
        <f t="shared" si="4"/>
        <v>508</v>
      </c>
      <c r="K44" s="86">
        <f t="shared" si="4"/>
        <v>530</v>
      </c>
    </row>
    <row r="45" spans="2:11" ht="5.0999999999999996" customHeight="1" x14ac:dyDescent="0.25">
      <c r="B45" s="85"/>
    </row>
    <row r="46" spans="2:11" ht="15" x14ac:dyDescent="0.25">
      <c r="B46" s="85"/>
      <c r="C46" s="205">
        <v>2016</v>
      </c>
      <c r="D46" s="206"/>
      <c r="E46" s="206"/>
      <c r="F46" s="206"/>
      <c r="G46" s="206"/>
      <c r="H46" s="206"/>
      <c r="I46" s="206"/>
      <c r="J46" s="206"/>
      <c r="K46" s="207"/>
    </row>
    <row r="47" spans="2:11" ht="5.0999999999999996" customHeight="1" x14ac:dyDescent="0.25">
      <c r="B47" s="85"/>
      <c r="C47" s="81"/>
      <c r="D47" s="81"/>
      <c r="E47" s="81"/>
      <c r="F47" s="81"/>
      <c r="G47" s="81"/>
      <c r="H47" s="81"/>
      <c r="I47" s="81"/>
      <c r="J47" s="81"/>
      <c r="K47" s="81"/>
    </row>
    <row r="48" spans="2:11" x14ac:dyDescent="0.2">
      <c r="B48" t="s">
        <v>48</v>
      </c>
      <c r="C48" s="87">
        <f>SUM(F48,I48)</f>
        <v>2462</v>
      </c>
      <c r="D48" s="87">
        <f>SUM(G48,J48)</f>
        <v>603</v>
      </c>
      <c r="E48" s="87">
        <f>SUM(H48,K48)</f>
        <v>1859</v>
      </c>
      <c r="F48" s="87">
        <v>2378</v>
      </c>
      <c r="G48" s="87">
        <v>575</v>
      </c>
      <c r="H48" s="87">
        <v>1803</v>
      </c>
      <c r="I48" s="87">
        <v>84</v>
      </c>
      <c r="J48" s="87">
        <v>28</v>
      </c>
      <c r="K48" s="87">
        <v>56</v>
      </c>
    </row>
    <row r="49" spans="2:11" x14ac:dyDescent="0.2">
      <c r="B49" t="s">
        <v>6</v>
      </c>
      <c r="C49" s="87">
        <f t="shared" ref="C49:E56" si="5">SUM(F49,I49)</f>
        <v>265</v>
      </c>
      <c r="D49" s="87">
        <f t="shared" si="5"/>
        <v>148</v>
      </c>
      <c r="E49" s="87">
        <f t="shared" si="5"/>
        <v>117</v>
      </c>
      <c r="F49" s="87">
        <v>262</v>
      </c>
      <c r="G49" s="87">
        <v>147</v>
      </c>
      <c r="H49" s="87">
        <v>115</v>
      </c>
      <c r="I49" s="87">
        <v>3</v>
      </c>
      <c r="J49" s="87">
        <v>1</v>
      </c>
      <c r="K49" s="87">
        <v>2</v>
      </c>
    </row>
    <row r="50" spans="2:11" x14ac:dyDescent="0.2">
      <c r="B50" t="s">
        <v>63</v>
      </c>
      <c r="C50" s="87">
        <f t="shared" si="5"/>
        <v>8844</v>
      </c>
      <c r="D50" s="87">
        <f t="shared" si="5"/>
        <v>3303</v>
      </c>
      <c r="E50" s="87">
        <f t="shared" si="5"/>
        <v>5541</v>
      </c>
      <c r="F50" s="87">
        <v>8557</v>
      </c>
      <c r="G50" s="87">
        <v>3221</v>
      </c>
      <c r="H50" s="87">
        <v>5336</v>
      </c>
      <c r="I50" s="87">
        <v>287</v>
      </c>
      <c r="J50" s="87">
        <v>82</v>
      </c>
      <c r="K50" s="87">
        <v>205</v>
      </c>
    </row>
    <row r="51" spans="2:11" x14ac:dyDescent="0.2">
      <c r="B51" t="s">
        <v>64</v>
      </c>
      <c r="C51" s="87">
        <f t="shared" si="5"/>
        <v>2197</v>
      </c>
      <c r="D51" s="87">
        <f t="shared" si="5"/>
        <v>976</v>
      </c>
      <c r="E51" s="87">
        <f t="shared" si="5"/>
        <v>1221</v>
      </c>
      <c r="F51" s="87">
        <v>2113</v>
      </c>
      <c r="G51" s="87">
        <v>944</v>
      </c>
      <c r="H51" s="87">
        <v>1169</v>
      </c>
      <c r="I51" s="87">
        <v>84</v>
      </c>
      <c r="J51" s="87">
        <v>32</v>
      </c>
      <c r="K51" s="87">
        <v>52</v>
      </c>
    </row>
    <row r="52" spans="2:11" x14ac:dyDescent="0.2">
      <c r="B52" t="s">
        <v>50</v>
      </c>
      <c r="C52" s="87">
        <f t="shared" si="5"/>
        <v>1329</v>
      </c>
      <c r="D52" s="87">
        <f t="shared" si="5"/>
        <v>341</v>
      </c>
      <c r="E52" s="87">
        <f t="shared" si="5"/>
        <v>988</v>
      </c>
      <c r="F52" s="87">
        <v>1279</v>
      </c>
      <c r="G52" s="87">
        <v>322</v>
      </c>
      <c r="H52" s="87">
        <v>957</v>
      </c>
      <c r="I52" s="87">
        <v>50</v>
      </c>
      <c r="J52" s="87">
        <v>19</v>
      </c>
      <c r="K52" s="87">
        <v>31</v>
      </c>
    </row>
    <row r="53" spans="2:11" x14ac:dyDescent="0.2">
      <c r="B53" t="s">
        <v>65</v>
      </c>
      <c r="C53" s="87">
        <f t="shared" si="5"/>
        <v>1195</v>
      </c>
      <c r="D53" s="87">
        <f t="shared" si="5"/>
        <v>567</v>
      </c>
      <c r="E53" s="87">
        <f t="shared" si="5"/>
        <v>628</v>
      </c>
      <c r="F53" s="87">
        <v>1171</v>
      </c>
      <c r="G53" s="87">
        <v>561</v>
      </c>
      <c r="H53" s="87">
        <v>610</v>
      </c>
      <c r="I53" s="87">
        <v>24</v>
      </c>
      <c r="J53" s="87">
        <v>6</v>
      </c>
      <c r="K53" s="87">
        <v>18</v>
      </c>
    </row>
    <row r="54" spans="2:11" x14ac:dyDescent="0.2">
      <c r="B54" t="s">
        <v>11</v>
      </c>
      <c r="C54" s="87">
        <f t="shared" si="5"/>
        <v>5833</v>
      </c>
      <c r="D54" s="87">
        <f t="shared" si="5"/>
        <v>4610</v>
      </c>
      <c r="E54" s="87">
        <f t="shared" si="5"/>
        <v>1223</v>
      </c>
      <c r="F54" s="87">
        <v>5384</v>
      </c>
      <c r="G54" s="87">
        <v>4301</v>
      </c>
      <c r="H54" s="87">
        <v>1083</v>
      </c>
      <c r="I54" s="87">
        <v>449</v>
      </c>
      <c r="J54" s="87">
        <v>309</v>
      </c>
      <c r="K54" s="87">
        <v>140</v>
      </c>
    </row>
    <row r="55" spans="2:11" x14ac:dyDescent="0.2">
      <c r="B55" t="s">
        <v>54</v>
      </c>
      <c r="C55" s="87">
        <f t="shared" si="5"/>
        <v>971</v>
      </c>
      <c r="D55" s="87">
        <f t="shared" si="5"/>
        <v>298</v>
      </c>
      <c r="E55" s="87">
        <f t="shared" si="5"/>
        <v>673</v>
      </c>
      <c r="F55" s="87">
        <v>894</v>
      </c>
      <c r="G55" s="87">
        <v>268</v>
      </c>
      <c r="H55" s="87">
        <v>626</v>
      </c>
      <c r="I55" s="87">
        <v>77</v>
      </c>
      <c r="J55" s="87">
        <v>30</v>
      </c>
      <c r="K55" s="87">
        <v>47</v>
      </c>
    </row>
    <row r="56" spans="2:11" x14ac:dyDescent="0.2">
      <c r="B56" t="s">
        <v>55</v>
      </c>
      <c r="C56" s="87">
        <f t="shared" si="5"/>
        <v>17</v>
      </c>
      <c r="D56" s="87">
        <f t="shared" si="5"/>
        <v>4</v>
      </c>
      <c r="E56" s="87">
        <f t="shared" si="5"/>
        <v>13</v>
      </c>
      <c r="F56" s="87">
        <v>16</v>
      </c>
      <c r="G56" s="87">
        <v>4</v>
      </c>
      <c r="H56" s="87">
        <v>12</v>
      </c>
      <c r="I56" s="87">
        <v>1</v>
      </c>
      <c r="J56" s="88" t="s">
        <v>52</v>
      </c>
      <c r="K56" s="87">
        <v>1</v>
      </c>
    </row>
    <row r="57" spans="2:11" s="85" customFormat="1" ht="15" x14ac:dyDescent="0.25">
      <c r="B57" s="85" t="s">
        <v>66</v>
      </c>
      <c r="C57" s="90">
        <f>SUM(C48:C55)</f>
        <v>23096</v>
      </c>
      <c r="D57" s="90">
        <f t="shared" ref="D57:K57" si="6">SUM(D48:D55)</f>
        <v>10846</v>
      </c>
      <c r="E57" s="90">
        <f t="shared" si="6"/>
        <v>12250</v>
      </c>
      <c r="F57" s="90">
        <f t="shared" si="6"/>
        <v>22038</v>
      </c>
      <c r="G57" s="90">
        <f t="shared" si="6"/>
        <v>10339</v>
      </c>
      <c r="H57" s="90">
        <f t="shared" si="6"/>
        <v>11699</v>
      </c>
      <c r="I57" s="90">
        <f t="shared" si="6"/>
        <v>1058</v>
      </c>
      <c r="J57" s="90">
        <f t="shared" si="6"/>
        <v>507</v>
      </c>
      <c r="K57" s="90">
        <f t="shared" si="6"/>
        <v>551</v>
      </c>
    </row>
    <row r="58" spans="2:11" ht="5.0999999999999996" customHeight="1" x14ac:dyDescent="0.25">
      <c r="B58" s="85"/>
      <c r="C58" s="81"/>
      <c r="D58" s="81"/>
      <c r="E58" s="81"/>
      <c r="F58" s="81"/>
      <c r="G58" s="81"/>
      <c r="H58" s="81"/>
      <c r="I58" s="81"/>
      <c r="J58" s="81"/>
      <c r="K58" s="81"/>
    </row>
    <row r="59" spans="2:11" ht="15" x14ac:dyDescent="0.25">
      <c r="B59" s="85"/>
      <c r="C59" s="205">
        <v>2017</v>
      </c>
      <c r="D59" s="206"/>
      <c r="E59" s="206"/>
      <c r="F59" s="206"/>
      <c r="G59" s="206"/>
      <c r="H59" s="206"/>
      <c r="I59" s="206"/>
      <c r="J59" s="206"/>
      <c r="K59" s="207"/>
    </row>
    <row r="60" spans="2:11" ht="5.0999999999999996" customHeight="1" x14ac:dyDescent="0.25">
      <c r="B60" s="85"/>
      <c r="C60" s="81"/>
      <c r="D60" s="81"/>
      <c r="E60" s="81"/>
      <c r="F60" s="81"/>
      <c r="G60" s="81"/>
      <c r="H60" s="81"/>
      <c r="I60" s="81"/>
      <c r="J60" s="81"/>
      <c r="K60" s="81"/>
    </row>
    <row r="61" spans="2:11" x14ac:dyDescent="0.2">
      <c r="B61" t="s">
        <v>48</v>
      </c>
      <c r="C61" s="87">
        <f>SUM(F61,I61)</f>
        <v>2434</v>
      </c>
      <c r="D61" s="87">
        <f>SUM(G61,J61)</f>
        <v>565</v>
      </c>
      <c r="E61" s="87">
        <f t="shared" ref="D61:E69" si="7">SUM(H61,K61)</f>
        <v>1869</v>
      </c>
      <c r="F61" s="87">
        <v>2356</v>
      </c>
      <c r="G61" s="87">
        <v>543</v>
      </c>
      <c r="H61" s="87">
        <v>1813</v>
      </c>
      <c r="I61" s="87">
        <v>78</v>
      </c>
      <c r="J61" s="87">
        <v>22</v>
      </c>
      <c r="K61" s="87">
        <v>56</v>
      </c>
    </row>
    <row r="62" spans="2:11" x14ac:dyDescent="0.2">
      <c r="B62" t="s">
        <v>6</v>
      </c>
      <c r="C62" s="87">
        <f t="shared" ref="C62:C69" si="8">SUM(F62,I62)</f>
        <v>249</v>
      </c>
      <c r="D62" s="87">
        <f t="shared" si="7"/>
        <v>134</v>
      </c>
      <c r="E62" s="87">
        <f t="shared" si="7"/>
        <v>115</v>
      </c>
      <c r="F62" s="87">
        <v>247</v>
      </c>
      <c r="G62" s="87">
        <v>132</v>
      </c>
      <c r="H62" s="87">
        <v>115</v>
      </c>
      <c r="I62" s="87">
        <v>2</v>
      </c>
      <c r="J62" s="87">
        <v>2</v>
      </c>
      <c r="K62" s="88" t="s">
        <v>52</v>
      </c>
    </row>
    <row r="63" spans="2:11" x14ac:dyDescent="0.2">
      <c r="B63" t="s">
        <v>63</v>
      </c>
      <c r="C63" s="87">
        <f t="shared" si="8"/>
        <v>9237</v>
      </c>
      <c r="D63" s="87">
        <f t="shared" si="7"/>
        <v>3391</v>
      </c>
      <c r="E63" s="87">
        <f t="shared" si="7"/>
        <v>5846</v>
      </c>
      <c r="F63" s="87">
        <v>8982</v>
      </c>
      <c r="G63" s="87">
        <v>3325</v>
      </c>
      <c r="H63" s="87">
        <v>5657</v>
      </c>
      <c r="I63" s="87">
        <v>255</v>
      </c>
      <c r="J63" s="87">
        <v>66</v>
      </c>
      <c r="K63" s="87">
        <v>189</v>
      </c>
    </row>
    <row r="64" spans="2:11" x14ac:dyDescent="0.2">
      <c r="B64" t="s">
        <v>64</v>
      </c>
      <c r="C64" s="87">
        <f t="shared" si="8"/>
        <v>2168</v>
      </c>
      <c r="D64" s="87">
        <f t="shared" si="7"/>
        <v>956</v>
      </c>
      <c r="E64" s="87">
        <f t="shared" si="7"/>
        <v>1212</v>
      </c>
      <c r="F64" s="87">
        <v>2092</v>
      </c>
      <c r="G64" s="87">
        <v>918</v>
      </c>
      <c r="H64" s="87">
        <v>1174</v>
      </c>
      <c r="I64" s="87">
        <v>76</v>
      </c>
      <c r="J64" s="87">
        <v>38</v>
      </c>
      <c r="K64" s="87">
        <v>38</v>
      </c>
    </row>
    <row r="65" spans="2:11" x14ac:dyDescent="0.2">
      <c r="B65" t="s">
        <v>50</v>
      </c>
      <c r="C65" s="87">
        <f t="shared" si="8"/>
        <v>1350</v>
      </c>
      <c r="D65" s="87">
        <f t="shared" si="7"/>
        <v>340</v>
      </c>
      <c r="E65" s="87">
        <f t="shared" si="7"/>
        <v>1010</v>
      </c>
      <c r="F65" s="87">
        <v>1305</v>
      </c>
      <c r="G65" s="87">
        <v>322</v>
      </c>
      <c r="H65" s="87">
        <v>983</v>
      </c>
      <c r="I65" s="87">
        <v>45</v>
      </c>
      <c r="J65" s="87">
        <v>18</v>
      </c>
      <c r="K65" s="87">
        <v>27</v>
      </c>
    </row>
    <row r="66" spans="2:11" x14ac:dyDescent="0.2">
      <c r="B66" t="s">
        <v>65</v>
      </c>
      <c r="C66" s="87">
        <f t="shared" si="8"/>
        <v>1246</v>
      </c>
      <c r="D66" s="87">
        <f t="shared" si="7"/>
        <v>585</v>
      </c>
      <c r="E66" s="87">
        <f t="shared" si="7"/>
        <v>661</v>
      </c>
      <c r="F66" s="89">
        <v>1216</v>
      </c>
      <c r="G66" s="87">
        <v>576</v>
      </c>
      <c r="H66" s="87">
        <v>640</v>
      </c>
      <c r="I66" s="87">
        <v>30</v>
      </c>
      <c r="J66" s="87">
        <v>9</v>
      </c>
      <c r="K66" s="87">
        <v>21</v>
      </c>
    </row>
    <row r="67" spans="2:11" x14ac:dyDescent="0.2">
      <c r="B67" t="s">
        <v>11</v>
      </c>
      <c r="C67" s="87">
        <f t="shared" si="8"/>
        <v>5648</v>
      </c>
      <c r="D67" s="87">
        <f t="shared" si="7"/>
        <v>4380</v>
      </c>
      <c r="E67" s="87">
        <f t="shared" si="7"/>
        <v>1268</v>
      </c>
      <c r="F67" s="89">
        <v>5215</v>
      </c>
      <c r="G67" s="87">
        <v>4088</v>
      </c>
      <c r="H67" s="87">
        <v>1127</v>
      </c>
      <c r="I67" s="87">
        <v>433</v>
      </c>
      <c r="J67" s="87">
        <v>292</v>
      </c>
      <c r="K67" s="87">
        <v>141</v>
      </c>
    </row>
    <row r="68" spans="2:11" x14ac:dyDescent="0.2">
      <c r="B68" t="s">
        <v>54</v>
      </c>
      <c r="C68" s="87">
        <f t="shared" si="8"/>
        <v>969</v>
      </c>
      <c r="D68" s="87">
        <f t="shared" si="7"/>
        <v>320</v>
      </c>
      <c r="E68" s="87">
        <f t="shared" si="7"/>
        <v>649</v>
      </c>
      <c r="F68" s="89">
        <v>883</v>
      </c>
      <c r="G68" s="87">
        <v>287</v>
      </c>
      <c r="H68" s="87">
        <v>596</v>
      </c>
      <c r="I68" s="87">
        <v>86</v>
      </c>
      <c r="J68" s="87">
        <v>33</v>
      </c>
      <c r="K68" s="87">
        <v>53</v>
      </c>
    </row>
    <row r="69" spans="2:11" x14ac:dyDescent="0.2">
      <c r="B69" t="s">
        <v>55</v>
      </c>
      <c r="C69" s="87">
        <f t="shared" si="8"/>
        <v>25</v>
      </c>
      <c r="D69" s="87">
        <f t="shared" si="7"/>
        <v>13</v>
      </c>
      <c r="E69" s="87">
        <f t="shared" si="7"/>
        <v>12</v>
      </c>
      <c r="F69" s="89">
        <v>25</v>
      </c>
      <c r="G69" s="87">
        <v>13</v>
      </c>
      <c r="H69" s="87">
        <v>12</v>
      </c>
      <c r="I69" s="88" t="s">
        <v>52</v>
      </c>
      <c r="J69" s="88" t="s">
        <v>52</v>
      </c>
      <c r="K69" s="88" t="s">
        <v>52</v>
      </c>
    </row>
    <row r="70" spans="2:11" s="85" customFormat="1" ht="15" x14ac:dyDescent="0.25">
      <c r="B70" s="85" t="s">
        <v>66</v>
      </c>
      <c r="C70" s="90">
        <f>SUM(C61:C68)</f>
        <v>23301</v>
      </c>
      <c r="D70" s="90">
        <f t="shared" ref="D70:K70" si="9">SUM(D61:D68)</f>
        <v>10671</v>
      </c>
      <c r="E70" s="90">
        <f t="shared" si="9"/>
        <v>12630</v>
      </c>
      <c r="F70" s="90">
        <f t="shared" si="9"/>
        <v>22296</v>
      </c>
      <c r="G70" s="90">
        <f t="shared" si="9"/>
        <v>10191</v>
      </c>
      <c r="H70" s="90">
        <f t="shared" si="9"/>
        <v>12105</v>
      </c>
      <c r="I70" s="90">
        <f t="shared" si="9"/>
        <v>1005</v>
      </c>
      <c r="J70" s="90">
        <f t="shared" si="9"/>
        <v>480</v>
      </c>
      <c r="K70" s="90">
        <f t="shared" si="9"/>
        <v>525</v>
      </c>
    </row>
    <row r="71" spans="2:11" ht="5.0999999999999996" customHeight="1" x14ac:dyDescent="0.2">
      <c r="C71" s="82"/>
      <c r="D71" s="82"/>
      <c r="E71" s="82"/>
      <c r="F71" s="82"/>
      <c r="G71" s="82"/>
      <c r="H71" s="82"/>
      <c r="I71" s="82"/>
      <c r="J71" s="82"/>
      <c r="K71" s="82"/>
    </row>
    <row r="72" spans="2:11" x14ac:dyDescent="0.2">
      <c r="C72" s="205">
        <v>2018</v>
      </c>
      <c r="D72" s="206"/>
      <c r="E72" s="206"/>
      <c r="F72" s="206"/>
      <c r="G72" s="206"/>
      <c r="H72" s="206"/>
      <c r="I72" s="206"/>
      <c r="J72" s="206"/>
      <c r="K72" s="207"/>
    </row>
    <row r="73" spans="2:11" ht="5.0999999999999996" customHeight="1" x14ac:dyDescent="0.2">
      <c r="C73" s="81"/>
      <c r="D73" s="81"/>
      <c r="E73" s="81"/>
      <c r="F73" s="81"/>
      <c r="G73" s="81"/>
      <c r="H73" s="81"/>
      <c r="I73" s="81"/>
      <c r="J73" s="81"/>
      <c r="K73" s="81"/>
    </row>
    <row r="74" spans="2:11" x14ac:dyDescent="0.2">
      <c r="B74" t="s">
        <v>48</v>
      </c>
      <c r="C74" s="83">
        <f>SUM(F74,I74)</f>
        <v>2470</v>
      </c>
      <c r="D74" s="83">
        <f t="shared" ref="D74:E82" si="10">SUM(G74,J74)</f>
        <v>574</v>
      </c>
      <c r="E74" s="83">
        <f t="shared" si="10"/>
        <v>1896</v>
      </c>
      <c r="F74" s="87">
        <v>2381</v>
      </c>
      <c r="G74" s="87">
        <v>554</v>
      </c>
      <c r="H74" s="87">
        <v>1827</v>
      </c>
      <c r="I74" s="87">
        <v>89</v>
      </c>
      <c r="J74" s="87">
        <v>20</v>
      </c>
      <c r="K74" s="87">
        <v>69</v>
      </c>
    </row>
    <row r="75" spans="2:11" x14ac:dyDescent="0.2">
      <c r="B75" t="s">
        <v>6</v>
      </c>
      <c r="C75" s="83">
        <f t="shared" ref="C75:C82" si="11">SUM(F75,I75)</f>
        <v>255</v>
      </c>
      <c r="D75" s="83">
        <f t="shared" si="10"/>
        <v>131</v>
      </c>
      <c r="E75" s="83">
        <f t="shared" si="10"/>
        <v>124</v>
      </c>
      <c r="F75" s="87">
        <v>255</v>
      </c>
      <c r="G75" s="87">
        <v>131</v>
      </c>
      <c r="H75" s="87">
        <v>124</v>
      </c>
      <c r="I75" s="88" t="s">
        <v>52</v>
      </c>
      <c r="J75" s="88" t="s">
        <v>52</v>
      </c>
      <c r="K75" s="88" t="s">
        <v>52</v>
      </c>
    </row>
    <row r="76" spans="2:11" x14ac:dyDescent="0.2">
      <c r="B76" t="s">
        <v>63</v>
      </c>
      <c r="C76" s="83">
        <f t="shared" si="11"/>
        <v>9467</v>
      </c>
      <c r="D76" s="83">
        <f t="shared" si="10"/>
        <v>3515</v>
      </c>
      <c r="E76" s="83">
        <f t="shared" si="10"/>
        <v>5952</v>
      </c>
      <c r="F76" s="87">
        <v>9171</v>
      </c>
      <c r="G76" s="87">
        <v>3429</v>
      </c>
      <c r="H76" s="87">
        <v>5742</v>
      </c>
      <c r="I76" s="88">
        <v>296</v>
      </c>
      <c r="J76" s="88">
        <v>86</v>
      </c>
      <c r="K76" s="88">
        <v>210</v>
      </c>
    </row>
    <row r="77" spans="2:11" x14ac:dyDescent="0.2">
      <c r="B77" t="s">
        <v>64</v>
      </c>
      <c r="C77" s="83">
        <f t="shared" si="11"/>
        <v>2306</v>
      </c>
      <c r="D77" s="83">
        <f t="shared" si="10"/>
        <v>1058</v>
      </c>
      <c r="E77" s="83">
        <f t="shared" si="10"/>
        <v>1248</v>
      </c>
      <c r="F77" s="87">
        <v>2229</v>
      </c>
      <c r="G77" s="87">
        <v>1018</v>
      </c>
      <c r="H77" s="87">
        <v>1211</v>
      </c>
      <c r="I77" s="88">
        <v>77</v>
      </c>
      <c r="J77" s="88">
        <v>40</v>
      </c>
      <c r="K77" s="88">
        <v>37</v>
      </c>
    </row>
    <row r="78" spans="2:11" x14ac:dyDescent="0.2">
      <c r="B78" t="s">
        <v>50</v>
      </c>
      <c r="C78" s="83">
        <f t="shared" si="11"/>
        <v>1382</v>
      </c>
      <c r="D78" s="83">
        <f t="shared" si="10"/>
        <v>372</v>
      </c>
      <c r="E78" s="83">
        <f t="shared" si="10"/>
        <v>1010</v>
      </c>
      <c r="F78" s="87">
        <v>1325</v>
      </c>
      <c r="G78" s="87">
        <v>350</v>
      </c>
      <c r="H78" s="87">
        <v>975</v>
      </c>
      <c r="I78" s="88">
        <v>57</v>
      </c>
      <c r="J78" s="88">
        <v>22</v>
      </c>
      <c r="K78" s="88">
        <v>35</v>
      </c>
    </row>
    <row r="79" spans="2:11" x14ac:dyDescent="0.2">
      <c r="B79" t="s">
        <v>65</v>
      </c>
      <c r="C79" s="83">
        <f t="shared" si="11"/>
        <v>1262</v>
      </c>
      <c r="D79" s="83">
        <f t="shared" si="10"/>
        <v>629</v>
      </c>
      <c r="E79" s="83">
        <f t="shared" si="10"/>
        <v>633</v>
      </c>
      <c r="F79" s="87">
        <v>1238</v>
      </c>
      <c r="G79" s="87">
        <v>618</v>
      </c>
      <c r="H79" s="87">
        <v>620</v>
      </c>
      <c r="I79" s="88">
        <v>24</v>
      </c>
      <c r="J79" s="88">
        <v>11</v>
      </c>
      <c r="K79" s="88">
        <v>13</v>
      </c>
    </row>
    <row r="80" spans="2:11" x14ac:dyDescent="0.2">
      <c r="B80" t="s">
        <v>11</v>
      </c>
      <c r="C80" s="83">
        <f t="shared" si="11"/>
        <v>5759</v>
      </c>
      <c r="D80" s="83">
        <f t="shared" si="10"/>
        <v>4513</v>
      </c>
      <c r="E80" s="83">
        <f t="shared" si="10"/>
        <v>1246</v>
      </c>
      <c r="F80" s="87">
        <v>5314</v>
      </c>
      <c r="G80" s="87">
        <v>4221</v>
      </c>
      <c r="H80" s="87">
        <v>1093</v>
      </c>
      <c r="I80" s="88">
        <v>445</v>
      </c>
      <c r="J80" s="88">
        <v>292</v>
      </c>
      <c r="K80" s="88">
        <v>153</v>
      </c>
    </row>
    <row r="81" spans="2:11" x14ac:dyDescent="0.2">
      <c r="B81" t="s">
        <v>54</v>
      </c>
      <c r="C81" s="83">
        <f t="shared" si="11"/>
        <v>861</v>
      </c>
      <c r="D81" s="83">
        <f t="shared" si="10"/>
        <v>274</v>
      </c>
      <c r="E81" s="83">
        <f t="shared" si="10"/>
        <v>587</v>
      </c>
      <c r="F81" s="87">
        <v>803</v>
      </c>
      <c r="G81" s="87">
        <v>259</v>
      </c>
      <c r="H81" s="87">
        <v>544</v>
      </c>
      <c r="I81" s="88">
        <v>58</v>
      </c>
      <c r="J81" s="88">
        <v>15</v>
      </c>
      <c r="K81" s="88">
        <v>43</v>
      </c>
    </row>
    <row r="82" spans="2:11" x14ac:dyDescent="0.2">
      <c r="B82" t="s">
        <v>55</v>
      </c>
      <c r="C82" s="83">
        <f t="shared" si="11"/>
        <v>15</v>
      </c>
      <c r="D82" s="83">
        <f t="shared" si="10"/>
        <v>7</v>
      </c>
      <c r="E82" s="83">
        <f t="shared" si="10"/>
        <v>8</v>
      </c>
      <c r="F82" s="87">
        <v>14</v>
      </c>
      <c r="G82" s="87">
        <v>6</v>
      </c>
      <c r="H82" s="87">
        <v>8</v>
      </c>
      <c r="I82" s="88">
        <v>1</v>
      </c>
      <c r="J82" s="88">
        <v>1</v>
      </c>
      <c r="K82" s="88" t="s">
        <v>52</v>
      </c>
    </row>
    <row r="83" spans="2:11" s="85" customFormat="1" ht="15" x14ac:dyDescent="0.25">
      <c r="B83" s="85" t="s">
        <v>66</v>
      </c>
      <c r="C83" s="86">
        <f>SUM(C74:C81)</f>
        <v>23762</v>
      </c>
      <c r="D83" s="86">
        <f t="shared" ref="D83:K83" si="12">SUM(D74:D81)</f>
        <v>11066</v>
      </c>
      <c r="E83" s="86">
        <f t="shared" si="12"/>
        <v>12696</v>
      </c>
      <c r="F83" s="86">
        <f t="shared" si="12"/>
        <v>22716</v>
      </c>
      <c r="G83" s="86">
        <f t="shared" si="12"/>
        <v>10580</v>
      </c>
      <c r="H83" s="86">
        <f t="shared" si="12"/>
        <v>12136</v>
      </c>
      <c r="I83" s="86">
        <f t="shared" si="12"/>
        <v>1046</v>
      </c>
      <c r="J83" s="86">
        <f t="shared" si="12"/>
        <v>486</v>
      </c>
      <c r="K83" s="86">
        <f t="shared" si="12"/>
        <v>560</v>
      </c>
    </row>
    <row r="84" spans="2:11" x14ac:dyDescent="0.2">
      <c r="B84" s="174"/>
      <c r="C84" s="200">
        <v>2019</v>
      </c>
      <c r="D84" s="201"/>
      <c r="E84" s="201"/>
      <c r="F84" s="201"/>
      <c r="G84" s="201"/>
      <c r="H84" s="201"/>
      <c r="I84" s="201"/>
      <c r="J84" s="201"/>
      <c r="K84" s="202"/>
    </row>
    <row r="85" spans="2:11" x14ac:dyDescent="0.2">
      <c r="B85" s="174" t="s">
        <v>48</v>
      </c>
      <c r="C85" s="177">
        <f>SUM(F85,I85)</f>
        <v>2498</v>
      </c>
      <c r="D85" s="177">
        <f t="shared" ref="D85:E92" si="13">SUM(G85,J85)</f>
        <v>608</v>
      </c>
      <c r="E85" s="177">
        <f t="shared" si="13"/>
        <v>1890</v>
      </c>
      <c r="F85" s="178">
        <v>2412</v>
      </c>
      <c r="G85" s="178">
        <v>585</v>
      </c>
      <c r="H85" s="178">
        <v>1827</v>
      </c>
      <c r="I85" s="178">
        <v>86</v>
      </c>
      <c r="J85" s="178">
        <v>23</v>
      </c>
      <c r="K85" s="178">
        <v>63</v>
      </c>
    </row>
    <row r="86" spans="2:11" x14ac:dyDescent="0.2">
      <c r="B86" s="174" t="s">
        <v>6</v>
      </c>
      <c r="C86" s="177">
        <f t="shared" ref="C86:C92" si="14">SUM(F86,I86)</f>
        <v>246</v>
      </c>
      <c r="D86" s="177">
        <f t="shared" si="13"/>
        <v>120</v>
      </c>
      <c r="E86" s="177">
        <f t="shared" si="13"/>
        <v>126</v>
      </c>
      <c r="F86" s="174">
        <v>240</v>
      </c>
      <c r="G86" s="174">
        <v>118</v>
      </c>
      <c r="H86" s="174">
        <v>122</v>
      </c>
      <c r="I86" s="174">
        <v>6</v>
      </c>
      <c r="J86" s="174">
        <v>2</v>
      </c>
      <c r="K86" s="174">
        <v>4</v>
      </c>
    </row>
    <row r="87" spans="2:11" x14ac:dyDescent="0.2">
      <c r="B87" s="174" t="s">
        <v>63</v>
      </c>
      <c r="C87" s="177">
        <f t="shared" si="14"/>
        <v>9662</v>
      </c>
      <c r="D87" s="177">
        <f t="shared" si="13"/>
        <v>3481</v>
      </c>
      <c r="E87" s="177">
        <f t="shared" si="13"/>
        <v>6181</v>
      </c>
      <c r="F87" s="174">
        <v>9376</v>
      </c>
      <c r="G87" s="174">
        <v>3402</v>
      </c>
      <c r="H87" s="174">
        <v>5974</v>
      </c>
      <c r="I87" s="174">
        <v>286</v>
      </c>
      <c r="J87" s="174">
        <v>79</v>
      </c>
      <c r="K87" s="174">
        <v>207</v>
      </c>
    </row>
    <row r="88" spans="2:11" x14ac:dyDescent="0.2">
      <c r="B88" s="174" t="s">
        <v>64</v>
      </c>
      <c r="C88" s="177">
        <f t="shared" si="14"/>
        <v>2369</v>
      </c>
      <c r="D88" s="177">
        <f t="shared" si="13"/>
        <v>1022</v>
      </c>
      <c r="E88" s="177">
        <f t="shared" si="13"/>
        <v>1347</v>
      </c>
      <c r="F88" s="174">
        <v>2284</v>
      </c>
      <c r="G88" s="174">
        <v>987</v>
      </c>
      <c r="H88" s="174">
        <v>1297</v>
      </c>
      <c r="I88" s="174">
        <v>85</v>
      </c>
      <c r="J88" s="174">
        <v>35</v>
      </c>
      <c r="K88" s="174">
        <v>50</v>
      </c>
    </row>
    <row r="89" spans="2:11" x14ac:dyDescent="0.2">
      <c r="B89" s="174" t="s">
        <v>50</v>
      </c>
      <c r="C89" s="177">
        <f t="shared" si="14"/>
        <v>1421</v>
      </c>
      <c r="D89" s="177">
        <f t="shared" si="13"/>
        <v>355</v>
      </c>
      <c r="E89" s="177">
        <f t="shared" si="13"/>
        <v>1066</v>
      </c>
      <c r="F89" s="174">
        <v>1365</v>
      </c>
      <c r="G89" s="174">
        <v>337</v>
      </c>
      <c r="H89" s="174">
        <v>1028</v>
      </c>
      <c r="I89" s="174">
        <v>56</v>
      </c>
      <c r="J89" s="174">
        <v>18</v>
      </c>
      <c r="K89" s="174">
        <v>38</v>
      </c>
    </row>
    <row r="90" spans="2:11" x14ac:dyDescent="0.2">
      <c r="B90" s="174" t="s">
        <v>65</v>
      </c>
      <c r="C90" s="177">
        <f t="shared" si="14"/>
        <v>1332</v>
      </c>
      <c r="D90" s="177">
        <f t="shared" si="13"/>
        <v>597</v>
      </c>
      <c r="E90" s="177">
        <f t="shared" si="13"/>
        <v>735</v>
      </c>
      <c r="F90" s="174">
        <v>1302</v>
      </c>
      <c r="G90" s="174">
        <v>589</v>
      </c>
      <c r="H90" s="174">
        <v>713</v>
      </c>
      <c r="I90" s="174">
        <v>30</v>
      </c>
      <c r="J90" s="174">
        <v>8</v>
      </c>
      <c r="K90" s="174">
        <v>22</v>
      </c>
    </row>
    <row r="91" spans="2:11" x14ac:dyDescent="0.2">
      <c r="B91" s="174" t="s">
        <v>11</v>
      </c>
      <c r="C91" s="177">
        <f t="shared" si="14"/>
        <v>5874</v>
      </c>
      <c r="D91" s="177">
        <f t="shared" si="13"/>
        <v>4509</v>
      </c>
      <c r="E91" s="177">
        <f t="shared" si="13"/>
        <v>1365</v>
      </c>
      <c r="F91" s="174">
        <v>5354</v>
      </c>
      <c r="G91" s="174">
        <v>4147</v>
      </c>
      <c r="H91" s="174">
        <v>1207</v>
      </c>
      <c r="I91" s="174">
        <v>520</v>
      </c>
      <c r="J91" s="174">
        <v>362</v>
      </c>
      <c r="K91" s="174">
        <v>158</v>
      </c>
    </row>
    <row r="92" spans="2:11" x14ac:dyDescent="0.2">
      <c r="B92" s="174" t="s">
        <v>54</v>
      </c>
      <c r="C92" s="177">
        <f t="shared" si="14"/>
        <v>958</v>
      </c>
      <c r="D92" s="177">
        <f t="shared" si="13"/>
        <v>322</v>
      </c>
      <c r="E92" s="177">
        <f t="shared" si="13"/>
        <v>636</v>
      </c>
      <c r="F92" s="174">
        <v>882</v>
      </c>
      <c r="G92" s="174">
        <v>292</v>
      </c>
      <c r="H92" s="174">
        <v>590</v>
      </c>
      <c r="I92" s="174">
        <v>76</v>
      </c>
      <c r="J92" s="174">
        <v>30</v>
      </c>
      <c r="K92" s="174">
        <v>46</v>
      </c>
    </row>
    <row r="93" spans="2:11" ht="15" x14ac:dyDescent="0.25">
      <c r="B93" s="176" t="s">
        <v>66</v>
      </c>
      <c r="C93" s="179">
        <f>SUM(C85:C92)</f>
        <v>24360</v>
      </c>
      <c r="D93" s="179">
        <f t="shared" ref="D93:K93" si="15">SUM(D85:D92)</f>
        <v>11014</v>
      </c>
      <c r="E93" s="179">
        <f t="shared" si="15"/>
        <v>13346</v>
      </c>
      <c r="F93" s="179">
        <f t="shared" si="15"/>
        <v>23215</v>
      </c>
      <c r="G93" s="179">
        <f t="shared" si="15"/>
        <v>10457</v>
      </c>
      <c r="H93" s="179">
        <f t="shared" si="15"/>
        <v>12758</v>
      </c>
      <c r="I93" s="179">
        <f t="shared" si="15"/>
        <v>1145</v>
      </c>
      <c r="J93" s="179">
        <f t="shared" si="15"/>
        <v>557</v>
      </c>
      <c r="K93" s="179">
        <f t="shared" si="15"/>
        <v>588</v>
      </c>
    </row>
  </sheetData>
  <mergeCells count="13">
    <mergeCell ref="C84:K84"/>
    <mergeCell ref="B4:B7"/>
    <mergeCell ref="C4:K4"/>
    <mergeCell ref="C5:E5"/>
    <mergeCell ref="F5:H5"/>
    <mergeCell ref="I5:K5"/>
    <mergeCell ref="C7:K7"/>
    <mergeCell ref="C9:K9"/>
    <mergeCell ref="C33:K33"/>
    <mergeCell ref="C46:K46"/>
    <mergeCell ref="C59:K59"/>
    <mergeCell ref="C72:K72"/>
    <mergeCell ref="C21:K2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3">
    <tabColor theme="0"/>
  </sheetPr>
  <dimension ref="A1:J41"/>
  <sheetViews>
    <sheetView zoomScale="145" zoomScaleNormal="145" workbookViewId="0">
      <selection activeCell="B27" sqref="B27"/>
    </sheetView>
    <sheetView workbookViewId="1">
      <selection sqref="A1:H1"/>
    </sheetView>
  </sheetViews>
  <sheetFormatPr baseColWidth="10" defaultRowHeight="12.75" x14ac:dyDescent="0.2"/>
  <sheetData>
    <row r="1" spans="1:10" ht="30" customHeight="1" x14ac:dyDescent="0.2">
      <c r="A1" s="187" t="s">
        <v>68</v>
      </c>
      <c r="B1" s="187"/>
      <c r="C1" s="187"/>
      <c r="D1" s="187"/>
      <c r="E1" s="187"/>
      <c r="F1" s="187"/>
      <c r="G1" s="187"/>
      <c r="H1" s="187"/>
      <c r="I1" s="99"/>
    </row>
    <row r="2" spans="1:10" ht="30" customHeight="1" x14ac:dyDescent="0.2">
      <c r="A2" s="198" t="s">
        <v>94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8.25" customHeight="1" x14ac:dyDescent="0.2">
      <c r="A4" s="192" t="s">
        <v>71</v>
      </c>
      <c r="B4" s="188" t="s">
        <v>92</v>
      </c>
      <c r="C4" s="189"/>
      <c r="D4" s="189"/>
      <c r="E4" s="189"/>
      <c r="F4" s="189"/>
      <c r="G4" s="189"/>
      <c r="H4" s="189"/>
      <c r="I4" s="189"/>
      <c r="J4" s="190"/>
    </row>
    <row r="5" spans="1:10" ht="8.25" customHeight="1" x14ac:dyDescent="0.2">
      <c r="A5" s="193"/>
      <c r="B5" s="188" t="s">
        <v>0</v>
      </c>
      <c r="C5" s="189"/>
      <c r="D5" s="189"/>
      <c r="E5" s="189" t="s">
        <v>15</v>
      </c>
      <c r="F5" s="189"/>
      <c r="G5" s="189"/>
      <c r="H5" s="189" t="s">
        <v>16</v>
      </c>
      <c r="I5" s="189"/>
      <c r="J5" s="190"/>
    </row>
    <row r="6" spans="1:10" ht="8.25" customHeight="1" x14ac:dyDescent="0.2">
      <c r="A6" s="193"/>
      <c r="B6" s="77" t="s">
        <v>0</v>
      </c>
      <c r="C6" s="78" t="s">
        <v>1</v>
      </c>
      <c r="D6" s="78" t="s">
        <v>2</v>
      </c>
      <c r="E6" s="78" t="s">
        <v>0</v>
      </c>
      <c r="F6" s="78" t="s">
        <v>1</v>
      </c>
      <c r="G6" s="78" t="s">
        <v>2</v>
      </c>
      <c r="H6" s="78" t="s">
        <v>0</v>
      </c>
      <c r="I6" s="78" t="s">
        <v>1</v>
      </c>
      <c r="J6" s="79" t="s">
        <v>2</v>
      </c>
    </row>
    <row r="7" spans="1:10" ht="8.25" customHeight="1" x14ac:dyDescent="0.2">
      <c r="A7" s="193"/>
      <c r="B7" s="192" t="s">
        <v>3</v>
      </c>
      <c r="C7" s="195"/>
      <c r="D7" s="195"/>
      <c r="E7" s="195"/>
      <c r="F7" s="195"/>
      <c r="G7" s="195"/>
      <c r="H7" s="195"/>
      <c r="I7" s="195"/>
      <c r="J7" s="199"/>
    </row>
    <row r="8" spans="1:10" ht="8.25" customHeight="1" x14ac:dyDescent="0.2">
      <c r="A8" s="144" t="s">
        <v>76</v>
      </c>
      <c r="B8" s="144" t="s">
        <v>77</v>
      </c>
      <c r="C8" s="144" t="s">
        <v>78</v>
      </c>
      <c r="D8" s="144" t="s">
        <v>79</v>
      </c>
      <c r="E8" s="144" t="s">
        <v>80</v>
      </c>
      <c r="F8" s="144" t="s">
        <v>81</v>
      </c>
      <c r="G8" s="144" t="s">
        <v>82</v>
      </c>
      <c r="H8" s="144" t="s">
        <v>83</v>
      </c>
      <c r="I8" s="144" t="s">
        <v>84</v>
      </c>
      <c r="J8" s="144" t="s">
        <v>85</v>
      </c>
    </row>
    <row r="9" spans="1:10" ht="8.25" customHeight="1" x14ac:dyDescent="0.2">
      <c r="A9" s="108" t="s">
        <v>5</v>
      </c>
      <c r="B9" s="130">
        <v>2470</v>
      </c>
      <c r="C9" s="157">
        <v>574</v>
      </c>
      <c r="D9" s="157">
        <v>1896</v>
      </c>
      <c r="E9" s="147">
        <v>2381</v>
      </c>
      <c r="F9" s="147">
        <v>554</v>
      </c>
      <c r="G9" s="147">
        <v>1827</v>
      </c>
      <c r="H9" s="147">
        <v>89</v>
      </c>
      <c r="I9" s="147">
        <v>20</v>
      </c>
      <c r="J9" s="147">
        <v>69</v>
      </c>
    </row>
    <row r="10" spans="1:10" ht="8.25" customHeight="1" x14ac:dyDescent="0.2">
      <c r="A10" s="108" t="s">
        <v>6</v>
      </c>
      <c r="B10" s="130">
        <v>255</v>
      </c>
      <c r="C10" s="157">
        <v>131</v>
      </c>
      <c r="D10" s="157">
        <v>124</v>
      </c>
      <c r="E10" s="147">
        <v>255</v>
      </c>
      <c r="F10" s="147">
        <v>131</v>
      </c>
      <c r="G10" s="147">
        <v>124</v>
      </c>
      <c r="H10" s="147" t="s">
        <v>52</v>
      </c>
      <c r="I10" s="147" t="s">
        <v>52</v>
      </c>
      <c r="J10" s="147" t="s">
        <v>52</v>
      </c>
    </row>
    <row r="11" spans="1:10" ht="8.25" customHeight="1" x14ac:dyDescent="0.2">
      <c r="A11" s="108" t="s">
        <v>7</v>
      </c>
      <c r="B11" s="130">
        <v>9467</v>
      </c>
      <c r="C11" s="157">
        <v>3515</v>
      </c>
      <c r="D11" s="157">
        <v>5952</v>
      </c>
      <c r="E11" s="147">
        <v>9171</v>
      </c>
      <c r="F11" s="147">
        <v>3429</v>
      </c>
      <c r="G11" s="147">
        <v>5742</v>
      </c>
      <c r="H11" s="147">
        <v>296</v>
      </c>
      <c r="I11" s="147">
        <v>86</v>
      </c>
      <c r="J11" s="147">
        <v>210</v>
      </c>
    </row>
    <row r="12" spans="1:10" ht="8.25" customHeight="1" x14ac:dyDescent="0.2">
      <c r="A12" s="108" t="s">
        <v>8</v>
      </c>
      <c r="B12" s="130">
        <v>2306</v>
      </c>
      <c r="C12" s="157">
        <v>1058</v>
      </c>
      <c r="D12" s="157">
        <v>1248</v>
      </c>
      <c r="E12" s="147">
        <v>2229</v>
      </c>
      <c r="F12" s="147">
        <v>1018</v>
      </c>
      <c r="G12" s="147">
        <v>1211</v>
      </c>
      <c r="H12" s="147">
        <v>77</v>
      </c>
      <c r="I12" s="147">
        <v>40</v>
      </c>
      <c r="J12" s="147">
        <v>37</v>
      </c>
    </row>
    <row r="13" spans="1:10" ht="8.25" customHeight="1" x14ac:dyDescent="0.2">
      <c r="A13" s="108" t="s">
        <v>22</v>
      </c>
      <c r="B13" s="130">
        <v>1382</v>
      </c>
      <c r="C13" s="157">
        <v>372</v>
      </c>
      <c r="D13" s="157">
        <v>1010</v>
      </c>
      <c r="E13" s="147">
        <v>1325</v>
      </c>
      <c r="F13" s="147">
        <v>350</v>
      </c>
      <c r="G13" s="147">
        <v>975</v>
      </c>
      <c r="H13" s="147">
        <v>57</v>
      </c>
      <c r="I13" s="147">
        <v>22</v>
      </c>
      <c r="J13" s="147">
        <v>35</v>
      </c>
    </row>
    <row r="14" spans="1:10" ht="8.25" customHeight="1" x14ac:dyDescent="0.2">
      <c r="A14" s="108" t="s">
        <v>9</v>
      </c>
      <c r="B14" s="130">
        <v>1262</v>
      </c>
      <c r="C14" s="157">
        <v>629</v>
      </c>
      <c r="D14" s="157">
        <v>633</v>
      </c>
      <c r="E14" s="147">
        <v>1238</v>
      </c>
      <c r="F14" s="147">
        <v>618</v>
      </c>
      <c r="G14" s="147">
        <v>620</v>
      </c>
      <c r="H14" s="147">
        <v>24</v>
      </c>
      <c r="I14" s="147">
        <v>11</v>
      </c>
      <c r="J14" s="147">
        <v>13</v>
      </c>
    </row>
    <row r="15" spans="1:10" ht="8.25" customHeight="1" x14ac:dyDescent="0.2">
      <c r="A15" s="108" t="s">
        <v>10</v>
      </c>
      <c r="B15" s="130">
        <v>5759</v>
      </c>
      <c r="C15" s="157">
        <v>4513</v>
      </c>
      <c r="D15" s="157">
        <v>1246</v>
      </c>
      <c r="E15" s="147">
        <v>5314</v>
      </c>
      <c r="F15" s="147">
        <v>4221</v>
      </c>
      <c r="G15" s="147">
        <v>1093</v>
      </c>
      <c r="H15" s="147">
        <v>445</v>
      </c>
      <c r="I15" s="147">
        <v>292</v>
      </c>
      <c r="J15" s="147">
        <v>153</v>
      </c>
    </row>
    <row r="16" spans="1:10" ht="8.25" customHeight="1" x14ac:dyDescent="0.2">
      <c r="A16" s="108" t="s">
        <v>11</v>
      </c>
      <c r="B16" s="130">
        <v>861</v>
      </c>
      <c r="C16" s="157">
        <v>274</v>
      </c>
      <c r="D16" s="157">
        <v>587</v>
      </c>
      <c r="E16" s="147">
        <v>803</v>
      </c>
      <c r="F16" s="147">
        <v>259</v>
      </c>
      <c r="G16" s="147">
        <v>544</v>
      </c>
      <c r="H16" s="147">
        <v>58</v>
      </c>
      <c r="I16" s="147">
        <v>15</v>
      </c>
      <c r="J16" s="147">
        <v>43</v>
      </c>
    </row>
    <row r="17" spans="1:10" ht="8.25" customHeight="1" x14ac:dyDescent="0.2">
      <c r="A17" s="108" t="s">
        <v>20</v>
      </c>
      <c r="B17" s="130">
        <v>15</v>
      </c>
      <c r="C17" s="157">
        <v>7</v>
      </c>
      <c r="D17" s="157">
        <v>8</v>
      </c>
      <c r="E17" s="147">
        <v>14</v>
      </c>
      <c r="F17" s="147">
        <v>6</v>
      </c>
      <c r="G17" s="147">
        <v>8</v>
      </c>
      <c r="H17" s="147">
        <v>1</v>
      </c>
      <c r="I17" s="147">
        <v>1</v>
      </c>
      <c r="J17" s="147" t="s">
        <v>52</v>
      </c>
    </row>
    <row r="18" spans="1:10" s="109" customFormat="1" ht="16.5" customHeight="1" x14ac:dyDescent="0.2">
      <c r="A18" s="46" t="s">
        <v>18</v>
      </c>
      <c r="B18" s="140">
        <v>23777</v>
      </c>
      <c r="C18" s="158">
        <v>11073</v>
      </c>
      <c r="D18" s="158">
        <v>12704</v>
      </c>
      <c r="E18" s="129">
        <v>22730</v>
      </c>
      <c r="F18" s="129">
        <v>10586</v>
      </c>
      <c r="G18" s="129">
        <v>12144</v>
      </c>
      <c r="H18" s="129">
        <v>1047</v>
      </c>
      <c r="I18" s="129">
        <v>487</v>
      </c>
      <c r="J18" s="129">
        <v>560</v>
      </c>
    </row>
    <row r="19" spans="1:10" x14ac:dyDescent="0.2">
      <c r="A19" s="36"/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30" customHeight="1" x14ac:dyDescent="0.2">
      <c r="A20" s="198" t="s">
        <v>93</v>
      </c>
      <c r="B20" s="198"/>
      <c r="C20" s="198"/>
      <c r="D20" s="198"/>
      <c r="E20" s="198"/>
      <c r="F20" s="198"/>
      <c r="G20" s="198"/>
      <c r="H20" s="198"/>
      <c r="I20" s="198"/>
      <c r="J20" s="198"/>
    </row>
    <row r="21" spans="1:10" x14ac:dyDescent="0.2">
      <c r="A21" s="40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8.25" customHeight="1" x14ac:dyDescent="0.2">
      <c r="A22" s="192" t="s">
        <v>71</v>
      </c>
      <c r="B22" s="188" t="s">
        <v>92</v>
      </c>
      <c r="C22" s="189"/>
      <c r="D22" s="189"/>
      <c r="E22" s="189"/>
      <c r="F22" s="189"/>
      <c r="G22" s="189"/>
      <c r="H22" s="189"/>
      <c r="I22" s="189"/>
      <c r="J22" s="190"/>
    </row>
    <row r="23" spans="1:10" ht="8.25" customHeight="1" x14ac:dyDescent="0.2">
      <c r="A23" s="193"/>
      <c r="B23" s="188" t="s">
        <v>0</v>
      </c>
      <c r="C23" s="189"/>
      <c r="D23" s="189"/>
      <c r="E23" s="189" t="s">
        <v>15</v>
      </c>
      <c r="F23" s="189"/>
      <c r="G23" s="189"/>
      <c r="H23" s="189" t="s">
        <v>16</v>
      </c>
      <c r="I23" s="189"/>
      <c r="J23" s="190"/>
    </row>
    <row r="24" spans="1:10" ht="8.25" customHeight="1" x14ac:dyDescent="0.2">
      <c r="A24" s="193"/>
      <c r="B24" s="77" t="s">
        <v>0</v>
      </c>
      <c r="C24" s="78" t="s">
        <v>1</v>
      </c>
      <c r="D24" s="78" t="s">
        <v>2</v>
      </c>
      <c r="E24" s="78" t="s">
        <v>0</v>
      </c>
      <c r="F24" s="78" t="s">
        <v>1</v>
      </c>
      <c r="G24" s="78" t="s">
        <v>2</v>
      </c>
      <c r="H24" s="78" t="s">
        <v>0</v>
      </c>
      <c r="I24" s="78" t="s">
        <v>1</v>
      </c>
      <c r="J24" s="79" t="s">
        <v>2</v>
      </c>
    </row>
    <row r="25" spans="1:10" ht="8.25" customHeight="1" x14ac:dyDescent="0.2">
      <c r="A25" s="193"/>
      <c r="B25" s="192" t="s">
        <v>17</v>
      </c>
      <c r="C25" s="195"/>
      <c r="D25" s="195"/>
      <c r="E25" s="195"/>
      <c r="F25" s="195"/>
      <c r="G25" s="195"/>
      <c r="H25" s="195"/>
      <c r="I25" s="195"/>
      <c r="J25" s="199"/>
    </row>
    <row r="26" spans="1:10" ht="8.25" customHeight="1" x14ac:dyDescent="0.2">
      <c r="A26" s="144" t="s">
        <v>76</v>
      </c>
      <c r="B26" s="144" t="s">
        <v>77</v>
      </c>
      <c r="C26" s="144" t="s">
        <v>78</v>
      </c>
      <c r="D26" s="144" t="s">
        <v>79</v>
      </c>
      <c r="E26" s="144" t="s">
        <v>80</v>
      </c>
      <c r="F26" s="144" t="s">
        <v>81</v>
      </c>
      <c r="G26" s="144" t="s">
        <v>82</v>
      </c>
      <c r="H26" s="144" t="s">
        <v>83</v>
      </c>
      <c r="I26" s="144" t="s">
        <v>84</v>
      </c>
      <c r="J26" s="144" t="s">
        <v>85</v>
      </c>
    </row>
    <row r="27" spans="1:10" ht="8.25" customHeight="1" x14ac:dyDescent="0.2">
      <c r="A27" s="108" t="s">
        <v>5</v>
      </c>
      <c r="B27" s="155">
        <v>10.38819026790596</v>
      </c>
      <c r="C27" s="155">
        <v>5.1837803666576354</v>
      </c>
      <c r="D27" s="155">
        <v>14.924433249370278</v>
      </c>
      <c r="E27" s="155">
        <v>10.475142982842058</v>
      </c>
      <c r="F27" s="155">
        <v>5.2333270357075383</v>
      </c>
      <c r="G27" s="155">
        <v>15.044466403162055</v>
      </c>
      <c r="H27" s="155">
        <v>8.500477554918815</v>
      </c>
      <c r="I27" s="155">
        <v>4.1067761806981515</v>
      </c>
      <c r="J27" s="155">
        <v>12.321428571428573</v>
      </c>
    </row>
    <row r="28" spans="1:10" ht="8.25" customHeight="1" x14ac:dyDescent="0.2">
      <c r="A28" s="108" t="s">
        <v>6</v>
      </c>
      <c r="B28" s="155">
        <v>1.0724649871724776</v>
      </c>
      <c r="C28" s="155">
        <v>1.1830578885577532</v>
      </c>
      <c r="D28" s="155">
        <v>0.97607052896725444</v>
      </c>
      <c r="E28" s="155">
        <v>1.1218653761548614</v>
      </c>
      <c r="F28" s="155">
        <v>1.2374834687322878</v>
      </c>
      <c r="G28" s="155">
        <v>1.0210803689064558</v>
      </c>
      <c r="H28" s="155" t="s">
        <v>52</v>
      </c>
      <c r="I28" s="155" t="s">
        <v>52</v>
      </c>
      <c r="J28" s="155" t="s">
        <v>52</v>
      </c>
    </row>
    <row r="29" spans="1:10" ht="8.25" customHeight="1" x14ac:dyDescent="0.2">
      <c r="A29" s="108" t="s">
        <v>7</v>
      </c>
      <c r="B29" s="155">
        <v>39.815788366909203</v>
      </c>
      <c r="C29" s="155">
        <v>31.743881513591621</v>
      </c>
      <c r="D29" s="155">
        <v>46.851385390428213</v>
      </c>
      <c r="E29" s="155">
        <v>40.347558293004838</v>
      </c>
      <c r="F29" s="155">
        <v>32.39183827696958</v>
      </c>
      <c r="G29" s="155">
        <v>47.282608695652172</v>
      </c>
      <c r="H29" s="155">
        <v>28.271251193887299</v>
      </c>
      <c r="I29" s="155">
        <v>17.659137577002053</v>
      </c>
      <c r="J29" s="155">
        <v>37.5</v>
      </c>
    </row>
    <row r="30" spans="1:10" ht="8.25" customHeight="1" x14ac:dyDescent="0.2">
      <c r="A30" s="108" t="s">
        <v>8</v>
      </c>
      <c r="B30" s="155">
        <v>9.6984480800773856</v>
      </c>
      <c r="C30" s="155">
        <v>9.5547728709473496</v>
      </c>
      <c r="D30" s="155">
        <v>9.8236775818639792</v>
      </c>
      <c r="E30" s="155">
        <v>9.8064232292124949</v>
      </c>
      <c r="F30" s="155">
        <v>9.6164745890799175</v>
      </c>
      <c r="G30" s="155">
        <v>9.9720026350461133</v>
      </c>
      <c r="H30" s="155">
        <v>7.3543457497612224</v>
      </c>
      <c r="I30" s="155">
        <v>8.2135523613963031</v>
      </c>
      <c r="J30" s="155">
        <v>6.6071428571428577</v>
      </c>
    </row>
    <row r="31" spans="1:10" ht="8.25" customHeight="1" x14ac:dyDescent="0.2">
      <c r="A31" s="108" t="s">
        <v>22</v>
      </c>
      <c r="B31" s="155">
        <v>5.8123396559700549</v>
      </c>
      <c r="C31" s="155">
        <v>3.3595231644540777</v>
      </c>
      <c r="D31" s="155">
        <v>7.9502518891687659</v>
      </c>
      <c r="E31" s="155">
        <v>5.8293004839419273</v>
      </c>
      <c r="F31" s="155">
        <v>3.3062535424145096</v>
      </c>
      <c r="G31" s="155">
        <v>8.0286561264822129</v>
      </c>
      <c r="H31" s="155">
        <v>5.444126074498568</v>
      </c>
      <c r="I31" s="155">
        <v>4.517453798767967</v>
      </c>
      <c r="J31" s="155">
        <v>6.25</v>
      </c>
    </row>
    <row r="32" spans="1:10" ht="8.25" customHeight="1" x14ac:dyDescent="0.2">
      <c r="A32" s="108" t="s">
        <v>9</v>
      </c>
      <c r="B32" s="155">
        <v>5.3076502502418306</v>
      </c>
      <c r="C32" s="155">
        <v>5.6804840603269211</v>
      </c>
      <c r="D32" s="155">
        <v>4.9826826196473553</v>
      </c>
      <c r="E32" s="155">
        <v>5.4465464144302684</v>
      </c>
      <c r="F32" s="155">
        <v>5.837899112034763</v>
      </c>
      <c r="G32" s="155">
        <v>5.1054018445322793</v>
      </c>
      <c r="H32" s="155">
        <v>2.2922636103151861</v>
      </c>
      <c r="I32" s="155">
        <v>2.2587268993839835</v>
      </c>
      <c r="J32" s="155">
        <v>2.3214285714285716</v>
      </c>
    </row>
    <row r="33" spans="1:10" ht="8.25" customHeight="1" x14ac:dyDescent="0.2">
      <c r="A33" s="108" t="s">
        <v>10</v>
      </c>
      <c r="B33" s="155">
        <v>24.220885729907053</v>
      </c>
      <c r="C33" s="155">
        <v>40.756795809627022</v>
      </c>
      <c r="D33" s="155">
        <v>9.8079345088161212</v>
      </c>
      <c r="E33" s="155">
        <v>23.378794544654642</v>
      </c>
      <c r="F33" s="155">
        <v>39.87341772151899</v>
      </c>
      <c r="G33" s="155">
        <v>9.000329380764164</v>
      </c>
      <c r="H33" s="155">
        <v>42.502387774594084</v>
      </c>
      <c r="I33" s="155">
        <v>59.958932238193022</v>
      </c>
      <c r="J33" s="155">
        <v>27.321428571428569</v>
      </c>
    </row>
    <row r="34" spans="1:10" ht="8.25" customHeight="1" x14ac:dyDescent="0.2">
      <c r="A34" s="108" t="s">
        <v>11</v>
      </c>
      <c r="B34" s="155">
        <v>3.6211464861000122</v>
      </c>
      <c r="C34" s="155">
        <v>2.4744874920978956</v>
      </c>
      <c r="D34" s="155">
        <v>4.6205919395465997</v>
      </c>
      <c r="E34" s="155">
        <v>3.5327760668719752</v>
      </c>
      <c r="F34" s="155">
        <v>2.4466276213867371</v>
      </c>
      <c r="G34" s="155">
        <v>4.4795783926218711</v>
      </c>
      <c r="H34" s="155">
        <v>5.5396370582617003</v>
      </c>
      <c r="I34" s="155">
        <v>3.0800821355236137</v>
      </c>
      <c r="J34" s="155">
        <v>7.6785714285714288</v>
      </c>
    </row>
    <row r="35" spans="1:10" ht="8.25" customHeight="1" x14ac:dyDescent="0.2">
      <c r="A35" s="108" t="s">
        <v>20</v>
      </c>
      <c r="B35" s="155">
        <v>6.3086175716028092E-2</v>
      </c>
      <c r="C35" s="155">
        <v>6.3216833739727266E-2</v>
      </c>
      <c r="D35" s="155">
        <v>6.2972292191435769E-2</v>
      </c>
      <c r="E35" s="155">
        <v>6.1592608886933561E-2</v>
      </c>
      <c r="F35" s="155">
        <v>5.6678632155677311E-2</v>
      </c>
      <c r="G35" s="155">
        <v>6.5876152832674575E-2</v>
      </c>
      <c r="H35" s="155">
        <v>9.5510983763132759E-2</v>
      </c>
      <c r="I35" s="155">
        <v>0.20533880903490762</v>
      </c>
      <c r="J35" s="155" t="s">
        <v>52</v>
      </c>
    </row>
    <row r="36" spans="1:10" ht="16.5" customHeight="1" x14ac:dyDescent="0.2">
      <c r="A36" s="46" t="s">
        <v>18</v>
      </c>
      <c r="B36" s="156">
        <v>100</v>
      </c>
      <c r="C36" s="156">
        <v>100</v>
      </c>
      <c r="D36" s="156">
        <v>100</v>
      </c>
      <c r="E36" s="156">
        <v>100</v>
      </c>
      <c r="F36" s="156">
        <v>100</v>
      </c>
      <c r="G36" s="156">
        <v>100</v>
      </c>
      <c r="H36" s="156">
        <v>100</v>
      </c>
      <c r="I36" s="156">
        <v>100</v>
      </c>
      <c r="J36" s="156">
        <v>100</v>
      </c>
    </row>
    <row r="37" spans="1:10" x14ac:dyDescent="0.2">
      <c r="A37" s="44"/>
      <c r="B37" s="41"/>
      <c r="C37" s="41"/>
      <c r="D37" s="41"/>
      <c r="E37" s="41"/>
      <c r="F37" s="41"/>
      <c r="G37" s="41"/>
      <c r="H37" s="41"/>
      <c r="I37" s="41"/>
      <c r="J37" s="41"/>
    </row>
    <row r="38" spans="1:10" ht="8.25" customHeight="1" x14ac:dyDescent="0.2">
      <c r="A38" s="116" t="s">
        <v>87</v>
      </c>
      <c r="B38" s="41"/>
      <c r="C38" s="41"/>
      <c r="D38" s="41"/>
      <c r="E38" s="41"/>
      <c r="F38" s="41"/>
      <c r="G38" s="41"/>
      <c r="H38" s="41"/>
      <c r="I38" s="41"/>
      <c r="J38" s="41"/>
    </row>
    <row r="39" spans="1:10" ht="8.25" customHeight="1" x14ac:dyDescent="0.2">
      <c r="A39" s="116" t="s">
        <v>88</v>
      </c>
      <c r="B39" s="45"/>
      <c r="C39" s="45"/>
      <c r="D39" s="45"/>
      <c r="E39" s="45"/>
      <c r="F39" s="45"/>
      <c r="G39" s="45"/>
      <c r="H39" s="45"/>
      <c r="I39" s="45"/>
      <c r="J39" s="45"/>
    </row>
    <row r="40" spans="1:10" ht="8.25" customHeight="1" x14ac:dyDescent="0.2">
      <c r="A40" s="121"/>
      <c r="B40" s="145"/>
      <c r="C40" s="145"/>
      <c r="D40" s="145"/>
      <c r="E40" s="145"/>
      <c r="F40" s="145"/>
      <c r="G40" s="145"/>
      <c r="H40" s="146"/>
      <c r="I40" s="146"/>
      <c r="J40" s="146"/>
    </row>
    <row r="41" spans="1:10" ht="8.25" customHeight="1" x14ac:dyDescent="0.2">
      <c r="A41" s="122" t="s">
        <v>4</v>
      </c>
      <c r="B41" s="145"/>
      <c r="C41" s="145"/>
      <c r="D41" s="145"/>
      <c r="E41" s="145"/>
      <c r="F41" s="145"/>
      <c r="G41" s="145"/>
      <c r="H41" s="146"/>
      <c r="I41" s="146"/>
      <c r="J41" s="146"/>
    </row>
  </sheetData>
  <mergeCells count="15">
    <mergeCell ref="A1:H1"/>
    <mergeCell ref="A2:J2"/>
    <mergeCell ref="A4:A7"/>
    <mergeCell ref="B4:J4"/>
    <mergeCell ref="B5:D5"/>
    <mergeCell ref="E5:G5"/>
    <mergeCell ref="H5:J5"/>
    <mergeCell ref="B7:J7"/>
    <mergeCell ref="A20:J20"/>
    <mergeCell ref="A22:A25"/>
    <mergeCell ref="B22:J22"/>
    <mergeCell ref="B23:D23"/>
    <mergeCell ref="E23:G23"/>
    <mergeCell ref="H23:J23"/>
    <mergeCell ref="B25:J25"/>
  </mergeCells>
  <pageMargins left="0.7" right="0.7" top="0.78740157499999996" bottom="0.78740157499999996" header="0.3" footer="0.3"/>
  <ignoredErrors>
    <ignoredError sqref="A8:XFD8 A26:XFD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4"/>
  <dimension ref="A1:J63"/>
  <sheetViews>
    <sheetView workbookViewId="0">
      <selection activeCell="A27" sqref="A27"/>
    </sheetView>
    <sheetView workbookViewId="1">
      <selection sqref="A1:A4"/>
    </sheetView>
  </sheetViews>
  <sheetFormatPr baseColWidth="10" defaultRowHeight="12.75" x14ac:dyDescent="0.2"/>
  <cols>
    <col min="1" max="1" width="40.140625" customWidth="1"/>
  </cols>
  <sheetData>
    <row r="1" spans="1:10" x14ac:dyDescent="0.2">
      <c r="A1" s="203" t="s">
        <v>13</v>
      </c>
      <c r="B1" s="203" t="s">
        <v>62</v>
      </c>
      <c r="C1" s="203"/>
      <c r="D1" s="203"/>
      <c r="E1" s="203"/>
      <c r="F1" s="203"/>
      <c r="G1" s="203"/>
      <c r="H1" s="203"/>
      <c r="I1" s="203"/>
      <c r="J1" s="203"/>
    </row>
    <row r="2" spans="1:10" x14ac:dyDescent="0.2">
      <c r="A2" s="203"/>
      <c r="B2" s="203" t="s">
        <v>0</v>
      </c>
      <c r="C2" s="203"/>
      <c r="D2" s="203"/>
      <c r="E2" s="203" t="s">
        <v>15</v>
      </c>
      <c r="F2" s="203"/>
      <c r="G2" s="203"/>
      <c r="H2" s="203" t="s">
        <v>16</v>
      </c>
      <c r="I2" s="203"/>
      <c r="J2" s="203"/>
    </row>
    <row r="3" spans="1:10" x14ac:dyDescent="0.2">
      <c r="A3" s="203"/>
      <c r="B3" s="80" t="s">
        <v>0</v>
      </c>
      <c r="C3" s="80" t="s">
        <v>1</v>
      </c>
      <c r="D3" s="80" t="s">
        <v>2</v>
      </c>
      <c r="E3" s="80" t="s">
        <v>0</v>
      </c>
      <c r="F3" s="80" t="s">
        <v>1</v>
      </c>
      <c r="G3" s="80" t="s">
        <v>2</v>
      </c>
      <c r="H3" s="80" t="s">
        <v>0</v>
      </c>
      <c r="I3" s="80" t="s">
        <v>1</v>
      </c>
      <c r="J3" s="80" t="s">
        <v>2</v>
      </c>
    </row>
    <row r="4" spans="1:10" x14ac:dyDescent="0.2">
      <c r="A4" s="203"/>
      <c r="B4" s="204" t="s">
        <v>17</v>
      </c>
      <c r="C4" s="203"/>
      <c r="D4" s="203"/>
      <c r="E4" s="203"/>
      <c r="F4" s="203"/>
      <c r="G4" s="203"/>
      <c r="H4" s="203"/>
      <c r="I4" s="203"/>
      <c r="J4" s="203"/>
    </row>
    <row r="5" spans="1:10" x14ac:dyDescent="0.2">
      <c r="B5" s="205">
        <v>2013</v>
      </c>
      <c r="C5" s="206"/>
      <c r="D5" s="206"/>
      <c r="E5" s="206"/>
      <c r="F5" s="206"/>
      <c r="G5" s="206"/>
      <c r="H5" s="206"/>
      <c r="I5" s="206"/>
      <c r="J5" s="207"/>
    </row>
    <row r="6" spans="1:10" x14ac:dyDescent="0.2">
      <c r="B6" s="81"/>
      <c r="C6" s="81"/>
      <c r="D6" s="81"/>
      <c r="E6" s="81"/>
      <c r="F6" s="81"/>
      <c r="G6" s="81"/>
      <c r="H6" s="81"/>
      <c r="I6" s="81"/>
      <c r="J6" s="81"/>
    </row>
    <row r="7" spans="1:10" x14ac:dyDescent="0.2">
      <c r="A7" t="s">
        <v>48</v>
      </c>
      <c r="B7" s="148">
        <f>Rohdaten_2018!C11/Rohdaten_2018!$C$19*100</f>
        <v>16.507497515232703</v>
      </c>
      <c r="C7" s="148">
        <f>Rohdaten_2018!D11/Rohdaten_2018!$D$19*100</f>
        <v>6.9638909358879886</v>
      </c>
      <c r="D7" s="148">
        <f>Rohdaten_2018!E11/Rohdaten_2018!$E$19*100</f>
        <v>24.940984940984944</v>
      </c>
      <c r="E7" s="148">
        <f>Rohdaten_2018!F11/Rohdaten_2018!$F$19*100</f>
        <v>16.793510458916284</v>
      </c>
      <c r="F7" s="148">
        <f>Rohdaten_2018!G11/Rohdaten_2018!$G$19*100</f>
        <v>7.1941747572815533</v>
      </c>
      <c r="G7" s="148">
        <f>Rohdaten_2018!H11/Rohdaten_2018!$H$19*100</f>
        <v>25.285579318045176</v>
      </c>
      <c r="H7" s="148">
        <f>Rohdaten_2018!I11/Rohdaten_2018!$I$19*100</f>
        <v>11.268781302170282</v>
      </c>
      <c r="I7" s="148">
        <f>Rohdaten_2018!J11/Rohdaten_2018!$J$19*100</f>
        <v>2.6978417266187051</v>
      </c>
      <c r="J7" s="148">
        <f>Rohdaten_2018!K11/Rohdaten_2018!$K$19*100</f>
        <v>18.691588785046729</v>
      </c>
    </row>
    <row r="8" spans="1:10" x14ac:dyDescent="0.2">
      <c r="A8" t="s">
        <v>6</v>
      </c>
      <c r="B8" s="148">
        <f>Rohdaten_2018!C12/Rohdaten_2018!$C$19*100</f>
        <v>1.2099736398599887</v>
      </c>
      <c r="C8" s="148">
        <f>Rohdaten_2018!D12/Rohdaten_2018!$D$19*100</f>
        <v>1.197494473102432</v>
      </c>
      <c r="D8" s="148">
        <f>Rohdaten_2018!E12/Rohdaten_2018!$E$19*100</f>
        <v>1.2210012210012211</v>
      </c>
      <c r="E8" s="148">
        <f>Rohdaten_2018!F12/Rohdaten_2018!$F$19*100</f>
        <v>1.2623615731668414</v>
      </c>
      <c r="F8" s="148">
        <f>Rohdaten_2018!G12/Rohdaten_2018!$G$19*100</f>
        <v>1.2524271844660195</v>
      </c>
      <c r="G8" s="148">
        <f>Rohdaten_2018!H12/Rohdaten_2018!$H$19*100</f>
        <v>1.2711500472386843</v>
      </c>
      <c r="H8" s="148">
        <f>Rohdaten_2018!I12/Rohdaten_2018!$I$19*100</f>
        <v>0.25041736227045075</v>
      </c>
      <c r="I8" s="148">
        <f>Rohdaten_2018!J12/Rohdaten_2018!$J$19*100</f>
        <v>0.17985611510791369</v>
      </c>
      <c r="J8" s="148">
        <f>Rohdaten_2018!K12/Rohdaten_2018!$K$19*100</f>
        <v>0.3115264797507788</v>
      </c>
    </row>
    <row r="9" spans="1:10" x14ac:dyDescent="0.2">
      <c r="A9" t="s">
        <v>63</v>
      </c>
      <c r="B9" s="148">
        <f>Rohdaten_2018!C13/Rohdaten_2018!$C$19*100</f>
        <v>31.835270731601916</v>
      </c>
      <c r="C9" s="148">
        <f>Rohdaten_2018!D13/Rohdaten_2018!$D$19*100</f>
        <v>27.560795873249816</v>
      </c>
      <c r="D9" s="148">
        <f>Rohdaten_2018!E13/Rohdaten_2018!$E$19*100</f>
        <v>35.612535612535609</v>
      </c>
      <c r="E9" s="148">
        <f>Rohdaten_2018!F13/Rohdaten_2018!$F$19*100</f>
        <v>32.224399580731891</v>
      </c>
      <c r="F9" s="148">
        <f>Rohdaten_2018!G13/Rohdaten_2018!$G$19*100</f>
        <v>28.135922330097085</v>
      </c>
      <c r="G9" s="148">
        <f>Rohdaten_2018!H13/Rohdaten_2018!$H$19*100</f>
        <v>35.841278021128574</v>
      </c>
      <c r="H9" s="148">
        <f>Rohdaten_2018!I13/Rohdaten_2018!$I$19*100</f>
        <v>24.707846410684475</v>
      </c>
      <c r="I9" s="148">
        <f>Rohdaten_2018!J13/Rohdaten_2018!$J$19*100</f>
        <v>16.906474820143885</v>
      </c>
      <c r="J9" s="148">
        <f>Rohdaten_2018!K13/Rohdaten_2018!$K$19*100</f>
        <v>31.464174454828658</v>
      </c>
    </row>
    <row r="10" spans="1:10" x14ac:dyDescent="0.2">
      <c r="A10" t="s">
        <v>64</v>
      </c>
      <c r="B10" s="148">
        <f>Rohdaten_2018!C14/Rohdaten_2018!$C$19*100</f>
        <v>12.825720582515881</v>
      </c>
      <c r="C10" s="148">
        <f>Rohdaten_2018!D14/Rohdaten_2018!$D$19*100</f>
        <v>15.926676492262343</v>
      </c>
      <c r="D10" s="148">
        <f>Rohdaten_2018!E14/Rohdaten_2018!$E$19*100</f>
        <v>10.085470085470085</v>
      </c>
      <c r="E10" s="148">
        <f>Rohdaten_2018!F14/Rohdaten_2018!$F$19*100</f>
        <v>12.951738595451854</v>
      </c>
      <c r="F10" s="148">
        <f>Rohdaten_2018!G14/Rohdaten_2018!$G$19*100</f>
        <v>16.116504854368934</v>
      </c>
      <c r="G10" s="148">
        <f>Rohdaten_2018!H14/Rohdaten_2018!$H$19*100</f>
        <v>10.152022674568411</v>
      </c>
      <c r="H10" s="148">
        <f>Rohdaten_2018!I14/Rohdaten_2018!$I$19*100</f>
        <v>10.51752921535893</v>
      </c>
      <c r="I10" s="148">
        <f>Rohdaten_2018!J14/Rohdaten_2018!$J$19*100</f>
        <v>12.410071942446043</v>
      </c>
      <c r="J10" s="148">
        <f>Rohdaten_2018!K14/Rohdaten_2018!$K$19*100</f>
        <v>8.8785046728971952</v>
      </c>
    </row>
    <row r="11" spans="1:10" x14ac:dyDescent="0.2">
      <c r="A11" t="s">
        <v>50</v>
      </c>
      <c r="B11" s="148">
        <f>Rohdaten_2018!C15/Rohdaten_2018!$C$19*100</f>
        <v>5.3109200120997366</v>
      </c>
      <c r="C11" s="148">
        <f>Rohdaten_2018!D15/Rohdaten_2018!$D$19*100</f>
        <v>3.4266764922623434</v>
      </c>
      <c r="D11" s="148">
        <f>Rohdaten_2018!E15/Rohdaten_2018!$E$19*100</f>
        <v>6.9759869759869764</v>
      </c>
      <c r="E11" s="148">
        <f>Rohdaten_2018!F15/Rohdaten_2018!$F$19*100</f>
        <v>5.3228820124868976</v>
      </c>
      <c r="F11" s="148">
        <f>Rohdaten_2018!G15/Rohdaten_2018!$G$19*100</f>
        <v>3.29126213592233</v>
      </c>
      <c r="G11" s="148">
        <f>Rohdaten_2018!H15/Rohdaten_2018!$H$19*100</f>
        <v>7.1201580348707383</v>
      </c>
      <c r="H11" s="148">
        <f>Rohdaten_2018!I15/Rohdaten_2018!$I$19*100</f>
        <v>5.0918196994991654</v>
      </c>
      <c r="I11" s="148">
        <f>Rohdaten_2018!J15/Rohdaten_2018!$J$19*100</f>
        <v>5.9352517985611506</v>
      </c>
      <c r="J11" s="148">
        <f>Rohdaten_2018!K15/Rohdaten_2018!$K$19*100</f>
        <v>4.361370716510903</v>
      </c>
    </row>
    <row r="12" spans="1:10" x14ac:dyDescent="0.2">
      <c r="A12" t="s">
        <v>65</v>
      </c>
      <c r="B12" s="148">
        <f>Rohdaten_2018!C16/Rohdaten_2018!$C$19*100</f>
        <v>4.7405038675943132</v>
      </c>
      <c r="C12" s="148">
        <f>Rohdaten_2018!D16/Rohdaten_2018!$D$19*100</f>
        <v>4.3846720707442888</v>
      </c>
      <c r="D12" s="148">
        <f>Rohdaten_2018!E16/Rohdaten_2018!$E$19*100</f>
        <v>5.0549450549450547</v>
      </c>
      <c r="E12" s="148">
        <f>Rohdaten_2018!F16/Rohdaten_2018!$F$19*100</f>
        <v>4.8489267647997085</v>
      </c>
      <c r="F12" s="148">
        <f>Rohdaten_2018!G16/Rohdaten_2018!$G$19*100</f>
        <v>4.5145631067961167</v>
      </c>
      <c r="G12" s="148">
        <f>Rohdaten_2018!H16/Rohdaten_2018!$H$19*100</f>
        <v>5.1447221506484588</v>
      </c>
      <c r="H12" s="148">
        <f>Rohdaten_2018!I16/Rohdaten_2018!$I$19*100</f>
        <v>2.7545909849749584</v>
      </c>
      <c r="I12" s="148">
        <f>Rohdaten_2018!J16/Rohdaten_2018!$J$19*100</f>
        <v>1.9784172661870503</v>
      </c>
      <c r="J12" s="148">
        <f>Rohdaten_2018!K16/Rohdaten_2018!$K$19*100</f>
        <v>3.4267912772585665</v>
      </c>
    </row>
    <row r="13" spans="1:10" x14ac:dyDescent="0.2">
      <c r="A13" t="s">
        <v>11</v>
      </c>
      <c r="B13" s="148">
        <f>Rohdaten_2018!C17/Rohdaten_2018!$C$19*100</f>
        <v>22.93764314420293</v>
      </c>
      <c r="C13" s="148">
        <f>Rohdaten_2018!D17/Rohdaten_2018!$D$19*100</f>
        <v>37.785556374355195</v>
      </c>
      <c r="D13" s="148">
        <f>Rohdaten_2018!E17/Rohdaten_2018!$E$19*100</f>
        <v>9.8168498168498175</v>
      </c>
      <c r="E13" s="148">
        <f>Rohdaten_2018!F17/Rohdaten_2018!$F$19*100</f>
        <v>22.202980449346033</v>
      </c>
      <c r="F13" s="148">
        <f>Rohdaten_2018!G17/Rohdaten_2018!$G$19*100</f>
        <v>36.902912621359221</v>
      </c>
      <c r="G13" s="148">
        <f>Rohdaten_2018!H17/Rohdaten_2018!$H$19*100</f>
        <v>9.1986601391393972</v>
      </c>
      <c r="H13" s="148">
        <f>Rohdaten_2018!I17/Rohdaten_2018!$I$19*100</f>
        <v>36.393989983305509</v>
      </c>
      <c r="I13" s="148">
        <f>Rohdaten_2018!J17/Rohdaten_2018!$J$19*100</f>
        <v>54.136690647482013</v>
      </c>
      <c r="J13" s="148">
        <f>Rohdaten_2018!K17/Rohdaten_2018!$K$19*100</f>
        <v>21.028037383177569</v>
      </c>
    </row>
    <row r="14" spans="1:10" x14ac:dyDescent="0.2">
      <c r="A14" t="s">
        <v>54</v>
      </c>
      <c r="B14" s="148">
        <f>Rohdaten_2018!C18/Rohdaten_2018!$C$19*100</f>
        <v>4.6324705068925285</v>
      </c>
      <c r="C14" s="148">
        <f>Rohdaten_2018!D18/Rohdaten_2018!$D$19*100</f>
        <v>2.754237288135593</v>
      </c>
      <c r="D14" s="148">
        <f>Rohdaten_2018!E18/Rohdaten_2018!$E$19*100</f>
        <v>6.2922262922262924</v>
      </c>
      <c r="E14" s="148">
        <f>Rohdaten_2018!F18/Rohdaten_2018!$F$19*100</f>
        <v>4.3932005651004875</v>
      </c>
      <c r="F14" s="148">
        <f>Rohdaten_2018!G18/Rohdaten_2018!$G$19*100</f>
        <v>2.592233009708738</v>
      </c>
      <c r="G14" s="148">
        <f>Rohdaten_2018!H18/Rohdaten_2018!$H$19*100</f>
        <v>5.98642961436056</v>
      </c>
      <c r="H14" s="148">
        <f>Rohdaten_2018!I18/Rohdaten_2018!$I$19*100</f>
        <v>9.0150250417362265</v>
      </c>
      <c r="I14" s="148">
        <f>Rohdaten_2018!J18/Rohdaten_2018!$J$19*100</f>
        <v>5.755395683453238</v>
      </c>
      <c r="J14" s="148">
        <f>Rohdaten_2018!K18/Rohdaten_2018!$K$19*100</f>
        <v>11.838006230529595</v>
      </c>
    </row>
    <row r="15" spans="1:10" ht="15" x14ac:dyDescent="0.25">
      <c r="A15" s="85" t="s">
        <v>66</v>
      </c>
      <c r="B15" s="148">
        <f>Rohdaten_2018!C19/Rohdaten_2018!$C$19*100</f>
        <v>100</v>
      </c>
      <c r="C15" s="148">
        <f>Rohdaten_2018!D19/Rohdaten_2018!$D$19*100</f>
        <v>100</v>
      </c>
      <c r="D15" s="148">
        <f>Rohdaten_2018!E19/Rohdaten_2018!$E$19*100</f>
        <v>100</v>
      </c>
      <c r="E15" s="148">
        <f>Rohdaten_2018!F19/Rohdaten_2018!$F$19*100</f>
        <v>100</v>
      </c>
      <c r="F15" s="148">
        <f>Rohdaten_2018!G19/Rohdaten_2018!$G$19*100</f>
        <v>100</v>
      </c>
      <c r="G15" s="148">
        <f>Rohdaten_2018!H19/Rohdaten_2018!$H$19*100</f>
        <v>100</v>
      </c>
      <c r="H15" s="148">
        <f>Rohdaten_2018!I19/Rohdaten_2018!$I$19*100</f>
        <v>100</v>
      </c>
      <c r="I15" s="148">
        <f>Rohdaten_2018!J19/Rohdaten_2018!$J$19*100</f>
        <v>100</v>
      </c>
      <c r="J15" s="148">
        <f>Rohdaten_2018!K19/Rohdaten_2018!$K$19*100</f>
        <v>100</v>
      </c>
    </row>
    <row r="16" spans="1:10" x14ac:dyDescent="0.2">
      <c r="B16" s="148"/>
      <c r="C16" s="148"/>
      <c r="D16" s="148"/>
      <c r="E16" s="148"/>
      <c r="F16" s="148"/>
      <c r="G16" s="148"/>
      <c r="H16" s="148"/>
      <c r="I16" s="148"/>
      <c r="J16" s="148"/>
    </row>
    <row r="17" spans="1:10" x14ac:dyDescent="0.2">
      <c r="B17" s="216">
        <v>2015</v>
      </c>
      <c r="C17" s="217"/>
      <c r="D17" s="217"/>
      <c r="E17" s="217"/>
      <c r="F17" s="217"/>
      <c r="G17" s="217"/>
      <c r="H17" s="217"/>
      <c r="I17" s="217"/>
      <c r="J17" s="218"/>
    </row>
    <row r="18" spans="1:10" x14ac:dyDescent="0.2">
      <c r="B18" s="150"/>
      <c r="C18" s="150"/>
      <c r="D18" s="150"/>
      <c r="E18" s="150"/>
      <c r="F18" s="150"/>
      <c r="G18" s="150"/>
      <c r="H18" s="150"/>
      <c r="I18" s="150"/>
      <c r="J18" s="150"/>
    </row>
    <row r="19" spans="1:10" x14ac:dyDescent="0.2">
      <c r="A19" t="s">
        <v>48</v>
      </c>
      <c r="B19" s="151">
        <f>Rohdaten_2018!C23/Rohdaten_2018!$C$31*100</f>
        <v>14.824809389188726</v>
      </c>
      <c r="C19" s="151">
        <f>Rohdaten_2018!D23/Rohdaten_2018!$D$31*100</f>
        <v>6.1200612006120068</v>
      </c>
      <c r="D19" s="151">
        <f>Rohdaten_2018!E23/Rohdaten_2018!$E$31*100</f>
        <v>22.72987331426236</v>
      </c>
      <c r="E19" s="151">
        <f>Rohdaten_2018!F23/Rohdaten_2018!$F$31*100</f>
        <v>15.061861215707371</v>
      </c>
      <c r="F19" s="151">
        <f>Rohdaten_2018!G23/Rohdaten_2018!$G$31*100</f>
        <v>6.2152221069508631</v>
      </c>
      <c r="G19" s="151">
        <f>Rohdaten_2018!H23/Rohdaten_2018!$H$31*100</f>
        <v>23.075608714224689</v>
      </c>
      <c r="H19" s="151">
        <f>Rohdaten_2018!I23/Rohdaten_2018!$I$31*100</f>
        <v>9.7302504816955686</v>
      </c>
      <c r="I19" s="151">
        <f>Rohdaten_2018!J23/Rohdaten_2018!$J$31*100</f>
        <v>4.1338582677165361</v>
      </c>
      <c r="J19" s="151">
        <f>Rohdaten_2018!K23/Rohdaten_2018!$K$31*100</f>
        <v>15.09433962264151</v>
      </c>
    </row>
    <row r="20" spans="1:10" x14ac:dyDescent="0.2">
      <c r="A20" t="s">
        <v>6</v>
      </c>
      <c r="B20" s="151">
        <f>Rohdaten_2018!C24/Rohdaten_2018!$C$31*100</f>
        <v>1.216482480938919</v>
      </c>
      <c r="C20" s="151">
        <f>Rohdaten_2018!D24/Rohdaten_2018!$D$31*100</f>
        <v>1.2600126001260012</v>
      </c>
      <c r="D20" s="151">
        <f>Rohdaten_2018!E24/Rohdaten_2018!$E$31*100</f>
        <v>1.176951369023294</v>
      </c>
      <c r="E20" s="151">
        <f>Rohdaten_2018!F24/Rohdaten_2018!$F$31*100</f>
        <v>1.2641204948897258</v>
      </c>
      <c r="F20" s="151">
        <f>Rohdaten_2018!G24/Rohdaten_2018!$G$31*100</f>
        <v>1.3203810242384231</v>
      </c>
      <c r="G20" s="151">
        <f>Rohdaten_2018!H24/Rohdaten_2018!$H$31*100</f>
        <v>1.2131567706108501</v>
      </c>
      <c r="H20" s="151">
        <f>Rohdaten_2018!I24/Rohdaten_2018!$I$31*100</f>
        <v>0.19267822736030829</v>
      </c>
      <c r="I20" s="152" t="s">
        <v>52</v>
      </c>
      <c r="J20" s="151">
        <f>Rohdaten_2018!K24/Rohdaten_2018!$K$31*100</f>
        <v>0.37735849056603776</v>
      </c>
    </row>
    <row r="21" spans="1:10" x14ac:dyDescent="0.2">
      <c r="A21" t="s">
        <v>63</v>
      </c>
      <c r="B21" s="151">
        <f>Rohdaten_2018!C25/Rohdaten_2018!$C$31*100</f>
        <v>32.438105028698708</v>
      </c>
      <c r="C21" s="151">
        <f>Rohdaten_2018!D25/Rohdaten_2018!$D$31*100</f>
        <v>27.801278012780127</v>
      </c>
      <c r="D21" s="151">
        <f>Rohdaten_2018!E25/Rohdaten_2018!$E$31*100</f>
        <v>36.648957907642007</v>
      </c>
      <c r="E21" s="151">
        <f>Rohdaten_2018!F25/Rohdaten_2018!$F$31*100</f>
        <v>32.840236686390533</v>
      </c>
      <c r="F21" s="151">
        <f>Rohdaten_2018!G25/Rohdaten_2018!$G$31*100</f>
        <v>28.444779779307744</v>
      </c>
      <c r="G21" s="151">
        <f>Rohdaten_2018!H25/Rohdaten_2018!$H$31*100</f>
        <v>36.821870995301154</v>
      </c>
      <c r="H21" s="151">
        <f>Rohdaten_2018!I25/Rohdaten_2018!$I$31*100</f>
        <v>23.795761078998073</v>
      </c>
      <c r="I21" s="151">
        <f>Rohdaten_2018!J25/Rohdaten_2018!$J$31*100</f>
        <v>14.37007874015748</v>
      </c>
      <c r="J21" s="151">
        <f>Rohdaten_2018!K25/Rohdaten_2018!$K$31*100</f>
        <v>32.830188679245282</v>
      </c>
    </row>
    <row r="22" spans="1:10" x14ac:dyDescent="0.2">
      <c r="A22" t="s">
        <v>64</v>
      </c>
      <c r="B22" s="151">
        <f>Rohdaten_2018!C26/Rohdaten_2018!$C$31*100</f>
        <v>14.31508609611925</v>
      </c>
      <c r="C22" s="151">
        <f>Rohdaten_2018!D26/Rohdaten_2018!$D$31*100</f>
        <v>17.298172981729817</v>
      </c>
      <c r="D22" s="151">
        <f>Rohdaten_2018!E26/Rohdaten_2018!$E$31*100</f>
        <v>11.606048222313037</v>
      </c>
      <c r="E22" s="151">
        <f>Rohdaten_2018!F26/Rohdaten_2018!$F$31*100</f>
        <v>14.452214452214452</v>
      </c>
      <c r="F22" s="151">
        <f>Rohdaten_2018!G26/Rohdaten_2018!$G$31*100</f>
        <v>17.513911157219656</v>
      </c>
      <c r="G22" s="151">
        <f>Rohdaten_2018!H26/Rohdaten_2018!$H$31*100</f>
        <v>11.67876975651431</v>
      </c>
      <c r="H22" s="151">
        <f>Rohdaten_2018!I26/Rohdaten_2018!$I$31*100</f>
        <v>11.368015414258188</v>
      </c>
      <c r="I22" s="151">
        <f>Rohdaten_2018!J26/Rohdaten_2018!$J$31*100</f>
        <v>12.795275590551181</v>
      </c>
      <c r="J22" s="151">
        <f>Rohdaten_2018!K26/Rohdaten_2018!$K$31*100</f>
        <v>10</v>
      </c>
    </row>
    <row r="23" spans="1:10" x14ac:dyDescent="0.2">
      <c r="A23" t="s">
        <v>50</v>
      </c>
      <c r="B23" s="151">
        <f>Rohdaten_2018!C27/Rohdaten_2018!$C$31*100</f>
        <v>5.427053885033839</v>
      </c>
      <c r="C23" s="151">
        <f>Rohdaten_2018!D27/Rohdaten_2018!$D$31*100</f>
        <v>2.9520295202952029</v>
      </c>
      <c r="D23" s="151">
        <f>Rohdaten_2018!E27/Rohdaten_2018!$E$31*100</f>
        <v>7.6747037188393961</v>
      </c>
      <c r="E23" s="151">
        <f>Rohdaten_2018!F27/Rohdaten_2018!$F$31*100</f>
        <v>5.4509592971131431</v>
      </c>
      <c r="F23" s="151">
        <f>Rohdaten_2018!G27/Rohdaten_2018!$G$31*100</f>
        <v>2.9237008393850799</v>
      </c>
      <c r="G23" s="151">
        <f>Rohdaten_2018!H27/Rohdaten_2018!$H$31*100</f>
        <v>7.7402819307988038</v>
      </c>
      <c r="H23" s="151">
        <f>Rohdaten_2018!I27/Rohdaten_2018!$I$31*100</f>
        <v>4.9132947976878611</v>
      </c>
      <c r="I23" s="151">
        <f>Rohdaten_2018!J27/Rohdaten_2018!$J$31*100</f>
        <v>3.5433070866141732</v>
      </c>
      <c r="J23" s="151">
        <f>Rohdaten_2018!K27/Rohdaten_2018!$K$31*100</f>
        <v>6.2264150943396226</v>
      </c>
    </row>
    <row r="24" spans="1:10" x14ac:dyDescent="0.2">
      <c r="A24" t="s">
        <v>65</v>
      </c>
      <c r="B24" s="151">
        <f>Rohdaten_2018!C28/Rohdaten_2018!$C$31*100</f>
        <v>5.1914674890773584</v>
      </c>
      <c r="C24" s="151">
        <f>Rohdaten_2018!D28/Rohdaten_2018!$D$31*100</f>
        <v>5.2200522005220051</v>
      </c>
      <c r="D24" s="151">
        <f>Rohdaten_2018!E28/Rohdaten_2018!$E$31*100</f>
        <v>5.1655087862689006</v>
      </c>
      <c r="E24" s="151">
        <f>Rohdaten_2018!F28/Rohdaten_2018!$F$31*100</f>
        <v>5.338891877353416</v>
      </c>
      <c r="F24" s="151">
        <f>Rohdaten_2018!G28/Rohdaten_2018!$G$31*100</f>
        <v>5.4135621993775347</v>
      </c>
      <c r="G24" s="151">
        <f>Rohdaten_2018!H28/Rohdaten_2018!$H$31*100</f>
        <v>5.2712516018795386</v>
      </c>
      <c r="H24" s="151">
        <f>Rohdaten_2018!I28/Rohdaten_2018!$I$31*100</f>
        <v>2.0231213872832372</v>
      </c>
      <c r="I24" s="151">
        <f>Rohdaten_2018!J28/Rohdaten_2018!$J$31*100</f>
        <v>1.1811023622047243</v>
      </c>
      <c r="J24" s="151">
        <f>Rohdaten_2018!K28/Rohdaten_2018!$K$31*100</f>
        <v>2.8301886792452833</v>
      </c>
    </row>
    <row r="25" spans="1:10" x14ac:dyDescent="0.2">
      <c r="A25" t="s">
        <v>11</v>
      </c>
      <c r="B25" s="151">
        <f>Rohdaten_2018!C29/Rohdaten_2018!$C$31*100</f>
        <v>22.162254775978756</v>
      </c>
      <c r="C25" s="151">
        <f>Rohdaten_2018!D29/Rohdaten_2018!$D$31*100</f>
        <v>36.459364593645937</v>
      </c>
      <c r="D25" s="151">
        <f>Rohdaten_2018!E29/Rohdaten_2018!$E$31*100</f>
        <v>9.1785860237024917</v>
      </c>
      <c r="E25" s="151">
        <f>Rohdaten_2018!F29/Rohdaten_2018!$F$31*100</f>
        <v>21.467634929173389</v>
      </c>
      <c r="F25" s="151">
        <f>Rohdaten_2018!G29/Rohdaten_2018!$G$31*100</f>
        <v>35.489955672922754</v>
      </c>
      <c r="G25" s="151">
        <f>Rohdaten_2018!H29/Rohdaten_2018!$H$31*100</f>
        <v>8.7654848355403665</v>
      </c>
      <c r="H25" s="151">
        <f>Rohdaten_2018!I29/Rohdaten_2018!$I$31*100</f>
        <v>37.090558766859345</v>
      </c>
      <c r="I25" s="151">
        <f>Rohdaten_2018!J29/Rohdaten_2018!$J$31*100</f>
        <v>56.69291338582677</v>
      </c>
      <c r="J25" s="151">
        <f>Rohdaten_2018!K29/Rohdaten_2018!$K$31*100</f>
        <v>18.30188679245283</v>
      </c>
    </row>
    <row r="26" spans="1:10" x14ac:dyDescent="0.2">
      <c r="A26" t="s">
        <v>54</v>
      </c>
      <c r="B26" s="151">
        <f>Rohdaten_2018!C30/Rohdaten_2018!$C$31*100</f>
        <v>4.4247408549644476</v>
      </c>
      <c r="C26" s="151">
        <f>Rohdaten_2018!D30/Rohdaten_2018!$D$31*100</f>
        <v>2.8890288902889028</v>
      </c>
      <c r="D26" s="151">
        <f>Rohdaten_2018!E30/Rohdaten_2018!$E$31*100</f>
        <v>5.8193706579485083</v>
      </c>
      <c r="E26" s="151">
        <f>Rohdaten_2018!F30/Rohdaten_2018!$F$31*100</f>
        <v>4.1240810471579703</v>
      </c>
      <c r="F26" s="151">
        <f>Rohdaten_2018!G30/Rohdaten_2018!$G$31*100</f>
        <v>2.678487220597944</v>
      </c>
      <c r="G26" s="151">
        <f>Rohdaten_2018!H30/Rohdaten_2018!$H$31*100</f>
        <v>5.4335753951302861</v>
      </c>
      <c r="H26" s="151">
        <f>Rohdaten_2018!I30/Rohdaten_2018!$I$31*100</f>
        <v>10.886319845857418</v>
      </c>
      <c r="I26" s="151">
        <f>Rohdaten_2018!J30/Rohdaten_2018!$J$31*100</f>
        <v>7.2834645669291334</v>
      </c>
      <c r="J26" s="151">
        <f>Rohdaten_2018!K30/Rohdaten_2018!$K$31*100</f>
        <v>14.339622641509434</v>
      </c>
    </row>
    <row r="27" spans="1:10" ht="15" x14ac:dyDescent="0.25">
      <c r="A27" s="85" t="s">
        <v>66</v>
      </c>
      <c r="B27" s="151">
        <f>Rohdaten_2018!C31/Rohdaten_2018!$C$31*100</f>
        <v>100</v>
      </c>
      <c r="C27" s="151">
        <f>Rohdaten_2018!D31/Rohdaten_2018!$D$31*100</f>
        <v>100</v>
      </c>
      <c r="D27" s="151">
        <f>Rohdaten_2018!E31/Rohdaten_2018!$E$31*100</f>
        <v>100</v>
      </c>
      <c r="E27" s="151">
        <f>Rohdaten_2018!F31/Rohdaten_2018!$F$31*100</f>
        <v>100</v>
      </c>
      <c r="F27" s="151">
        <f>Rohdaten_2018!G31/Rohdaten_2018!$G$31*100</f>
        <v>100</v>
      </c>
      <c r="G27" s="151">
        <f>Rohdaten_2018!H31/Rohdaten_2018!$H$31*100</f>
        <v>100</v>
      </c>
      <c r="H27" s="151">
        <f>Rohdaten_2018!I31/Rohdaten_2018!$I$31*100</f>
        <v>100</v>
      </c>
      <c r="I27" s="151">
        <f>Rohdaten_2018!J31/Rohdaten_2018!$J$31*100</f>
        <v>100</v>
      </c>
      <c r="J27" s="151">
        <f>Rohdaten_2018!K31/Rohdaten_2018!$K$31*100</f>
        <v>100</v>
      </c>
    </row>
    <row r="28" spans="1:10" ht="15" x14ac:dyDescent="0.25">
      <c r="A28" s="85"/>
      <c r="B28" s="148"/>
      <c r="C28" s="148"/>
      <c r="D28" s="148"/>
      <c r="E28" s="148"/>
      <c r="F28" s="148"/>
      <c r="G28" s="148"/>
      <c r="H28" s="148"/>
      <c r="I28" s="148"/>
      <c r="J28" s="148"/>
    </row>
    <row r="29" spans="1:10" ht="15" x14ac:dyDescent="0.25">
      <c r="A29" s="85"/>
      <c r="B29" s="216">
        <v>2016</v>
      </c>
      <c r="C29" s="217"/>
      <c r="D29" s="217"/>
      <c r="E29" s="217"/>
      <c r="F29" s="217"/>
      <c r="G29" s="217"/>
      <c r="H29" s="217"/>
      <c r="I29" s="217"/>
      <c r="J29" s="218"/>
    </row>
    <row r="30" spans="1:10" ht="15" x14ac:dyDescent="0.25">
      <c r="A30" s="85"/>
      <c r="B30" s="150"/>
      <c r="C30" s="150"/>
      <c r="D30" s="150"/>
      <c r="E30" s="150"/>
      <c r="F30" s="150"/>
      <c r="G30" s="150"/>
      <c r="H30" s="150"/>
      <c r="I30" s="150"/>
      <c r="J30" s="150"/>
    </row>
    <row r="31" spans="1:10" x14ac:dyDescent="0.2">
      <c r="A31" t="s">
        <v>48</v>
      </c>
      <c r="B31" s="151">
        <f>Rohdaten_2018!C35/Rohdaten_2018!$C$43*100</f>
        <v>10.65985452026325</v>
      </c>
      <c r="C31" s="151">
        <f>Rohdaten_2018!D35/Rohdaten_2018!$D$43*100</f>
        <v>5.5596533284160063</v>
      </c>
      <c r="D31" s="151">
        <f>Rohdaten_2018!E35/Rohdaten_2018!$E$43*100</f>
        <v>15.175510204081633</v>
      </c>
      <c r="E31" s="151">
        <f>Rohdaten_2018!F35/Rohdaten_2018!$F$43*100</f>
        <v>10.790452854160995</v>
      </c>
      <c r="F31" s="151">
        <f>Rohdaten_2018!G35/Rohdaten_2018!$G$43*100</f>
        <v>5.5614662926782081</v>
      </c>
      <c r="G31" s="151">
        <f>Rohdaten_2018!H35/Rohdaten_2018!$H$43*100</f>
        <v>15.411573638772543</v>
      </c>
      <c r="H31" s="151">
        <f>Rohdaten_2018!I35/Rohdaten_2018!$I$43*100</f>
        <v>7.9395085066162565</v>
      </c>
      <c r="I31" s="151">
        <f>Rohdaten_2018!J35/Rohdaten_2018!$J$43*100</f>
        <v>5.5226824457593686</v>
      </c>
      <c r="J31" s="151">
        <f>Rohdaten_2018!K35/Rohdaten_2018!$K$43*100</f>
        <v>10.163339382940109</v>
      </c>
    </row>
    <row r="32" spans="1:10" x14ac:dyDescent="0.2">
      <c r="A32" t="s">
        <v>6</v>
      </c>
      <c r="B32" s="151">
        <f>Rohdaten_2018!C36/Rohdaten_2018!$C$43*100</f>
        <v>1.1473848285417387</v>
      </c>
      <c r="C32" s="151">
        <f>Rohdaten_2018!D36/Rohdaten_2018!$D$43*100</f>
        <v>1.3645583625299651</v>
      </c>
      <c r="D32" s="151">
        <f>Rohdaten_2018!E36/Rohdaten_2018!$E$43*100</f>
        <v>0.95510204081632655</v>
      </c>
      <c r="E32" s="151">
        <f>Rohdaten_2018!F36/Rohdaten_2018!$F$43*100</f>
        <v>1.1888556130320356</v>
      </c>
      <c r="F32" s="151">
        <f>Rohdaten_2018!G36/Rohdaten_2018!$G$43*100</f>
        <v>1.4218009478672986</v>
      </c>
      <c r="G32" s="151">
        <f>Rohdaten_2018!H36/Rohdaten_2018!$H$43*100</f>
        <v>0.982989999145226</v>
      </c>
      <c r="H32" s="151">
        <f>Rohdaten_2018!I36/Rohdaten_2018!$I$43*100</f>
        <v>0.28355387523629494</v>
      </c>
      <c r="I32" s="151">
        <f>Rohdaten_2018!J36/Rohdaten_2018!$J$43*100</f>
        <v>0.19723865877712032</v>
      </c>
      <c r="J32" s="151">
        <f>Rohdaten_2018!K36/Rohdaten_2018!$K$43*100</f>
        <v>0.36297640653357532</v>
      </c>
    </row>
    <row r="33" spans="1:10" x14ac:dyDescent="0.2">
      <c r="A33" t="s">
        <v>63</v>
      </c>
      <c r="B33" s="151">
        <f>Rohdaten_2018!C37/Rohdaten_2018!$C$43*100</f>
        <v>38.292344994804296</v>
      </c>
      <c r="C33" s="151">
        <f>Rohdaten_2018!D37/Rohdaten_2018!$D$43*100</f>
        <v>30.453623455651851</v>
      </c>
      <c r="D33" s="151">
        <f>Rohdaten_2018!E37/Rohdaten_2018!$E$43*100</f>
        <v>45.232653061224489</v>
      </c>
      <c r="E33" s="151">
        <f>Rohdaten_2018!F37/Rohdaten_2018!$F$43*100</f>
        <v>38.828387330973776</v>
      </c>
      <c r="F33" s="151">
        <f>Rohdaten_2018!G37/Rohdaten_2018!$G$43*100</f>
        <v>31.153883354289587</v>
      </c>
      <c r="G33" s="151">
        <f>Rohdaten_2018!H37/Rohdaten_2018!$H$43*100</f>
        <v>45.610735960338488</v>
      </c>
      <c r="H33" s="151">
        <f>Rohdaten_2018!I37/Rohdaten_2018!$I$43*100</f>
        <v>27.126654064272209</v>
      </c>
      <c r="I33" s="151">
        <f>Rohdaten_2018!J37/Rohdaten_2018!$J$43*100</f>
        <v>16.173570019723865</v>
      </c>
      <c r="J33" s="151">
        <f>Rohdaten_2018!K37/Rohdaten_2018!$K$43*100</f>
        <v>37.205081669691467</v>
      </c>
    </row>
    <row r="34" spans="1:10" x14ac:dyDescent="0.2">
      <c r="A34" t="s">
        <v>64</v>
      </c>
      <c r="B34" s="151">
        <f>Rohdaten_2018!C38/Rohdaten_2018!$C$43*100</f>
        <v>9.5124696917215097</v>
      </c>
      <c r="C34" s="151">
        <f>Rohdaten_2018!D38/Rohdaten_2018!$D$43*100</f>
        <v>8.9987092015489587</v>
      </c>
      <c r="D34" s="151">
        <f>Rohdaten_2018!E38/Rohdaten_2018!$E$43*100</f>
        <v>9.9673469387755098</v>
      </c>
      <c r="E34" s="151">
        <f>Rohdaten_2018!F38/Rohdaten_2018!$F$43*100</f>
        <v>9.5879843905980575</v>
      </c>
      <c r="F34" s="151">
        <f>Rohdaten_2018!G38/Rohdaten_2018!$G$43*100</f>
        <v>9.1304768352838774</v>
      </c>
      <c r="G34" s="151">
        <f>Rohdaten_2018!H38/Rohdaten_2018!$H$43*100</f>
        <v>9.9923070347892988</v>
      </c>
      <c r="H34" s="151">
        <f>Rohdaten_2018!I38/Rohdaten_2018!$I$43*100</f>
        <v>7.9395085066162565</v>
      </c>
      <c r="I34" s="151">
        <f>Rohdaten_2018!J38/Rohdaten_2018!$J$43*100</f>
        <v>6.3116370808678504</v>
      </c>
      <c r="J34" s="151">
        <f>Rohdaten_2018!K38/Rohdaten_2018!$K$43*100</f>
        <v>9.4373865698729595</v>
      </c>
    </row>
    <row r="35" spans="1:10" x14ac:dyDescent="0.2">
      <c r="A35" t="s">
        <v>50</v>
      </c>
      <c r="B35" s="151">
        <f>Rohdaten_2018!C39/Rohdaten_2018!$C$43*100</f>
        <v>5.7542431589885696</v>
      </c>
      <c r="C35" s="151">
        <f>Rohdaten_2018!D39/Rohdaten_2018!$D$43*100</f>
        <v>3.1440162271805274</v>
      </c>
      <c r="D35" s="151">
        <f>Rohdaten_2018!E39/Rohdaten_2018!$E$43*100</f>
        <v>8.0653061224489804</v>
      </c>
      <c r="E35" s="151">
        <f>Rohdaten_2018!F39/Rohdaten_2018!$F$43*100</f>
        <v>5.8036119430075326</v>
      </c>
      <c r="F35" s="151">
        <f>Rohdaten_2018!G39/Rohdaten_2018!$G$43*100</f>
        <v>3.1144211238997968</v>
      </c>
      <c r="G35" s="151">
        <f>Rohdaten_2018!H39/Rohdaten_2018!$H$43*100</f>
        <v>8.1801863407128828</v>
      </c>
      <c r="H35" s="151">
        <f>Rohdaten_2018!I39/Rohdaten_2018!$I$43*100</f>
        <v>4.7258979206049148</v>
      </c>
      <c r="I35" s="151">
        <f>Rohdaten_2018!J39/Rohdaten_2018!$J$43*100</f>
        <v>3.7475345167652856</v>
      </c>
      <c r="J35" s="151">
        <f>Rohdaten_2018!K39/Rohdaten_2018!$K$43*100</f>
        <v>5.6261343012704179</v>
      </c>
    </row>
    <row r="36" spans="1:10" x14ac:dyDescent="0.2">
      <c r="A36" t="s">
        <v>65</v>
      </c>
      <c r="B36" s="151">
        <f>Rohdaten_2018!C40/Rohdaten_2018!$C$43*100</f>
        <v>5.174056113612747</v>
      </c>
      <c r="C36" s="151">
        <f>Rohdaten_2018!D40/Rohdaten_2018!$D$43*100</f>
        <v>5.2277337267195279</v>
      </c>
      <c r="D36" s="151">
        <f>Rohdaten_2018!E40/Rohdaten_2018!$E$43*100</f>
        <v>5.1265306122448981</v>
      </c>
      <c r="E36" s="151">
        <f>Rohdaten_2018!F40/Rohdaten_2018!$F$43*100</f>
        <v>5.3135493238950904</v>
      </c>
      <c r="F36" s="151">
        <f>Rohdaten_2018!G40/Rohdaten_2018!$G$43*100</f>
        <v>5.426056678595609</v>
      </c>
      <c r="G36" s="151">
        <f>Rohdaten_2018!H40/Rohdaten_2018!$H$43*100</f>
        <v>5.214120865031199</v>
      </c>
      <c r="H36" s="151">
        <f>Rohdaten_2018!I40/Rohdaten_2018!$I$43*100</f>
        <v>2.2684310018903595</v>
      </c>
      <c r="I36" s="151">
        <f>Rohdaten_2018!J40/Rohdaten_2018!$J$43*100</f>
        <v>1.1834319526627219</v>
      </c>
      <c r="J36" s="151">
        <f>Rohdaten_2018!K40/Rohdaten_2018!$K$43*100</f>
        <v>3.2667876588021776</v>
      </c>
    </row>
    <row r="37" spans="1:10" x14ac:dyDescent="0.2">
      <c r="A37" t="s">
        <v>11</v>
      </c>
      <c r="B37" s="151">
        <f>Rohdaten_2018!C41/Rohdaten_2018!$C$43*100</f>
        <v>25.25545549012816</v>
      </c>
      <c r="C37" s="151">
        <f>Rohdaten_2018!D41/Rohdaten_2018!$D$43*100</f>
        <v>42.504148995021204</v>
      </c>
      <c r="D37" s="151">
        <f>Rohdaten_2018!E41/Rohdaten_2018!$E$43*100</f>
        <v>9.9836734693877549</v>
      </c>
      <c r="E37" s="151">
        <f>Rohdaten_2018!F41/Rohdaten_2018!$F$43*100</f>
        <v>24.430529086123968</v>
      </c>
      <c r="F37" s="151">
        <f>Rohdaten_2018!G41/Rohdaten_2018!$G$43*100</f>
        <v>41.599767869232998</v>
      </c>
      <c r="G37" s="151">
        <f>Rohdaten_2018!H41/Rohdaten_2018!$H$43*100</f>
        <v>9.2572014702111289</v>
      </c>
      <c r="H37" s="151">
        <f>Rohdaten_2018!I41/Rohdaten_2018!$I$43*100</f>
        <v>42.438563327032135</v>
      </c>
      <c r="I37" s="151">
        <f>Rohdaten_2018!J41/Rohdaten_2018!$J$43*100</f>
        <v>60.946745562130175</v>
      </c>
      <c r="J37" s="151">
        <f>Rohdaten_2018!K41/Rohdaten_2018!$K$43*100</f>
        <v>25.408348457350272</v>
      </c>
    </row>
    <row r="38" spans="1:10" x14ac:dyDescent="0.2">
      <c r="A38" t="s">
        <v>54</v>
      </c>
      <c r="B38" s="151">
        <f>Rohdaten_2018!C42/Rohdaten_2018!$C$43*100</f>
        <v>4.2041912019397296</v>
      </c>
      <c r="C38" s="151">
        <f>Rohdaten_2018!D42/Rohdaten_2018!$D$43*100</f>
        <v>2.7475567029319565</v>
      </c>
      <c r="D38" s="151">
        <f>Rohdaten_2018!E42/Rohdaten_2018!$E$43*100</f>
        <v>5.4938775510204083</v>
      </c>
      <c r="E38" s="151">
        <f>Rohdaten_2018!F42/Rohdaten_2018!$F$43*100</f>
        <v>4.0566294582085485</v>
      </c>
      <c r="F38" s="151">
        <f>Rohdaten_2018!G42/Rohdaten_2018!$G$43*100</f>
        <v>2.592126898152626</v>
      </c>
      <c r="G38" s="151">
        <f>Rohdaten_2018!H42/Rohdaten_2018!$H$43*100</f>
        <v>5.3508846909992309</v>
      </c>
      <c r="H38" s="151">
        <f>Rohdaten_2018!I42/Rohdaten_2018!$I$43*100</f>
        <v>7.2778827977315688</v>
      </c>
      <c r="I38" s="151">
        <f>Rohdaten_2018!J42/Rohdaten_2018!$J$43*100</f>
        <v>5.9171597633136095</v>
      </c>
      <c r="J38" s="151">
        <f>Rohdaten_2018!K42/Rohdaten_2018!$K$43*100</f>
        <v>8.5299455535390205</v>
      </c>
    </row>
    <row r="39" spans="1:10" ht="15" x14ac:dyDescent="0.25">
      <c r="A39" s="85" t="s">
        <v>66</v>
      </c>
      <c r="B39" s="151">
        <f>Rohdaten_2018!C43/Rohdaten_2018!$C$43*100</f>
        <v>100</v>
      </c>
      <c r="C39" s="151">
        <f>Rohdaten_2018!D43/Rohdaten_2018!$D$43*100</f>
        <v>100</v>
      </c>
      <c r="D39" s="151">
        <f>Rohdaten_2018!E43/Rohdaten_2018!$E$43*100</f>
        <v>100</v>
      </c>
      <c r="E39" s="151">
        <f>Rohdaten_2018!F43/Rohdaten_2018!$F$43*100</f>
        <v>100</v>
      </c>
      <c r="F39" s="151">
        <f>Rohdaten_2018!G43/Rohdaten_2018!$G$43*100</f>
        <v>100</v>
      </c>
      <c r="G39" s="151">
        <f>Rohdaten_2018!H43/Rohdaten_2018!$H$43*100</f>
        <v>100</v>
      </c>
      <c r="H39" s="151">
        <f>Rohdaten_2018!I43/Rohdaten_2018!$I$43*100</f>
        <v>100</v>
      </c>
      <c r="I39" s="151">
        <f>Rohdaten_2018!J43/Rohdaten_2018!$J$43*100</f>
        <v>100</v>
      </c>
      <c r="J39" s="151">
        <f>Rohdaten_2018!K43/Rohdaten_2018!$K$43*100</f>
        <v>100</v>
      </c>
    </row>
    <row r="40" spans="1:10" ht="15" x14ac:dyDescent="0.25">
      <c r="A40" s="85"/>
      <c r="B40" s="150"/>
      <c r="C40" s="150"/>
      <c r="D40" s="150"/>
      <c r="E40" s="150"/>
      <c r="F40" s="150"/>
      <c r="G40" s="150"/>
      <c r="H40" s="150"/>
      <c r="I40" s="150"/>
      <c r="J40" s="150"/>
    </row>
    <row r="41" spans="1:10" ht="15" x14ac:dyDescent="0.25">
      <c r="A41" s="85"/>
      <c r="B41" s="216">
        <v>2017</v>
      </c>
      <c r="C41" s="217"/>
      <c r="D41" s="217"/>
      <c r="E41" s="217"/>
      <c r="F41" s="217"/>
      <c r="G41" s="217"/>
      <c r="H41" s="217"/>
      <c r="I41" s="217"/>
      <c r="J41" s="218"/>
    </row>
    <row r="42" spans="1:10" ht="15" x14ac:dyDescent="0.25">
      <c r="A42" s="85"/>
      <c r="B42" s="150"/>
      <c r="C42" s="150"/>
      <c r="D42" s="150"/>
      <c r="E42" s="150"/>
      <c r="F42" s="150"/>
      <c r="G42" s="150"/>
      <c r="H42" s="150"/>
      <c r="I42" s="150"/>
      <c r="J42" s="150"/>
    </row>
    <row r="43" spans="1:10" x14ac:dyDescent="0.2">
      <c r="A43" t="s">
        <v>48</v>
      </c>
      <c r="B43" s="151">
        <f>Rohdaten_2018!C47/Rohdaten_2018!$C$55*100</f>
        <v>10.445903609287155</v>
      </c>
      <c r="C43" s="151">
        <f>Rohdaten_2018!D47/Rohdaten_2018!$D$55*100</f>
        <v>5.2947240183675381</v>
      </c>
      <c r="D43" s="151">
        <f>Rohdaten_2018!E47/Rohdaten_2018!$E$55*100</f>
        <v>14.79809976247031</v>
      </c>
      <c r="E43" s="151">
        <f>Rohdaten_2018!F47/Rohdaten_2018!$F$55*100</f>
        <v>10.56691783279512</v>
      </c>
      <c r="F43" s="151">
        <f>Rohdaten_2018!G47/Rohdaten_2018!$G$55*100</f>
        <v>5.3282307918751837</v>
      </c>
      <c r="G43" s="151">
        <f>Rohdaten_2018!H47/Rohdaten_2018!$H$55*100</f>
        <v>14.977282114828583</v>
      </c>
      <c r="H43" s="151">
        <f>Rohdaten_2018!I47/Rohdaten_2018!$I$55*100</f>
        <v>7.7611940298507456</v>
      </c>
      <c r="I43" s="151">
        <f>Rohdaten_2018!J47/Rohdaten_2018!$J$55*100</f>
        <v>4.583333333333333</v>
      </c>
      <c r="J43" s="151">
        <f>Rohdaten_2018!K47/Rohdaten_2018!$K$55*100</f>
        <v>10.666666666666668</v>
      </c>
    </row>
    <row r="44" spans="1:10" x14ac:dyDescent="0.2">
      <c r="A44" t="s">
        <v>6</v>
      </c>
      <c r="B44" s="151">
        <f>Rohdaten_2018!C48/Rohdaten_2018!$C$55*100</f>
        <v>1.0686236642204199</v>
      </c>
      <c r="C44" s="151">
        <f>Rohdaten_2018!D48/Rohdaten_2018!$D$55*100</f>
        <v>1.2557398556836286</v>
      </c>
      <c r="D44" s="151">
        <f>Rohdaten_2018!E48/Rohdaten_2018!$E$55*100</f>
        <v>0.91053048297703876</v>
      </c>
      <c r="E44" s="151">
        <f>Rohdaten_2018!F48/Rohdaten_2018!$F$55*100</f>
        <v>1.107822030857553</v>
      </c>
      <c r="F44" s="151">
        <f>Rohdaten_2018!G48/Rohdaten_2018!$G$55*100</f>
        <v>1.2952605239917574</v>
      </c>
      <c r="G44" s="151">
        <f>Rohdaten_2018!H48/Rohdaten_2018!$H$55*100</f>
        <v>0.95002065262288304</v>
      </c>
      <c r="H44" s="151">
        <f>Rohdaten_2018!I48/Rohdaten_2018!$I$55*100</f>
        <v>0.19900497512437809</v>
      </c>
      <c r="I44" s="151">
        <f>Rohdaten_2018!J48/Rohdaten_2018!$J$55*100</f>
        <v>0.41666666666666669</v>
      </c>
      <c r="J44" s="152" t="s">
        <v>52</v>
      </c>
    </row>
    <row r="45" spans="1:10" x14ac:dyDescent="0.2">
      <c r="A45" t="s">
        <v>63</v>
      </c>
      <c r="B45" s="151">
        <f>Rohdaten_2018!C49/Rohdaten_2018!$C$55*100</f>
        <v>39.642075447405688</v>
      </c>
      <c r="C45" s="151">
        <f>Rohdaten_2018!D49/Rohdaten_2018!$D$55*100</f>
        <v>31.777715303158093</v>
      </c>
      <c r="D45" s="151">
        <f>Rohdaten_2018!E49/Rohdaten_2018!$E$55*100</f>
        <v>46.286619160728428</v>
      </c>
      <c r="E45" s="151">
        <f>Rohdaten_2018!F49/Rohdaten_2018!$F$55*100</f>
        <v>40.28525296017223</v>
      </c>
      <c r="F45" s="151">
        <f>Rohdaten_2018!G49/Rohdaten_2018!$G$55*100</f>
        <v>32.626827592974195</v>
      </c>
      <c r="G45" s="151">
        <f>Rohdaten_2018!H49/Rohdaten_2018!$H$55*100</f>
        <v>46.732755059892604</v>
      </c>
      <c r="H45" s="151">
        <f>Rohdaten_2018!I49/Rohdaten_2018!$I$55*100</f>
        <v>25.373134328358208</v>
      </c>
      <c r="I45" s="151">
        <f>Rohdaten_2018!J49/Rohdaten_2018!$J$55*100</f>
        <v>13.750000000000002</v>
      </c>
      <c r="J45" s="151">
        <f>Rohdaten_2018!K49/Rohdaten_2018!$K$55*100</f>
        <v>36</v>
      </c>
    </row>
    <row r="46" spans="1:10" x14ac:dyDescent="0.2">
      <c r="A46" t="s">
        <v>64</v>
      </c>
      <c r="B46" s="151">
        <f>Rohdaten_2018!C50/Rohdaten_2018!$C$55*100</f>
        <v>9.3043217029312046</v>
      </c>
      <c r="C46" s="151">
        <f>Rohdaten_2018!D50/Rohdaten_2018!$D$55*100</f>
        <v>8.9588604629369328</v>
      </c>
      <c r="D46" s="151">
        <f>Rohdaten_2018!E50/Rohdaten_2018!$E$55*100</f>
        <v>9.5961995249406176</v>
      </c>
      <c r="E46" s="151">
        <f>Rohdaten_2018!F50/Rohdaten_2018!$F$55*100</f>
        <v>9.3828489415141725</v>
      </c>
      <c r="F46" s="151">
        <f>Rohdaten_2018!G50/Rohdaten_2018!$G$55*100</f>
        <v>9.0079481895790394</v>
      </c>
      <c r="G46" s="151">
        <f>Rohdaten_2018!H50/Rohdaten_2018!$H$55*100</f>
        <v>9.6984717059066501</v>
      </c>
      <c r="H46" s="151">
        <f>Rohdaten_2018!I50/Rohdaten_2018!$I$55*100</f>
        <v>7.5621890547263675</v>
      </c>
      <c r="I46" s="151">
        <f>Rohdaten_2018!J50/Rohdaten_2018!$J$55*100</f>
        <v>7.9166666666666661</v>
      </c>
      <c r="J46" s="151">
        <f>Rohdaten_2018!K50/Rohdaten_2018!$K$55*100</f>
        <v>7.2380952380952381</v>
      </c>
    </row>
    <row r="47" spans="1:10" x14ac:dyDescent="0.2">
      <c r="A47" t="s">
        <v>50</v>
      </c>
      <c r="B47" s="151">
        <f>Rohdaten_2018!C51/Rohdaten_2018!$C$55*100</f>
        <v>5.793742757821553</v>
      </c>
      <c r="C47" s="151">
        <f>Rohdaten_2018!D51/Rohdaten_2018!$D$55*100</f>
        <v>3.1862056039733853</v>
      </c>
      <c r="D47" s="151">
        <f>Rohdaten_2018!E51/Rohdaten_2018!$E$55*100</f>
        <v>7.996832937450514</v>
      </c>
      <c r="E47" s="151">
        <f>Rohdaten_2018!F51/Rohdaten_2018!$F$55*100</f>
        <v>5.8530678148546826</v>
      </c>
      <c r="F47" s="151">
        <f>Rohdaten_2018!G51/Rohdaten_2018!$G$55*100</f>
        <v>3.1596506721617108</v>
      </c>
      <c r="G47" s="151">
        <f>Rohdaten_2018!H51/Rohdaten_2018!$H$55*100</f>
        <v>8.1206113176373407</v>
      </c>
      <c r="H47" s="151">
        <f>Rohdaten_2018!I51/Rohdaten_2018!$I$55*100</f>
        <v>4.4776119402985071</v>
      </c>
      <c r="I47" s="151">
        <f>Rohdaten_2018!J51/Rohdaten_2018!$J$55*100</f>
        <v>3.75</v>
      </c>
      <c r="J47" s="151">
        <f>Rohdaten_2018!K51/Rohdaten_2018!$K$55*100</f>
        <v>5.1428571428571423</v>
      </c>
    </row>
    <row r="48" spans="1:10" x14ac:dyDescent="0.2">
      <c r="A48" t="s">
        <v>65</v>
      </c>
      <c r="B48" s="151">
        <f>Rohdaten_2018!C52/Rohdaten_2018!$C$55*100</f>
        <v>5.347409982404189</v>
      </c>
      <c r="C48" s="151">
        <f>Rohdaten_2018!D52/Rohdaten_2018!$D$55*100</f>
        <v>5.4821478774247963</v>
      </c>
      <c r="D48" s="151">
        <f>Rohdaten_2018!E52/Rohdaten_2018!$E$55*100</f>
        <v>5.2335708630245446</v>
      </c>
      <c r="E48" s="151">
        <f>Rohdaten_2018!F52/Rohdaten_2018!$F$55*100</f>
        <v>5.4538930749910302</v>
      </c>
      <c r="F48" s="151">
        <f>Rohdaten_2018!G52/Rohdaten_2018!$G$55*100</f>
        <v>5.652045922873123</v>
      </c>
      <c r="G48" s="151">
        <f>Rohdaten_2018!H52/Rohdaten_2018!$H$55*100</f>
        <v>5.2870714580751761</v>
      </c>
      <c r="H48" s="151">
        <f>Rohdaten_2018!I52/Rohdaten_2018!$I$55*100</f>
        <v>2.9850746268656714</v>
      </c>
      <c r="I48" s="151">
        <f>Rohdaten_2018!J52/Rohdaten_2018!$J$55*100</f>
        <v>1.875</v>
      </c>
      <c r="J48" s="151">
        <f>Rohdaten_2018!K52/Rohdaten_2018!$K$55*100</f>
        <v>4</v>
      </c>
    </row>
    <row r="49" spans="1:10" x14ac:dyDescent="0.2">
      <c r="A49" t="s">
        <v>11</v>
      </c>
      <c r="B49" s="151">
        <f>Rohdaten_2018!C53/Rohdaten_2018!$C$55*100</f>
        <v>24.239303034204539</v>
      </c>
      <c r="C49" s="151">
        <f>Rohdaten_2018!D53/Rohdaten_2018!$D$55*100</f>
        <v>41.045825133539502</v>
      </c>
      <c r="D49" s="151">
        <f>Rohdaten_2018!E53/Rohdaten_2018!$E$55*100</f>
        <v>10.039588281868566</v>
      </c>
      <c r="E49" s="151">
        <f>Rohdaten_2018!F53/Rohdaten_2018!$F$55*100</f>
        <v>23.389845712235381</v>
      </c>
      <c r="F49" s="151">
        <f>Rohdaten_2018!G53/Rohdaten_2018!$G$55*100</f>
        <v>40.113825924835638</v>
      </c>
      <c r="G49" s="151">
        <f>Rohdaten_2018!H53/Rohdaten_2018!$H$55*100</f>
        <v>9.3102023957042555</v>
      </c>
      <c r="H49" s="151">
        <f>Rohdaten_2018!I53/Rohdaten_2018!$I$55*100</f>
        <v>43.084577114427866</v>
      </c>
      <c r="I49" s="151">
        <f>Rohdaten_2018!J53/Rohdaten_2018!$J$55*100</f>
        <v>60.833333333333329</v>
      </c>
      <c r="J49" s="151">
        <f>Rohdaten_2018!K53/Rohdaten_2018!$K$55*100</f>
        <v>26.857142857142858</v>
      </c>
    </row>
    <row r="50" spans="1:10" x14ac:dyDescent="0.2">
      <c r="A50" t="s">
        <v>54</v>
      </c>
      <c r="B50" s="151">
        <f>Rohdaten_2018!C54/Rohdaten_2018!$C$55*100</f>
        <v>4.1586198017252478</v>
      </c>
      <c r="C50" s="151">
        <f>Rohdaten_2018!D54/Rohdaten_2018!$D$55*100</f>
        <v>2.9987817449161276</v>
      </c>
      <c r="D50" s="151">
        <f>Rohdaten_2018!E54/Rohdaten_2018!$E$55*100</f>
        <v>5.1385589865399846</v>
      </c>
      <c r="E50" s="151">
        <f>Rohdaten_2018!F54/Rohdaten_2018!$F$55*100</f>
        <v>3.9603516325798354</v>
      </c>
      <c r="F50" s="151">
        <f>Rohdaten_2018!G54/Rohdaten_2018!$G$55*100</f>
        <v>2.8162103817093516</v>
      </c>
      <c r="G50" s="151">
        <f>Rohdaten_2018!H54/Rohdaten_2018!$H$55*100</f>
        <v>4.9235852953325079</v>
      </c>
      <c r="H50" s="151">
        <f>Rohdaten_2018!I54/Rohdaten_2018!$I$55*100</f>
        <v>8.5572139303482597</v>
      </c>
      <c r="I50" s="151">
        <f>Rohdaten_2018!J54/Rohdaten_2018!$J$55*100</f>
        <v>6.8750000000000009</v>
      </c>
      <c r="J50" s="151">
        <f>Rohdaten_2018!K54/Rohdaten_2018!$K$55*100</f>
        <v>10.095238095238095</v>
      </c>
    </row>
    <row r="51" spans="1:10" ht="15" x14ac:dyDescent="0.25">
      <c r="A51" s="85" t="s">
        <v>66</v>
      </c>
      <c r="B51" s="151">
        <f>Rohdaten_2018!C55/Rohdaten_2018!$C$55*100</f>
        <v>100</v>
      </c>
      <c r="C51" s="151">
        <f>Rohdaten_2018!D55/Rohdaten_2018!$D$55*100</f>
        <v>100</v>
      </c>
      <c r="D51" s="151">
        <f>Rohdaten_2018!E55/Rohdaten_2018!$E$55*100</f>
        <v>100</v>
      </c>
      <c r="E51" s="151">
        <f>Rohdaten_2018!F55/Rohdaten_2018!$F$55*100</f>
        <v>100</v>
      </c>
      <c r="F51" s="151">
        <f>Rohdaten_2018!G55/Rohdaten_2018!$G$55*100</f>
        <v>100</v>
      </c>
      <c r="G51" s="151">
        <f>Rohdaten_2018!H55/Rohdaten_2018!$H$55*100</f>
        <v>100</v>
      </c>
      <c r="H51" s="151">
        <f>Rohdaten_2018!I55/Rohdaten_2018!$I$55*100</f>
        <v>100</v>
      </c>
      <c r="I51" s="151">
        <f>Rohdaten_2018!J55/Rohdaten_2018!$J$55*100</f>
        <v>100</v>
      </c>
      <c r="J51" s="151">
        <f>Rohdaten_2018!K55/Rohdaten_2018!$K$55*100</f>
        <v>100</v>
      </c>
    </row>
    <row r="52" spans="1:10" x14ac:dyDescent="0.2">
      <c r="B52" s="132"/>
      <c r="C52" s="132"/>
      <c r="D52" s="132"/>
      <c r="E52" s="132"/>
      <c r="F52" s="132"/>
      <c r="G52" s="132"/>
      <c r="H52" s="132"/>
      <c r="I52" s="132"/>
      <c r="J52" s="132"/>
    </row>
    <row r="53" spans="1:10" x14ac:dyDescent="0.2">
      <c r="B53" s="219">
        <v>2018</v>
      </c>
      <c r="C53" s="220"/>
      <c r="D53" s="220"/>
      <c r="E53" s="220"/>
      <c r="F53" s="220"/>
      <c r="G53" s="220"/>
      <c r="H53" s="220"/>
      <c r="I53" s="220"/>
      <c r="J53" s="221"/>
    </row>
    <row r="54" spans="1:10" x14ac:dyDescent="0.2">
      <c r="B54" s="131"/>
      <c r="C54" s="131"/>
      <c r="D54" s="131"/>
      <c r="E54" s="131"/>
      <c r="F54" s="131"/>
      <c r="G54" s="131"/>
      <c r="H54" s="131"/>
      <c r="I54" s="131"/>
      <c r="J54" s="131"/>
    </row>
    <row r="55" spans="1:10" x14ac:dyDescent="0.2">
      <c r="A55" t="s">
        <v>48</v>
      </c>
      <c r="B55" s="148">
        <f>Rohdaten_2018!C59/Rohdaten_2018!$C$67*100</f>
        <v>10.394747916842016</v>
      </c>
      <c r="C55" s="148">
        <f>Rohdaten_2018!D59/Rohdaten_2018!$D$67*100</f>
        <v>5.1870594614133383</v>
      </c>
      <c r="D55" s="148">
        <f>Rohdaten_2018!E59/Rohdaten_2018!$E$67*100</f>
        <v>14.933837429111533</v>
      </c>
      <c r="E55" s="148">
        <f>Rohdaten_2018!F59/Rohdaten_2018!$F$67*100</f>
        <v>10.481598873041028</v>
      </c>
      <c r="F55" s="148">
        <f>Rohdaten_2018!G59/Rohdaten_2018!$G$67*100</f>
        <v>5.2362948960302456</v>
      </c>
      <c r="G55" s="148">
        <f>Rohdaten_2018!H59/Rohdaten_2018!$H$67*100</f>
        <v>15.054383651944628</v>
      </c>
      <c r="H55" s="148">
        <f>Rohdaten_2018!I59/Rohdaten_2018!$I$67*100</f>
        <v>8.5086042065009551</v>
      </c>
      <c r="I55" s="148">
        <f>Rohdaten_2018!J59/Rohdaten_2018!$J$67*100</f>
        <v>4.1152263374485596</v>
      </c>
      <c r="J55" s="148">
        <f>Rohdaten_2018!K59/Rohdaten_2018!$K$67*100</f>
        <v>12.321428571428573</v>
      </c>
    </row>
    <row r="56" spans="1:10" x14ac:dyDescent="0.2">
      <c r="A56" t="s">
        <v>6</v>
      </c>
      <c r="B56" s="148">
        <f>Rohdaten_2018!C60/Rohdaten_2018!$C$67*100</f>
        <v>1.0731419914148641</v>
      </c>
      <c r="C56" s="148">
        <f>Rohdaten_2018!D60/Rohdaten_2018!$D$67*100</f>
        <v>1.1838062533887583</v>
      </c>
      <c r="D56" s="148">
        <f>Rohdaten_2018!E60/Rohdaten_2018!$E$67*100</f>
        <v>0.97668557025834912</v>
      </c>
      <c r="E56" s="148">
        <f>Rohdaten_2018!F60/Rohdaten_2018!$F$67*100</f>
        <v>1.1225567881669307</v>
      </c>
      <c r="F56" s="148">
        <f>Rohdaten_2018!G60/Rohdaten_2018!$G$67*100</f>
        <v>1.2381852551984878</v>
      </c>
      <c r="G56" s="148">
        <f>Rohdaten_2018!H60/Rohdaten_2018!$H$67*100</f>
        <v>1.0217534607778511</v>
      </c>
      <c r="H56" s="149" t="s">
        <v>52</v>
      </c>
      <c r="I56" s="149" t="s">
        <v>52</v>
      </c>
      <c r="J56" s="149" t="s">
        <v>52</v>
      </c>
    </row>
    <row r="57" spans="1:10" x14ac:dyDescent="0.2">
      <c r="A57" t="s">
        <v>63</v>
      </c>
      <c r="B57" s="148">
        <f>Rohdaten_2018!C61/Rohdaten_2018!$C$67*100</f>
        <v>39.840922481272621</v>
      </c>
      <c r="C57" s="148">
        <f>Rohdaten_2018!D61/Rohdaten_2018!$D$67*100</f>
        <v>31.763961684438826</v>
      </c>
      <c r="D57" s="148">
        <f>Rohdaten_2018!E61/Rohdaten_2018!$E$67*100</f>
        <v>46.880907372400756</v>
      </c>
      <c r="E57" s="148">
        <f>Rohdaten_2018!F61/Rohdaten_2018!$F$67*100</f>
        <v>40.372424722662444</v>
      </c>
      <c r="F57" s="148">
        <f>Rohdaten_2018!G61/Rohdaten_2018!$G$67*100</f>
        <v>32.41020793950851</v>
      </c>
      <c r="G57" s="148">
        <f>Rohdaten_2018!H61/Rohdaten_2018!$H$67*100</f>
        <v>47.31377719182597</v>
      </c>
      <c r="H57" s="148">
        <f>Rohdaten_2018!I61/Rohdaten_2018!$I$67*100</f>
        <v>28.298279158699806</v>
      </c>
      <c r="I57" s="148">
        <f>Rohdaten_2018!J61/Rohdaten_2018!$J$67*100</f>
        <v>17.695473251028808</v>
      </c>
      <c r="J57" s="148">
        <f>Rohdaten_2018!K61/Rohdaten_2018!$K$67*100</f>
        <v>37.5</v>
      </c>
    </row>
    <row r="58" spans="1:10" x14ac:dyDescent="0.2">
      <c r="A58" t="s">
        <v>64</v>
      </c>
      <c r="B58" s="148">
        <f>Rohdaten_2018!C62/Rohdaten_2018!$C$67*100</f>
        <v>9.7045703223634376</v>
      </c>
      <c r="C58" s="148">
        <f>Rohdaten_2018!D62/Rohdaten_2018!$D$67*100</f>
        <v>9.560816916681727</v>
      </c>
      <c r="D58" s="148">
        <f>Rohdaten_2018!E62/Rohdaten_2018!$E$67*100</f>
        <v>9.8298676748582228</v>
      </c>
      <c r="E58" s="148">
        <f>Rohdaten_2018!F62/Rohdaten_2018!$F$67*100</f>
        <v>9.8124669836238763</v>
      </c>
      <c r="F58" s="148">
        <f>Rohdaten_2018!G62/Rohdaten_2018!$G$67*100</f>
        <v>9.6219281663516067</v>
      </c>
      <c r="G58" s="148">
        <f>Rohdaten_2018!H62/Rohdaten_2018!$H$67*100</f>
        <v>9.9785761371127233</v>
      </c>
      <c r="H58" s="148">
        <f>Rohdaten_2018!I62/Rohdaten_2018!$I$67*100</f>
        <v>7.3613766730401524</v>
      </c>
      <c r="I58" s="148">
        <f>Rohdaten_2018!J62/Rohdaten_2018!$J$67*100</f>
        <v>8.2304526748971192</v>
      </c>
      <c r="J58" s="148">
        <f>Rohdaten_2018!K62/Rohdaten_2018!$K$67*100</f>
        <v>6.6071428571428577</v>
      </c>
    </row>
    <row r="59" spans="1:10" x14ac:dyDescent="0.2">
      <c r="A59" t="s">
        <v>50</v>
      </c>
      <c r="B59" s="148">
        <f>Rohdaten_2018!C63/Rohdaten_2018!$C$67*100</f>
        <v>5.8160087534719302</v>
      </c>
      <c r="C59" s="148">
        <f>Rohdaten_2018!D63/Rohdaten_2018!$D$67*100</f>
        <v>3.3616482920657873</v>
      </c>
      <c r="D59" s="148">
        <f>Rohdaten_2018!E63/Rohdaten_2018!$E$67*100</f>
        <v>7.9552614996849407</v>
      </c>
      <c r="E59" s="148">
        <f>Rohdaten_2018!F63/Rohdaten_2018!$F$67*100</f>
        <v>5.8328931149850325</v>
      </c>
      <c r="F59" s="148">
        <f>Rohdaten_2018!G63/Rohdaten_2018!$G$67*100</f>
        <v>3.3081285444234401</v>
      </c>
      <c r="G59" s="148">
        <f>Rohdaten_2018!H63/Rohdaten_2018!$H$67*100</f>
        <v>8.0339485827290709</v>
      </c>
      <c r="H59" s="148">
        <f>Rohdaten_2018!I63/Rohdaten_2018!$I$67*100</f>
        <v>5.449330783938815</v>
      </c>
      <c r="I59" s="148">
        <f>Rohdaten_2018!J63/Rohdaten_2018!$J$67*100</f>
        <v>4.5267489711934159</v>
      </c>
      <c r="J59" s="148">
        <f>Rohdaten_2018!K63/Rohdaten_2018!$K$67*100</f>
        <v>6.25</v>
      </c>
    </row>
    <row r="60" spans="1:10" x14ac:dyDescent="0.2">
      <c r="A60" t="s">
        <v>65</v>
      </c>
      <c r="B60" s="148">
        <f>Rohdaten_2018!C64/Rohdaten_2018!$C$67*100</f>
        <v>5.3110007575119935</v>
      </c>
      <c r="C60" s="148">
        <f>Rohdaten_2018!D64/Rohdaten_2018!$D$67*100</f>
        <v>5.6840773540574734</v>
      </c>
      <c r="D60" s="148">
        <f>Rohdaten_2018!E64/Rohdaten_2018!$E$67*100</f>
        <v>4.9858223062381848</v>
      </c>
      <c r="E60" s="148">
        <f>Rohdaten_2018!F64/Rohdaten_2018!$F$67*100</f>
        <v>5.4499031519633734</v>
      </c>
      <c r="F60" s="148">
        <f>Rohdaten_2018!G64/Rohdaten_2018!$G$67*100</f>
        <v>5.8412098298676742</v>
      </c>
      <c r="G60" s="148">
        <f>Rohdaten_2018!H64/Rohdaten_2018!$H$67*100</f>
        <v>5.1087673038892545</v>
      </c>
      <c r="H60" s="148">
        <f>Rohdaten_2018!I64/Rohdaten_2018!$I$67*100</f>
        <v>2.2944550669216062</v>
      </c>
      <c r="I60" s="148">
        <f>Rohdaten_2018!J64/Rohdaten_2018!$J$67*100</f>
        <v>2.263374485596708</v>
      </c>
      <c r="J60" s="148">
        <f>Rohdaten_2018!K64/Rohdaten_2018!$K$67*100</f>
        <v>2.3214285714285716</v>
      </c>
    </row>
    <row r="61" spans="1:10" x14ac:dyDescent="0.2">
      <c r="A61" t="s">
        <v>11</v>
      </c>
      <c r="B61" s="148">
        <f>Rohdaten_2018!C65/Rohdaten_2018!$C$67*100</f>
        <v>24.236175406110597</v>
      </c>
      <c r="C61" s="148">
        <f>Rohdaten_2018!D65/Rohdaten_2018!$D$67*100</f>
        <v>40.782577263690584</v>
      </c>
      <c r="D61" s="148">
        <f>Rohdaten_2018!E65/Rohdaten_2018!$E$67*100</f>
        <v>9.8141146817895404</v>
      </c>
      <c r="E61" s="148">
        <f>Rohdaten_2018!F65/Rohdaten_2018!$F$67*100</f>
        <v>23.393203028702235</v>
      </c>
      <c r="F61" s="148">
        <f>Rohdaten_2018!G65/Rohdaten_2018!$G$67*100</f>
        <v>39.896030245746694</v>
      </c>
      <c r="G61" s="148">
        <f>Rohdaten_2018!H65/Rohdaten_2018!$H$67*100</f>
        <v>9.0062623599208962</v>
      </c>
      <c r="H61" s="148">
        <f>Rohdaten_2018!I65/Rohdaten_2018!$I$67*100</f>
        <v>42.543021032504782</v>
      </c>
      <c r="I61" s="148">
        <f>Rohdaten_2018!J65/Rohdaten_2018!$J$67*100</f>
        <v>60.082304526748977</v>
      </c>
      <c r="J61" s="148">
        <f>Rohdaten_2018!K65/Rohdaten_2018!$K$67*100</f>
        <v>27.321428571428569</v>
      </c>
    </row>
    <row r="62" spans="1:10" x14ac:dyDescent="0.2">
      <c r="A62" t="s">
        <v>54</v>
      </c>
      <c r="B62" s="148">
        <f>Rohdaten_2018!C66/Rohdaten_2018!$C$67*100</f>
        <v>3.6234323710125409</v>
      </c>
      <c r="C62" s="148">
        <f>Rohdaten_2018!D66/Rohdaten_2018!$D$67*100</f>
        <v>2.4760527742635099</v>
      </c>
      <c r="D62" s="148">
        <f>Rohdaten_2018!E66/Rohdaten_2018!$E$67*100</f>
        <v>4.6235034656584757</v>
      </c>
      <c r="E62" s="148">
        <f>Rohdaten_2018!F66/Rohdaten_2018!$F$67*100</f>
        <v>3.5349533368550805</v>
      </c>
      <c r="F62" s="148">
        <f>Rohdaten_2018!G66/Rohdaten_2018!$G$67*100</f>
        <v>2.448015122873346</v>
      </c>
      <c r="G62" s="148">
        <f>Rohdaten_2018!H66/Rohdaten_2018!$H$67*100</f>
        <v>4.4825313117996046</v>
      </c>
      <c r="H62" s="148">
        <f>Rohdaten_2018!I66/Rohdaten_2018!$I$67*100</f>
        <v>5.5449330783938811</v>
      </c>
      <c r="I62" s="148">
        <f>Rohdaten_2018!J66/Rohdaten_2018!$J$67*100</f>
        <v>3.0864197530864197</v>
      </c>
      <c r="J62" s="148">
        <f>Rohdaten_2018!K66/Rohdaten_2018!$K$67*100</f>
        <v>7.6785714285714288</v>
      </c>
    </row>
    <row r="63" spans="1:10" ht="15" x14ac:dyDescent="0.25">
      <c r="A63" s="85" t="s">
        <v>66</v>
      </c>
      <c r="B63" s="148">
        <f>Rohdaten_2018!C67/Rohdaten_2018!$C$67*100</f>
        <v>100</v>
      </c>
      <c r="C63" s="148">
        <f>Rohdaten_2018!D67/Rohdaten_2018!$D$67*100</f>
        <v>100</v>
      </c>
      <c r="D63" s="148">
        <f>Rohdaten_2018!E67/Rohdaten_2018!$E$67*100</f>
        <v>100</v>
      </c>
      <c r="E63" s="148">
        <f>Rohdaten_2018!F67/Rohdaten_2018!$F$67*100</f>
        <v>100</v>
      </c>
      <c r="F63" s="148">
        <f>Rohdaten_2018!G67/Rohdaten_2018!$G$67*100</f>
        <v>100</v>
      </c>
      <c r="G63" s="148">
        <f>Rohdaten_2018!H67/Rohdaten_2018!$H$67*100</f>
        <v>100</v>
      </c>
      <c r="H63" s="148">
        <f>Rohdaten_2018!I67/Rohdaten_2018!$I$67*100</f>
        <v>100</v>
      </c>
      <c r="I63" s="148">
        <f>Rohdaten_2018!J67/Rohdaten_2018!$J$67*100</f>
        <v>100</v>
      </c>
      <c r="J63" s="148">
        <f>Rohdaten_2018!K67/Rohdaten_2018!$K$67*100</f>
        <v>100</v>
      </c>
    </row>
  </sheetData>
  <mergeCells count="11">
    <mergeCell ref="A1:A4"/>
    <mergeCell ref="B1:J1"/>
    <mergeCell ref="B2:D2"/>
    <mergeCell ref="E2:G2"/>
    <mergeCell ref="H2:J2"/>
    <mergeCell ref="B4:J4"/>
    <mergeCell ref="B5:J5"/>
    <mergeCell ref="B17:J17"/>
    <mergeCell ref="B29:J29"/>
    <mergeCell ref="B41:J41"/>
    <mergeCell ref="B53:J5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5"/>
  <dimension ref="B4:K70"/>
  <sheetViews>
    <sheetView topLeftCell="A40" workbookViewId="0">
      <selection activeCell="B31" sqref="B31"/>
    </sheetView>
    <sheetView workbookViewId="1"/>
  </sheetViews>
  <sheetFormatPr baseColWidth="10" defaultRowHeight="12.75" x14ac:dyDescent="0.2"/>
  <cols>
    <col min="2" max="2" width="56.7109375" customWidth="1"/>
  </cols>
  <sheetData>
    <row r="4" spans="2:11" x14ac:dyDescent="0.2">
      <c r="B4" s="203" t="s">
        <v>13</v>
      </c>
      <c r="C4" s="203" t="s">
        <v>62</v>
      </c>
      <c r="D4" s="203"/>
      <c r="E4" s="203"/>
      <c r="F4" s="203"/>
      <c r="G4" s="203"/>
      <c r="H4" s="203"/>
      <c r="I4" s="203"/>
      <c r="J4" s="203"/>
      <c r="K4" s="203"/>
    </row>
    <row r="5" spans="2:11" x14ac:dyDescent="0.2">
      <c r="B5" s="203"/>
      <c r="C5" s="203" t="s">
        <v>0</v>
      </c>
      <c r="D5" s="203"/>
      <c r="E5" s="203"/>
      <c r="F5" s="203" t="s">
        <v>15</v>
      </c>
      <c r="G5" s="203"/>
      <c r="H5" s="203"/>
      <c r="I5" s="203" t="s">
        <v>16</v>
      </c>
      <c r="J5" s="203"/>
      <c r="K5" s="203"/>
    </row>
    <row r="6" spans="2:11" x14ac:dyDescent="0.2">
      <c r="B6" s="203"/>
      <c r="C6" s="80" t="s">
        <v>0</v>
      </c>
      <c r="D6" s="80" t="s">
        <v>1</v>
      </c>
      <c r="E6" s="80" t="s">
        <v>2</v>
      </c>
      <c r="F6" s="80" t="s">
        <v>0</v>
      </c>
      <c r="G6" s="80" t="s">
        <v>1</v>
      </c>
      <c r="H6" s="80" t="s">
        <v>2</v>
      </c>
      <c r="I6" s="80" t="s">
        <v>0</v>
      </c>
      <c r="J6" s="80" t="s">
        <v>1</v>
      </c>
      <c r="K6" s="80" t="s">
        <v>2</v>
      </c>
    </row>
    <row r="7" spans="2:11" x14ac:dyDescent="0.2">
      <c r="B7" s="203"/>
      <c r="C7" s="203" t="s">
        <v>3</v>
      </c>
      <c r="D7" s="203"/>
      <c r="E7" s="203"/>
      <c r="F7" s="203"/>
      <c r="G7" s="203"/>
      <c r="H7" s="203"/>
      <c r="I7" s="203"/>
      <c r="J7" s="203"/>
      <c r="K7" s="203"/>
    </row>
    <row r="8" spans="2:11" s="82" customFormat="1" x14ac:dyDescent="0.2"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2:11" x14ac:dyDescent="0.2">
      <c r="C9" s="205">
        <v>2013</v>
      </c>
      <c r="D9" s="206"/>
      <c r="E9" s="206"/>
      <c r="F9" s="206"/>
      <c r="G9" s="206"/>
      <c r="H9" s="206"/>
      <c r="I9" s="206"/>
      <c r="J9" s="206"/>
      <c r="K9" s="207"/>
    </row>
    <row r="10" spans="2:11" ht="5.0999999999999996" customHeight="1" x14ac:dyDescent="0.2">
      <c r="C10" s="81"/>
      <c r="D10" s="81"/>
      <c r="E10" s="81"/>
      <c r="F10" s="81"/>
      <c r="G10" s="81"/>
      <c r="H10" s="81"/>
      <c r="I10" s="81"/>
      <c r="J10" s="81"/>
      <c r="K10" s="81"/>
    </row>
    <row r="11" spans="2:11" x14ac:dyDescent="0.2">
      <c r="B11" t="s">
        <v>48</v>
      </c>
      <c r="C11" s="83">
        <f>SUM(F11,I11)</f>
        <v>3820</v>
      </c>
      <c r="D11" s="83">
        <f>SUM(G11,J11)</f>
        <v>756</v>
      </c>
      <c r="E11" s="83">
        <f>SUM(H11,K11)</f>
        <v>3064</v>
      </c>
      <c r="F11" s="83">
        <v>3685</v>
      </c>
      <c r="G11" s="83">
        <v>741</v>
      </c>
      <c r="H11" s="83">
        <v>2944</v>
      </c>
      <c r="I11" s="83">
        <v>135</v>
      </c>
      <c r="J11" s="83">
        <v>15</v>
      </c>
      <c r="K11" s="83">
        <v>120</v>
      </c>
    </row>
    <row r="12" spans="2:11" x14ac:dyDescent="0.2">
      <c r="B12" t="s">
        <v>6</v>
      </c>
      <c r="C12" s="83">
        <f t="shared" ref="C12:E19" si="0">SUM(F12,I12)</f>
        <v>280</v>
      </c>
      <c r="D12" s="83">
        <f t="shared" si="0"/>
        <v>130</v>
      </c>
      <c r="E12" s="83">
        <f t="shared" si="0"/>
        <v>150</v>
      </c>
      <c r="F12" s="83">
        <v>277</v>
      </c>
      <c r="G12" s="83">
        <v>129</v>
      </c>
      <c r="H12" s="83">
        <v>148</v>
      </c>
      <c r="I12" s="83">
        <v>3</v>
      </c>
      <c r="J12" s="83">
        <v>1</v>
      </c>
      <c r="K12" s="83">
        <v>2</v>
      </c>
    </row>
    <row r="13" spans="2:11" x14ac:dyDescent="0.2">
      <c r="B13" t="s">
        <v>63</v>
      </c>
      <c r="C13" s="83">
        <f t="shared" si="0"/>
        <v>7367</v>
      </c>
      <c r="D13" s="83">
        <f t="shared" si="0"/>
        <v>2992</v>
      </c>
      <c r="E13" s="83">
        <f t="shared" si="0"/>
        <v>4375</v>
      </c>
      <c r="F13" s="83">
        <v>7071</v>
      </c>
      <c r="G13" s="83">
        <v>2898</v>
      </c>
      <c r="H13" s="83">
        <v>4173</v>
      </c>
      <c r="I13" s="83">
        <v>296</v>
      </c>
      <c r="J13" s="83">
        <v>94</v>
      </c>
      <c r="K13" s="83">
        <v>202</v>
      </c>
    </row>
    <row r="14" spans="2:11" x14ac:dyDescent="0.2">
      <c r="B14" t="s">
        <v>64</v>
      </c>
      <c r="C14" s="83">
        <f t="shared" si="0"/>
        <v>2968</v>
      </c>
      <c r="D14" s="83">
        <f t="shared" si="0"/>
        <v>1729</v>
      </c>
      <c r="E14" s="83">
        <f t="shared" si="0"/>
        <v>1239</v>
      </c>
      <c r="F14" s="83">
        <v>2842</v>
      </c>
      <c r="G14" s="83">
        <v>1660</v>
      </c>
      <c r="H14" s="83">
        <v>1182</v>
      </c>
      <c r="I14" s="83">
        <v>126</v>
      </c>
      <c r="J14" s="83">
        <v>69</v>
      </c>
      <c r="K14" s="83">
        <v>57</v>
      </c>
    </row>
    <row r="15" spans="2:11" x14ac:dyDescent="0.2">
      <c r="B15" t="s">
        <v>50</v>
      </c>
      <c r="C15" s="83">
        <f t="shared" si="0"/>
        <v>1229</v>
      </c>
      <c r="D15" s="83">
        <f t="shared" si="0"/>
        <v>372</v>
      </c>
      <c r="E15" s="83">
        <f t="shared" si="0"/>
        <v>857</v>
      </c>
      <c r="F15" s="83">
        <v>1168</v>
      </c>
      <c r="G15" s="83">
        <v>339</v>
      </c>
      <c r="H15" s="83">
        <v>829</v>
      </c>
      <c r="I15" s="83">
        <v>61</v>
      </c>
      <c r="J15" s="83">
        <v>33</v>
      </c>
      <c r="K15" s="83">
        <v>28</v>
      </c>
    </row>
    <row r="16" spans="2:11" x14ac:dyDescent="0.2">
      <c r="B16" t="s">
        <v>65</v>
      </c>
      <c r="C16" s="83">
        <f t="shared" si="0"/>
        <v>1097</v>
      </c>
      <c r="D16" s="83">
        <f t="shared" si="0"/>
        <v>476</v>
      </c>
      <c r="E16" s="83">
        <f t="shared" si="0"/>
        <v>621</v>
      </c>
      <c r="F16" s="83">
        <v>1064</v>
      </c>
      <c r="G16" s="83">
        <v>465</v>
      </c>
      <c r="H16" s="83">
        <v>599</v>
      </c>
      <c r="I16" s="83">
        <v>33</v>
      </c>
      <c r="J16" s="83">
        <v>11</v>
      </c>
      <c r="K16" s="83">
        <v>22</v>
      </c>
    </row>
    <row r="17" spans="2:11" x14ac:dyDescent="0.2">
      <c r="B17" t="s">
        <v>11</v>
      </c>
      <c r="C17" s="83">
        <f t="shared" si="0"/>
        <v>5308</v>
      </c>
      <c r="D17" s="83">
        <f t="shared" si="0"/>
        <v>4102</v>
      </c>
      <c r="E17" s="83">
        <f t="shared" si="0"/>
        <v>1206</v>
      </c>
      <c r="F17" s="83">
        <v>4872</v>
      </c>
      <c r="G17" s="83">
        <v>3801</v>
      </c>
      <c r="H17" s="83">
        <v>1071</v>
      </c>
      <c r="I17" s="83">
        <v>436</v>
      </c>
      <c r="J17" s="83">
        <v>301</v>
      </c>
      <c r="K17" s="83">
        <v>135</v>
      </c>
    </row>
    <row r="18" spans="2:11" x14ac:dyDescent="0.2">
      <c r="B18" t="s">
        <v>54</v>
      </c>
      <c r="C18" s="83">
        <f t="shared" si="0"/>
        <v>1072</v>
      </c>
      <c r="D18" s="83">
        <f t="shared" si="0"/>
        <v>299</v>
      </c>
      <c r="E18" s="83">
        <f t="shared" si="0"/>
        <v>773</v>
      </c>
      <c r="F18" s="83">
        <v>964</v>
      </c>
      <c r="G18" s="83">
        <v>267</v>
      </c>
      <c r="H18" s="83">
        <v>697</v>
      </c>
      <c r="I18" s="83">
        <v>108</v>
      </c>
      <c r="J18" s="83">
        <v>32</v>
      </c>
      <c r="K18" s="83">
        <v>76</v>
      </c>
    </row>
    <row r="19" spans="2:11" ht="15" x14ac:dyDescent="0.25">
      <c r="B19" s="85" t="s">
        <v>66</v>
      </c>
      <c r="C19" s="86">
        <f t="shared" si="0"/>
        <v>23141</v>
      </c>
      <c r="D19" s="86">
        <f t="shared" si="0"/>
        <v>10856</v>
      </c>
      <c r="E19" s="86">
        <f t="shared" si="0"/>
        <v>12285</v>
      </c>
      <c r="F19" s="86">
        <f t="shared" ref="F19:K19" si="1">SUM(F11:F18)</f>
        <v>21943</v>
      </c>
      <c r="G19" s="86">
        <f t="shared" si="1"/>
        <v>10300</v>
      </c>
      <c r="H19" s="86">
        <f t="shared" si="1"/>
        <v>11643</v>
      </c>
      <c r="I19" s="86">
        <f t="shared" si="1"/>
        <v>1198</v>
      </c>
      <c r="J19" s="86">
        <f t="shared" si="1"/>
        <v>556</v>
      </c>
      <c r="K19" s="86">
        <f t="shared" si="1"/>
        <v>642</v>
      </c>
    </row>
    <row r="20" spans="2:11" s="85" customFormat="1" ht="15" x14ac:dyDescent="0.25">
      <c r="B20"/>
      <c r="C20"/>
      <c r="D20"/>
      <c r="E20"/>
      <c r="F20"/>
      <c r="G20"/>
      <c r="H20"/>
      <c r="I20"/>
      <c r="J20"/>
      <c r="K20"/>
    </row>
    <row r="21" spans="2:11" ht="12" customHeight="1" x14ac:dyDescent="0.2">
      <c r="C21" s="205">
        <v>2015</v>
      </c>
      <c r="D21" s="206"/>
      <c r="E21" s="206"/>
      <c r="F21" s="206"/>
      <c r="G21" s="206"/>
      <c r="H21" s="206"/>
      <c r="I21" s="206"/>
      <c r="J21" s="206"/>
      <c r="K21" s="207"/>
    </row>
    <row r="22" spans="2:11" x14ac:dyDescent="0.2">
      <c r="C22" s="81"/>
      <c r="D22" s="81"/>
      <c r="E22" s="81"/>
      <c r="F22" s="81"/>
      <c r="G22" s="81"/>
      <c r="H22" s="81"/>
      <c r="I22" s="81"/>
      <c r="J22" s="81"/>
      <c r="K22" s="81"/>
    </row>
    <row r="23" spans="2:11" ht="12" customHeight="1" x14ac:dyDescent="0.2">
      <c r="B23" t="s">
        <v>48</v>
      </c>
      <c r="C23" s="87">
        <f>SUM(F23,I23)</f>
        <v>3461</v>
      </c>
      <c r="D23" s="87">
        <f>SUM(G23,J23)</f>
        <v>680</v>
      </c>
      <c r="E23" s="87">
        <f>SUM(H23,K23)</f>
        <v>2781</v>
      </c>
      <c r="F23" s="87">
        <v>3360</v>
      </c>
      <c r="G23" s="87">
        <v>659</v>
      </c>
      <c r="H23" s="87">
        <v>2701</v>
      </c>
      <c r="I23" s="87">
        <v>101</v>
      </c>
      <c r="J23" s="88">
        <v>21</v>
      </c>
      <c r="K23" s="87">
        <v>80</v>
      </c>
    </row>
    <row r="24" spans="2:11" x14ac:dyDescent="0.2">
      <c r="B24" t="s">
        <v>6</v>
      </c>
      <c r="C24" s="87">
        <f t="shared" ref="C24:E30" si="2">SUM(F24,I24)</f>
        <v>284</v>
      </c>
      <c r="D24" s="87">
        <f t="shared" si="2"/>
        <v>140</v>
      </c>
      <c r="E24" s="87">
        <f t="shared" si="2"/>
        <v>144</v>
      </c>
      <c r="F24" s="87">
        <v>282</v>
      </c>
      <c r="G24" s="87">
        <v>140</v>
      </c>
      <c r="H24" s="87">
        <v>142</v>
      </c>
      <c r="I24" s="87">
        <v>2</v>
      </c>
      <c r="J24" s="88" t="s">
        <v>52</v>
      </c>
      <c r="K24" s="87">
        <v>2</v>
      </c>
    </row>
    <row r="25" spans="2:11" x14ac:dyDescent="0.2">
      <c r="B25" t="s">
        <v>63</v>
      </c>
      <c r="C25" s="87">
        <f t="shared" si="2"/>
        <v>7573</v>
      </c>
      <c r="D25" s="87">
        <f t="shared" si="2"/>
        <v>3089</v>
      </c>
      <c r="E25" s="87">
        <f t="shared" si="2"/>
        <v>4484</v>
      </c>
      <c r="F25" s="87">
        <v>7326</v>
      </c>
      <c r="G25" s="87">
        <v>3016</v>
      </c>
      <c r="H25" s="87">
        <v>4310</v>
      </c>
      <c r="I25" s="87">
        <v>247</v>
      </c>
      <c r="J25" s="88">
        <v>73</v>
      </c>
      <c r="K25" s="87">
        <v>174</v>
      </c>
    </row>
    <row r="26" spans="2:11" x14ac:dyDescent="0.2">
      <c r="B26" t="s">
        <v>64</v>
      </c>
      <c r="C26" s="87">
        <f t="shared" si="2"/>
        <v>3342</v>
      </c>
      <c r="D26" s="87">
        <f t="shared" si="2"/>
        <v>1922</v>
      </c>
      <c r="E26" s="87">
        <f t="shared" si="2"/>
        <v>1420</v>
      </c>
      <c r="F26" s="87">
        <v>3224</v>
      </c>
      <c r="G26" s="87">
        <v>1857</v>
      </c>
      <c r="H26" s="87">
        <v>1367</v>
      </c>
      <c r="I26" s="87">
        <v>118</v>
      </c>
      <c r="J26" s="88">
        <v>65</v>
      </c>
      <c r="K26" s="87">
        <v>53</v>
      </c>
    </row>
    <row r="27" spans="2:11" x14ac:dyDescent="0.2">
      <c r="B27" t="s">
        <v>50</v>
      </c>
      <c r="C27" s="87">
        <f t="shared" si="2"/>
        <v>1267</v>
      </c>
      <c r="D27" s="87">
        <f t="shared" si="2"/>
        <v>328</v>
      </c>
      <c r="E27" s="87">
        <f t="shared" si="2"/>
        <v>939</v>
      </c>
      <c r="F27" s="87">
        <v>1216</v>
      </c>
      <c r="G27" s="87">
        <v>310</v>
      </c>
      <c r="H27" s="87">
        <v>906</v>
      </c>
      <c r="I27" s="87">
        <v>51</v>
      </c>
      <c r="J27" s="88">
        <v>18</v>
      </c>
      <c r="K27" s="87">
        <v>33</v>
      </c>
    </row>
    <row r="28" spans="2:11" x14ac:dyDescent="0.2">
      <c r="B28" t="s">
        <v>65</v>
      </c>
      <c r="C28" s="87">
        <f t="shared" si="2"/>
        <v>1212</v>
      </c>
      <c r="D28" s="87">
        <f t="shared" si="2"/>
        <v>580</v>
      </c>
      <c r="E28" s="87">
        <f t="shared" si="2"/>
        <v>632</v>
      </c>
      <c r="F28" s="89">
        <v>1191</v>
      </c>
      <c r="G28" s="87">
        <v>574</v>
      </c>
      <c r="H28" s="87">
        <v>617</v>
      </c>
      <c r="I28" s="87">
        <v>21</v>
      </c>
      <c r="J28" s="87">
        <v>6</v>
      </c>
      <c r="K28" s="87">
        <v>15</v>
      </c>
    </row>
    <row r="29" spans="2:11" x14ac:dyDescent="0.2">
      <c r="B29" t="s">
        <v>11</v>
      </c>
      <c r="C29" s="87">
        <f t="shared" si="2"/>
        <v>5174</v>
      </c>
      <c r="D29" s="87">
        <f t="shared" si="2"/>
        <v>4051</v>
      </c>
      <c r="E29" s="87">
        <f t="shared" si="2"/>
        <v>1123</v>
      </c>
      <c r="F29" s="89">
        <v>4789</v>
      </c>
      <c r="G29" s="87">
        <v>3763</v>
      </c>
      <c r="H29" s="87">
        <v>1026</v>
      </c>
      <c r="I29" s="87">
        <v>385</v>
      </c>
      <c r="J29" s="87">
        <v>288</v>
      </c>
      <c r="K29" s="87">
        <v>97</v>
      </c>
    </row>
    <row r="30" spans="2:11" x14ac:dyDescent="0.2">
      <c r="B30" t="s">
        <v>54</v>
      </c>
      <c r="C30" s="87">
        <f t="shared" si="2"/>
        <v>1033</v>
      </c>
      <c r="D30" s="87">
        <f t="shared" si="2"/>
        <v>321</v>
      </c>
      <c r="E30" s="87">
        <f t="shared" si="2"/>
        <v>712</v>
      </c>
      <c r="F30" s="89">
        <v>920</v>
      </c>
      <c r="G30" s="87">
        <v>284</v>
      </c>
      <c r="H30" s="87">
        <v>636</v>
      </c>
      <c r="I30" s="87">
        <v>113</v>
      </c>
      <c r="J30" s="87">
        <v>37</v>
      </c>
      <c r="K30" s="87">
        <v>76</v>
      </c>
    </row>
    <row r="31" spans="2:11" ht="15" x14ac:dyDescent="0.25">
      <c r="B31" s="85" t="s">
        <v>66</v>
      </c>
      <c r="C31" s="86">
        <f t="shared" ref="C31:K31" si="3">SUM(C23:C30)</f>
        <v>23346</v>
      </c>
      <c r="D31" s="86">
        <f t="shared" si="3"/>
        <v>11111</v>
      </c>
      <c r="E31" s="86">
        <f t="shared" si="3"/>
        <v>12235</v>
      </c>
      <c r="F31" s="86">
        <f t="shared" si="3"/>
        <v>22308</v>
      </c>
      <c r="G31" s="86">
        <f t="shared" si="3"/>
        <v>10603</v>
      </c>
      <c r="H31" s="86">
        <f t="shared" si="3"/>
        <v>11705</v>
      </c>
      <c r="I31" s="86">
        <f t="shared" si="3"/>
        <v>1038</v>
      </c>
      <c r="J31" s="86">
        <f t="shared" si="3"/>
        <v>508</v>
      </c>
      <c r="K31" s="86">
        <f t="shared" si="3"/>
        <v>530</v>
      </c>
    </row>
    <row r="32" spans="2:11" ht="15" x14ac:dyDescent="0.25">
      <c r="B32" s="85"/>
    </row>
    <row r="33" spans="2:11" s="85" customFormat="1" ht="15" x14ac:dyDescent="0.25">
      <c r="C33" s="205">
        <v>2016</v>
      </c>
      <c r="D33" s="206"/>
      <c r="E33" s="206"/>
      <c r="F33" s="206"/>
      <c r="G33" s="206"/>
      <c r="H33" s="206"/>
      <c r="I33" s="206"/>
      <c r="J33" s="206"/>
      <c r="K33" s="207"/>
    </row>
    <row r="34" spans="2:11" ht="5.0999999999999996" customHeight="1" x14ac:dyDescent="0.25">
      <c r="B34" s="85"/>
      <c r="C34" s="81"/>
      <c r="D34" s="81"/>
      <c r="E34" s="81"/>
      <c r="F34" s="81"/>
      <c r="G34" s="81"/>
      <c r="H34" s="81"/>
      <c r="I34" s="81"/>
      <c r="J34" s="81"/>
      <c r="K34" s="81"/>
    </row>
    <row r="35" spans="2:11" x14ac:dyDescent="0.2">
      <c r="B35" t="s">
        <v>48</v>
      </c>
      <c r="C35" s="87">
        <f>SUM(F35,I35)</f>
        <v>2462</v>
      </c>
      <c r="D35" s="87">
        <f>SUM(G35,J35)</f>
        <v>603</v>
      </c>
      <c r="E35" s="87">
        <f>SUM(H35,K35)</f>
        <v>1859</v>
      </c>
      <c r="F35" s="87">
        <v>2378</v>
      </c>
      <c r="G35" s="87">
        <v>575</v>
      </c>
      <c r="H35" s="87">
        <v>1803</v>
      </c>
      <c r="I35" s="87">
        <v>84</v>
      </c>
      <c r="J35" s="87">
        <v>28</v>
      </c>
      <c r="K35" s="87">
        <v>56</v>
      </c>
    </row>
    <row r="36" spans="2:11" ht="5.0999999999999996" customHeight="1" x14ac:dyDescent="0.2">
      <c r="B36" t="s">
        <v>6</v>
      </c>
      <c r="C36" s="87">
        <f t="shared" ref="C36:E43" si="4">SUM(F36,I36)</f>
        <v>265</v>
      </c>
      <c r="D36" s="87">
        <f t="shared" si="4"/>
        <v>148</v>
      </c>
      <c r="E36" s="87">
        <f t="shared" si="4"/>
        <v>117</v>
      </c>
      <c r="F36" s="87">
        <v>262</v>
      </c>
      <c r="G36" s="87">
        <v>147</v>
      </c>
      <c r="H36" s="87">
        <v>115</v>
      </c>
      <c r="I36" s="87">
        <v>3</v>
      </c>
      <c r="J36" s="87">
        <v>1</v>
      </c>
      <c r="K36" s="87">
        <v>2</v>
      </c>
    </row>
    <row r="37" spans="2:11" x14ac:dyDescent="0.2">
      <c r="B37" t="s">
        <v>63</v>
      </c>
      <c r="C37" s="87">
        <f t="shared" si="4"/>
        <v>8844</v>
      </c>
      <c r="D37" s="87">
        <f t="shared" si="4"/>
        <v>3303</v>
      </c>
      <c r="E37" s="87">
        <f t="shared" si="4"/>
        <v>5541</v>
      </c>
      <c r="F37" s="87">
        <v>8557</v>
      </c>
      <c r="G37" s="87">
        <v>3221</v>
      </c>
      <c r="H37" s="87">
        <v>5336</v>
      </c>
      <c r="I37" s="87">
        <v>287</v>
      </c>
      <c r="J37" s="87">
        <v>82</v>
      </c>
      <c r="K37" s="87">
        <v>205</v>
      </c>
    </row>
    <row r="38" spans="2:11" x14ac:dyDescent="0.2">
      <c r="B38" t="s">
        <v>64</v>
      </c>
      <c r="C38" s="87">
        <f t="shared" si="4"/>
        <v>2197</v>
      </c>
      <c r="D38" s="87">
        <f t="shared" si="4"/>
        <v>976</v>
      </c>
      <c r="E38" s="87">
        <f t="shared" si="4"/>
        <v>1221</v>
      </c>
      <c r="F38" s="87">
        <v>2113</v>
      </c>
      <c r="G38" s="87">
        <v>944</v>
      </c>
      <c r="H38" s="87">
        <v>1169</v>
      </c>
      <c r="I38" s="87">
        <v>84</v>
      </c>
      <c r="J38" s="87">
        <v>32</v>
      </c>
      <c r="K38" s="87">
        <v>52</v>
      </c>
    </row>
    <row r="39" spans="2:11" x14ac:dyDescent="0.2">
      <c r="B39" t="s">
        <v>50</v>
      </c>
      <c r="C39" s="87">
        <f t="shared" si="4"/>
        <v>1329</v>
      </c>
      <c r="D39" s="87">
        <f t="shared" si="4"/>
        <v>341</v>
      </c>
      <c r="E39" s="87">
        <f t="shared" si="4"/>
        <v>988</v>
      </c>
      <c r="F39" s="87">
        <v>1279</v>
      </c>
      <c r="G39" s="87">
        <v>322</v>
      </c>
      <c r="H39" s="87">
        <v>957</v>
      </c>
      <c r="I39" s="87">
        <v>50</v>
      </c>
      <c r="J39" s="87">
        <v>19</v>
      </c>
      <c r="K39" s="87">
        <v>31</v>
      </c>
    </row>
    <row r="40" spans="2:11" x14ac:dyDescent="0.2">
      <c r="B40" t="s">
        <v>65</v>
      </c>
      <c r="C40" s="87">
        <f t="shared" si="4"/>
        <v>1195</v>
      </c>
      <c r="D40" s="87">
        <f t="shared" si="4"/>
        <v>567</v>
      </c>
      <c r="E40" s="87">
        <f t="shared" si="4"/>
        <v>628</v>
      </c>
      <c r="F40" s="87">
        <v>1171</v>
      </c>
      <c r="G40" s="87">
        <v>561</v>
      </c>
      <c r="H40" s="87">
        <v>610</v>
      </c>
      <c r="I40" s="87">
        <v>24</v>
      </c>
      <c r="J40" s="87">
        <v>6</v>
      </c>
      <c r="K40" s="87">
        <v>18</v>
      </c>
    </row>
    <row r="41" spans="2:11" x14ac:dyDescent="0.2">
      <c r="B41" t="s">
        <v>11</v>
      </c>
      <c r="C41" s="87">
        <f t="shared" si="4"/>
        <v>5833</v>
      </c>
      <c r="D41" s="87">
        <f t="shared" si="4"/>
        <v>4610</v>
      </c>
      <c r="E41" s="87">
        <f t="shared" si="4"/>
        <v>1223</v>
      </c>
      <c r="F41" s="87">
        <v>5384</v>
      </c>
      <c r="G41" s="87">
        <v>4301</v>
      </c>
      <c r="H41" s="87">
        <v>1083</v>
      </c>
      <c r="I41" s="87">
        <v>449</v>
      </c>
      <c r="J41" s="87">
        <v>309</v>
      </c>
      <c r="K41" s="87">
        <v>140</v>
      </c>
    </row>
    <row r="42" spans="2:11" x14ac:dyDescent="0.2">
      <c r="B42" t="s">
        <v>54</v>
      </c>
      <c r="C42" s="87">
        <f t="shared" si="4"/>
        <v>971</v>
      </c>
      <c r="D42" s="87">
        <f t="shared" si="4"/>
        <v>298</v>
      </c>
      <c r="E42" s="87">
        <f t="shared" si="4"/>
        <v>673</v>
      </c>
      <c r="F42" s="87">
        <v>894</v>
      </c>
      <c r="G42" s="87">
        <v>268</v>
      </c>
      <c r="H42" s="87">
        <v>626</v>
      </c>
      <c r="I42" s="87">
        <v>77</v>
      </c>
      <c r="J42" s="87">
        <v>30</v>
      </c>
      <c r="K42" s="87">
        <v>47</v>
      </c>
    </row>
    <row r="43" spans="2:11" ht="15" x14ac:dyDescent="0.25">
      <c r="B43" s="85" t="s">
        <v>66</v>
      </c>
      <c r="C43" s="90">
        <f t="shared" si="4"/>
        <v>23096</v>
      </c>
      <c r="D43" s="90">
        <f t="shared" si="4"/>
        <v>10846</v>
      </c>
      <c r="E43" s="90">
        <f>SUM(H43,K43)</f>
        <v>12250</v>
      </c>
      <c r="F43" s="91">
        <f t="shared" ref="F43:K43" si="5">SUM(F35:F42)</f>
        <v>22038</v>
      </c>
      <c r="G43" s="91">
        <f t="shared" si="5"/>
        <v>10339</v>
      </c>
      <c r="H43" s="91">
        <f t="shared" si="5"/>
        <v>11699</v>
      </c>
      <c r="I43" s="91">
        <f t="shared" si="5"/>
        <v>1058</v>
      </c>
      <c r="J43" s="91">
        <f t="shared" si="5"/>
        <v>507</v>
      </c>
      <c r="K43" s="91">
        <f t="shared" si="5"/>
        <v>551</v>
      </c>
    </row>
    <row r="44" spans="2:11" ht="15" x14ac:dyDescent="0.25">
      <c r="B44" s="85"/>
      <c r="C44" s="81"/>
      <c r="D44" s="81"/>
      <c r="E44" s="81"/>
      <c r="F44" s="81"/>
      <c r="G44" s="81"/>
      <c r="H44" s="81"/>
      <c r="I44" s="81"/>
      <c r="J44" s="81"/>
      <c r="K44" s="81"/>
    </row>
    <row r="45" spans="2:11" ht="15" x14ac:dyDescent="0.25">
      <c r="B45" s="85"/>
      <c r="C45" s="205">
        <v>2017</v>
      </c>
      <c r="D45" s="206"/>
      <c r="E45" s="206"/>
      <c r="F45" s="206"/>
      <c r="G45" s="206"/>
      <c r="H45" s="206"/>
      <c r="I45" s="206"/>
      <c r="J45" s="206"/>
      <c r="K45" s="207"/>
    </row>
    <row r="46" spans="2:11" s="85" customFormat="1" ht="15" x14ac:dyDescent="0.25">
      <c r="C46" s="81"/>
      <c r="D46" s="81"/>
      <c r="E46" s="81"/>
      <c r="F46" s="81"/>
      <c r="G46" s="81"/>
      <c r="H46" s="81"/>
      <c r="I46" s="81"/>
      <c r="J46" s="81"/>
      <c r="K46" s="81"/>
    </row>
    <row r="47" spans="2:11" ht="5.0999999999999996" customHeight="1" x14ac:dyDescent="0.2">
      <c r="B47" t="s">
        <v>48</v>
      </c>
      <c r="C47" s="87">
        <f>SUM(F47,I47)</f>
        <v>2434</v>
      </c>
      <c r="D47" s="87">
        <f>SUM(G47,J47)</f>
        <v>565</v>
      </c>
      <c r="E47" s="87">
        <f t="shared" ref="D47:E55" si="6">SUM(H47,K47)</f>
        <v>1869</v>
      </c>
      <c r="F47" s="87">
        <v>2356</v>
      </c>
      <c r="G47" s="87">
        <v>543</v>
      </c>
      <c r="H47" s="87">
        <v>1813</v>
      </c>
      <c r="I47" s="87">
        <v>78</v>
      </c>
      <c r="J47" s="87">
        <v>22</v>
      </c>
      <c r="K47" s="87">
        <v>56</v>
      </c>
    </row>
    <row r="48" spans="2:11" x14ac:dyDescent="0.2">
      <c r="B48" t="s">
        <v>6</v>
      </c>
      <c r="C48" s="87">
        <f t="shared" ref="C48:C54" si="7">SUM(F48,I48)</f>
        <v>249</v>
      </c>
      <c r="D48" s="87">
        <f t="shared" si="6"/>
        <v>134</v>
      </c>
      <c r="E48" s="87">
        <f t="shared" si="6"/>
        <v>115</v>
      </c>
      <c r="F48" s="87">
        <v>247</v>
      </c>
      <c r="G48" s="87">
        <v>132</v>
      </c>
      <c r="H48" s="87">
        <v>115</v>
      </c>
      <c r="I48" s="87">
        <v>2</v>
      </c>
      <c r="J48" s="87">
        <v>2</v>
      </c>
      <c r="K48" s="88" t="s">
        <v>52</v>
      </c>
    </row>
    <row r="49" spans="2:11" ht="5.0999999999999996" customHeight="1" x14ac:dyDescent="0.2">
      <c r="B49" t="s">
        <v>63</v>
      </c>
      <c r="C49" s="87">
        <f t="shared" si="7"/>
        <v>9237</v>
      </c>
      <c r="D49" s="87">
        <f t="shared" si="6"/>
        <v>3391</v>
      </c>
      <c r="E49" s="87">
        <f t="shared" si="6"/>
        <v>5846</v>
      </c>
      <c r="F49" s="87">
        <v>8982</v>
      </c>
      <c r="G49" s="87">
        <v>3325</v>
      </c>
      <c r="H49" s="87">
        <v>5657</v>
      </c>
      <c r="I49" s="87">
        <v>255</v>
      </c>
      <c r="J49" s="87">
        <v>66</v>
      </c>
      <c r="K49" s="87">
        <v>189</v>
      </c>
    </row>
    <row r="50" spans="2:11" x14ac:dyDescent="0.2">
      <c r="B50" t="s">
        <v>64</v>
      </c>
      <c r="C50" s="87">
        <f t="shared" si="7"/>
        <v>2168</v>
      </c>
      <c r="D50" s="87">
        <f t="shared" si="6"/>
        <v>956</v>
      </c>
      <c r="E50" s="87">
        <f t="shared" si="6"/>
        <v>1212</v>
      </c>
      <c r="F50" s="87">
        <v>2092</v>
      </c>
      <c r="G50" s="87">
        <v>918</v>
      </c>
      <c r="H50" s="87">
        <v>1174</v>
      </c>
      <c r="I50" s="87">
        <v>76</v>
      </c>
      <c r="J50" s="87">
        <v>38</v>
      </c>
      <c r="K50" s="87">
        <v>38</v>
      </c>
    </row>
    <row r="51" spans="2:11" x14ac:dyDescent="0.2">
      <c r="B51" t="s">
        <v>50</v>
      </c>
      <c r="C51" s="87">
        <f t="shared" si="7"/>
        <v>1350</v>
      </c>
      <c r="D51" s="87">
        <f t="shared" si="6"/>
        <v>340</v>
      </c>
      <c r="E51" s="87">
        <f t="shared" si="6"/>
        <v>1010</v>
      </c>
      <c r="F51" s="87">
        <v>1305</v>
      </c>
      <c r="G51" s="87">
        <v>322</v>
      </c>
      <c r="H51" s="87">
        <v>983</v>
      </c>
      <c r="I51" s="87">
        <v>45</v>
      </c>
      <c r="J51" s="87">
        <v>18</v>
      </c>
      <c r="K51" s="87">
        <v>27</v>
      </c>
    </row>
    <row r="52" spans="2:11" x14ac:dyDescent="0.2">
      <c r="B52" t="s">
        <v>65</v>
      </c>
      <c r="C52" s="87">
        <f t="shared" si="7"/>
        <v>1246</v>
      </c>
      <c r="D52" s="87">
        <f t="shared" si="6"/>
        <v>585</v>
      </c>
      <c r="E52" s="87">
        <f t="shared" si="6"/>
        <v>661</v>
      </c>
      <c r="F52" s="89">
        <v>1216</v>
      </c>
      <c r="G52" s="87">
        <v>576</v>
      </c>
      <c r="H52" s="87">
        <v>640</v>
      </c>
      <c r="I52" s="87">
        <v>30</v>
      </c>
      <c r="J52" s="87">
        <v>9</v>
      </c>
      <c r="K52" s="87">
        <v>21</v>
      </c>
    </row>
    <row r="53" spans="2:11" x14ac:dyDescent="0.2">
      <c r="B53" t="s">
        <v>11</v>
      </c>
      <c r="C53" s="87">
        <f t="shared" si="7"/>
        <v>5648</v>
      </c>
      <c r="D53" s="87">
        <f t="shared" si="6"/>
        <v>4380</v>
      </c>
      <c r="E53" s="87">
        <f t="shared" si="6"/>
        <v>1268</v>
      </c>
      <c r="F53" s="89">
        <v>5215</v>
      </c>
      <c r="G53" s="87">
        <v>4088</v>
      </c>
      <c r="H53" s="87">
        <v>1127</v>
      </c>
      <c r="I53" s="87">
        <v>433</v>
      </c>
      <c r="J53" s="87">
        <v>292</v>
      </c>
      <c r="K53" s="87">
        <v>141</v>
      </c>
    </row>
    <row r="54" spans="2:11" x14ac:dyDescent="0.2">
      <c r="B54" t="s">
        <v>54</v>
      </c>
      <c r="C54" s="87">
        <f t="shared" si="7"/>
        <v>969</v>
      </c>
      <c r="D54" s="87">
        <f t="shared" si="6"/>
        <v>320</v>
      </c>
      <c r="E54" s="87">
        <f t="shared" si="6"/>
        <v>649</v>
      </c>
      <c r="F54" s="89">
        <v>883</v>
      </c>
      <c r="G54" s="87">
        <v>287</v>
      </c>
      <c r="H54" s="87">
        <v>596</v>
      </c>
      <c r="I54" s="87">
        <v>86</v>
      </c>
      <c r="J54" s="87">
        <v>33</v>
      </c>
      <c r="K54" s="87">
        <v>53</v>
      </c>
    </row>
    <row r="55" spans="2:11" ht="15" x14ac:dyDescent="0.25">
      <c r="B55" s="85" t="s">
        <v>66</v>
      </c>
      <c r="C55" s="90">
        <f>SUM(F55,I55)</f>
        <v>23301</v>
      </c>
      <c r="D55" s="90">
        <f t="shared" si="6"/>
        <v>10671</v>
      </c>
      <c r="E55" s="90">
        <f t="shared" si="6"/>
        <v>12630</v>
      </c>
      <c r="F55" s="90">
        <f t="shared" ref="F55:K55" si="8">SUM(F47:F54)</f>
        <v>22296</v>
      </c>
      <c r="G55" s="90">
        <f t="shared" si="8"/>
        <v>10191</v>
      </c>
      <c r="H55" s="90">
        <f t="shared" si="8"/>
        <v>12105</v>
      </c>
      <c r="I55" s="90">
        <f t="shared" si="8"/>
        <v>1005</v>
      </c>
      <c r="J55" s="90">
        <f t="shared" si="8"/>
        <v>480</v>
      </c>
      <c r="K55" s="90">
        <f t="shared" si="8"/>
        <v>525</v>
      </c>
    </row>
    <row r="56" spans="2:11" x14ac:dyDescent="0.2">
      <c r="C56" s="82"/>
      <c r="D56" s="82"/>
      <c r="E56" s="82"/>
      <c r="F56" s="82"/>
      <c r="G56" s="82"/>
      <c r="H56" s="82"/>
      <c r="I56" s="82"/>
      <c r="J56" s="82"/>
      <c r="K56" s="82"/>
    </row>
    <row r="57" spans="2:11" x14ac:dyDescent="0.2">
      <c r="C57" s="205">
        <v>2018</v>
      </c>
      <c r="D57" s="206"/>
      <c r="E57" s="206"/>
      <c r="F57" s="206"/>
      <c r="G57" s="206"/>
      <c r="H57" s="206"/>
      <c r="I57" s="206"/>
      <c r="J57" s="206"/>
      <c r="K57" s="207"/>
    </row>
    <row r="58" spans="2:11" s="85" customFormat="1" ht="15" x14ac:dyDescent="0.25">
      <c r="B58"/>
      <c r="C58" s="81"/>
      <c r="D58" s="81"/>
      <c r="E58" s="81"/>
      <c r="F58" s="81"/>
      <c r="G58" s="81"/>
      <c r="H58" s="81"/>
      <c r="I58" s="81"/>
      <c r="J58" s="81"/>
      <c r="K58" s="81"/>
    </row>
    <row r="59" spans="2:11" ht="15.6" customHeight="1" x14ac:dyDescent="0.2">
      <c r="B59" t="s">
        <v>48</v>
      </c>
      <c r="C59" s="83">
        <f>SUM(F59,I59)</f>
        <v>2470</v>
      </c>
      <c r="D59" s="83">
        <f t="shared" ref="D59:E67" si="9">SUM(G59,J59)</f>
        <v>574</v>
      </c>
      <c r="E59" s="83">
        <f t="shared" si="9"/>
        <v>1896</v>
      </c>
      <c r="F59" s="87">
        <v>2381</v>
      </c>
      <c r="G59" s="87">
        <v>554</v>
      </c>
      <c r="H59" s="87">
        <v>1827</v>
      </c>
      <c r="I59" s="87">
        <v>89</v>
      </c>
      <c r="J59" s="87">
        <v>20</v>
      </c>
      <c r="K59" s="87">
        <v>69</v>
      </c>
    </row>
    <row r="60" spans="2:11" x14ac:dyDescent="0.2">
      <c r="B60" t="s">
        <v>6</v>
      </c>
      <c r="C60" s="83">
        <f t="shared" ref="C60:C67" si="10">SUM(F60,I60)</f>
        <v>255</v>
      </c>
      <c r="D60" s="83">
        <f t="shared" si="9"/>
        <v>131</v>
      </c>
      <c r="E60" s="83">
        <f t="shared" si="9"/>
        <v>124</v>
      </c>
      <c r="F60" s="87">
        <v>255</v>
      </c>
      <c r="G60" s="87">
        <v>131</v>
      </c>
      <c r="H60" s="87">
        <v>124</v>
      </c>
      <c r="I60" s="88" t="s">
        <v>52</v>
      </c>
      <c r="J60" s="88" t="s">
        <v>52</v>
      </c>
      <c r="K60" s="88" t="s">
        <v>52</v>
      </c>
    </row>
    <row r="61" spans="2:11" ht="16.899999999999999" customHeight="1" x14ac:dyDescent="0.2">
      <c r="B61" t="s">
        <v>63</v>
      </c>
      <c r="C61" s="83">
        <f t="shared" si="10"/>
        <v>9467</v>
      </c>
      <c r="D61" s="83">
        <f t="shared" si="9"/>
        <v>3515</v>
      </c>
      <c r="E61" s="83">
        <f t="shared" si="9"/>
        <v>5952</v>
      </c>
      <c r="F61" s="87">
        <v>9171</v>
      </c>
      <c r="G61" s="87">
        <v>3429</v>
      </c>
      <c r="H61" s="87">
        <v>5742</v>
      </c>
      <c r="I61" s="88">
        <v>296</v>
      </c>
      <c r="J61" s="88">
        <v>86</v>
      </c>
      <c r="K61" s="88">
        <v>210</v>
      </c>
    </row>
    <row r="62" spans="2:11" x14ac:dyDescent="0.2">
      <c r="B62" t="s">
        <v>64</v>
      </c>
      <c r="C62" s="83">
        <f t="shared" si="10"/>
        <v>2306</v>
      </c>
      <c r="D62" s="83">
        <f t="shared" si="9"/>
        <v>1058</v>
      </c>
      <c r="E62" s="83">
        <f t="shared" si="9"/>
        <v>1248</v>
      </c>
      <c r="F62" s="87">
        <v>2229</v>
      </c>
      <c r="G62" s="87">
        <v>1018</v>
      </c>
      <c r="H62" s="87">
        <v>1211</v>
      </c>
      <c r="I62" s="88">
        <v>77</v>
      </c>
      <c r="J62" s="88">
        <v>40</v>
      </c>
      <c r="K62" s="88">
        <v>37</v>
      </c>
    </row>
    <row r="63" spans="2:11" x14ac:dyDescent="0.2">
      <c r="B63" t="s">
        <v>50</v>
      </c>
      <c r="C63" s="83">
        <f t="shared" si="10"/>
        <v>1382</v>
      </c>
      <c r="D63" s="83">
        <f t="shared" si="9"/>
        <v>372</v>
      </c>
      <c r="E63" s="83">
        <f t="shared" si="9"/>
        <v>1010</v>
      </c>
      <c r="F63" s="87">
        <v>1325</v>
      </c>
      <c r="G63" s="87">
        <v>350</v>
      </c>
      <c r="H63" s="87">
        <v>975</v>
      </c>
      <c r="I63" s="88">
        <v>57</v>
      </c>
      <c r="J63" s="88">
        <v>22</v>
      </c>
      <c r="K63" s="88">
        <v>35</v>
      </c>
    </row>
    <row r="64" spans="2:11" x14ac:dyDescent="0.2">
      <c r="B64" t="s">
        <v>65</v>
      </c>
      <c r="C64" s="83">
        <f t="shared" si="10"/>
        <v>1262</v>
      </c>
      <c r="D64" s="83">
        <f t="shared" si="9"/>
        <v>629</v>
      </c>
      <c r="E64" s="83">
        <f t="shared" si="9"/>
        <v>633</v>
      </c>
      <c r="F64" s="87">
        <v>1238</v>
      </c>
      <c r="G64" s="87">
        <v>618</v>
      </c>
      <c r="H64" s="87">
        <v>620</v>
      </c>
      <c r="I64" s="88">
        <v>24</v>
      </c>
      <c r="J64" s="88">
        <v>11</v>
      </c>
      <c r="K64" s="88">
        <v>13</v>
      </c>
    </row>
    <row r="65" spans="2:11" x14ac:dyDescent="0.2">
      <c r="B65" t="s">
        <v>11</v>
      </c>
      <c r="C65" s="83">
        <f t="shared" si="10"/>
        <v>5759</v>
      </c>
      <c r="D65" s="83">
        <f t="shared" si="9"/>
        <v>4513</v>
      </c>
      <c r="E65" s="83">
        <f t="shared" si="9"/>
        <v>1246</v>
      </c>
      <c r="F65" s="87">
        <v>5314</v>
      </c>
      <c r="G65" s="87">
        <v>4221</v>
      </c>
      <c r="H65" s="87">
        <v>1093</v>
      </c>
      <c r="I65" s="88">
        <v>445</v>
      </c>
      <c r="J65" s="88">
        <v>292</v>
      </c>
      <c r="K65" s="88">
        <v>153</v>
      </c>
    </row>
    <row r="66" spans="2:11" x14ac:dyDescent="0.2">
      <c r="B66" t="s">
        <v>54</v>
      </c>
      <c r="C66" s="83">
        <f t="shared" si="10"/>
        <v>861</v>
      </c>
      <c r="D66" s="83">
        <f t="shared" si="9"/>
        <v>274</v>
      </c>
      <c r="E66" s="83">
        <f t="shared" si="9"/>
        <v>587</v>
      </c>
      <c r="F66" s="87">
        <v>803</v>
      </c>
      <c r="G66" s="87">
        <v>259</v>
      </c>
      <c r="H66" s="87">
        <v>544</v>
      </c>
      <c r="I66" s="88">
        <v>58</v>
      </c>
      <c r="J66" s="88">
        <v>15</v>
      </c>
      <c r="K66" s="88">
        <v>43</v>
      </c>
    </row>
    <row r="67" spans="2:11" ht="15" x14ac:dyDescent="0.25">
      <c r="B67" s="85" t="s">
        <v>66</v>
      </c>
      <c r="C67" s="86">
        <f t="shared" si="10"/>
        <v>23762</v>
      </c>
      <c r="D67" s="86">
        <f t="shared" si="9"/>
        <v>11066</v>
      </c>
      <c r="E67" s="86">
        <f t="shared" si="9"/>
        <v>12696</v>
      </c>
      <c r="F67" s="90">
        <f t="shared" ref="F67:K67" si="11">SUM(F59:F66)</f>
        <v>22716</v>
      </c>
      <c r="G67" s="90">
        <f t="shared" si="11"/>
        <v>10580</v>
      </c>
      <c r="H67" s="90">
        <f t="shared" si="11"/>
        <v>12136</v>
      </c>
      <c r="I67" s="90">
        <f t="shared" si="11"/>
        <v>1046</v>
      </c>
      <c r="J67" s="90">
        <f t="shared" si="11"/>
        <v>486</v>
      </c>
      <c r="K67" s="90">
        <f t="shared" si="11"/>
        <v>560</v>
      </c>
    </row>
    <row r="68" spans="2:11" x14ac:dyDescent="0.2">
      <c r="C68" s="82"/>
      <c r="D68" s="82"/>
      <c r="E68" s="82"/>
      <c r="F68" s="82"/>
      <c r="G68" s="82"/>
      <c r="H68" s="82"/>
      <c r="I68" s="82"/>
      <c r="J68" s="82"/>
      <c r="K68" s="82"/>
    </row>
    <row r="69" spans="2:11" x14ac:dyDescent="0.2">
      <c r="C69" s="82"/>
      <c r="D69" s="82"/>
      <c r="E69" s="82"/>
      <c r="F69" s="82"/>
      <c r="G69" s="82"/>
      <c r="H69" s="82"/>
      <c r="I69" s="82"/>
      <c r="J69" s="82"/>
      <c r="K69" s="82"/>
    </row>
    <row r="70" spans="2:11" s="85" customFormat="1" ht="15" x14ac:dyDescent="0.25">
      <c r="B70"/>
      <c r="C70"/>
      <c r="D70"/>
      <c r="E70"/>
      <c r="F70"/>
      <c r="G70"/>
      <c r="H70"/>
      <c r="I70"/>
      <c r="J70"/>
      <c r="K70"/>
    </row>
  </sheetData>
  <mergeCells count="11">
    <mergeCell ref="C9:K9"/>
    <mergeCell ref="C21:K21"/>
    <mergeCell ref="C33:K33"/>
    <mergeCell ref="C45:K45"/>
    <mergeCell ref="C57:K57"/>
    <mergeCell ref="B4:B7"/>
    <mergeCell ref="C4:K4"/>
    <mergeCell ref="C5:E5"/>
    <mergeCell ref="F5:H5"/>
    <mergeCell ref="I5:K5"/>
    <mergeCell ref="C7:K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8"/>
  <dimension ref="A1:L59"/>
  <sheetViews>
    <sheetView zoomScale="140" zoomScaleNormal="140" workbookViewId="0">
      <selection activeCell="A3" sqref="A3:J6"/>
    </sheetView>
    <sheetView workbookViewId="1">
      <selection sqref="A1:J1"/>
    </sheetView>
  </sheetViews>
  <sheetFormatPr baseColWidth="10" defaultColWidth="11.42578125" defaultRowHeight="8.25" x14ac:dyDescent="0.15"/>
  <cols>
    <col min="1" max="1" width="25.5703125" style="1" customWidth="1"/>
    <col min="2" max="10" width="6.85546875" style="1" customWidth="1"/>
    <col min="11" max="16384" width="11.42578125" style="1"/>
  </cols>
  <sheetData>
    <row r="1" spans="1:12" s="39" customFormat="1" ht="22.15" customHeight="1" x14ac:dyDescent="0.15">
      <c r="A1" s="222" t="s">
        <v>27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" customHeight="1" x14ac:dyDescent="0.15">
      <c r="A3" s="192" t="s">
        <v>13</v>
      </c>
      <c r="B3" s="188" t="s">
        <v>61</v>
      </c>
      <c r="C3" s="189"/>
      <c r="D3" s="189"/>
      <c r="E3" s="189"/>
      <c r="F3" s="189"/>
      <c r="G3" s="189"/>
      <c r="H3" s="189"/>
      <c r="I3" s="189"/>
      <c r="J3" s="190"/>
      <c r="K3" s="2"/>
      <c r="L3" s="2"/>
    </row>
    <row r="4" spans="1:12" ht="12" customHeight="1" x14ac:dyDescent="0.15">
      <c r="A4" s="193"/>
      <c r="B4" s="188" t="s">
        <v>0</v>
      </c>
      <c r="C4" s="189"/>
      <c r="D4" s="189"/>
      <c r="E4" s="189" t="s">
        <v>15</v>
      </c>
      <c r="F4" s="189"/>
      <c r="G4" s="189"/>
      <c r="H4" s="189" t="s">
        <v>16</v>
      </c>
      <c r="I4" s="189"/>
      <c r="J4" s="190"/>
      <c r="K4" s="2"/>
      <c r="L4" s="2"/>
    </row>
    <row r="5" spans="1:12" ht="12" customHeight="1" x14ac:dyDescent="0.15">
      <c r="A5" s="193"/>
      <c r="B5" s="57" t="s">
        <v>0</v>
      </c>
      <c r="C5" s="58" t="s">
        <v>1</v>
      </c>
      <c r="D5" s="58" t="s">
        <v>2</v>
      </c>
      <c r="E5" s="58" t="s">
        <v>0</v>
      </c>
      <c r="F5" s="58" t="s">
        <v>1</v>
      </c>
      <c r="G5" s="58" t="s">
        <v>2</v>
      </c>
      <c r="H5" s="58" t="s">
        <v>0</v>
      </c>
      <c r="I5" s="58" t="s">
        <v>1</v>
      </c>
      <c r="J5" s="59" t="s">
        <v>2</v>
      </c>
      <c r="K5" s="2"/>
      <c r="L5" s="2"/>
    </row>
    <row r="6" spans="1:12" ht="12" customHeight="1" x14ac:dyDescent="0.15">
      <c r="A6" s="194"/>
      <c r="B6" s="188" t="s">
        <v>3</v>
      </c>
      <c r="C6" s="189"/>
      <c r="D6" s="189"/>
      <c r="E6" s="189"/>
      <c r="F6" s="189"/>
      <c r="G6" s="189"/>
      <c r="H6" s="189"/>
      <c r="I6" s="189"/>
      <c r="J6" s="190"/>
      <c r="K6" s="2"/>
      <c r="L6" s="2"/>
    </row>
    <row r="7" spans="1:12" x14ac:dyDescent="0.15">
      <c r="A7" s="36"/>
      <c r="B7" s="37"/>
      <c r="C7" s="37"/>
      <c r="D7" s="37"/>
      <c r="E7" s="37"/>
      <c r="F7" s="37"/>
      <c r="G7" s="37"/>
      <c r="H7" s="37"/>
      <c r="I7" s="37"/>
      <c r="J7" s="37"/>
      <c r="K7" s="2"/>
      <c r="L7" s="2"/>
    </row>
    <row r="9" spans="1:12" x14ac:dyDescent="0.15">
      <c r="A9" s="36" t="s">
        <v>48</v>
      </c>
      <c r="B9" s="38">
        <v>4226</v>
      </c>
      <c r="C9" s="38">
        <v>1045</v>
      </c>
      <c r="D9" s="38">
        <v>3181</v>
      </c>
      <c r="E9" s="38">
        <v>4002</v>
      </c>
      <c r="F9" s="38">
        <v>971</v>
      </c>
      <c r="G9" s="38">
        <v>3031</v>
      </c>
      <c r="H9" s="38">
        <v>224</v>
      </c>
      <c r="I9" s="38">
        <v>74</v>
      </c>
      <c r="J9" s="38">
        <v>150</v>
      </c>
      <c r="K9" s="2"/>
      <c r="L9" s="2"/>
    </row>
    <row r="10" spans="1:12" ht="8.25" customHeight="1" x14ac:dyDescent="0.15">
      <c r="A10" s="36" t="s">
        <v>6</v>
      </c>
      <c r="B10" s="38">
        <v>432</v>
      </c>
      <c r="C10" s="38">
        <v>215</v>
      </c>
      <c r="D10" s="38">
        <v>217</v>
      </c>
      <c r="E10" s="38">
        <v>423</v>
      </c>
      <c r="F10" s="38">
        <v>212</v>
      </c>
      <c r="G10" s="38">
        <v>211</v>
      </c>
      <c r="H10" s="38">
        <v>9</v>
      </c>
      <c r="I10" s="38">
        <v>3</v>
      </c>
      <c r="J10" s="38">
        <v>6</v>
      </c>
      <c r="K10" s="2"/>
      <c r="L10" s="2"/>
    </row>
    <row r="11" spans="1:12" x14ac:dyDescent="0.15">
      <c r="A11" s="36" t="s">
        <v>49</v>
      </c>
      <c r="B11" s="38">
        <v>12683</v>
      </c>
      <c r="C11" s="38">
        <v>4828</v>
      </c>
      <c r="D11" s="38">
        <v>7855</v>
      </c>
      <c r="E11" s="38">
        <v>12051</v>
      </c>
      <c r="F11" s="38">
        <v>4630</v>
      </c>
      <c r="G11" s="38">
        <v>7421</v>
      </c>
      <c r="H11" s="38">
        <v>632</v>
      </c>
      <c r="I11" s="38">
        <v>198</v>
      </c>
      <c r="J11" s="38">
        <v>434</v>
      </c>
      <c r="K11" s="2"/>
      <c r="L11" s="2"/>
    </row>
    <row r="12" spans="1:12" x14ac:dyDescent="0.15">
      <c r="A12" s="36" t="s">
        <v>8</v>
      </c>
      <c r="B12" s="38">
        <v>4667</v>
      </c>
      <c r="C12" s="38">
        <v>2212</v>
      </c>
      <c r="D12" s="38">
        <v>2455</v>
      </c>
      <c r="E12" s="38">
        <v>4256</v>
      </c>
      <c r="F12" s="38">
        <v>2004</v>
      </c>
      <c r="G12" s="38">
        <v>2252</v>
      </c>
      <c r="H12" s="38">
        <v>411</v>
      </c>
      <c r="I12" s="38">
        <v>208</v>
      </c>
      <c r="J12" s="38">
        <v>203</v>
      </c>
      <c r="K12" s="2"/>
      <c r="L12" s="2"/>
    </row>
    <row r="13" spans="1:12" x14ac:dyDescent="0.15">
      <c r="A13" s="36" t="s">
        <v>50</v>
      </c>
      <c r="B13" s="38">
        <v>1925</v>
      </c>
      <c r="C13" s="38">
        <v>536</v>
      </c>
      <c r="D13" s="38">
        <v>1389</v>
      </c>
      <c r="E13" s="38">
        <v>1824</v>
      </c>
      <c r="F13" s="38">
        <v>496</v>
      </c>
      <c r="G13" s="38">
        <v>1328</v>
      </c>
      <c r="H13" s="38">
        <v>101</v>
      </c>
      <c r="I13" s="38">
        <v>40</v>
      </c>
      <c r="J13" s="38">
        <v>61</v>
      </c>
      <c r="K13" s="2"/>
      <c r="L13" s="2"/>
    </row>
    <row r="14" spans="1:12" x14ac:dyDescent="0.15">
      <c r="A14" s="36" t="s">
        <v>51</v>
      </c>
      <c r="B14" s="38" t="s">
        <v>52</v>
      </c>
      <c r="C14" s="38" t="s">
        <v>52</v>
      </c>
      <c r="D14" s="38" t="s">
        <v>52</v>
      </c>
      <c r="E14" s="38" t="s">
        <v>52</v>
      </c>
      <c r="F14" s="38" t="s">
        <v>52</v>
      </c>
      <c r="G14" s="38" t="s">
        <v>52</v>
      </c>
      <c r="H14" s="38" t="s">
        <v>52</v>
      </c>
      <c r="I14" s="38" t="s">
        <v>52</v>
      </c>
      <c r="J14" s="38" t="s">
        <v>52</v>
      </c>
      <c r="K14" s="2"/>
      <c r="L14" s="2"/>
    </row>
    <row r="15" spans="1:12" ht="16.5" x14ac:dyDescent="0.15">
      <c r="A15" s="36" t="s">
        <v>53</v>
      </c>
      <c r="B15" s="38">
        <v>2003</v>
      </c>
      <c r="C15" s="38">
        <v>936</v>
      </c>
      <c r="D15" s="38">
        <v>1067</v>
      </c>
      <c r="E15" s="38">
        <v>1833</v>
      </c>
      <c r="F15" s="38">
        <v>842</v>
      </c>
      <c r="G15" s="38">
        <v>991</v>
      </c>
      <c r="H15" s="38">
        <v>170</v>
      </c>
      <c r="I15" s="38">
        <v>94</v>
      </c>
      <c r="J15" s="38">
        <v>76</v>
      </c>
      <c r="K15" s="2"/>
      <c r="L15" s="2"/>
    </row>
    <row r="16" spans="1:12" x14ac:dyDescent="0.15">
      <c r="A16" s="36" t="s">
        <v>11</v>
      </c>
      <c r="B16" s="38">
        <v>9377</v>
      </c>
      <c r="C16" s="38">
        <v>7399</v>
      </c>
      <c r="D16" s="38">
        <v>1978</v>
      </c>
      <c r="E16" s="38">
        <v>8287</v>
      </c>
      <c r="F16" s="38">
        <v>6609</v>
      </c>
      <c r="G16" s="38">
        <v>1678</v>
      </c>
      <c r="H16" s="38">
        <v>1090</v>
      </c>
      <c r="I16" s="38">
        <v>790</v>
      </c>
      <c r="J16" s="38">
        <v>300</v>
      </c>
      <c r="K16" s="2"/>
      <c r="L16" s="2"/>
    </row>
    <row r="17" spans="1:12" x14ac:dyDescent="0.15">
      <c r="A17" s="36" t="s">
        <v>54</v>
      </c>
      <c r="B17" s="38">
        <v>1435</v>
      </c>
      <c r="C17" s="38">
        <v>423</v>
      </c>
      <c r="D17" s="38">
        <v>1012</v>
      </c>
      <c r="E17" s="38">
        <v>1263</v>
      </c>
      <c r="F17" s="38">
        <v>354</v>
      </c>
      <c r="G17" s="38">
        <v>909</v>
      </c>
      <c r="H17" s="38">
        <v>172</v>
      </c>
      <c r="I17" s="38">
        <v>69</v>
      </c>
      <c r="J17" s="38">
        <v>103</v>
      </c>
      <c r="K17" s="2"/>
      <c r="L17" s="2"/>
    </row>
    <row r="18" spans="1:12" x14ac:dyDescent="0.15">
      <c r="A18" s="36" t="s">
        <v>55</v>
      </c>
      <c r="B18" s="38">
        <v>17</v>
      </c>
      <c r="C18" s="38">
        <v>4</v>
      </c>
      <c r="D18" s="38">
        <v>13</v>
      </c>
      <c r="E18" s="38">
        <v>16</v>
      </c>
      <c r="F18" s="38">
        <v>4</v>
      </c>
      <c r="G18" s="38">
        <v>12</v>
      </c>
      <c r="H18" s="38">
        <v>1</v>
      </c>
      <c r="I18" s="38">
        <v>0</v>
      </c>
      <c r="J18" s="38">
        <v>1</v>
      </c>
      <c r="K18" s="2"/>
      <c r="L18" s="2"/>
    </row>
    <row r="19" spans="1:12" x14ac:dyDescent="0.15">
      <c r="A19" s="36" t="s">
        <v>18</v>
      </c>
      <c r="B19" s="38">
        <v>36765</v>
      </c>
      <c r="C19" s="38">
        <v>17598</v>
      </c>
      <c r="D19" s="38">
        <v>19167</v>
      </c>
      <c r="E19" s="38">
        <v>33955</v>
      </c>
      <c r="F19" s="38">
        <v>16122</v>
      </c>
      <c r="G19" s="38">
        <v>17833</v>
      </c>
      <c r="H19" s="38">
        <v>2810</v>
      </c>
      <c r="I19" s="38">
        <v>1476</v>
      </c>
      <c r="J19" s="38">
        <v>1334</v>
      </c>
      <c r="K19" s="2"/>
      <c r="L19" s="2"/>
    </row>
    <row r="20" spans="1:12" x14ac:dyDescent="0.15">
      <c r="A20" s="36"/>
      <c r="B20" s="38"/>
      <c r="C20" s="38"/>
      <c r="D20" s="38"/>
      <c r="E20" s="38"/>
      <c r="F20" s="38"/>
      <c r="G20" s="38"/>
      <c r="H20" s="38"/>
      <c r="I20" s="38"/>
      <c r="J20" s="38"/>
      <c r="K20" s="2"/>
      <c r="L20" s="2"/>
    </row>
    <row r="21" spans="1:12" x14ac:dyDescent="0.15">
      <c r="A21" s="36"/>
      <c r="B21" s="39"/>
      <c r="C21" s="39"/>
      <c r="D21" s="39"/>
      <c r="E21" s="39"/>
      <c r="F21" s="39"/>
      <c r="G21" s="39"/>
      <c r="H21" s="39"/>
      <c r="I21" s="39"/>
      <c r="J21" s="39"/>
      <c r="K21" s="2"/>
      <c r="L21" s="2"/>
    </row>
    <row r="22" spans="1:12" x14ac:dyDescent="0.15">
      <c r="K22" s="2"/>
      <c r="L22" s="2"/>
    </row>
    <row r="23" spans="1:12" x14ac:dyDescent="0.15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2"/>
      <c r="L23" s="2"/>
    </row>
    <row r="24" spans="1:12" x14ac:dyDescent="0.15">
      <c r="A24" s="40"/>
      <c r="B24" s="36"/>
      <c r="C24" s="36"/>
      <c r="D24" s="36"/>
      <c r="E24" s="36"/>
      <c r="F24" s="36"/>
      <c r="G24" s="36"/>
      <c r="H24" s="36"/>
      <c r="I24" s="36"/>
      <c r="J24" s="36"/>
      <c r="K24" s="2"/>
      <c r="L24" s="2"/>
    </row>
    <row r="25" spans="1:12" ht="12" customHeight="1" x14ac:dyDescent="0.15">
      <c r="A25" s="192" t="s">
        <v>13</v>
      </c>
      <c r="B25" s="188" t="s">
        <v>61</v>
      </c>
      <c r="C25" s="189"/>
      <c r="D25" s="189"/>
      <c r="E25" s="189"/>
      <c r="F25" s="189"/>
      <c r="G25" s="189"/>
      <c r="H25" s="189"/>
      <c r="I25" s="189"/>
      <c r="J25" s="190"/>
      <c r="K25" s="2"/>
      <c r="L25" s="2"/>
    </row>
    <row r="26" spans="1:12" ht="12" customHeight="1" x14ac:dyDescent="0.15">
      <c r="A26" s="193"/>
      <c r="B26" s="188" t="s">
        <v>0</v>
      </c>
      <c r="C26" s="189"/>
      <c r="D26" s="189"/>
      <c r="E26" s="189" t="s">
        <v>15</v>
      </c>
      <c r="F26" s="189"/>
      <c r="G26" s="189"/>
      <c r="H26" s="189" t="s">
        <v>16</v>
      </c>
      <c r="I26" s="189"/>
      <c r="J26" s="190"/>
      <c r="K26" s="2"/>
      <c r="L26" s="2"/>
    </row>
    <row r="27" spans="1:12" ht="12" customHeight="1" x14ac:dyDescent="0.15">
      <c r="A27" s="193"/>
      <c r="B27" s="57" t="s">
        <v>0</v>
      </c>
      <c r="C27" s="58" t="s">
        <v>1</v>
      </c>
      <c r="D27" s="58" t="s">
        <v>2</v>
      </c>
      <c r="E27" s="58" t="s">
        <v>0</v>
      </c>
      <c r="F27" s="58" t="s">
        <v>1</v>
      </c>
      <c r="G27" s="58" t="s">
        <v>2</v>
      </c>
      <c r="H27" s="58" t="s">
        <v>0</v>
      </c>
      <c r="I27" s="58" t="s">
        <v>1</v>
      </c>
      <c r="J27" s="59" t="s">
        <v>2</v>
      </c>
      <c r="K27" s="2"/>
      <c r="L27" s="2"/>
    </row>
    <row r="28" spans="1:12" ht="12" customHeight="1" x14ac:dyDescent="0.15">
      <c r="A28" s="194"/>
      <c r="B28" s="188" t="s">
        <v>17</v>
      </c>
      <c r="C28" s="189"/>
      <c r="D28" s="189"/>
      <c r="E28" s="189"/>
      <c r="F28" s="189"/>
      <c r="G28" s="189"/>
      <c r="H28" s="189"/>
      <c r="I28" s="189"/>
      <c r="J28" s="190"/>
      <c r="K28" s="2"/>
      <c r="L28" s="2"/>
    </row>
    <row r="29" spans="1:12" x14ac:dyDescent="0.15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2"/>
      <c r="L29" s="2"/>
    </row>
    <row r="30" spans="1:12" x14ac:dyDescent="0.15">
      <c r="A30" s="36" t="s">
        <v>48</v>
      </c>
      <c r="B30" s="42">
        <v>11.494628042975656</v>
      </c>
      <c r="C30" s="42">
        <v>5.9381747925900665</v>
      </c>
      <c r="D30" s="42">
        <v>16.596233108989409</v>
      </c>
      <c r="E30" s="42">
        <v>11.786187601236932</v>
      </c>
      <c r="F30" s="42">
        <v>6.022825952115122</v>
      </c>
      <c r="G30" s="42">
        <v>16.996579375315427</v>
      </c>
      <c r="H30" s="42">
        <v>7.9715302491103204</v>
      </c>
      <c r="I30" s="42">
        <v>5.0135501355013554</v>
      </c>
      <c r="J30" s="42">
        <v>11.244377811094452</v>
      </c>
      <c r="K30" s="2"/>
      <c r="L30" s="2"/>
    </row>
    <row r="31" spans="1:12" x14ac:dyDescent="0.15">
      <c r="A31" s="36" t="s">
        <v>6</v>
      </c>
      <c r="B31" s="42">
        <v>1.175030599755202</v>
      </c>
      <c r="C31" s="42">
        <v>1.2217297420161382</v>
      </c>
      <c r="D31" s="42">
        <v>1.1321542234048105</v>
      </c>
      <c r="E31" s="42">
        <v>1.2457664556030039</v>
      </c>
      <c r="F31" s="42">
        <v>1.3149733283711698</v>
      </c>
      <c r="G31" s="42">
        <v>1.1831996859754388</v>
      </c>
      <c r="H31" s="42">
        <v>0.32028469750889682</v>
      </c>
      <c r="I31" s="42">
        <v>0.20325203252032523</v>
      </c>
      <c r="J31" s="42">
        <v>0.4497751124437781</v>
      </c>
      <c r="K31" s="2"/>
      <c r="L31" s="2"/>
    </row>
    <row r="32" spans="1:12" ht="8.25" customHeight="1" x14ac:dyDescent="0.15">
      <c r="A32" s="36" t="s">
        <v>49</v>
      </c>
      <c r="B32" s="42">
        <v>34.497484020127835</v>
      </c>
      <c r="C32" s="42">
        <v>27.434935788157745</v>
      </c>
      <c r="D32" s="42">
        <v>40.981895967026659</v>
      </c>
      <c r="E32" s="42">
        <v>35.491091150051538</v>
      </c>
      <c r="F32" s="42">
        <v>28.718521275276021</v>
      </c>
      <c r="G32" s="42">
        <v>41.613861941344702</v>
      </c>
      <c r="H32" s="42">
        <v>22.491103202846972</v>
      </c>
      <c r="I32" s="42">
        <v>13.414634146341465</v>
      </c>
      <c r="J32" s="42">
        <v>32.533733133433287</v>
      </c>
      <c r="K32" s="2"/>
      <c r="L32" s="2"/>
    </row>
    <row r="33" spans="1:12" x14ac:dyDescent="0.15">
      <c r="A33" s="36" t="s">
        <v>8</v>
      </c>
      <c r="B33" s="42">
        <v>12.694138446892426</v>
      </c>
      <c r="C33" s="42">
        <v>12.569610182975339</v>
      </c>
      <c r="D33" s="42">
        <v>12.808472896123547</v>
      </c>
      <c r="E33" s="42">
        <v>12.534236489471359</v>
      </c>
      <c r="F33" s="42">
        <v>12.43021957573502</v>
      </c>
      <c r="G33" s="42">
        <v>12.628273425671507</v>
      </c>
      <c r="H33" s="42">
        <v>14.626334519572953</v>
      </c>
      <c r="I33" s="42">
        <v>14.092140921409213</v>
      </c>
      <c r="J33" s="42">
        <v>15.217391304347828</v>
      </c>
      <c r="K33" s="2"/>
      <c r="L33" s="2"/>
    </row>
    <row r="34" spans="1:12" x14ac:dyDescent="0.15">
      <c r="A34" s="36" t="s">
        <v>50</v>
      </c>
      <c r="B34" s="42">
        <v>5.2359581123351013</v>
      </c>
      <c r="C34" s="42">
        <v>3.0458006591658142</v>
      </c>
      <c r="D34" s="42">
        <v>7.2468304899045242</v>
      </c>
      <c r="E34" s="42">
        <v>5.3718156383448683</v>
      </c>
      <c r="F34" s="42">
        <v>3.0765413720382084</v>
      </c>
      <c r="G34" s="42">
        <v>7.4468681657601081</v>
      </c>
      <c r="H34" s="42">
        <v>3.5943060498220638</v>
      </c>
      <c r="I34" s="42">
        <v>2.7100271002710028</v>
      </c>
      <c r="J34" s="42">
        <v>4.5727136431784112</v>
      </c>
      <c r="K34" s="2"/>
      <c r="L34" s="2"/>
    </row>
    <row r="35" spans="1:12" x14ac:dyDescent="0.15">
      <c r="A35" s="36" t="s">
        <v>51</v>
      </c>
      <c r="B35" s="42"/>
      <c r="C35" s="42"/>
      <c r="D35" s="42"/>
      <c r="E35" s="42"/>
      <c r="F35" s="42"/>
      <c r="G35" s="42"/>
      <c r="H35" s="42"/>
      <c r="I35" s="42"/>
      <c r="J35" s="42"/>
      <c r="K35" s="2"/>
      <c r="L35" s="2"/>
    </row>
    <row r="36" spans="1:12" ht="16.5" x14ac:dyDescent="0.15">
      <c r="A36" s="36" t="s">
        <v>53</v>
      </c>
      <c r="B36" s="42">
        <v>5.4481164150686796</v>
      </c>
      <c r="C36" s="42">
        <v>5.3187862257074672</v>
      </c>
      <c r="D36" s="42">
        <v>5.5668597067877084</v>
      </c>
      <c r="E36" s="42">
        <v>5.398321307613017</v>
      </c>
      <c r="F36" s="42">
        <v>5.2226770872100241</v>
      </c>
      <c r="G36" s="42">
        <v>5.5571132170694781</v>
      </c>
      <c r="H36" s="42">
        <v>6.0498220640569391</v>
      </c>
      <c r="I36" s="42">
        <v>6.3685636856368566</v>
      </c>
      <c r="J36" s="42">
        <v>5.6971514242878563</v>
      </c>
      <c r="K36" s="2"/>
      <c r="L36" s="2"/>
    </row>
    <row r="37" spans="1:12" x14ac:dyDescent="0.15">
      <c r="A37" s="36" t="s">
        <v>11</v>
      </c>
      <c r="B37" s="42">
        <v>25.505235958112337</v>
      </c>
      <c r="C37" s="42">
        <v>42.04455051710422</v>
      </c>
      <c r="D37" s="42">
        <v>10.319820524860438</v>
      </c>
      <c r="E37" s="42">
        <v>24.405831247238993</v>
      </c>
      <c r="F37" s="42">
        <v>40.993673241533308</v>
      </c>
      <c r="G37" s="42">
        <v>9.4095216733023044</v>
      </c>
      <c r="H37" s="42">
        <v>38.790035587188612</v>
      </c>
      <c r="I37" s="42">
        <v>53.523035230352299</v>
      </c>
      <c r="J37" s="42">
        <v>22.488755622188904</v>
      </c>
      <c r="K37" s="2"/>
      <c r="L37" s="2"/>
    </row>
    <row r="38" spans="1:12" x14ac:dyDescent="0.15">
      <c r="A38" s="36" t="s">
        <v>54</v>
      </c>
      <c r="B38" s="42">
        <v>3.9031687746498025</v>
      </c>
      <c r="C38" s="42">
        <v>2.4036822366177977</v>
      </c>
      <c r="D38" s="42">
        <v>5.2799081755099913</v>
      </c>
      <c r="E38" s="42">
        <v>3.719628920630246</v>
      </c>
      <c r="F38" s="42">
        <v>2.1957573502046892</v>
      </c>
      <c r="G38" s="42">
        <v>5.0972915381595918</v>
      </c>
      <c r="H38" s="42">
        <v>6.1209964412811386</v>
      </c>
      <c r="I38" s="42">
        <v>4.6747967479674797</v>
      </c>
      <c r="J38" s="42">
        <v>7.7211394302848584</v>
      </c>
      <c r="K38" s="2"/>
      <c r="L38" s="2"/>
    </row>
    <row r="39" spans="1:12" x14ac:dyDescent="0.15">
      <c r="A39" s="36" t="s">
        <v>55</v>
      </c>
      <c r="B39" s="42">
        <v>4.6239630082959338E-2</v>
      </c>
      <c r="C39" s="42">
        <v>2.2729855665416524E-2</v>
      </c>
      <c r="D39" s="42">
        <v>6.7824907392914913E-2</v>
      </c>
      <c r="E39" s="42">
        <v>4.7121189810042707E-2</v>
      </c>
      <c r="F39" s="42">
        <v>2.4810817516437163E-2</v>
      </c>
      <c r="G39" s="42">
        <v>6.7290977401446767E-2</v>
      </c>
      <c r="H39" s="42">
        <v>3.5587188612099648E-2</v>
      </c>
      <c r="I39" s="42">
        <v>0</v>
      </c>
      <c r="J39" s="42">
        <v>7.4962518740629688E-2</v>
      </c>
      <c r="K39" s="2"/>
      <c r="L39" s="2"/>
    </row>
    <row r="40" spans="1:12" ht="9" customHeight="1" x14ac:dyDescent="0.15">
      <c r="A40" s="36" t="s">
        <v>18</v>
      </c>
      <c r="B40" s="42">
        <v>100</v>
      </c>
      <c r="C40" s="42">
        <v>100</v>
      </c>
      <c r="D40" s="42">
        <v>100</v>
      </c>
      <c r="E40" s="42">
        <v>100</v>
      </c>
      <c r="F40" s="42">
        <v>100</v>
      </c>
      <c r="G40" s="42">
        <v>100</v>
      </c>
      <c r="H40" s="42">
        <v>100</v>
      </c>
      <c r="I40" s="42">
        <v>100</v>
      </c>
      <c r="J40" s="42">
        <v>100</v>
      </c>
      <c r="K40" s="2"/>
      <c r="L40" s="2"/>
    </row>
    <row r="41" spans="1:12" x14ac:dyDescent="0.15">
      <c r="A41" s="44"/>
      <c r="B41" s="41"/>
      <c r="C41" s="41"/>
      <c r="D41" s="41"/>
      <c r="E41" s="41"/>
      <c r="F41" s="41"/>
      <c r="G41" s="41"/>
      <c r="H41" s="41"/>
      <c r="I41" s="41"/>
      <c r="J41" s="41"/>
      <c r="K41" s="2"/>
      <c r="L41" s="2"/>
    </row>
    <row r="42" spans="1:12" ht="3" customHeight="1" x14ac:dyDescent="0.15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2"/>
      <c r="L42" s="2"/>
    </row>
    <row r="43" spans="1:12" x14ac:dyDescent="0.15">
      <c r="A43" s="45" t="s">
        <v>4</v>
      </c>
      <c r="B43" s="45"/>
      <c r="C43" s="45"/>
      <c r="D43" s="45"/>
      <c r="E43" s="45"/>
      <c r="F43" s="45"/>
      <c r="G43" s="45"/>
      <c r="H43" s="45"/>
      <c r="I43" s="45"/>
      <c r="J43" s="45"/>
      <c r="K43" s="2"/>
      <c r="L43" s="2"/>
    </row>
    <row r="46" spans="1:12" x14ac:dyDescent="0.15">
      <c r="B46" s="3"/>
      <c r="C46" s="3"/>
      <c r="D46" s="3"/>
      <c r="E46" s="3"/>
      <c r="F46" s="3"/>
      <c r="G46" s="3"/>
      <c r="H46" s="3"/>
      <c r="I46" s="3"/>
      <c r="J46" s="3"/>
    </row>
    <row r="47" spans="1:12" x14ac:dyDescent="0.15">
      <c r="B47" s="3"/>
      <c r="C47" s="3"/>
      <c r="D47" s="3"/>
      <c r="E47" s="3"/>
      <c r="F47" s="3"/>
      <c r="G47" s="3"/>
      <c r="H47" s="3"/>
      <c r="I47" s="3"/>
      <c r="J47" s="3"/>
    </row>
    <row r="48" spans="1:12" x14ac:dyDescent="0.15">
      <c r="B48" s="3"/>
      <c r="C48" s="3"/>
      <c r="D48" s="3"/>
      <c r="E48" s="4"/>
      <c r="F48" s="3"/>
      <c r="G48" s="3"/>
      <c r="H48" s="3"/>
      <c r="I48" s="3"/>
      <c r="J48" s="3"/>
    </row>
    <row r="49" spans="2:10" x14ac:dyDescent="0.15">
      <c r="B49" s="3"/>
      <c r="C49" s="3"/>
      <c r="D49" s="3"/>
      <c r="E49" s="4"/>
      <c r="F49" s="4"/>
      <c r="G49" s="4"/>
      <c r="H49" s="4"/>
      <c r="I49" s="3"/>
      <c r="J49" s="3"/>
    </row>
    <row r="50" spans="2:10" x14ac:dyDescent="0.15">
      <c r="B50" s="3"/>
      <c r="C50" s="3"/>
      <c r="D50" s="3"/>
      <c r="E50" s="4"/>
      <c r="F50" s="4"/>
      <c r="G50" s="4"/>
      <c r="H50" s="4"/>
      <c r="I50" s="3"/>
      <c r="J50" s="3"/>
    </row>
    <row r="51" spans="2:10" x14ac:dyDescent="0.15">
      <c r="B51" s="3"/>
      <c r="C51" s="3"/>
      <c r="D51" s="3"/>
      <c r="E51" s="4"/>
      <c r="F51" s="4"/>
      <c r="G51" s="4"/>
      <c r="H51" s="4"/>
      <c r="I51" s="3"/>
      <c r="J51" s="3"/>
    </row>
    <row r="52" spans="2:10" x14ac:dyDescent="0.15">
      <c r="B52" s="3"/>
      <c r="C52" s="3"/>
      <c r="D52" s="3"/>
      <c r="E52" s="4"/>
      <c r="F52" s="4"/>
      <c r="G52" s="4"/>
      <c r="H52" s="4"/>
      <c r="I52" s="3"/>
      <c r="J52" s="3"/>
    </row>
    <row r="53" spans="2:10" x14ac:dyDescent="0.15">
      <c r="B53" s="3"/>
      <c r="C53" s="3"/>
      <c r="D53" s="3"/>
      <c r="E53" s="4"/>
      <c r="F53" s="4"/>
      <c r="G53" s="4"/>
      <c r="H53" s="4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3"/>
      <c r="I55" s="3"/>
      <c r="J55" s="3"/>
    </row>
    <row r="56" spans="2:10" x14ac:dyDescent="0.15">
      <c r="B56" s="3"/>
      <c r="C56" s="3"/>
      <c r="D56" s="3"/>
      <c r="E56" s="3"/>
      <c r="F56" s="3"/>
      <c r="G56" s="3"/>
      <c r="H56" s="3"/>
      <c r="I56" s="3"/>
      <c r="J56" s="3"/>
    </row>
    <row r="57" spans="2:10" x14ac:dyDescent="0.15">
      <c r="B57" s="3"/>
      <c r="C57" s="3"/>
      <c r="D57" s="3"/>
      <c r="E57" s="3"/>
      <c r="F57" s="3"/>
      <c r="G57" s="3"/>
      <c r="H57" s="3"/>
      <c r="I57" s="3"/>
      <c r="J57" s="3"/>
    </row>
    <row r="58" spans="2:10" x14ac:dyDescent="0.15">
      <c r="B58" s="3"/>
      <c r="C58" s="3"/>
      <c r="D58" s="3"/>
      <c r="E58" s="3"/>
      <c r="F58" s="3"/>
      <c r="G58" s="3"/>
      <c r="H58" s="3"/>
      <c r="I58" s="3"/>
      <c r="J58" s="3"/>
    </row>
    <row r="59" spans="2:10" x14ac:dyDescent="0.15">
      <c r="B59" s="3"/>
      <c r="C59" s="3"/>
      <c r="D59" s="3"/>
      <c r="E59" s="3"/>
      <c r="F59" s="3"/>
      <c r="G59" s="3"/>
      <c r="H59" s="3"/>
      <c r="I59" s="3"/>
      <c r="J59" s="3"/>
    </row>
  </sheetData>
  <mergeCells count="13">
    <mergeCell ref="A1:J1"/>
    <mergeCell ref="A3:A6"/>
    <mergeCell ref="B3:J3"/>
    <mergeCell ref="B4:D4"/>
    <mergeCell ref="E4:G4"/>
    <mergeCell ref="H4:J4"/>
    <mergeCell ref="B6:J6"/>
    <mergeCell ref="A25:A28"/>
    <mergeCell ref="B25:J25"/>
    <mergeCell ref="B26:D26"/>
    <mergeCell ref="E26:G26"/>
    <mergeCell ref="H26:J26"/>
    <mergeCell ref="B28:J28"/>
  </mergeCells>
  <pageMargins left="0.78740157499999996" right="0.78740157499999996" top="0.984251969" bottom="0.984251969" header="0.4921259845" footer="0.4921259845"/>
  <pageSetup paperSize="9"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"/>
  <dimension ref="A1:L55"/>
  <sheetViews>
    <sheetView zoomScale="140" zoomScaleNormal="140" workbookViewId="0">
      <selection activeCell="B36" sqref="B36"/>
    </sheetView>
    <sheetView workbookViewId="1">
      <selection sqref="A1:J1"/>
    </sheetView>
  </sheetViews>
  <sheetFormatPr baseColWidth="10" defaultColWidth="11.42578125" defaultRowHeight="8.25" x14ac:dyDescent="0.15"/>
  <cols>
    <col min="1" max="1" width="25.5703125" style="1" customWidth="1"/>
    <col min="2" max="10" width="6.85546875" style="1" customWidth="1"/>
    <col min="11" max="16384" width="11.42578125" style="1"/>
  </cols>
  <sheetData>
    <row r="1" spans="1:12" s="39" customFormat="1" ht="22.15" customHeight="1" x14ac:dyDescent="0.15">
      <c r="A1" s="222" t="s">
        <v>27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" customHeight="1" x14ac:dyDescent="0.15">
      <c r="A3" s="192" t="s">
        <v>13</v>
      </c>
      <c r="B3" s="188" t="s">
        <v>19</v>
      </c>
      <c r="C3" s="189"/>
      <c r="D3" s="189"/>
      <c r="E3" s="189"/>
      <c r="F3" s="189"/>
      <c r="G3" s="189"/>
      <c r="H3" s="189"/>
      <c r="I3" s="189"/>
      <c r="J3" s="190"/>
      <c r="K3" s="2"/>
      <c r="L3" s="2"/>
    </row>
    <row r="4" spans="1:12" ht="12" customHeight="1" x14ac:dyDescent="0.15">
      <c r="A4" s="193"/>
      <c r="B4" s="188" t="s">
        <v>0</v>
      </c>
      <c r="C4" s="189"/>
      <c r="D4" s="189"/>
      <c r="E4" s="189" t="s">
        <v>15</v>
      </c>
      <c r="F4" s="189"/>
      <c r="G4" s="189"/>
      <c r="H4" s="189" t="s">
        <v>16</v>
      </c>
      <c r="I4" s="189"/>
      <c r="J4" s="190"/>
      <c r="K4" s="2"/>
      <c r="L4" s="2"/>
    </row>
    <row r="5" spans="1:12" ht="12" customHeight="1" x14ac:dyDescent="0.15">
      <c r="A5" s="193"/>
      <c r="B5" s="33" t="s">
        <v>0</v>
      </c>
      <c r="C5" s="34" t="s">
        <v>1</v>
      </c>
      <c r="D5" s="34" t="s">
        <v>2</v>
      </c>
      <c r="E5" s="34" t="s">
        <v>0</v>
      </c>
      <c r="F5" s="34" t="s">
        <v>1</v>
      </c>
      <c r="G5" s="34" t="s">
        <v>2</v>
      </c>
      <c r="H5" s="34" t="s">
        <v>0</v>
      </c>
      <c r="I5" s="34" t="s">
        <v>1</v>
      </c>
      <c r="J5" s="35" t="s">
        <v>2</v>
      </c>
      <c r="K5" s="2"/>
      <c r="L5" s="2"/>
    </row>
    <row r="6" spans="1:12" ht="12" customHeight="1" x14ac:dyDescent="0.15">
      <c r="A6" s="194"/>
      <c r="B6" s="188" t="s">
        <v>3</v>
      </c>
      <c r="C6" s="189"/>
      <c r="D6" s="189"/>
      <c r="E6" s="189"/>
      <c r="F6" s="189"/>
      <c r="G6" s="189"/>
      <c r="H6" s="189"/>
      <c r="I6" s="189"/>
      <c r="J6" s="190"/>
      <c r="K6" s="2"/>
      <c r="L6" s="2"/>
    </row>
    <row r="7" spans="1:12" x14ac:dyDescent="0.15">
      <c r="A7" s="36"/>
      <c r="B7" s="37"/>
      <c r="C7" s="37"/>
      <c r="D7" s="37"/>
      <c r="E7" s="37"/>
      <c r="F7" s="37"/>
      <c r="G7" s="37"/>
      <c r="H7" s="37"/>
      <c r="I7" s="37"/>
      <c r="J7" s="37"/>
      <c r="K7" s="2"/>
      <c r="L7" s="2"/>
    </row>
    <row r="8" spans="1:12" x14ac:dyDescent="0.15">
      <c r="A8" s="36" t="s">
        <v>5</v>
      </c>
      <c r="B8" s="38">
        <v>5972</v>
      </c>
      <c r="C8" s="38">
        <v>1245</v>
      </c>
      <c r="D8" s="38">
        <v>4727</v>
      </c>
      <c r="E8" s="38">
        <v>5743</v>
      </c>
      <c r="F8" s="38">
        <v>1186</v>
      </c>
      <c r="G8" s="38">
        <v>4557</v>
      </c>
      <c r="H8" s="38">
        <v>229</v>
      </c>
      <c r="I8" s="38">
        <v>59</v>
      </c>
      <c r="J8" s="38">
        <v>170</v>
      </c>
      <c r="K8" s="2"/>
      <c r="L8" s="2"/>
    </row>
    <row r="9" spans="1:12" x14ac:dyDescent="0.15">
      <c r="A9" s="36" t="s">
        <v>6</v>
      </c>
      <c r="B9" s="38">
        <v>413</v>
      </c>
      <c r="C9" s="38">
        <v>165</v>
      </c>
      <c r="D9" s="38">
        <v>248</v>
      </c>
      <c r="E9" s="38">
        <v>405</v>
      </c>
      <c r="F9" s="38">
        <v>160</v>
      </c>
      <c r="G9" s="38">
        <v>245</v>
      </c>
      <c r="H9" s="38">
        <v>8</v>
      </c>
      <c r="I9" s="38">
        <v>5</v>
      </c>
      <c r="J9" s="38">
        <v>3</v>
      </c>
      <c r="K9" s="2"/>
      <c r="L9" s="2"/>
    </row>
    <row r="10" spans="1:12" ht="8.25" customHeight="1" x14ac:dyDescent="0.15">
      <c r="A10" s="36" t="s">
        <v>7</v>
      </c>
      <c r="B10" s="38">
        <v>9575</v>
      </c>
      <c r="C10" s="38">
        <v>4098</v>
      </c>
      <c r="D10" s="38">
        <v>5477</v>
      </c>
      <c r="E10" s="38">
        <v>9031</v>
      </c>
      <c r="F10" s="38">
        <v>3908</v>
      </c>
      <c r="G10" s="38">
        <v>5123</v>
      </c>
      <c r="H10" s="38">
        <v>544</v>
      </c>
      <c r="I10" s="38">
        <v>190</v>
      </c>
      <c r="J10" s="38">
        <v>354</v>
      </c>
      <c r="K10" s="2"/>
      <c r="L10" s="2"/>
    </row>
    <row r="11" spans="1:12" x14ac:dyDescent="0.15">
      <c r="A11" s="36" t="s">
        <v>8</v>
      </c>
      <c r="B11" s="38">
        <v>6084</v>
      </c>
      <c r="C11" s="38">
        <v>3190</v>
      </c>
      <c r="D11" s="38">
        <v>2894</v>
      </c>
      <c r="E11" s="38">
        <v>5578</v>
      </c>
      <c r="F11" s="38">
        <v>2932</v>
      </c>
      <c r="G11" s="38">
        <v>2646</v>
      </c>
      <c r="H11" s="38">
        <v>506</v>
      </c>
      <c r="I11" s="38">
        <v>258</v>
      </c>
      <c r="J11" s="38">
        <v>248</v>
      </c>
      <c r="K11" s="2"/>
      <c r="L11" s="2"/>
    </row>
    <row r="12" spans="1:12" x14ac:dyDescent="0.15">
      <c r="A12" s="36" t="s">
        <v>22</v>
      </c>
      <c r="B12" s="38">
        <v>1876</v>
      </c>
      <c r="C12" s="38">
        <v>576</v>
      </c>
      <c r="D12" s="38">
        <v>1300</v>
      </c>
      <c r="E12" s="38">
        <v>1787</v>
      </c>
      <c r="F12" s="38">
        <v>540</v>
      </c>
      <c r="G12" s="38">
        <v>1247</v>
      </c>
      <c r="H12" s="38">
        <v>89</v>
      </c>
      <c r="I12" s="38">
        <v>36</v>
      </c>
      <c r="J12" s="38">
        <v>53</v>
      </c>
      <c r="K12" s="2"/>
      <c r="L12" s="2"/>
    </row>
    <row r="13" spans="1:12" x14ac:dyDescent="0.15">
      <c r="A13" s="36" t="s">
        <v>9</v>
      </c>
      <c r="B13" s="38">
        <v>369</v>
      </c>
      <c r="C13" s="38">
        <v>61</v>
      </c>
      <c r="D13" s="38">
        <v>308</v>
      </c>
      <c r="E13" s="38">
        <v>359</v>
      </c>
      <c r="F13" s="38">
        <v>58</v>
      </c>
      <c r="G13" s="38">
        <v>301</v>
      </c>
      <c r="H13" s="38">
        <v>10</v>
      </c>
      <c r="I13" s="38">
        <v>3</v>
      </c>
      <c r="J13" s="38">
        <v>7</v>
      </c>
      <c r="K13" s="2"/>
      <c r="L13" s="2"/>
    </row>
    <row r="14" spans="1:12" x14ac:dyDescent="0.15">
      <c r="A14" s="36" t="s">
        <v>10</v>
      </c>
      <c r="B14" s="38">
        <v>1472</v>
      </c>
      <c r="C14" s="38">
        <v>742</v>
      </c>
      <c r="D14" s="38">
        <v>730</v>
      </c>
      <c r="E14" s="38">
        <v>1309</v>
      </c>
      <c r="F14" s="38">
        <v>662</v>
      </c>
      <c r="G14" s="38">
        <v>647</v>
      </c>
      <c r="H14" s="38">
        <v>163</v>
      </c>
      <c r="I14" s="38">
        <v>80</v>
      </c>
      <c r="J14" s="38">
        <v>83</v>
      </c>
      <c r="K14" s="2"/>
      <c r="L14" s="2"/>
    </row>
    <row r="15" spans="1:12" x14ac:dyDescent="0.15">
      <c r="A15" s="36" t="s">
        <v>11</v>
      </c>
      <c r="B15" s="38">
        <v>7165</v>
      </c>
      <c r="C15" s="38">
        <v>5617</v>
      </c>
      <c r="D15" s="38">
        <v>1548</v>
      </c>
      <c r="E15" s="38">
        <v>6338</v>
      </c>
      <c r="F15" s="38">
        <v>5005</v>
      </c>
      <c r="G15" s="38">
        <v>1333</v>
      </c>
      <c r="H15" s="38">
        <v>827</v>
      </c>
      <c r="I15" s="38">
        <v>612</v>
      </c>
      <c r="J15" s="38">
        <v>215</v>
      </c>
      <c r="K15" s="2"/>
      <c r="L15" s="2"/>
    </row>
    <row r="16" spans="1:12" x14ac:dyDescent="0.15">
      <c r="A16" s="36" t="s">
        <v>20</v>
      </c>
      <c r="B16" s="38">
        <v>1335</v>
      </c>
      <c r="C16" s="38">
        <v>383</v>
      </c>
      <c r="D16" s="38">
        <v>952</v>
      </c>
      <c r="E16" s="38">
        <v>1186</v>
      </c>
      <c r="F16" s="38">
        <v>328</v>
      </c>
      <c r="G16" s="38">
        <v>858</v>
      </c>
      <c r="H16" s="38">
        <v>149</v>
      </c>
      <c r="I16" s="38">
        <v>55</v>
      </c>
      <c r="J16" s="38">
        <v>94</v>
      </c>
      <c r="K16" s="2"/>
      <c r="L16" s="2"/>
    </row>
    <row r="17" spans="1:12" x14ac:dyDescent="0.15">
      <c r="A17" s="36"/>
      <c r="B17" s="39"/>
      <c r="C17" s="39"/>
      <c r="D17" s="39"/>
      <c r="E17" s="39"/>
      <c r="F17" s="39"/>
      <c r="G17" s="39"/>
      <c r="H17" s="39"/>
      <c r="I17" s="39"/>
      <c r="J17" s="39"/>
      <c r="K17" s="2"/>
      <c r="L17" s="2"/>
    </row>
    <row r="18" spans="1:12" ht="8.4499999999999993" customHeight="1" x14ac:dyDescent="0.15">
      <c r="A18" s="46" t="s">
        <v>18</v>
      </c>
      <c r="B18" s="47">
        <v>34261</v>
      </c>
      <c r="C18" s="47">
        <v>16077</v>
      </c>
      <c r="D18" s="47">
        <v>18184</v>
      </c>
      <c r="E18" s="47">
        <v>31736</v>
      </c>
      <c r="F18" s="47">
        <v>14779</v>
      </c>
      <c r="G18" s="47">
        <v>16957</v>
      </c>
      <c r="H18" s="47">
        <v>2525</v>
      </c>
      <c r="I18" s="47">
        <v>1298</v>
      </c>
      <c r="J18" s="47">
        <v>1227</v>
      </c>
      <c r="K18" s="2"/>
      <c r="L18" s="2"/>
    </row>
    <row r="19" spans="1:12" x14ac:dyDescent="0.1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2"/>
      <c r="L19" s="2"/>
    </row>
    <row r="20" spans="1:12" x14ac:dyDescent="0.15">
      <c r="A20" s="40"/>
      <c r="B20" s="36"/>
      <c r="C20" s="36"/>
      <c r="D20" s="36"/>
      <c r="E20" s="36"/>
      <c r="F20" s="36"/>
      <c r="G20" s="36"/>
      <c r="H20" s="36"/>
      <c r="I20" s="36"/>
      <c r="J20" s="36"/>
      <c r="K20" s="2"/>
      <c r="L20" s="2"/>
    </row>
    <row r="21" spans="1:12" ht="12" customHeight="1" x14ac:dyDescent="0.15">
      <c r="A21" s="192" t="s">
        <v>13</v>
      </c>
      <c r="B21" s="188" t="s">
        <v>19</v>
      </c>
      <c r="C21" s="189"/>
      <c r="D21" s="189"/>
      <c r="E21" s="189"/>
      <c r="F21" s="189"/>
      <c r="G21" s="189"/>
      <c r="H21" s="189"/>
      <c r="I21" s="189"/>
      <c r="J21" s="190"/>
      <c r="K21" s="2"/>
      <c r="L21" s="2"/>
    </row>
    <row r="22" spans="1:12" ht="12" customHeight="1" x14ac:dyDescent="0.15">
      <c r="A22" s="193"/>
      <c r="B22" s="188" t="s">
        <v>0</v>
      </c>
      <c r="C22" s="189"/>
      <c r="D22" s="189"/>
      <c r="E22" s="189" t="s">
        <v>15</v>
      </c>
      <c r="F22" s="189"/>
      <c r="G22" s="189"/>
      <c r="H22" s="189" t="s">
        <v>16</v>
      </c>
      <c r="I22" s="189"/>
      <c r="J22" s="190"/>
      <c r="K22" s="2"/>
      <c r="L22" s="2"/>
    </row>
    <row r="23" spans="1:12" ht="12" customHeight="1" x14ac:dyDescent="0.15">
      <c r="A23" s="193"/>
      <c r="B23" s="33" t="s">
        <v>0</v>
      </c>
      <c r="C23" s="34" t="s">
        <v>1</v>
      </c>
      <c r="D23" s="34" t="s">
        <v>2</v>
      </c>
      <c r="E23" s="34" t="s">
        <v>0</v>
      </c>
      <c r="F23" s="34" t="s">
        <v>1</v>
      </c>
      <c r="G23" s="34" t="s">
        <v>2</v>
      </c>
      <c r="H23" s="34" t="s">
        <v>0</v>
      </c>
      <c r="I23" s="34" t="s">
        <v>1</v>
      </c>
      <c r="J23" s="35" t="s">
        <v>2</v>
      </c>
      <c r="K23" s="2"/>
      <c r="L23" s="2"/>
    </row>
    <row r="24" spans="1:12" ht="12" customHeight="1" x14ac:dyDescent="0.15">
      <c r="A24" s="194"/>
      <c r="B24" s="188" t="s">
        <v>17</v>
      </c>
      <c r="C24" s="189"/>
      <c r="D24" s="189"/>
      <c r="E24" s="189"/>
      <c r="F24" s="189"/>
      <c r="G24" s="189"/>
      <c r="H24" s="189"/>
      <c r="I24" s="189"/>
      <c r="J24" s="190"/>
      <c r="K24" s="2"/>
      <c r="L24" s="2"/>
    </row>
    <row r="25" spans="1:12" x14ac:dyDescent="0.15">
      <c r="A25" s="40"/>
      <c r="B25" s="36"/>
      <c r="C25" s="36"/>
      <c r="D25" s="36"/>
      <c r="E25" s="36"/>
      <c r="F25" s="36"/>
      <c r="G25" s="36"/>
      <c r="H25" s="36"/>
      <c r="I25" s="36"/>
      <c r="J25" s="36"/>
      <c r="K25" s="2"/>
      <c r="L25" s="2"/>
    </row>
    <row r="26" spans="1:12" x14ac:dyDescent="0.15">
      <c r="A26" s="36" t="s">
        <v>5</v>
      </c>
      <c r="B26" s="42">
        <v>17.430898105717869</v>
      </c>
      <c r="C26" s="42">
        <v>7.7439820862101136</v>
      </c>
      <c r="D26" s="42">
        <v>25.995380554333479</v>
      </c>
      <c r="E26" s="42">
        <v>18.096168389210991</v>
      </c>
      <c r="F26" s="42">
        <v>8.0249001962243725</v>
      </c>
      <c r="G26" s="42">
        <v>26.87385740402194</v>
      </c>
      <c r="H26" s="42">
        <v>9.0693069306930685</v>
      </c>
      <c r="I26" s="42">
        <v>4.5454545454545459</v>
      </c>
      <c r="J26" s="42">
        <v>13.854930725346373</v>
      </c>
      <c r="K26" s="2"/>
      <c r="L26" s="2"/>
    </row>
    <row r="27" spans="1:12" x14ac:dyDescent="0.15">
      <c r="A27" s="36" t="s">
        <v>6</v>
      </c>
      <c r="B27" s="42">
        <v>1.2054522635066112</v>
      </c>
      <c r="C27" s="42">
        <v>1.0263108788953164</v>
      </c>
      <c r="D27" s="42">
        <v>1.3638363396392434</v>
      </c>
      <c r="E27" s="42">
        <v>1.2761532644315603</v>
      </c>
      <c r="F27" s="42">
        <v>1.082617227146627</v>
      </c>
      <c r="G27" s="42">
        <v>1.444831043226986</v>
      </c>
      <c r="H27" s="42">
        <v>0.31683168316831684</v>
      </c>
      <c r="I27" s="42">
        <v>0.38520801232665641</v>
      </c>
      <c r="J27" s="42">
        <v>0.24449877750611246</v>
      </c>
      <c r="K27" s="2"/>
      <c r="L27" s="2"/>
    </row>
    <row r="28" spans="1:12" ht="8.25" customHeight="1" x14ac:dyDescent="0.15">
      <c r="A28" s="36" t="s">
        <v>7</v>
      </c>
      <c r="B28" s="42">
        <v>27.947228627302177</v>
      </c>
      <c r="C28" s="42">
        <v>25.489830192200035</v>
      </c>
      <c r="D28" s="42">
        <v>30.119885613726353</v>
      </c>
      <c r="E28" s="42">
        <v>28.456642298966472</v>
      </c>
      <c r="F28" s="42">
        <v>26.442925773056363</v>
      </c>
      <c r="G28" s="42">
        <v>30.211711977354483</v>
      </c>
      <c r="H28" s="42">
        <v>21.544554455445546</v>
      </c>
      <c r="I28" s="42">
        <v>14.637904468412943</v>
      </c>
      <c r="J28" s="42">
        <v>28.850855745721272</v>
      </c>
      <c r="K28" s="2"/>
      <c r="L28" s="2"/>
    </row>
    <row r="29" spans="1:12" x14ac:dyDescent="0.15">
      <c r="A29" s="36" t="s">
        <v>8</v>
      </c>
      <c r="B29" s="42">
        <v>17.757800414465429</v>
      </c>
      <c r="C29" s="42">
        <v>19.842010325309449</v>
      </c>
      <c r="D29" s="42">
        <v>15.915090189177301</v>
      </c>
      <c r="E29" s="42">
        <v>17.576254096294431</v>
      </c>
      <c r="F29" s="42">
        <v>19.838960687461942</v>
      </c>
      <c r="G29" s="42">
        <v>15.604175266851447</v>
      </c>
      <c r="H29" s="42">
        <v>20.03960396039604</v>
      </c>
      <c r="I29" s="42">
        <v>19.876733436055467</v>
      </c>
      <c r="J29" s="42">
        <v>20.211898940505296</v>
      </c>
      <c r="K29" s="2"/>
      <c r="L29" s="2"/>
    </row>
    <row r="30" spans="1:12" x14ac:dyDescent="0.15">
      <c r="A30" s="36" t="s">
        <v>22</v>
      </c>
      <c r="B30" s="42">
        <v>5.4756136715215549</v>
      </c>
      <c r="C30" s="42">
        <v>3.582757977234559</v>
      </c>
      <c r="D30" s="42">
        <v>7.1491421029476463</v>
      </c>
      <c r="E30" s="42">
        <v>5.6308293420720945</v>
      </c>
      <c r="F30" s="42">
        <v>3.6538331416198657</v>
      </c>
      <c r="G30" s="42">
        <v>7.3538951465471483</v>
      </c>
      <c r="H30" s="42">
        <v>3.5247524752475243</v>
      </c>
      <c r="I30" s="42">
        <v>2.773497688751926</v>
      </c>
      <c r="J30" s="42">
        <v>4.3194784026079871</v>
      </c>
      <c r="K30" s="2"/>
      <c r="L30" s="2"/>
    </row>
    <row r="31" spans="1:12" x14ac:dyDescent="0.15">
      <c r="A31" s="36" t="s">
        <v>9</v>
      </c>
      <c r="B31" s="42">
        <v>1.0770263564986429</v>
      </c>
      <c r="C31" s="42">
        <v>0.37942402189463209</v>
      </c>
      <c r="D31" s="42">
        <v>1.6937967443906732</v>
      </c>
      <c r="E31" s="42">
        <v>1.1312074615578522</v>
      </c>
      <c r="F31" s="42">
        <v>0.39244874484065229</v>
      </c>
      <c r="G31" s="42">
        <v>1.7750781388217254</v>
      </c>
      <c r="H31" s="42">
        <v>0.39603960396039606</v>
      </c>
      <c r="I31" s="42">
        <v>0.23112480739599386</v>
      </c>
      <c r="J31" s="42">
        <v>0.5704971475142625</v>
      </c>
      <c r="K31" s="2"/>
      <c r="L31" s="2"/>
    </row>
    <row r="32" spans="1:12" x14ac:dyDescent="0.15">
      <c r="A32" s="36" t="s">
        <v>10</v>
      </c>
      <c r="B32" s="42">
        <v>4.2964303435393019</v>
      </c>
      <c r="C32" s="42">
        <v>4.6152889220625735</v>
      </c>
      <c r="D32" s="42">
        <v>4.0145182578090637</v>
      </c>
      <c r="E32" s="42">
        <v>4.1246533904713889</v>
      </c>
      <c r="F32" s="42">
        <v>4.4793287773191697</v>
      </c>
      <c r="G32" s="42">
        <v>3.8155334080320813</v>
      </c>
      <c r="H32" s="42">
        <v>6.4554455445544559</v>
      </c>
      <c r="I32" s="42">
        <v>6.1633281972265026</v>
      </c>
      <c r="J32" s="42">
        <v>6.764466177669112</v>
      </c>
      <c r="K32" s="2"/>
      <c r="L32" s="2"/>
    </row>
    <row r="33" spans="1:12" x14ac:dyDescent="0.15">
      <c r="A33" s="36" t="s">
        <v>11</v>
      </c>
      <c r="B33" s="42">
        <v>20.912991448002103</v>
      </c>
      <c r="C33" s="42">
        <v>34.938110343969647</v>
      </c>
      <c r="D33" s="42">
        <v>8.5129784425868902</v>
      </c>
      <c r="E33" s="42">
        <v>19.971010839425258</v>
      </c>
      <c r="F33" s="42">
        <v>33.865620136680427</v>
      </c>
      <c r="G33" s="42">
        <v>7.8610603290676417</v>
      </c>
      <c r="H33" s="42">
        <v>32.752475247524757</v>
      </c>
      <c r="I33" s="42">
        <v>47.14946070878274</v>
      </c>
      <c r="J33" s="42">
        <v>17.522412387938061</v>
      </c>
      <c r="K33" s="2"/>
      <c r="L33" s="2"/>
    </row>
    <row r="34" spans="1:12" x14ac:dyDescent="0.15">
      <c r="A34" s="36" t="s">
        <v>20</v>
      </c>
      <c r="B34" s="42">
        <v>3.8965587694463095</v>
      </c>
      <c r="C34" s="42">
        <v>2.3822852522236735</v>
      </c>
      <c r="D34" s="42">
        <v>5.2353717553893535</v>
      </c>
      <c r="E34" s="42">
        <v>3.7370809175699522</v>
      </c>
      <c r="F34" s="42">
        <v>2.2193653156505855</v>
      </c>
      <c r="G34" s="42">
        <v>5.0598572860765465</v>
      </c>
      <c r="H34" s="42">
        <v>5.9009900990099009</v>
      </c>
      <c r="I34" s="42">
        <v>4.2372881355932197</v>
      </c>
      <c r="J34" s="42">
        <v>7.6609616951915243</v>
      </c>
      <c r="K34" s="2"/>
      <c r="L34" s="2"/>
    </row>
    <row r="35" spans="1:12" x14ac:dyDescent="0.15">
      <c r="A35" s="36"/>
      <c r="B35" s="43"/>
      <c r="C35" s="43"/>
      <c r="D35" s="43"/>
      <c r="E35" s="43"/>
      <c r="F35" s="43"/>
      <c r="G35" s="43"/>
      <c r="H35" s="43"/>
      <c r="I35" s="43"/>
      <c r="J35" s="43"/>
      <c r="K35" s="2"/>
      <c r="L35" s="2"/>
    </row>
    <row r="36" spans="1:12" ht="9" customHeight="1" x14ac:dyDescent="0.15">
      <c r="A36" s="46" t="s">
        <v>18</v>
      </c>
      <c r="B36" s="56">
        <v>100</v>
      </c>
      <c r="C36" s="56">
        <v>100</v>
      </c>
      <c r="D36" s="56">
        <v>100</v>
      </c>
      <c r="E36" s="56">
        <v>100</v>
      </c>
      <c r="F36" s="56">
        <v>100</v>
      </c>
      <c r="G36" s="56">
        <v>100</v>
      </c>
      <c r="H36" s="56">
        <v>100</v>
      </c>
      <c r="I36" s="56">
        <v>100</v>
      </c>
      <c r="J36" s="56">
        <v>100</v>
      </c>
      <c r="K36" s="2"/>
      <c r="L36" s="2"/>
    </row>
    <row r="37" spans="1:12" x14ac:dyDescent="0.15">
      <c r="A37" s="44"/>
      <c r="B37" s="41"/>
      <c r="C37" s="41"/>
      <c r="D37" s="41"/>
      <c r="E37" s="41"/>
      <c r="F37" s="41"/>
      <c r="G37" s="41"/>
      <c r="H37" s="41"/>
      <c r="I37" s="41"/>
      <c r="J37" s="41"/>
      <c r="K37" s="2"/>
      <c r="L37" s="2"/>
    </row>
    <row r="38" spans="1:12" ht="3" customHeight="1" x14ac:dyDescent="0.1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2"/>
      <c r="L38" s="2"/>
    </row>
    <row r="39" spans="1:12" x14ac:dyDescent="0.15">
      <c r="A39" s="45" t="s">
        <v>4</v>
      </c>
      <c r="B39" s="45"/>
      <c r="C39" s="45"/>
      <c r="D39" s="45"/>
      <c r="E39" s="45"/>
      <c r="F39" s="45"/>
      <c r="G39" s="45"/>
      <c r="H39" s="45"/>
      <c r="I39" s="45"/>
      <c r="J39" s="45"/>
      <c r="K39" s="2"/>
      <c r="L39" s="2"/>
    </row>
    <row r="42" spans="1:12" x14ac:dyDescent="0.15">
      <c r="B42" s="3"/>
      <c r="C42" s="3"/>
      <c r="D42" s="3"/>
      <c r="E42" s="3"/>
      <c r="F42" s="3"/>
      <c r="G42" s="3"/>
      <c r="H42" s="3"/>
      <c r="I42" s="3"/>
      <c r="J42" s="3"/>
    </row>
    <row r="43" spans="1:12" x14ac:dyDescent="0.15">
      <c r="B43" s="3"/>
      <c r="C43" s="3"/>
      <c r="D43" s="3"/>
      <c r="E43" s="3"/>
      <c r="F43" s="3"/>
      <c r="G43" s="3"/>
      <c r="H43" s="3"/>
      <c r="I43" s="3"/>
      <c r="J43" s="3"/>
    </row>
    <row r="44" spans="1:12" x14ac:dyDescent="0.15">
      <c r="B44" s="3"/>
      <c r="C44" s="3"/>
      <c r="D44" s="3"/>
      <c r="E44" s="4"/>
      <c r="F44" s="3"/>
      <c r="G44" s="3"/>
      <c r="H44" s="3"/>
      <c r="I44" s="3"/>
      <c r="J44" s="3"/>
    </row>
    <row r="45" spans="1:12" x14ac:dyDescent="0.15">
      <c r="B45" s="3"/>
      <c r="C45" s="3"/>
      <c r="D45" s="3"/>
      <c r="E45" s="4"/>
      <c r="F45" s="4"/>
      <c r="G45" s="4"/>
      <c r="H45" s="4"/>
      <c r="I45" s="3"/>
      <c r="J45" s="3"/>
    </row>
    <row r="46" spans="1:12" x14ac:dyDescent="0.15">
      <c r="B46" s="3"/>
      <c r="C46" s="3"/>
      <c r="D46" s="3"/>
      <c r="E46" s="4"/>
      <c r="F46" s="4"/>
      <c r="G46" s="4"/>
      <c r="H46" s="4"/>
      <c r="I46" s="3"/>
      <c r="J46" s="3"/>
    </row>
    <row r="47" spans="1:12" x14ac:dyDescent="0.15">
      <c r="B47" s="3"/>
      <c r="C47" s="3"/>
      <c r="D47" s="3"/>
      <c r="E47" s="4"/>
      <c r="F47" s="4"/>
      <c r="G47" s="4"/>
      <c r="H47" s="4"/>
      <c r="I47" s="3"/>
      <c r="J47" s="3"/>
    </row>
    <row r="48" spans="1:12" x14ac:dyDescent="0.15">
      <c r="B48" s="3"/>
      <c r="C48" s="3"/>
      <c r="D48" s="3"/>
      <c r="E48" s="4"/>
      <c r="F48" s="4"/>
      <c r="G48" s="4"/>
      <c r="H48" s="4"/>
      <c r="I48" s="3"/>
      <c r="J48" s="3"/>
    </row>
    <row r="49" spans="2:10" x14ac:dyDescent="0.15">
      <c r="B49" s="3"/>
      <c r="C49" s="3"/>
      <c r="D49" s="3"/>
      <c r="E49" s="4"/>
      <c r="F49" s="4"/>
      <c r="G49" s="4"/>
      <c r="H49" s="4"/>
      <c r="I49" s="3"/>
      <c r="J49" s="3"/>
    </row>
    <row r="50" spans="2:10" x14ac:dyDescent="0.15">
      <c r="B50" s="3"/>
      <c r="C50" s="3"/>
      <c r="D50" s="3"/>
      <c r="E50" s="3"/>
      <c r="F50" s="3"/>
      <c r="G50" s="3"/>
      <c r="H50" s="3"/>
      <c r="I50" s="3"/>
      <c r="J50" s="3"/>
    </row>
    <row r="51" spans="2:10" x14ac:dyDescent="0.15">
      <c r="B51" s="3"/>
      <c r="C51" s="3"/>
      <c r="D51" s="3"/>
      <c r="E51" s="3"/>
      <c r="F51" s="3"/>
      <c r="G51" s="3"/>
      <c r="H51" s="3"/>
      <c r="I51" s="3"/>
      <c r="J51" s="3"/>
    </row>
    <row r="52" spans="2:10" x14ac:dyDescent="0.15">
      <c r="B52" s="3"/>
      <c r="C52" s="3"/>
      <c r="D52" s="3"/>
      <c r="E52" s="3"/>
      <c r="F52" s="3"/>
      <c r="G52" s="3"/>
      <c r="H52" s="3"/>
      <c r="I52" s="3"/>
      <c r="J52" s="3"/>
    </row>
    <row r="53" spans="2:10" x14ac:dyDescent="0.15">
      <c r="B53" s="3"/>
      <c r="C53" s="3"/>
      <c r="D53" s="3"/>
      <c r="E53" s="3"/>
      <c r="F53" s="3"/>
      <c r="G53" s="3"/>
      <c r="H53" s="3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3"/>
      <c r="I55" s="3"/>
      <c r="J55" s="3"/>
    </row>
  </sheetData>
  <mergeCells count="13">
    <mergeCell ref="A1:J1"/>
    <mergeCell ref="A3:A6"/>
    <mergeCell ref="A21:A24"/>
    <mergeCell ref="B21:J21"/>
    <mergeCell ref="B22:D22"/>
    <mergeCell ref="E22:G22"/>
    <mergeCell ref="H22:J22"/>
    <mergeCell ref="B24:J24"/>
    <mergeCell ref="E4:G4"/>
    <mergeCell ref="H4:J4"/>
    <mergeCell ref="B6:J6"/>
    <mergeCell ref="B3:J3"/>
    <mergeCell ref="B4:D4"/>
  </mergeCells>
  <phoneticPr fontId="3" type="noConversion"/>
  <pageMargins left="0.78740157499999996" right="0.78740157499999996" top="0.984251969" bottom="0.984251969" header="0.4921259845" footer="0.4921259845"/>
  <pageSetup paperSize="9"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B12_Zeitreihe</vt:lpstr>
      <vt:lpstr>2019_B12_Rand</vt:lpstr>
      <vt:lpstr>2019_B12_Berechnung</vt:lpstr>
      <vt:lpstr>Rohdaten_2019</vt:lpstr>
      <vt:lpstr>2018_B12_Rand</vt:lpstr>
      <vt:lpstr>2018_B12_Berechnung</vt:lpstr>
      <vt:lpstr>Rohdaten_2018</vt:lpstr>
      <vt:lpstr>2017_B12</vt:lpstr>
      <vt:lpstr>Tabelle_B12</vt:lpstr>
      <vt:lpstr>Tabelle1</vt:lpstr>
      <vt:lpstr>Diagramm</vt:lpstr>
      <vt:lpstr>Rohdaten_2012</vt:lpstr>
      <vt:lpstr>Rohdaten_2014</vt:lpstr>
      <vt:lpstr>Rohdaten_2017</vt:lpstr>
      <vt:lpstr>Daten2017_bearbeitet</vt:lpstr>
      <vt:lpstr>Tabelle2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2014-07-02T08:45:00Z</cp:lastPrinted>
  <dcterms:created xsi:type="dcterms:W3CDTF">2014-04-24T14:56:43Z</dcterms:created>
  <dcterms:modified xsi:type="dcterms:W3CDTF">2020-09-30T08:13:55Z</dcterms:modified>
</cp:coreProperties>
</file>