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72520389-E0E1-42D8-8520-942E98DEAFA4}" xr6:coauthVersionLast="36" xr6:coauthVersionMax="36" xr10:uidLastSave="{00000000-0000-0000-0000-000000000000}"/>
  <bookViews>
    <workbookView xWindow="5220" yWindow="135" windowWidth="18780" windowHeight="12660" tabRatio="919" xr2:uid="{00000000-000D-0000-FFFF-FFFF00000000}"/>
  </bookViews>
  <sheets>
    <sheet name="2019_D3" sheetId="81" r:id="rId1"/>
    <sheet name="PT_8.1.5_2021" sheetId="78" r:id="rId2"/>
    <sheet name="PT_8_1_5_2021_in_Tausend" sheetId="79" r:id="rId3"/>
    <sheet name="2019_D3_Karte" sheetId="80" r:id="rId4"/>
  </sheets>
  <calcPr calcId="191029"/>
</workbook>
</file>

<file path=xl/calcChain.xml><?xml version="1.0" encoding="utf-8"?>
<calcChain xmlns="http://schemas.openxmlformats.org/spreadsheetml/2006/main">
  <c r="D12" i="81" l="1"/>
  <c r="E12" i="81"/>
  <c r="F12" i="81"/>
  <c r="D13" i="81"/>
  <c r="E13" i="81"/>
  <c r="F13" i="81"/>
  <c r="D14" i="81"/>
  <c r="E14" i="81"/>
  <c r="F14" i="81"/>
  <c r="D15" i="81"/>
  <c r="E15" i="81"/>
  <c r="F15" i="81"/>
  <c r="D16" i="81"/>
  <c r="E16" i="81"/>
  <c r="F16" i="81"/>
  <c r="D17" i="81"/>
  <c r="E17" i="81"/>
  <c r="F17" i="81"/>
  <c r="D18" i="81"/>
  <c r="E18" i="81"/>
  <c r="F18" i="81"/>
  <c r="D19" i="81"/>
  <c r="E19" i="81"/>
  <c r="F19" i="81"/>
  <c r="D20" i="81"/>
  <c r="E20" i="81"/>
  <c r="F20" i="81"/>
  <c r="D21" i="81"/>
  <c r="E21" i="81"/>
  <c r="F21" i="81"/>
  <c r="D22" i="81"/>
  <c r="E22" i="81"/>
  <c r="F22" i="81"/>
  <c r="D23" i="81"/>
  <c r="E23" i="81"/>
  <c r="F23" i="81"/>
  <c r="D24" i="81"/>
  <c r="E24" i="81"/>
  <c r="F24" i="81"/>
  <c r="D25" i="81"/>
  <c r="E25" i="81"/>
  <c r="F25" i="81"/>
  <c r="D26" i="81"/>
  <c r="E26" i="81"/>
  <c r="F26" i="81"/>
  <c r="D27" i="81"/>
  <c r="E27" i="81"/>
  <c r="F27" i="81"/>
  <c r="D28" i="81"/>
  <c r="E28" i="81"/>
  <c r="F28" i="81"/>
  <c r="D29" i="81"/>
  <c r="E29" i="81"/>
  <c r="F29" i="81"/>
  <c r="D30" i="81"/>
  <c r="E30" i="81"/>
  <c r="F30" i="81"/>
  <c r="D31" i="81"/>
  <c r="E31" i="81"/>
  <c r="F31" i="81"/>
  <c r="D32" i="81"/>
  <c r="E32" i="81"/>
  <c r="F32" i="81"/>
  <c r="D33" i="81"/>
  <c r="E33" i="81"/>
  <c r="F33" i="81"/>
  <c r="D34" i="81"/>
  <c r="E34" i="81"/>
  <c r="F34" i="81"/>
  <c r="D35" i="81"/>
  <c r="E35" i="81"/>
  <c r="F35" i="81"/>
  <c r="D36" i="81"/>
  <c r="E36" i="81"/>
  <c r="F36" i="81"/>
  <c r="D37" i="81"/>
  <c r="E37" i="81"/>
  <c r="F37" i="81"/>
  <c r="D38" i="81"/>
  <c r="E38" i="81"/>
  <c r="F38" i="81"/>
  <c r="D39" i="81"/>
  <c r="E39" i="81"/>
  <c r="F39" i="81"/>
  <c r="D40" i="81"/>
  <c r="E40" i="81"/>
  <c r="F40" i="81"/>
  <c r="D41" i="81"/>
  <c r="E41" i="81"/>
  <c r="F41" i="81"/>
  <c r="D42" i="81"/>
  <c r="E42" i="81"/>
  <c r="F42" i="81"/>
  <c r="D43" i="81"/>
  <c r="E43" i="81"/>
  <c r="F43" i="81"/>
  <c r="D44" i="81"/>
  <c r="E44" i="81"/>
  <c r="F44" i="81"/>
  <c r="D45" i="81"/>
  <c r="E45" i="81"/>
  <c r="F45" i="81"/>
  <c r="D46" i="81"/>
  <c r="E46" i="81"/>
  <c r="F46" i="81"/>
  <c r="D47" i="81"/>
  <c r="E47" i="81"/>
  <c r="F47" i="81"/>
  <c r="D48" i="81"/>
  <c r="E48" i="81"/>
  <c r="F48" i="81"/>
  <c r="D49" i="81"/>
  <c r="E49" i="81"/>
  <c r="F49" i="81"/>
  <c r="D50" i="81"/>
  <c r="E50" i="81"/>
  <c r="F50" i="81"/>
  <c r="D51" i="81"/>
  <c r="E51" i="81"/>
  <c r="F51" i="81"/>
  <c r="D52" i="81"/>
  <c r="E52" i="81"/>
  <c r="F52" i="81"/>
  <c r="D53" i="81"/>
  <c r="E53" i="81"/>
  <c r="F53" i="81"/>
  <c r="D54" i="81"/>
  <c r="E54" i="81"/>
  <c r="F54" i="81"/>
  <c r="D55" i="81"/>
  <c r="E55" i="81"/>
  <c r="F55" i="81"/>
  <c r="D56" i="81"/>
  <c r="E56" i="81"/>
  <c r="F56" i="81"/>
  <c r="D57" i="81"/>
  <c r="E57" i="81"/>
  <c r="F57" i="81"/>
  <c r="D58" i="81"/>
  <c r="E58" i="81"/>
  <c r="F58" i="81"/>
  <c r="D59" i="81"/>
  <c r="E59" i="81"/>
  <c r="F59" i="81"/>
  <c r="D60" i="81"/>
  <c r="E60" i="81"/>
  <c r="F60" i="81"/>
  <c r="D61" i="81"/>
  <c r="E61" i="81"/>
  <c r="F61" i="81"/>
  <c r="D62" i="81"/>
  <c r="E62" i="81"/>
  <c r="F62" i="81"/>
  <c r="D63" i="81"/>
  <c r="E63" i="81"/>
  <c r="F63" i="81"/>
  <c r="D64" i="81"/>
  <c r="E64" i="81"/>
  <c r="F64" i="81"/>
  <c r="D65" i="81"/>
  <c r="E65" i="81"/>
  <c r="F65" i="81"/>
  <c r="D66" i="81"/>
  <c r="E66" i="81"/>
  <c r="F66" i="81"/>
  <c r="F11" i="81"/>
  <c r="E11" i="81"/>
  <c r="D11" i="81"/>
  <c r="G12" i="81" l="1"/>
  <c r="H12" i="81"/>
  <c r="I12" i="81"/>
  <c r="J12" i="81"/>
  <c r="K12" i="81"/>
  <c r="L12" i="81"/>
  <c r="G13" i="81"/>
  <c r="H13" i="81"/>
  <c r="I13" i="81"/>
  <c r="J13" i="81"/>
  <c r="K13" i="81"/>
  <c r="L13" i="81"/>
  <c r="G14" i="81"/>
  <c r="H14" i="81"/>
  <c r="I14" i="81"/>
  <c r="J14" i="81"/>
  <c r="K14" i="81"/>
  <c r="L14" i="81"/>
  <c r="G15" i="81"/>
  <c r="H15" i="81"/>
  <c r="I15" i="81"/>
  <c r="D6" i="80" s="1"/>
  <c r="J15" i="81"/>
  <c r="K15" i="81"/>
  <c r="L15" i="81"/>
  <c r="G16" i="81"/>
  <c r="H16" i="81"/>
  <c r="I16" i="81"/>
  <c r="J16" i="81"/>
  <c r="K16" i="81"/>
  <c r="L16" i="81"/>
  <c r="G17" i="81"/>
  <c r="H17" i="81"/>
  <c r="I17" i="81"/>
  <c r="J17" i="81"/>
  <c r="K17" i="81"/>
  <c r="L17" i="81"/>
  <c r="G18" i="81"/>
  <c r="H18" i="81"/>
  <c r="I18" i="81"/>
  <c r="J18" i="81"/>
  <c r="K18" i="81"/>
  <c r="L18" i="81"/>
  <c r="G19" i="81"/>
  <c r="H19" i="81"/>
  <c r="I19" i="81"/>
  <c r="J19" i="81"/>
  <c r="D10" i="80" s="1"/>
  <c r="K19" i="81"/>
  <c r="L19" i="81"/>
  <c r="G20" i="81"/>
  <c r="H20" i="81"/>
  <c r="I20" i="81"/>
  <c r="J20" i="81"/>
  <c r="K20" i="81"/>
  <c r="L20" i="81"/>
  <c r="G21" i="81"/>
  <c r="H21" i="81"/>
  <c r="I21" i="81"/>
  <c r="J21" i="81"/>
  <c r="K21" i="81"/>
  <c r="L21" i="81"/>
  <c r="G22" i="81"/>
  <c r="H22" i="81"/>
  <c r="I22" i="81"/>
  <c r="J22" i="81"/>
  <c r="K22" i="81"/>
  <c r="L22" i="81"/>
  <c r="G23" i="81"/>
  <c r="H23" i="81"/>
  <c r="I23" i="81"/>
  <c r="J23" i="81"/>
  <c r="K23" i="81"/>
  <c r="L23" i="81"/>
  <c r="G24" i="81"/>
  <c r="H24" i="81"/>
  <c r="I24" i="81"/>
  <c r="D13" i="80" s="1"/>
  <c r="J24" i="81"/>
  <c r="K24" i="81"/>
  <c r="L24" i="81"/>
  <c r="G25" i="81"/>
  <c r="D14" i="80" s="1"/>
  <c r="H25" i="81"/>
  <c r="I25" i="81"/>
  <c r="J25" i="81"/>
  <c r="K25" i="81"/>
  <c r="L25" i="81"/>
  <c r="G26" i="81"/>
  <c r="H26" i="81"/>
  <c r="I26" i="81"/>
  <c r="J26" i="81"/>
  <c r="K26" i="81"/>
  <c r="L26" i="81"/>
  <c r="G27" i="81"/>
  <c r="H27" i="81"/>
  <c r="I27" i="81"/>
  <c r="J27" i="81"/>
  <c r="K27" i="81"/>
  <c r="L27" i="81"/>
  <c r="G28" i="81"/>
  <c r="H28" i="81"/>
  <c r="I28" i="81"/>
  <c r="J28" i="81"/>
  <c r="K28" i="81"/>
  <c r="L28" i="81"/>
  <c r="G29" i="81"/>
  <c r="H29" i="81"/>
  <c r="I29" i="81"/>
  <c r="J29" i="81"/>
  <c r="K29" i="81"/>
  <c r="L29" i="81"/>
  <c r="G30" i="81"/>
  <c r="H30" i="81"/>
  <c r="I30" i="81"/>
  <c r="J30" i="81"/>
  <c r="K30" i="81"/>
  <c r="L30" i="81"/>
  <c r="G31" i="81"/>
  <c r="H31" i="81"/>
  <c r="I31" i="81"/>
  <c r="J31" i="81"/>
  <c r="K31" i="81"/>
  <c r="L31" i="81"/>
  <c r="G32" i="81"/>
  <c r="H32" i="81"/>
  <c r="I32" i="81"/>
  <c r="D21" i="80" s="1"/>
  <c r="J32" i="81"/>
  <c r="K32" i="81"/>
  <c r="L32" i="81"/>
  <c r="G33" i="81"/>
  <c r="H33" i="81"/>
  <c r="I33" i="81"/>
  <c r="J33" i="81"/>
  <c r="K33" i="81"/>
  <c r="L33" i="81"/>
  <c r="G34" i="81"/>
  <c r="H34" i="81"/>
  <c r="I34" i="81"/>
  <c r="J34" i="81"/>
  <c r="K34" i="81"/>
  <c r="L34" i="81"/>
  <c r="G35" i="81"/>
  <c r="H35" i="81"/>
  <c r="I35" i="81"/>
  <c r="J35" i="81"/>
  <c r="K35" i="81"/>
  <c r="L35" i="81"/>
  <c r="G36" i="81"/>
  <c r="H36" i="81"/>
  <c r="I36" i="81"/>
  <c r="J36" i="81"/>
  <c r="K36" i="81"/>
  <c r="L36" i="81"/>
  <c r="G37" i="81"/>
  <c r="H37" i="81"/>
  <c r="I37" i="81"/>
  <c r="J37" i="81"/>
  <c r="K37" i="81"/>
  <c r="L37" i="81"/>
  <c r="G38" i="81"/>
  <c r="H38" i="81"/>
  <c r="I38" i="81"/>
  <c r="J38" i="81"/>
  <c r="K38" i="81"/>
  <c r="L38" i="81"/>
  <c r="G39" i="81"/>
  <c r="H39" i="81"/>
  <c r="I39" i="81"/>
  <c r="D27" i="80" s="1"/>
  <c r="J39" i="81"/>
  <c r="K39" i="81"/>
  <c r="L39" i="81"/>
  <c r="G40" i="81"/>
  <c r="H40" i="81"/>
  <c r="I40" i="81"/>
  <c r="J40" i="81"/>
  <c r="K40" i="81"/>
  <c r="L40" i="81"/>
  <c r="G41" i="81"/>
  <c r="H41" i="81"/>
  <c r="I41" i="81"/>
  <c r="J41" i="81"/>
  <c r="K41" i="81"/>
  <c r="L41" i="81"/>
  <c r="G42" i="81"/>
  <c r="H42" i="81"/>
  <c r="I42" i="81"/>
  <c r="J42" i="81"/>
  <c r="K42" i="81"/>
  <c r="L42" i="81"/>
  <c r="G43" i="81"/>
  <c r="H43" i="81"/>
  <c r="I43" i="81"/>
  <c r="J43" i="81"/>
  <c r="K43" i="81"/>
  <c r="L43" i="81"/>
  <c r="G44" i="81"/>
  <c r="H44" i="81"/>
  <c r="I44" i="81"/>
  <c r="J44" i="81"/>
  <c r="K44" i="81"/>
  <c r="L44" i="81"/>
  <c r="G45" i="81"/>
  <c r="H45" i="81"/>
  <c r="I45" i="81"/>
  <c r="J45" i="81"/>
  <c r="K45" i="81"/>
  <c r="L45" i="81"/>
  <c r="G46" i="81"/>
  <c r="H46" i="81"/>
  <c r="I46" i="81"/>
  <c r="J46" i="81"/>
  <c r="K46" i="81"/>
  <c r="L46" i="81"/>
  <c r="G47" i="81"/>
  <c r="H47" i="81"/>
  <c r="I47" i="81"/>
  <c r="J47" i="81"/>
  <c r="K47" i="81"/>
  <c r="L47" i="81"/>
  <c r="G48" i="81"/>
  <c r="H48" i="81"/>
  <c r="I48" i="81"/>
  <c r="J48" i="81"/>
  <c r="K48" i="81"/>
  <c r="L48" i="81"/>
  <c r="G49" i="81"/>
  <c r="H49" i="81"/>
  <c r="I49" i="81"/>
  <c r="J49" i="81"/>
  <c r="K49" i="81"/>
  <c r="L49" i="81"/>
  <c r="G50" i="81"/>
  <c r="H50" i="81"/>
  <c r="I50" i="81"/>
  <c r="D37" i="80" s="1"/>
  <c r="J50" i="81"/>
  <c r="K50" i="81"/>
  <c r="L50" i="81"/>
  <c r="G51" i="81"/>
  <c r="H51" i="81"/>
  <c r="I51" i="81"/>
  <c r="J51" i="81"/>
  <c r="K51" i="81"/>
  <c r="L51" i="81"/>
  <c r="G52" i="81"/>
  <c r="H52" i="81"/>
  <c r="I52" i="81"/>
  <c r="J52" i="81"/>
  <c r="K52" i="81"/>
  <c r="L52" i="81"/>
  <c r="G53" i="81"/>
  <c r="H53" i="81"/>
  <c r="I53" i="81"/>
  <c r="J53" i="81"/>
  <c r="K53" i="81"/>
  <c r="L53" i="81"/>
  <c r="G54" i="81"/>
  <c r="H54" i="81"/>
  <c r="I54" i="81"/>
  <c r="J54" i="81"/>
  <c r="K54" i="81"/>
  <c r="L54" i="81"/>
  <c r="G55" i="81"/>
  <c r="H55" i="81"/>
  <c r="I55" i="81"/>
  <c r="J55" i="81"/>
  <c r="K55" i="81"/>
  <c r="L55" i="81"/>
  <c r="G56" i="81"/>
  <c r="H56" i="81"/>
  <c r="I56" i="81"/>
  <c r="J56" i="81"/>
  <c r="K56" i="81"/>
  <c r="L56" i="81"/>
  <c r="G57" i="81"/>
  <c r="H57" i="81"/>
  <c r="I57" i="81"/>
  <c r="J57" i="81"/>
  <c r="K57" i="81"/>
  <c r="L57" i="81"/>
  <c r="G58" i="81"/>
  <c r="H58" i="81"/>
  <c r="I58" i="81"/>
  <c r="D45" i="80" s="1"/>
  <c r="J58" i="81"/>
  <c r="K58" i="81"/>
  <c r="L58" i="81"/>
  <c r="G59" i="81"/>
  <c r="H59" i="81"/>
  <c r="I59" i="81"/>
  <c r="J59" i="81"/>
  <c r="K59" i="81"/>
  <c r="L59" i="81"/>
  <c r="G60" i="81"/>
  <c r="H60" i="81"/>
  <c r="I60" i="81"/>
  <c r="J60" i="81"/>
  <c r="D47" i="80" s="1"/>
  <c r="K60" i="81"/>
  <c r="L60" i="81"/>
  <c r="G61" i="81"/>
  <c r="H61" i="81"/>
  <c r="I61" i="81"/>
  <c r="J61" i="81"/>
  <c r="K61" i="81"/>
  <c r="L61" i="81"/>
  <c r="G62" i="81"/>
  <c r="H62" i="81"/>
  <c r="I62" i="81"/>
  <c r="J62" i="81"/>
  <c r="K62" i="81"/>
  <c r="L62" i="81"/>
  <c r="G63" i="81"/>
  <c r="H63" i="81"/>
  <c r="I63" i="81"/>
  <c r="J63" i="81"/>
  <c r="D50" i="80" s="1"/>
  <c r="K63" i="81"/>
  <c r="L63" i="81"/>
  <c r="G64" i="81"/>
  <c r="H64" i="81"/>
  <c r="I64" i="81"/>
  <c r="J64" i="81"/>
  <c r="D51" i="80" s="1"/>
  <c r="K64" i="81"/>
  <c r="L64" i="81"/>
  <c r="G65" i="81"/>
  <c r="H65" i="81"/>
  <c r="I65" i="81"/>
  <c r="J65" i="81"/>
  <c r="K65" i="81"/>
  <c r="L65" i="81"/>
  <c r="G66" i="81"/>
  <c r="H66" i="81"/>
  <c r="I66" i="81"/>
  <c r="J66" i="81"/>
  <c r="K66" i="81"/>
  <c r="L66" i="81"/>
  <c r="L11" i="81"/>
  <c r="K11" i="81"/>
  <c r="J11" i="81"/>
  <c r="I11" i="81"/>
  <c r="H11" i="81"/>
  <c r="G11" i="81"/>
  <c r="D42" i="80" l="1"/>
  <c r="D31" i="80"/>
  <c r="D16" i="80"/>
  <c r="D48" i="80"/>
  <c r="D40" i="80"/>
  <c r="D36" i="80"/>
  <c r="D33" i="80"/>
  <c r="D29" i="80"/>
  <c r="D25" i="80"/>
  <c r="H4" i="80"/>
  <c r="D11" i="80"/>
  <c r="D8" i="80"/>
  <c r="D4" i="80"/>
  <c r="D44" i="80"/>
  <c r="D22" i="80"/>
  <c r="D46" i="80"/>
  <c r="D38" i="80"/>
  <c r="D20" i="80"/>
  <c r="D43" i="80"/>
  <c r="D39" i="80"/>
  <c r="D35" i="80"/>
  <c r="D32" i="80"/>
  <c r="D28" i="80"/>
  <c r="D24" i="80"/>
  <c r="D17" i="80"/>
  <c r="H5" i="80"/>
  <c r="H3" i="80"/>
  <c r="D7" i="80"/>
  <c r="D3" i="80"/>
  <c r="D30" i="80"/>
  <c r="D5" i="80"/>
  <c r="H2" i="80"/>
  <c r="D49" i="80"/>
  <c r="D41" i="80"/>
  <c r="D34" i="80"/>
  <c r="D26" i="80"/>
  <c r="D23" i="80"/>
  <c r="D19" i="80"/>
  <c r="D15" i="80"/>
  <c r="D12" i="80"/>
  <c r="D9" i="80"/>
  <c r="D2" i="80"/>
  <c r="D18" i="80"/>
  <c r="C7" i="79"/>
  <c r="D7" i="79"/>
  <c r="E7" i="79"/>
  <c r="F7" i="79"/>
  <c r="G7" i="79"/>
  <c r="H7" i="79"/>
  <c r="I7" i="79"/>
  <c r="J7" i="79"/>
  <c r="K7" i="79"/>
  <c r="L7" i="79"/>
  <c r="M7" i="79"/>
  <c r="N7" i="79"/>
  <c r="C8" i="79"/>
  <c r="D8" i="79"/>
  <c r="E8" i="79"/>
  <c r="F8" i="79"/>
  <c r="G8" i="79"/>
  <c r="H8" i="79"/>
  <c r="I8" i="79"/>
  <c r="J8" i="79"/>
  <c r="K8" i="79"/>
  <c r="L8" i="79"/>
  <c r="M8" i="79"/>
  <c r="N8" i="79"/>
  <c r="C9" i="79"/>
  <c r="D9" i="79"/>
  <c r="E9" i="79"/>
  <c r="F9" i="79"/>
  <c r="G9" i="79"/>
  <c r="H9" i="79"/>
  <c r="I9" i="79"/>
  <c r="J9" i="79"/>
  <c r="K9" i="79"/>
  <c r="L9" i="79"/>
  <c r="M9" i="79"/>
  <c r="N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C59" i="79"/>
  <c r="D59" i="79"/>
  <c r="E59" i="79"/>
  <c r="F59" i="79"/>
  <c r="G59" i="79"/>
  <c r="H59" i="79"/>
  <c r="I59" i="79"/>
  <c r="J59" i="79"/>
  <c r="K59" i="79"/>
  <c r="L59" i="79"/>
  <c r="M59" i="79"/>
  <c r="N59" i="79"/>
  <c r="C60" i="79"/>
  <c r="D60" i="79"/>
  <c r="E60" i="79"/>
  <c r="F60" i="79"/>
  <c r="G60" i="79"/>
  <c r="H60" i="79"/>
  <c r="I60" i="79"/>
  <c r="J60" i="79"/>
  <c r="K60" i="79"/>
  <c r="L60" i="79"/>
  <c r="M60" i="79"/>
  <c r="N60" i="79"/>
  <c r="C61" i="79"/>
  <c r="D61" i="79"/>
  <c r="E61" i="79"/>
  <c r="F61" i="79"/>
  <c r="G61" i="79"/>
  <c r="H61" i="79"/>
  <c r="I61" i="79"/>
  <c r="J61" i="79"/>
  <c r="K61" i="79"/>
  <c r="L61" i="79"/>
  <c r="M61" i="79"/>
  <c r="N61" i="79"/>
  <c r="D6" i="79"/>
  <c r="E6" i="79"/>
  <c r="F6" i="79"/>
  <c r="G6" i="79"/>
  <c r="H6" i="79"/>
  <c r="I6" i="79"/>
  <c r="J6" i="79"/>
  <c r="K6" i="79"/>
  <c r="L6" i="79"/>
  <c r="M6" i="79"/>
  <c r="N6" i="79"/>
  <c r="C6" i="79"/>
</calcChain>
</file>

<file path=xl/sharedStrings.xml><?xml version="1.0" encoding="utf-8"?>
<sst xmlns="http://schemas.openxmlformats.org/spreadsheetml/2006/main" count="348" uniqueCount="149">
  <si>
    <t>Niedersachsen</t>
  </si>
  <si>
    <t>Deutsche</t>
  </si>
  <si>
    <t>Braunschweig, Stadt</t>
  </si>
  <si>
    <t>Salzgitter, Stadt</t>
  </si>
  <si>
    <t>Wolfsburg, Stadt</t>
  </si>
  <si>
    <t>Gifhorn</t>
  </si>
  <si>
    <t>Göttingen</t>
  </si>
  <si>
    <t xml:space="preserve">  dav. Göttingen, Stadt </t>
  </si>
  <si>
    <t xml:space="preserve">  dav. Göttingen, Umland</t>
  </si>
  <si>
    <t>Goslar</t>
  </si>
  <si>
    <t>Helmstedt</t>
  </si>
  <si>
    <t>Northeim</t>
  </si>
  <si>
    <t>Peine</t>
  </si>
  <si>
    <t>Wolfenbüttel</t>
  </si>
  <si>
    <t>Stat. Region Braunschweig</t>
  </si>
  <si>
    <t>Region Hannover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</si>
  <si>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</si>
  <si>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</si>
  <si>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</si>
  <si>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</si>
  <si>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</si>
  <si>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</si>
  <si>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</si>
  <si>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</si>
  <si>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</si>
  <si>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</si>
  <si>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</si>
  <si>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</si>
  <si>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</si>
  <si>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</si>
  <si>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</si>
  <si>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</si>
  <si>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</si>
  <si>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</si>
  <si>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</si>
  <si>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</si>
  <si>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</si>
  <si>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</si>
  <si>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</si>
  <si>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</si>
  <si>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</si>
  <si>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</si>
  <si>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</si>
  <si>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</si>
  <si>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</si>
  <si>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</si>
  <si>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</si>
  <si>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</si>
  <si>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</si>
  <si>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</si>
  <si>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</si>
  <si>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</si>
  <si>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</si>
  <si>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</si>
  <si>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</si>
  <si>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</si>
  <si>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im Alter bis unter 18 Jahren</t>
  </si>
  <si>
    <t>im Alter von 18 bis unter 65 Jahren</t>
  </si>
  <si>
    <t>im Alter von 65 Jahren und älter</t>
  </si>
  <si>
    <t>Kreisfreie Stadt
Landkreis
(Großstadt, Umland)
Statistische Region
Land</t>
  </si>
  <si>
    <t>Insgesamt</t>
  </si>
  <si>
    <t xml:space="preserve">  dav. Hannover, Landeshauptstadt  </t>
  </si>
  <si>
    <t>Anzahl je 100 Einwohner/-innen der betreffenden Bevölkerungsgruppe</t>
  </si>
  <si>
    <t>Quelle: LSN Online Tabelle K2551020</t>
  </si>
  <si>
    <t>1) SGB II: erwerbsfähige Leistungsberechtigte und nicht erwerbsfähige Leistungsberechtigte. 
SGB XII: Hilfe zum Lebensunterhalt außerhalb von Einrichtungen (HLU, nach Wohnort); Grundsicherung im Alter und bei Erwerbsminderung nach Wohnort der Bedarfsgemeinschaft, in- und außerhalb von Einrichtungen.
Regelleistungen nach dem Asylbewerberleistungsgesetz (örtliche Träger, nach Wohnort).</t>
  </si>
  <si>
    <t>AGS</t>
  </si>
  <si>
    <t>EASY-Map</t>
  </si>
  <si>
    <t>3101</t>
  </si>
  <si>
    <t>3102</t>
  </si>
  <si>
    <t>3103</t>
  </si>
  <si>
    <t>3151</t>
  </si>
  <si>
    <t>3153</t>
  </si>
  <si>
    <t>3154</t>
  </si>
  <si>
    <t>3155</t>
  </si>
  <si>
    <t>3157</t>
  </si>
  <si>
    <t>3158</t>
  </si>
  <si>
    <t>3159016</t>
  </si>
  <si>
    <t>3241</t>
  </si>
  <si>
    <t>3241001</t>
  </si>
  <si>
    <t>3251</t>
  </si>
  <si>
    <t>3252</t>
  </si>
  <si>
    <t>3254</t>
  </si>
  <si>
    <t>3254021</t>
  </si>
  <si>
    <t>3255</t>
  </si>
  <si>
    <t>3256</t>
  </si>
  <si>
    <t>3257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</si>
  <si>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</si>
  <si>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</si>
  <si>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</si>
  <si>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</si>
  <si>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</si>
  <si>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</si>
  <si>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</si>
  <si>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</si>
  <si>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</si>
  <si>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</si>
  <si>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</si>
  <si>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3401</t>
  </si>
  <si>
    <t>3402</t>
  </si>
  <si>
    <t>3403</t>
  </si>
  <si>
    <t>3404</t>
  </si>
  <si>
    <t>3405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</si>
  <si>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</si>
  <si>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</si>
  <si>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</si>
  <si>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</si>
  <si>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</si>
  <si>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</si>
  <si>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</si>
  <si>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</si>
  <si>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</si>
  <si>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</si>
  <si>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</si>
  <si>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</si>
  <si>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Gebiet</t>
  </si>
  <si>
    <t>Wert</t>
  </si>
  <si>
    <r>
      <t>Tab. 8.1.5 Quoten der Empfängerinnen und Empfänger von Mindestsicherungsleistungen</t>
    </r>
    <r>
      <rPr>
        <vertAlign val="superscript"/>
        <sz val="8"/>
        <rFont val="NDSFrutiger 55 Roman"/>
      </rPr>
      <t>1)</t>
    </r>
    <r>
      <rPr>
        <sz val="8"/>
        <rFont val="NDSFrutiger 55 Roman"/>
      </rPr>
      <t xml:space="preserve">  in den kreisfreien Städten und Landkreisen am 31.12.2019 nach Staatsangehörigkeit und Altersgruppen</t>
    </r>
  </si>
  <si>
    <r>
      <t>Nichtdeutsche</t>
    </r>
    <r>
      <rPr>
        <vertAlign val="superscript"/>
        <sz val="6"/>
        <rFont val="NDSFrutiger 45 Light"/>
      </rPr>
      <t>2)</t>
    </r>
  </si>
  <si>
    <t>insgesamt</t>
  </si>
  <si>
    <t xml:space="preserve">  dav. Hannover, Lhst.  </t>
  </si>
  <si>
    <t>2) Einschließlich "ohne Angabe", "ungeklärt", "staatenlos", "unbekanntes Ausland".</t>
  </si>
  <si>
    <r>
      <t xml:space="preserve">Quelle: </t>
    </r>
    <r>
      <rPr>
        <sz val="6"/>
        <color rgb="FFFF0000"/>
        <rFont val="NDSFrutiger 45 Light"/>
      </rPr>
      <t>LSN Online Tabelle K2551020</t>
    </r>
  </si>
  <si>
    <t>Indikator D3: Empfängerinnen und Empfänger von Mindestsicherungsleistungen nach Altersgruppen</t>
  </si>
  <si>
    <t>Tabelle D3-3: Empfängerinnen und Empfänger von Mindestsicherungsleistungen nach Nationalität, Altersgruppen und Statistischen Regionen</t>
  </si>
  <si>
    <t>Statistische Region
Land</t>
  </si>
  <si>
    <t>Jahr</t>
  </si>
  <si>
    <r>
      <t>Empfänger/-innen von Mindestsicherungsleistungen</t>
    </r>
    <r>
      <rPr>
        <vertAlign val="superscript"/>
        <sz val="6"/>
        <rFont val="NDSFrutiger 45 Light"/>
      </rPr>
      <t>1)</t>
    </r>
  </si>
  <si>
    <t>Ausländerinnen und Ausländer</t>
  </si>
  <si>
    <t>Anzahl je 1 000 Einwohnerinnen und Einwohner der betreffenden Bevölkerungsgruppe</t>
  </si>
  <si>
    <t>1</t>
  </si>
  <si>
    <t>2</t>
  </si>
  <si>
    <t>3</t>
  </si>
  <si>
    <t>4</t>
  </si>
  <si>
    <t>5</t>
  </si>
  <si>
    <t>6</t>
  </si>
  <si>
    <t>7</t>
  </si>
  <si>
    <t>8</t>
  </si>
  <si>
    <t xml:space="preserve">   dav. Göttingen, Stadt</t>
  </si>
  <si>
    <t xml:space="preserve">   dav. Göttingen, Umland</t>
  </si>
  <si>
    <t>Hannover, Region</t>
  </si>
  <si>
    <t xml:space="preserve">   dav. Hannover, Lhst.</t>
  </si>
  <si>
    <t xml:space="preserve">   dav. Hannover, Umland</t>
  </si>
  <si>
    <t xml:space="preserve">   dav. Hildesheim, Stadt</t>
  </si>
  <si>
    <t xml:space="preserve">   dav. Hildesheim, Umland</t>
  </si>
  <si>
    <t>Oldenburg(Oldb), Stadt</t>
  </si>
  <si>
    <t>Anzahl je 1 000 Einwohner/-innen der betreffenden Bevölkerungsgruppe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</si>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</sst>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\ ###\ ##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6"/>
      <name val="Arial"/>
      <family val="2"/>
    </font>
    <font>
      <sz val="6"/>
      <name val="NDSFrutiger 45 Light"/>
    </font>
    <font>
      <sz val="6"/>
      <name val="NDSFrutiger 55 Roman"/>
    </font>
    <font>
      <sz val="8"/>
      <name val="NDSFrutiger 55 Roman"/>
    </font>
    <font>
      <vertAlign val="superscript"/>
      <sz val="8"/>
      <name val="NDSFrutiger 55 Roman"/>
    </font>
    <font>
      <sz val="10"/>
      <name val="Arial"/>
      <family val="2"/>
    </font>
    <font>
      <sz val="6"/>
      <color rgb="FFFF0000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11"/>
      <name val="NDSFrutiger 55 Roman"/>
    </font>
    <font>
      <sz val="9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4" fillId="0" borderId="0"/>
    <xf numFmtId="0" fontId="3" fillId="0" borderId="0"/>
    <xf numFmtId="0" fontId="2" fillId="0" borderId="0"/>
    <xf numFmtId="0" fontId="11" fillId="0" borderId="0"/>
    <xf numFmtId="0" fontId="1" fillId="0" borderId="0"/>
  </cellStyleXfs>
  <cellXfs count="64">
    <xf numFmtId="0" fontId="0" fillId="0" borderId="0" xfId="0"/>
    <xf numFmtId="0" fontId="7" fillId="0" borderId="0" xfId="1" applyFont="1" applyFill="1"/>
    <xf numFmtId="0" fontId="8" fillId="0" borderId="0" xfId="1" applyFont="1" applyFill="1"/>
    <xf numFmtId="0" fontId="6" fillId="0" borderId="0" xfId="1" applyFont="1" applyFill="1"/>
    <xf numFmtId="164" fontId="7" fillId="0" borderId="0" xfId="1" applyNumberFormat="1" applyFont="1" applyFill="1"/>
    <xf numFmtId="0" fontId="5" fillId="0" borderId="0" xfId="1" applyFont="1" applyFill="1"/>
    <xf numFmtId="0" fontId="7" fillId="0" borderId="4" xfId="1" applyFont="1" applyFill="1" applyBorder="1"/>
    <xf numFmtId="0" fontId="7" fillId="0" borderId="0" xfId="1" applyFont="1" applyFill="1" applyBorder="1"/>
    <xf numFmtId="0" fontId="7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1" fontId="7" fillId="0" borderId="0" xfId="1" applyNumberFormat="1" applyFont="1" applyFill="1"/>
    <xf numFmtId="164" fontId="8" fillId="0" borderId="0" xfId="1" applyNumberFormat="1" applyFont="1" applyFill="1"/>
    <xf numFmtId="0" fontId="15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" fontId="7" fillId="0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0" xfId="0" applyNumberFormat="1" applyFont="1" applyFill="1" applyAlignment="1">
      <alignment horizontal="left" vertical="center"/>
    </xf>
    <xf numFmtId="1" fontId="7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1" fontId="8" fillId="0" borderId="0" xfId="0" applyNumberFormat="1" applyFont="1" applyFill="1" applyAlignment="1">
      <alignment horizontal="left" vertical="center"/>
    </xf>
    <xf numFmtId="0" fontId="11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1" applyFont="1" applyFill="1" applyAlignment="1">
      <alignment horizontal="left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9" fillId="0" borderId="0" xfId="1" applyFont="1" applyAlignment="1">
      <alignment horizontal="left" wrapText="1"/>
    </xf>
    <xf numFmtId="0" fontId="7" fillId="0" borderId="9" xfId="1" applyFont="1" applyFill="1" applyBorder="1" applyAlignment="1">
      <alignment horizontal="center" vertical="center" wrapText="1"/>
    </xf>
    <xf numFmtId="0" fontId="11" fillId="0" borderId="10" xfId="1" applyBorder="1" applyAlignment="1">
      <alignment horizontal="center" vertical="center" wrapText="1"/>
    </xf>
    <xf numFmtId="0" fontId="11" fillId="0" borderId="6" xfId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11" fillId="0" borderId="5" xfId="1" applyBorder="1" applyAlignment="1">
      <alignment horizontal="center" vertical="center" wrapText="1"/>
    </xf>
    <xf numFmtId="0" fontId="11" fillId="0" borderId="1" xfId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11" fillId="0" borderId="4" xfId="1" applyBorder="1" applyAlignment="1">
      <alignment horizontal="center" vertical="center" wrapText="1"/>
    </xf>
    <xf numFmtId="0" fontId="7" fillId="0" borderId="0" xfId="1" applyFont="1" applyFill="1" applyAlignment="1">
      <alignment horizontal="left" wrapText="1"/>
    </xf>
    <xf numFmtId="0" fontId="14" fillId="0" borderId="0" xfId="1" applyFont="1" applyFill="1" applyAlignment="1">
      <alignment horizontal="left" wrapText="1"/>
    </xf>
    <xf numFmtId="0" fontId="12" fillId="0" borderId="0" xfId="1" applyFont="1" applyFill="1" applyAlignment="1">
      <alignment horizontal="left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7">
    <cellStyle name="Standard" xfId="0" builtinId="0"/>
    <cellStyle name="Standard 2" xfId="1" xr:uid="{00000000-0005-0000-0000-000001000000}"/>
    <cellStyle name="Standard 2 2" xfId="5" xr:uid="{00000000-0005-0000-0000-000002000000}"/>
    <cellStyle name="Standard 3" xfId="2" xr:uid="{00000000-0005-0000-0000-000003000000}"/>
    <cellStyle name="Standard 4" xfId="3" xr:uid="{00000000-0005-0000-0000-000004000000}"/>
    <cellStyle name="Standard 5" xfId="4" xr:uid="{00000000-0005-0000-0000-000005000000}"/>
    <cellStyle name="Standard 6" xfId="6" xr:uid="{00000000-0005-0000-0000-000006000000}"/>
  </cellStyles>
  <dxfs count="0"/>
  <tableStyles count="0" defaultTableStyle="TableStyleMedium2" defaultPivotStyle="PivotStyleLight16"/>
  <colors>
    <mruColors>
      <color rgb="FFFFFF99"/>
      <color rgb="FFCCCCFF"/>
      <color rgb="FF9999FF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8442-FD1A-4E2E-9971-37A2642CE6EE}">
  <dimension ref="A1:L66"/>
  <sheetViews>
    <sheetView tabSelected="1" zoomScale="130" zoomScaleNormal="130" workbookViewId="0">
      <selection activeCell="D11" sqref="D11"/>
    </sheetView>
  </sheetViews>
  <sheetFormatPr baseColWidth="10" defaultRowHeight="12.75" x14ac:dyDescent="0.2"/>
  <cols>
    <col min="2" max="2" width="26.5703125" customWidth="1"/>
  </cols>
  <sheetData>
    <row r="1" spans="1:12" ht="37.9" customHeight="1" x14ac:dyDescent="0.2">
      <c r="B1" s="13" t="s">
        <v>122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31.9" customHeight="1" x14ac:dyDescent="0.2">
      <c r="B2" s="15" t="s">
        <v>123</v>
      </c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1:12" x14ac:dyDescent="0.2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x14ac:dyDescent="0.2"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16.5" x14ac:dyDescent="0.2">
      <c r="B6" s="20" t="s">
        <v>124</v>
      </c>
      <c r="C6" s="21" t="s">
        <v>125</v>
      </c>
      <c r="D6" s="59" t="s">
        <v>126</v>
      </c>
      <c r="E6" s="60"/>
      <c r="F6" s="60"/>
      <c r="G6" s="60"/>
      <c r="H6" s="60"/>
      <c r="I6" s="60"/>
      <c r="J6" s="60"/>
      <c r="K6" s="60"/>
      <c r="L6" s="60"/>
    </row>
    <row r="7" spans="1:12" ht="12.75" customHeight="1" x14ac:dyDescent="0.2">
      <c r="B7" s="22"/>
      <c r="C7" s="23"/>
      <c r="D7" s="54" t="s">
        <v>60</v>
      </c>
      <c r="E7" s="55"/>
      <c r="F7" s="56"/>
      <c r="G7" s="37" t="s">
        <v>1</v>
      </c>
      <c r="H7" s="61"/>
      <c r="I7" s="36"/>
      <c r="J7" s="37" t="s">
        <v>127</v>
      </c>
      <c r="K7" s="61"/>
      <c r="L7" s="61"/>
    </row>
    <row r="8" spans="1:12" ht="16.5" x14ac:dyDescent="0.2">
      <c r="B8" s="22"/>
      <c r="C8" s="23"/>
      <c r="D8" s="57" t="s">
        <v>56</v>
      </c>
      <c r="E8" s="58" t="s">
        <v>57</v>
      </c>
      <c r="F8" s="58" t="s">
        <v>58</v>
      </c>
      <c r="G8" s="24" t="s">
        <v>56</v>
      </c>
      <c r="H8" s="25" t="s">
        <v>57</v>
      </c>
      <c r="I8" s="25" t="s">
        <v>58</v>
      </c>
      <c r="J8" s="24" t="s">
        <v>56</v>
      </c>
      <c r="K8" s="25" t="s">
        <v>57</v>
      </c>
      <c r="L8" s="26" t="s">
        <v>58</v>
      </c>
    </row>
    <row r="9" spans="1:12" ht="12.75" customHeight="1" x14ac:dyDescent="0.2">
      <c r="B9" s="27"/>
      <c r="C9" s="28"/>
      <c r="D9" s="62" t="s">
        <v>128</v>
      </c>
      <c r="E9" s="63"/>
      <c r="F9" s="63"/>
      <c r="G9" s="63"/>
      <c r="H9" s="63"/>
      <c r="I9" s="63"/>
      <c r="J9" s="63"/>
      <c r="K9" s="63"/>
      <c r="L9" s="63"/>
    </row>
    <row r="10" spans="1:12" x14ac:dyDescent="0.2">
      <c r="A10" s="35" t="s">
        <v>65</v>
      </c>
      <c r="B10" s="29" t="s">
        <v>129</v>
      </c>
      <c r="C10" s="30" t="s">
        <v>130</v>
      </c>
      <c r="D10" s="29" t="s">
        <v>131</v>
      </c>
      <c r="E10" s="30" t="s">
        <v>132</v>
      </c>
      <c r="F10" s="29" t="s">
        <v>133</v>
      </c>
      <c r="G10" s="30" t="s">
        <v>134</v>
      </c>
      <c r="H10" s="29" t="s">
        <v>135</v>
      </c>
      <c r="I10" s="30" t="s">
        <v>136</v>
      </c>
      <c r="J10" s="29" t="s">
        <v>146</v>
      </c>
      <c r="K10" s="30" t="s">
        <v>147</v>
      </c>
      <c r="L10" s="29" t="s">
        <v>148</v>
      </c>
    </row>
    <row r="11" spans="1:12" x14ac:dyDescent="0.2">
      <c r="A11">
        <v>101</v>
      </c>
      <c r="B11" s="31" t="s">
        <v>2</v>
      </c>
      <c r="C11" s="32">
        <v>2019</v>
      </c>
      <c r="D11" s="32">
        <f>VLOOKUP(A11,PT_8_1_5_2021_in_Tausend!$A$6:$F$61,4,FALSE)</f>
        <v>131</v>
      </c>
      <c r="E11" s="32">
        <f>VLOOKUP(A11,PT_8_1_5_2021_in_Tausend!$A$6:$F$61,5,FALSE)</f>
        <v>89</v>
      </c>
      <c r="F11" s="32">
        <f>VLOOKUP(A11,PT_8_1_5_2021_in_Tausend!$A$6:$F$61,6,FALSE)</f>
        <v>41</v>
      </c>
      <c r="G11" s="33">
        <f>VLOOKUP(A11,PT_8_1_5_2021_in_Tausend!$A$6:$N$61,8,FALSE)</f>
        <v>103</v>
      </c>
      <c r="H11" s="33">
        <f>VLOOKUP(A11,PT_8_1_5_2021_in_Tausend!$A$6:$N$61,9,FALSE)</f>
        <v>73</v>
      </c>
      <c r="I11" s="33">
        <f>VLOOKUP(A11,PT_8_1_5_2021_in_Tausend!$A$6:$N$61,10,FALSE)</f>
        <v>34</v>
      </c>
      <c r="J11" s="33">
        <f>VLOOKUP(A11,PT_8_1_5_2021_in_Tausend!$A$6:$N$61,12,FALSE)</f>
        <v>412</v>
      </c>
      <c r="K11" s="33">
        <f>VLOOKUP(A11,PT_8_1_5_2021_in_Tausend!$A$6:$N$61,13,FALSE)</f>
        <v>193</v>
      </c>
      <c r="L11" s="33">
        <f>VLOOKUP(A11,PT_8_1_5_2021_in_Tausend!$A$6:$N$61,14,FALSE)</f>
        <v>203</v>
      </c>
    </row>
    <row r="12" spans="1:12" x14ac:dyDescent="0.2">
      <c r="A12">
        <v>102</v>
      </c>
      <c r="B12" s="31" t="s">
        <v>3</v>
      </c>
      <c r="C12" s="32">
        <v>2019</v>
      </c>
      <c r="D12" s="32">
        <f>VLOOKUP(A12,PT_8_1_5_2021_in_Tausend!$A$6:$F$61,4,FALSE)</f>
        <v>268</v>
      </c>
      <c r="E12" s="32">
        <f>VLOOKUP(A12,PT_8_1_5_2021_in_Tausend!$A$6:$F$61,5,FALSE)</f>
        <v>158</v>
      </c>
      <c r="F12" s="32">
        <f>VLOOKUP(A12,PT_8_1_5_2021_in_Tausend!$A$6:$F$61,6,FALSE)</f>
        <v>41</v>
      </c>
      <c r="G12" s="33">
        <f>VLOOKUP(A12,PT_8_1_5_2021_in_Tausend!$A$6:$N$61,8,FALSE)</f>
        <v>150</v>
      </c>
      <c r="H12" s="33">
        <f>VLOOKUP(A12,PT_8_1_5_2021_in_Tausend!$A$6:$N$61,9,FALSE)</f>
        <v>106</v>
      </c>
      <c r="I12" s="33">
        <f>VLOOKUP(A12,PT_8_1_5_2021_in_Tausend!$A$6:$N$61,10,FALSE)</f>
        <v>31</v>
      </c>
      <c r="J12" s="33">
        <f>VLOOKUP(A12,PT_8_1_5_2021_in_Tausend!$A$6:$N$61,12,FALSE)</f>
        <v>639</v>
      </c>
      <c r="K12" s="33">
        <f>VLOOKUP(A12,PT_8_1_5_2021_in_Tausend!$A$6:$N$61,13,FALSE)</f>
        <v>352</v>
      </c>
      <c r="L12" s="33">
        <f>VLOOKUP(A12,PT_8_1_5_2021_in_Tausend!$A$6:$N$61,14,FALSE)</f>
        <v>190</v>
      </c>
    </row>
    <row r="13" spans="1:12" x14ac:dyDescent="0.2">
      <c r="A13">
        <v>103</v>
      </c>
      <c r="B13" s="31" t="s">
        <v>4</v>
      </c>
      <c r="C13" s="32">
        <v>2019</v>
      </c>
      <c r="D13" s="32">
        <f>VLOOKUP(A13,PT_8_1_5_2021_in_Tausend!$A$6:$F$61,4,FALSE)</f>
        <v>139</v>
      </c>
      <c r="E13" s="32">
        <f>VLOOKUP(A13,PT_8_1_5_2021_in_Tausend!$A$6:$F$61,5,FALSE)</f>
        <v>84</v>
      </c>
      <c r="F13" s="32">
        <f>VLOOKUP(A13,PT_8_1_5_2021_in_Tausend!$A$6:$F$61,6,FALSE)</f>
        <v>25</v>
      </c>
      <c r="G13" s="33">
        <f>VLOOKUP(A13,PT_8_1_5_2021_in_Tausend!$A$6:$N$61,8,FALSE)</f>
        <v>84</v>
      </c>
      <c r="H13" s="33">
        <f>VLOOKUP(A13,PT_8_1_5_2021_in_Tausend!$A$6:$N$61,9,FALSE)</f>
        <v>56</v>
      </c>
      <c r="I13" s="33">
        <f>VLOOKUP(A13,PT_8_1_5_2021_in_Tausend!$A$6:$N$61,10,FALSE)</f>
        <v>18</v>
      </c>
      <c r="J13" s="33">
        <f>VLOOKUP(A13,PT_8_1_5_2021_in_Tausend!$A$6:$N$61,12,FALSE)</f>
        <v>460</v>
      </c>
      <c r="K13" s="33">
        <f>VLOOKUP(A13,PT_8_1_5_2021_in_Tausend!$A$6:$N$61,13,FALSE)</f>
        <v>202</v>
      </c>
      <c r="L13" s="33">
        <f>VLOOKUP(A13,PT_8_1_5_2021_in_Tausend!$A$6:$N$61,14,FALSE)</f>
        <v>115</v>
      </c>
    </row>
    <row r="14" spans="1:12" x14ac:dyDescent="0.2">
      <c r="A14">
        <v>151</v>
      </c>
      <c r="B14" s="31" t="s">
        <v>5</v>
      </c>
      <c r="C14" s="32">
        <v>2019</v>
      </c>
      <c r="D14" s="32">
        <f>VLOOKUP(A14,PT_8_1_5_2021_in_Tausend!$A$6:$F$61,4,FALSE)</f>
        <v>94</v>
      </c>
      <c r="E14" s="32">
        <f>VLOOKUP(A14,PT_8_1_5_2021_in_Tausend!$A$6:$F$61,5,FALSE)</f>
        <v>64</v>
      </c>
      <c r="F14" s="32">
        <f>VLOOKUP(A14,PT_8_1_5_2021_in_Tausend!$A$6:$F$61,6,FALSE)</f>
        <v>20</v>
      </c>
      <c r="G14" s="33">
        <f>VLOOKUP(A14,PT_8_1_5_2021_in_Tausend!$A$6:$N$61,8,FALSE)</f>
        <v>58</v>
      </c>
      <c r="H14" s="33">
        <f>VLOOKUP(A14,PT_8_1_5_2021_in_Tausend!$A$6:$N$61,9,FALSE)</f>
        <v>45</v>
      </c>
      <c r="I14" s="33">
        <f>VLOOKUP(A14,PT_8_1_5_2021_in_Tausend!$A$6:$N$61,10,FALSE)</f>
        <v>17</v>
      </c>
      <c r="J14" s="33">
        <f>VLOOKUP(A14,PT_8_1_5_2021_in_Tausend!$A$6:$N$61,12,FALSE)</f>
        <v>572</v>
      </c>
      <c r="K14" s="33">
        <f>VLOOKUP(A14,PT_8_1_5_2021_in_Tausend!$A$6:$N$61,13,FALSE)</f>
        <v>274</v>
      </c>
      <c r="L14" s="33">
        <f>VLOOKUP(A14,PT_8_1_5_2021_in_Tausend!$A$6:$N$61,14,FALSE)</f>
        <v>133</v>
      </c>
    </row>
    <row r="15" spans="1:12" x14ac:dyDescent="0.2">
      <c r="A15">
        <v>153</v>
      </c>
      <c r="B15" s="31" t="s">
        <v>9</v>
      </c>
      <c r="C15" s="32">
        <v>2019</v>
      </c>
      <c r="D15" s="32">
        <f>VLOOKUP(A15,PT_8_1_5_2021_in_Tausend!$A$6:$F$61,4,FALSE)</f>
        <v>186</v>
      </c>
      <c r="E15" s="32">
        <f>VLOOKUP(A15,PT_8_1_5_2021_in_Tausend!$A$6:$F$61,5,FALSE)</f>
        <v>114</v>
      </c>
      <c r="F15" s="32">
        <f>VLOOKUP(A15,PT_8_1_5_2021_in_Tausend!$A$6:$F$61,6,FALSE)</f>
        <v>35</v>
      </c>
      <c r="G15" s="33">
        <f>VLOOKUP(A15,PT_8_1_5_2021_in_Tausend!$A$6:$N$61,8,FALSE)</f>
        <v>127</v>
      </c>
      <c r="H15" s="33">
        <f>VLOOKUP(A15,PT_8_1_5_2021_in_Tausend!$A$6:$N$61,9,FALSE)</f>
        <v>96</v>
      </c>
      <c r="I15" s="33">
        <f>VLOOKUP(A15,PT_8_1_5_2021_in_Tausend!$A$6:$N$61,10,FALSE)</f>
        <v>31</v>
      </c>
      <c r="J15" s="33">
        <f>VLOOKUP(A15,PT_8_1_5_2021_in_Tausend!$A$6:$N$61,12,FALSE)</f>
        <v>590</v>
      </c>
      <c r="K15" s="33">
        <f>VLOOKUP(A15,PT_8_1_5_2021_in_Tausend!$A$6:$N$61,13,FALSE)</f>
        <v>238</v>
      </c>
      <c r="L15" s="33">
        <f>VLOOKUP(A15,PT_8_1_5_2021_in_Tausend!$A$6:$N$61,14,FALSE)</f>
        <v>157</v>
      </c>
    </row>
    <row r="16" spans="1:12" x14ac:dyDescent="0.2">
      <c r="A16">
        <v>154</v>
      </c>
      <c r="B16" s="31" t="s">
        <v>10</v>
      </c>
      <c r="C16" s="32">
        <v>2019</v>
      </c>
      <c r="D16" s="32">
        <f>VLOOKUP(A16,PT_8_1_5_2021_in_Tausend!$A$6:$F$61,4,FALSE)</f>
        <v>133</v>
      </c>
      <c r="E16" s="32">
        <f>VLOOKUP(A16,PT_8_1_5_2021_in_Tausend!$A$6:$F$61,5,FALSE)</f>
        <v>95</v>
      </c>
      <c r="F16" s="32">
        <f>VLOOKUP(A16,PT_8_1_5_2021_in_Tausend!$A$6:$F$61,6,FALSE)</f>
        <v>25</v>
      </c>
      <c r="G16" s="33">
        <f>VLOOKUP(A16,PT_8_1_5_2021_in_Tausend!$A$6:$N$61,8,FALSE)</f>
        <v>91</v>
      </c>
      <c r="H16" s="33">
        <f>VLOOKUP(A16,PT_8_1_5_2021_in_Tausend!$A$6:$N$61,9,FALSE)</f>
        <v>77</v>
      </c>
      <c r="I16" s="33">
        <f>VLOOKUP(A16,PT_8_1_5_2021_in_Tausend!$A$6:$N$61,10,FALSE)</f>
        <v>22</v>
      </c>
      <c r="J16" s="33">
        <f>VLOOKUP(A16,PT_8_1_5_2021_in_Tausend!$A$6:$N$61,12,FALSE)</f>
        <v>579</v>
      </c>
      <c r="K16" s="33">
        <f>VLOOKUP(A16,PT_8_1_5_2021_in_Tausend!$A$6:$N$61,13,FALSE)</f>
        <v>294</v>
      </c>
      <c r="L16" s="33">
        <f>VLOOKUP(A16,PT_8_1_5_2021_in_Tausend!$A$6:$N$61,14,FALSE)</f>
        <v>161</v>
      </c>
    </row>
    <row r="17" spans="1:12" x14ac:dyDescent="0.2">
      <c r="A17">
        <v>155</v>
      </c>
      <c r="B17" s="31" t="s">
        <v>11</v>
      </c>
      <c r="C17" s="32">
        <v>2019</v>
      </c>
      <c r="D17" s="32">
        <f>VLOOKUP(A17,PT_8_1_5_2021_in_Tausend!$A$6:$F$61,4,FALSE)</f>
        <v>140</v>
      </c>
      <c r="E17" s="32">
        <f>VLOOKUP(A17,PT_8_1_5_2021_in_Tausend!$A$6:$F$61,5,FALSE)</f>
        <v>89</v>
      </c>
      <c r="F17" s="32">
        <f>VLOOKUP(A17,PT_8_1_5_2021_in_Tausend!$A$6:$F$61,6,FALSE)</f>
        <v>26</v>
      </c>
      <c r="G17" s="33">
        <f>VLOOKUP(A17,PT_8_1_5_2021_in_Tausend!$A$6:$N$61,8,FALSE)</f>
        <v>91</v>
      </c>
      <c r="H17" s="33">
        <f>VLOOKUP(A17,PT_8_1_5_2021_in_Tausend!$A$6:$N$61,9,FALSE)</f>
        <v>69</v>
      </c>
      <c r="I17" s="33">
        <f>VLOOKUP(A17,PT_8_1_5_2021_in_Tausend!$A$6:$N$61,10,FALSE)</f>
        <v>21</v>
      </c>
      <c r="J17" s="33">
        <f>VLOOKUP(A17,PT_8_1_5_2021_in_Tausend!$A$6:$N$61,12,FALSE)</f>
        <v>604</v>
      </c>
      <c r="K17" s="33">
        <f>VLOOKUP(A17,PT_8_1_5_2021_in_Tausend!$A$6:$N$61,13,FALSE)</f>
        <v>335</v>
      </c>
      <c r="L17" s="33">
        <f>VLOOKUP(A17,PT_8_1_5_2021_in_Tausend!$A$6:$N$61,14,FALSE)</f>
        <v>231</v>
      </c>
    </row>
    <row r="18" spans="1:12" x14ac:dyDescent="0.2">
      <c r="A18">
        <v>157</v>
      </c>
      <c r="B18" s="31" t="s">
        <v>12</v>
      </c>
      <c r="C18" s="32">
        <v>2019</v>
      </c>
      <c r="D18" s="32">
        <f>VLOOKUP(A18,PT_8_1_5_2021_in_Tausend!$A$6:$F$61,4,FALSE)</f>
        <v>151</v>
      </c>
      <c r="E18" s="32">
        <f>VLOOKUP(A18,PT_8_1_5_2021_in_Tausend!$A$6:$F$61,5,FALSE)</f>
        <v>85</v>
      </c>
      <c r="F18" s="32">
        <f>VLOOKUP(A18,PT_8_1_5_2021_in_Tausend!$A$6:$F$61,6,FALSE)</f>
        <v>23</v>
      </c>
      <c r="G18" s="33">
        <f>VLOOKUP(A18,PT_8_1_5_2021_in_Tausend!$A$6:$N$61,8,FALSE)</f>
        <v>104</v>
      </c>
      <c r="H18" s="33">
        <f>VLOOKUP(A18,PT_8_1_5_2021_in_Tausend!$A$6:$N$61,9,FALSE)</f>
        <v>61</v>
      </c>
      <c r="I18" s="33">
        <f>VLOOKUP(A18,PT_8_1_5_2021_in_Tausend!$A$6:$N$61,10,FALSE)</f>
        <v>19</v>
      </c>
      <c r="J18" s="33">
        <f>VLOOKUP(A18,PT_8_1_5_2021_in_Tausend!$A$6:$N$61,12,FALSE)</f>
        <v>602</v>
      </c>
      <c r="K18" s="33">
        <f>VLOOKUP(A18,PT_8_1_5_2021_in_Tausend!$A$6:$N$61,13,FALSE)</f>
        <v>323</v>
      </c>
      <c r="L18" s="33">
        <f>VLOOKUP(A18,PT_8_1_5_2021_in_Tausend!$A$6:$N$61,14,FALSE)</f>
        <v>207</v>
      </c>
    </row>
    <row r="19" spans="1:12" x14ac:dyDescent="0.2">
      <c r="A19">
        <v>158</v>
      </c>
      <c r="B19" s="31" t="s">
        <v>13</v>
      </c>
      <c r="C19" s="32">
        <v>2019</v>
      </c>
      <c r="D19" s="32">
        <f>VLOOKUP(A19,PT_8_1_5_2021_in_Tausend!$A$6:$F$61,4,FALSE)</f>
        <v>128</v>
      </c>
      <c r="E19" s="32">
        <f>VLOOKUP(A19,PT_8_1_5_2021_in_Tausend!$A$6:$F$61,5,FALSE)</f>
        <v>82</v>
      </c>
      <c r="F19" s="32">
        <f>VLOOKUP(A19,PT_8_1_5_2021_in_Tausend!$A$6:$F$61,6,FALSE)</f>
        <v>29</v>
      </c>
      <c r="G19" s="33">
        <f>VLOOKUP(A19,PT_8_1_5_2021_in_Tausend!$A$6:$N$61,8,FALSE)</f>
        <v>80</v>
      </c>
      <c r="H19" s="33">
        <f>VLOOKUP(A19,PT_8_1_5_2021_in_Tausend!$A$6:$N$61,9,FALSE)</f>
        <v>62</v>
      </c>
      <c r="I19" s="33">
        <f>VLOOKUP(A19,PT_8_1_5_2021_in_Tausend!$A$6:$N$61,10,FALSE)</f>
        <v>26</v>
      </c>
      <c r="J19" s="33">
        <f>VLOOKUP(A19,PT_8_1_5_2021_in_Tausend!$A$6:$N$61,12,FALSE)</f>
        <v>694</v>
      </c>
      <c r="K19" s="33">
        <f>VLOOKUP(A19,PT_8_1_5_2021_in_Tausend!$A$6:$N$61,13,FALSE)</f>
        <v>337</v>
      </c>
      <c r="L19" s="33">
        <f>VLOOKUP(A19,PT_8_1_5_2021_in_Tausend!$A$6:$N$61,14,FALSE)</f>
        <v>166</v>
      </c>
    </row>
    <row r="20" spans="1:12" x14ac:dyDescent="0.2">
      <c r="A20">
        <v>159</v>
      </c>
      <c r="B20" s="31" t="s">
        <v>6</v>
      </c>
      <c r="C20" s="32">
        <v>2019</v>
      </c>
      <c r="D20" s="32">
        <f>VLOOKUP(A20,PT_8_1_5_2021_in_Tausend!$A$6:$F$61,4,FALSE)</f>
        <v>124</v>
      </c>
      <c r="E20" s="32">
        <f>VLOOKUP(A20,PT_8_1_5_2021_in_Tausend!$A$6:$F$61,5,FALSE)</f>
        <v>85</v>
      </c>
      <c r="F20" s="32">
        <f>VLOOKUP(A20,PT_8_1_5_2021_in_Tausend!$A$6:$F$61,6,FALSE)</f>
        <v>33</v>
      </c>
      <c r="G20" s="33">
        <f>VLOOKUP(A20,PT_8_1_5_2021_in_Tausend!$A$6:$N$61,8,FALSE)</f>
        <v>82</v>
      </c>
      <c r="H20" s="33">
        <f>VLOOKUP(A20,PT_8_1_5_2021_in_Tausend!$A$6:$N$61,9,FALSE)</f>
        <v>67</v>
      </c>
      <c r="I20" s="33">
        <f>VLOOKUP(A20,PT_8_1_5_2021_in_Tausend!$A$6:$N$61,10,FALSE)</f>
        <v>27</v>
      </c>
      <c r="J20" s="33">
        <f>VLOOKUP(A20,PT_8_1_5_2021_in_Tausend!$A$6:$N$61,12,FALSE)</f>
        <v>518</v>
      </c>
      <c r="K20" s="33">
        <f>VLOOKUP(A20,PT_8_1_5_2021_in_Tausend!$A$6:$N$61,13,FALSE)</f>
        <v>238</v>
      </c>
      <c r="L20" s="33">
        <f>VLOOKUP(A20,PT_8_1_5_2021_in_Tausend!$A$6:$N$61,14,FALSE)</f>
        <v>230</v>
      </c>
    </row>
    <row r="21" spans="1:12" x14ac:dyDescent="0.2">
      <c r="A21">
        <v>159016</v>
      </c>
      <c r="B21" s="31" t="s">
        <v>137</v>
      </c>
      <c r="C21" s="32">
        <v>2019</v>
      </c>
      <c r="D21" s="32">
        <f>VLOOKUP(A21,PT_8_1_5_2021_in_Tausend!$A$6:$F$61,4,FALSE)</f>
        <v>180</v>
      </c>
      <c r="E21" s="32">
        <f>VLOOKUP(A21,PT_8_1_5_2021_in_Tausend!$A$6:$F$61,5,FALSE)</f>
        <v>108</v>
      </c>
      <c r="F21" s="32">
        <f>VLOOKUP(A21,PT_8_1_5_2021_in_Tausend!$A$6:$F$61,6,FALSE)</f>
        <v>57</v>
      </c>
      <c r="G21" s="33">
        <f>VLOOKUP(A21,PT_8_1_5_2021_in_Tausend!$A$6:$N$61,8,FALSE)</f>
        <v>118</v>
      </c>
      <c r="H21" s="33">
        <f>VLOOKUP(A21,PT_8_1_5_2021_in_Tausend!$A$6:$N$61,9,FALSE)</f>
        <v>83</v>
      </c>
      <c r="I21" s="33">
        <f>VLOOKUP(A21,PT_8_1_5_2021_in_Tausend!$A$6:$N$61,10,FALSE)</f>
        <v>45</v>
      </c>
      <c r="J21" s="33">
        <f>VLOOKUP(A21,PT_8_1_5_2021_in_Tausend!$A$6:$N$61,12,FALSE)</f>
        <v>513</v>
      </c>
      <c r="K21" s="33">
        <f>VLOOKUP(A21,PT_8_1_5_2021_in_Tausend!$A$6:$N$61,13,FALSE)</f>
        <v>229</v>
      </c>
      <c r="L21" s="33">
        <f>VLOOKUP(A21,PT_8_1_5_2021_in_Tausend!$A$6:$N$61,14,FALSE)</f>
        <v>299</v>
      </c>
    </row>
    <row r="22" spans="1:12" x14ac:dyDescent="0.2">
      <c r="A22">
        <v>159999</v>
      </c>
      <c r="B22" s="31" t="s">
        <v>138</v>
      </c>
      <c r="C22" s="32">
        <v>2019</v>
      </c>
      <c r="D22" s="32">
        <f>VLOOKUP(A22,PT_8_1_5_2021_in_Tausend!$A$6:$F$61,4,FALSE)</f>
        <v>96</v>
      </c>
      <c r="E22" s="32">
        <f>VLOOKUP(A22,PT_8_1_5_2021_in_Tausend!$A$6:$F$61,5,FALSE)</f>
        <v>70</v>
      </c>
      <c r="F22" s="32">
        <f>VLOOKUP(A22,PT_8_1_5_2021_in_Tausend!$A$6:$F$61,6,FALSE)</f>
        <v>23</v>
      </c>
      <c r="G22" s="33">
        <f>VLOOKUP(A22,PT_8_1_5_2021_in_Tausend!$A$6:$N$61,8,FALSE)</f>
        <v>66</v>
      </c>
      <c r="H22" s="33">
        <f>VLOOKUP(A22,PT_8_1_5_2021_in_Tausend!$A$6:$N$61,9,FALSE)</f>
        <v>58</v>
      </c>
      <c r="I22" s="33">
        <f>VLOOKUP(A22,PT_8_1_5_2021_in_Tausend!$A$6:$N$61,10,FALSE)</f>
        <v>19</v>
      </c>
      <c r="J22" s="33">
        <f>VLOOKUP(A22,PT_8_1_5_2021_in_Tausend!$A$6:$N$61,12,FALSE)</f>
        <v>525</v>
      </c>
      <c r="K22" s="33">
        <f>VLOOKUP(A22,PT_8_1_5_2021_in_Tausend!$A$6:$N$61,13,FALSE)</f>
        <v>251</v>
      </c>
      <c r="L22" s="33">
        <f>VLOOKUP(A22,PT_8_1_5_2021_in_Tausend!$A$6:$N$61,14,FALSE)</f>
        <v>168</v>
      </c>
    </row>
    <row r="23" spans="1:12" x14ac:dyDescent="0.2">
      <c r="A23">
        <v>1</v>
      </c>
      <c r="B23" s="31" t="s">
        <v>14</v>
      </c>
      <c r="C23" s="32">
        <v>2019</v>
      </c>
      <c r="D23" s="32">
        <f>VLOOKUP(A23,PT_8_1_5_2021_in_Tausend!$A$6:$F$61,4,FALSE)</f>
        <v>142</v>
      </c>
      <c r="E23" s="32">
        <f>VLOOKUP(A23,PT_8_1_5_2021_in_Tausend!$A$6:$F$61,5,FALSE)</f>
        <v>91</v>
      </c>
      <c r="F23" s="32">
        <f>VLOOKUP(A23,PT_8_1_5_2021_in_Tausend!$A$6:$F$61,6,FALSE)</f>
        <v>31</v>
      </c>
      <c r="G23" s="33">
        <f>VLOOKUP(A23,PT_8_1_5_2021_in_Tausend!$A$6:$N$61,8,FALSE)</f>
        <v>93</v>
      </c>
      <c r="H23" s="33">
        <f>VLOOKUP(A23,PT_8_1_5_2021_in_Tausend!$A$6:$N$61,9,FALSE)</f>
        <v>69</v>
      </c>
      <c r="I23" s="33">
        <f>VLOOKUP(A23,PT_8_1_5_2021_in_Tausend!$A$6:$N$61,10,FALSE)</f>
        <v>25</v>
      </c>
      <c r="J23" s="33">
        <f>VLOOKUP(A23,PT_8_1_5_2021_in_Tausend!$A$6:$N$61,12,FALSE)</f>
        <v>555</v>
      </c>
      <c r="K23" s="33">
        <f>VLOOKUP(A23,PT_8_1_5_2021_in_Tausend!$A$6:$N$61,13,FALSE)</f>
        <v>258</v>
      </c>
      <c r="L23" s="33">
        <f>VLOOKUP(A23,PT_8_1_5_2021_in_Tausend!$A$6:$N$61,14,FALSE)</f>
        <v>183</v>
      </c>
    </row>
    <row r="24" spans="1:12" x14ac:dyDescent="0.2">
      <c r="A24">
        <v>241</v>
      </c>
      <c r="B24" s="31" t="s">
        <v>139</v>
      </c>
      <c r="C24" s="32">
        <v>2019</v>
      </c>
      <c r="D24" s="32">
        <f>VLOOKUP(A24,PT_8_1_5_2021_in_Tausend!$A$6:$F$61,4,FALSE)</f>
        <v>200</v>
      </c>
      <c r="E24" s="32">
        <f>VLOOKUP(A24,PT_8_1_5_2021_in_Tausend!$A$6:$F$61,5,FALSE)</f>
        <v>117</v>
      </c>
      <c r="F24" s="32">
        <f>VLOOKUP(A24,PT_8_1_5_2021_in_Tausend!$A$6:$F$61,6,FALSE)</f>
        <v>54</v>
      </c>
      <c r="G24" s="33">
        <f>VLOOKUP(A24,PT_8_1_5_2021_in_Tausend!$A$6:$N$61,8,FALSE)</f>
        <v>130</v>
      </c>
      <c r="H24" s="33">
        <f>VLOOKUP(A24,PT_8_1_5_2021_in_Tausend!$A$6:$N$61,9,FALSE)</f>
        <v>77</v>
      </c>
      <c r="I24" s="33">
        <f>VLOOKUP(A24,PT_8_1_5_2021_in_Tausend!$A$6:$N$61,10,FALSE)</f>
        <v>36</v>
      </c>
      <c r="J24" s="33">
        <f>VLOOKUP(A24,PT_8_1_5_2021_in_Tausend!$A$6:$N$61,12,FALSE)</f>
        <v>635</v>
      </c>
      <c r="K24" s="33">
        <f>VLOOKUP(A24,PT_8_1_5_2021_in_Tausend!$A$6:$N$61,13,FALSE)</f>
        <v>316</v>
      </c>
      <c r="L24" s="33">
        <f>VLOOKUP(A24,PT_8_1_5_2021_in_Tausend!$A$6:$N$61,14,FALSE)</f>
        <v>323</v>
      </c>
    </row>
    <row r="25" spans="1:12" x14ac:dyDescent="0.2">
      <c r="A25">
        <v>241001</v>
      </c>
      <c r="B25" s="31" t="s">
        <v>140</v>
      </c>
      <c r="C25" s="32">
        <v>2019</v>
      </c>
      <c r="D25" s="32">
        <f>VLOOKUP(A25,PT_8_1_5_2021_in_Tausend!$A$6:$F$61,4,FALSE)</f>
        <v>248</v>
      </c>
      <c r="E25" s="32">
        <f>VLOOKUP(A25,PT_8_1_5_2021_in_Tausend!$A$6:$F$61,5,FALSE)</f>
        <v>142</v>
      </c>
      <c r="F25" s="32">
        <f>VLOOKUP(A25,PT_8_1_5_2021_in_Tausend!$A$6:$F$61,6,FALSE)</f>
        <v>86</v>
      </c>
      <c r="G25" s="33">
        <f>VLOOKUP(A25,PT_8_1_5_2021_in_Tausend!$A$6:$N$61,8,FALSE)</f>
        <v>177</v>
      </c>
      <c r="H25" s="33">
        <f>VLOOKUP(A25,PT_8_1_5_2021_in_Tausend!$A$6:$N$61,9,FALSE)</f>
        <v>97</v>
      </c>
      <c r="I25" s="33">
        <f>VLOOKUP(A25,PT_8_1_5_2021_in_Tausend!$A$6:$N$61,10,FALSE)</f>
        <v>55</v>
      </c>
      <c r="J25" s="33">
        <f>VLOOKUP(A25,PT_8_1_5_2021_in_Tausend!$A$6:$N$61,12,FALSE)</f>
        <v>613</v>
      </c>
      <c r="K25" s="33">
        <f>VLOOKUP(A25,PT_8_1_5_2021_in_Tausend!$A$6:$N$61,13,FALSE)</f>
        <v>311</v>
      </c>
      <c r="L25" s="33">
        <f>VLOOKUP(A25,PT_8_1_5_2021_in_Tausend!$A$6:$N$61,14,FALSE)</f>
        <v>347</v>
      </c>
    </row>
    <row r="26" spans="1:12" x14ac:dyDescent="0.2">
      <c r="A26">
        <v>241999</v>
      </c>
      <c r="B26" s="31" t="s">
        <v>141</v>
      </c>
      <c r="C26" s="32">
        <v>2019</v>
      </c>
      <c r="D26" s="32">
        <f>VLOOKUP(A26,PT_8_1_5_2021_in_Tausend!$A$6:$F$61,4,FALSE)</f>
        <v>163</v>
      </c>
      <c r="E26" s="32">
        <f>VLOOKUP(A26,PT_8_1_5_2021_in_Tausend!$A$6:$F$61,5,FALSE)</f>
        <v>94</v>
      </c>
      <c r="F26" s="32">
        <f>VLOOKUP(A26,PT_8_1_5_2021_in_Tausend!$A$6:$F$61,6,FALSE)</f>
        <v>33</v>
      </c>
      <c r="G26" s="33">
        <f>VLOOKUP(A26,PT_8_1_5_2021_in_Tausend!$A$6:$N$61,8,FALSE)</f>
        <v>95</v>
      </c>
      <c r="H26" s="33">
        <f>VLOOKUP(A26,PT_8_1_5_2021_in_Tausend!$A$6:$N$61,9,FALSE)</f>
        <v>60</v>
      </c>
      <c r="I26" s="33">
        <f>VLOOKUP(A26,PT_8_1_5_2021_in_Tausend!$A$6:$N$61,10,FALSE)</f>
        <v>23</v>
      </c>
      <c r="J26" s="33">
        <f>VLOOKUP(A26,PT_8_1_5_2021_in_Tausend!$A$6:$N$61,12,FALSE)</f>
        <v>659</v>
      </c>
      <c r="K26" s="33">
        <f>VLOOKUP(A26,PT_8_1_5_2021_in_Tausend!$A$6:$N$61,13,FALSE)</f>
        <v>324</v>
      </c>
      <c r="L26" s="33">
        <f>VLOOKUP(A26,PT_8_1_5_2021_in_Tausend!$A$6:$N$61,14,FALSE)</f>
        <v>277</v>
      </c>
    </row>
    <row r="27" spans="1:12" x14ac:dyDescent="0.2">
      <c r="A27">
        <v>251</v>
      </c>
      <c r="B27" s="31" t="s">
        <v>17</v>
      </c>
      <c r="C27" s="32">
        <v>2019</v>
      </c>
      <c r="D27" s="32">
        <f>VLOOKUP(A27,PT_8_1_5_2021_in_Tausend!$A$6:$F$61,4,FALSE)</f>
        <v>129</v>
      </c>
      <c r="E27" s="32">
        <f>VLOOKUP(A27,PT_8_1_5_2021_in_Tausend!$A$6:$F$61,5,FALSE)</f>
        <v>69</v>
      </c>
      <c r="F27" s="32">
        <f>VLOOKUP(A27,PT_8_1_5_2021_in_Tausend!$A$6:$F$61,6,FALSE)</f>
        <v>26</v>
      </c>
      <c r="G27" s="33">
        <f>VLOOKUP(A27,PT_8_1_5_2021_in_Tausend!$A$6:$N$61,8,FALSE)</f>
        <v>70</v>
      </c>
      <c r="H27" s="33">
        <f>VLOOKUP(A27,PT_8_1_5_2021_in_Tausend!$A$6:$N$61,9,FALSE)</f>
        <v>48</v>
      </c>
      <c r="I27" s="33">
        <f>VLOOKUP(A27,PT_8_1_5_2021_in_Tausend!$A$6:$N$61,10,FALSE)</f>
        <v>22</v>
      </c>
      <c r="J27" s="33">
        <f>VLOOKUP(A27,PT_8_1_5_2021_in_Tausend!$A$6:$N$61,12,FALSE)</f>
        <v>579</v>
      </c>
      <c r="K27" s="33">
        <f>VLOOKUP(A27,PT_8_1_5_2021_in_Tausend!$A$6:$N$61,13,FALSE)</f>
        <v>265</v>
      </c>
      <c r="L27" s="33">
        <f>VLOOKUP(A27,PT_8_1_5_2021_in_Tausend!$A$6:$N$61,14,FALSE)</f>
        <v>251</v>
      </c>
    </row>
    <row r="28" spans="1:12" x14ac:dyDescent="0.2">
      <c r="A28">
        <v>252</v>
      </c>
      <c r="B28" s="31" t="s">
        <v>18</v>
      </c>
      <c r="C28" s="32">
        <v>2019</v>
      </c>
      <c r="D28" s="32">
        <f>VLOOKUP(A28,PT_8_1_5_2021_in_Tausend!$A$6:$F$61,4,FALSE)</f>
        <v>202</v>
      </c>
      <c r="E28" s="32">
        <f>VLOOKUP(A28,PT_8_1_5_2021_in_Tausend!$A$6:$F$61,5,FALSE)</f>
        <v>114</v>
      </c>
      <c r="F28" s="32">
        <f>VLOOKUP(A28,PT_8_1_5_2021_in_Tausend!$A$6:$F$61,6,FALSE)</f>
        <v>36</v>
      </c>
      <c r="G28" s="33">
        <f>VLOOKUP(A28,PT_8_1_5_2021_in_Tausend!$A$6:$N$61,8,FALSE)</f>
        <v>119</v>
      </c>
      <c r="H28" s="33">
        <f>VLOOKUP(A28,PT_8_1_5_2021_in_Tausend!$A$6:$N$61,9,FALSE)</f>
        <v>81</v>
      </c>
      <c r="I28" s="33">
        <f>VLOOKUP(A28,PT_8_1_5_2021_in_Tausend!$A$6:$N$61,10,FALSE)</f>
        <v>26</v>
      </c>
      <c r="J28" s="33">
        <f>VLOOKUP(A28,PT_8_1_5_2021_in_Tausend!$A$6:$N$61,12,FALSE)</f>
        <v>664</v>
      </c>
      <c r="K28" s="33">
        <f>VLOOKUP(A28,PT_8_1_5_2021_in_Tausend!$A$6:$N$61,13,FALSE)</f>
        <v>351</v>
      </c>
      <c r="L28" s="33">
        <f>VLOOKUP(A28,PT_8_1_5_2021_in_Tausend!$A$6:$N$61,14,FALSE)</f>
        <v>243</v>
      </c>
    </row>
    <row r="29" spans="1:12" x14ac:dyDescent="0.2">
      <c r="A29">
        <v>254</v>
      </c>
      <c r="B29" s="31" t="s">
        <v>19</v>
      </c>
      <c r="C29" s="32">
        <v>2019</v>
      </c>
      <c r="D29" s="32">
        <f>VLOOKUP(A29,PT_8_1_5_2021_in_Tausend!$A$6:$F$61,4,FALSE)</f>
        <v>153</v>
      </c>
      <c r="E29" s="32">
        <f>VLOOKUP(A29,PT_8_1_5_2021_in_Tausend!$A$6:$F$61,5,FALSE)</f>
        <v>99</v>
      </c>
      <c r="F29" s="32">
        <f>VLOOKUP(A29,PT_8_1_5_2021_in_Tausend!$A$6:$F$61,6,FALSE)</f>
        <v>29</v>
      </c>
      <c r="G29" s="33">
        <f>VLOOKUP(A29,PT_8_1_5_2021_in_Tausend!$A$6:$N$61,8,FALSE)</f>
        <v>101</v>
      </c>
      <c r="H29" s="33">
        <f>VLOOKUP(A29,PT_8_1_5_2021_in_Tausend!$A$6:$N$61,9,FALSE)</f>
        <v>73</v>
      </c>
      <c r="I29" s="33">
        <f>VLOOKUP(A29,PT_8_1_5_2021_in_Tausend!$A$6:$N$61,10,FALSE)</f>
        <v>24</v>
      </c>
      <c r="J29" s="33">
        <f>VLOOKUP(A29,PT_8_1_5_2021_in_Tausend!$A$6:$N$61,12,FALSE)</f>
        <v>595</v>
      </c>
      <c r="K29" s="33">
        <f>VLOOKUP(A29,PT_8_1_5_2021_in_Tausend!$A$6:$N$61,13,FALSE)</f>
        <v>330</v>
      </c>
      <c r="L29" s="33">
        <f>VLOOKUP(A29,PT_8_1_5_2021_in_Tausend!$A$6:$N$61,14,FALSE)</f>
        <v>206</v>
      </c>
    </row>
    <row r="30" spans="1:12" x14ac:dyDescent="0.2">
      <c r="A30">
        <v>254021</v>
      </c>
      <c r="B30" s="31" t="s">
        <v>142</v>
      </c>
      <c r="C30" s="32">
        <v>2019</v>
      </c>
      <c r="D30" s="32">
        <f>VLOOKUP(A30,PT_8_1_5_2021_in_Tausend!$A$6:$F$61,4,FALSE)</f>
        <v>258</v>
      </c>
      <c r="E30" s="32">
        <f>VLOOKUP(A30,PT_8_1_5_2021_in_Tausend!$A$6:$F$61,5,FALSE)</f>
        <v>157</v>
      </c>
      <c r="F30" s="32">
        <f>VLOOKUP(A30,PT_8_1_5_2021_in_Tausend!$A$6:$F$61,6,FALSE)</f>
        <v>50</v>
      </c>
      <c r="G30" s="33">
        <f>VLOOKUP(A30,PT_8_1_5_2021_in_Tausend!$A$6:$N$61,8,FALSE)</f>
        <v>180</v>
      </c>
      <c r="H30" s="33">
        <f>VLOOKUP(A30,PT_8_1_5_2021_in_Tausend!$A$6:$N$61,9,FALSE)</f>
        <v>119</v>
      </c>
      <c r="I30" s="33">
        <f>VLOOKUP(A30,PT_8_1_5_2021_in_Tausend!$A$6:$N$61,10,FALSE)</f>
        <v>40</v>
      </c>
      <c r="J30" s="33">
        <f>VLOOKUP(A30,PT_8_1_5_2021_in_Tausend!$A$6:$N$61,12,FALSE)</f>
        <v>634</v>
      </c>
      <c r="K30" s="33">
        <f>VLOOKUP(A30,PT_8_1_5_2021_in_Tausend!$A$6:$N$61,13,FALSE)</f>
        <v>371</v>
      </c>
      <c r="L30" s="33">
        <f>VLOOKUP(A30,PT_8_1_5_2021_in_Tausend!$A$6:$N$61,14,FALSE)</f>
        <v>253</v>
      </c>
    </row>
    <row r="31" spans="1:12" x14ac:dyDescent="0.2">
      <c r="A31">
        <v>254999</v>
      </c>
      <c r="B31" s="31" t="s">
        <v>143</v>
      </c>
      <c r="C31" s="32">
        <v>2019</v>
      </c>
      <c r="D31" s="32">
        <f>VLOOKUP(A31,PT_8_1_5_2021_in_Tausend!$A$6:$F$61,4,FALSE)</f>
        <v>94</v>
      </c>
      <c r="E31" s="32">
        <f>VLOOKUP(A31,PT_8_1_5_2021_in_Tausend!$A$6:$F$61,5,FALSE)</f>
        <v>63</v>
      </c>
      <c r="F31" s="32">
        <f>VLOOKUP(A31,PT_8_1_5_2021_in_Tausend!$A$6:$F$61,6,FALSE)</f>
        <v>18</v>
      </c>
      <c r="G31" s="33">
        <f>VLOOKUP(A31,PT_8_1_5_2021_in_Tausend!$A$6:$N$61,8,FALSE)</f>
        <v>61</v>
      </c>
      <c r="H31" s="33">
        <f>VLOOKUP(A31,PT_8_1_5_2021_in_Tausend!$A$6:$N$61,9,FALSE)</f>
        <v>48</v>
      </c>
      <c r="I31" s="33">
        <f>VLOOKUP(A31,PT_8_1_5_2021_in_Tausend!$A$6:$N$61,10,FALSE)</f>
        <v>15</v>
      </c>
      <c r="J31" s="33">
        <f>VLOOKUP(A31,PT_8_1_5_2021_in_Tausend!$A$6:$N$61,12,FALSE)</f>
        <v>541</v>
      </c>
      <c r="K31" s="33">
        <f>VLOOKUP(A31,PT_8_1_5_2021_in_Tausend!$A$6:$N$61,13,FALSE)</f>
        <v>274</v>
      </c>
      <c r="L31" s="33">
        <f>VLOOKUP(A31,PT_8_1_5_2021_in_Tausend!$A$6:$N$61,14,FALSE)</f>
        <v>146</v>
      </c>
    </row>
    <row r="32" spans="1:12" x14ac:dyDescent="0.2">
      <c r="A32">
        <v>255</v>
      </c>
      <c r="B32" s="31" t="s">
        <v>22</v>
      </c>
      <c r="C32" s="32">
        <v>2019</v>
      </c>
      <c r="D32" s="32">
        <f>VLOOKUP(A32,PT_8_1_5_2021_in_Tausend!$A$6:$F$61,4,FALSE)</f>
        <v>161</v>
      </c>
      <c r="E32" s="32">
        <f>VLOOKUP(A32,PT_8_1_5_2021_in_Tausend!$A$6:$F$61,5,FALSE)</f>
        <v>99</v>
      </c>
      <c r="F32" s="32">
        <f>VLOOKUP(A32,PT_8_1_5_2021_in_Tausend!$A$6:$F$61,6,FALSE)</f>
        <v>29</v>
      </c>
      <c r="G32" s="33">
        <f>VLOOKUP(A32,PT_8_1_5_2021_in_Tausend!$A$6:$N$61,8,FALSE)</f>
        <v>114</v>
      </c>
      <c r="H32" s="33">
        <f>VLOOKUP(A32,PT_8_1_5_2021_in_Tausend!$A$6:$N$61,9,FALSE)</f>
        <v>82</v>
      </c>
      <c r="I32" s="33">
        <f>VLOOKUP(A32,PT_8_1_5_2021_in_Tausend!$A$6:$N$61,10,FALSE)</f>
        <v>27</v>
      </c>
      <c r="J32" s="33">
        <f>VLOOKUP(A32,PT_8_1_5_2021_in_Tausend!$A$6:$N$61,12,FALSE)</f>
        <v>575</v>
      </c>
      <c r="K32" s="33">
        <f>VLOOKUP(A32,PT_8_1_5_2021_in_Tausend!$A$6:$N$61,13,FALSE)</f>
        <v>277</v>
      </c>
      <c r="L32" s="33">
        <f>VLOOKUP(A32,PT_8_1_5_2021_in_Tausend!$A$6:$N$61,14,FALSE)</f>
        <v>94</v>
      </c>
    </row>
    <row r="33" spans="1:12" x14ac:dyDescent="0.2">
      <c r="A33">
        <v>256</v>
      </c>
      <c r="B33" s="31" t="s">
        <v>23</v>
      </c>
      <c r="C33" s="32">
        <v>2019</v>
      </c>
      <c r="D33" s="32">
        <f>VLOOKUP(A33,PT_8_1_5_2021_in_Tausend!$A$6:$F$61,4,FALSE)</f>
        <v>173</v>
      </c>
      <c r="E33" s="32">
        <f>VLOOKUP(A33,PT_8_1_5_2021_in_Tausend!$A$6:$F$61,5,FALSE)</f>
        <v>92</v>
      </c>
      <c r="F33" s="32">
        <f>VLOOKUP(A33,PT_8_1_5_2021_in_Tausend!$A$6:$F$61,6,FALSE)</f>
        <v>30</v>
      </c>
      <c r="G33" s="33">
        <f>VLOOKUP(A33,PT_8_1_5_2021_in_Tausend!$A$6:$N$61,8,FALSE)</f>
        <v>104</v>
      </c>
      <c r="H33" s="33">
        <f>VLOOKUP(A33,PT_8_1_5_2021_in_Tausend!$A$6:$N$61,9,FALSE)</f>
        <v>68</v>
      </c>
      <c r="I33" s="33">
        <f>VLOOKUP(A33,PT_8_1_5_2021_in_Tausend!$A$6:$N$61,10,FALSE)</f>
        <v>24</v>
      </c>
      <c r="J33" s="33">
        <f>VLOOKUP(A33,PT_8_1_5_2021_in_Tausend!$A$6:$N$61,12,FALSE)</f>
        <v>688</v>
      </c>
      <c r="K33" s="33">
        <f>VLOOKUP(A33,PT_8_1_5_2021_in_Tausend!$A$6:$N$61,13,FALSE)</f>
        <v>325</v>
      </c>
      <c r="L33" s="33">
        <f>VLOOKUP(A33,PT_8_1_5_2021_in_Tausend!$A$6:$N$61,14,FALSE)</f>
        <v>284</v>
      </c>
    </row>
    <row r="34" spans="1:12" x14ac:dyDescent="0.2">
      <c r="A34">
        <v>257</v>
      </c>
      <c r="B34" s="31" t="s">
        <v>24</v>
      </c>
      <c r="C34" s="32">
        <v>2019</v>
      </c>
      <c r="D34" s="32">
        <f>VLOOKUP(A34,PT_8_1_5_2021_in_Tausend!$A$6:$F$61,4,FALSE)</f>
        <v>152</v>
      </c>
      <c r="E34" s="32">
        <f>VLOOKUP(A34,PT_8_1_5_2021_in_Tausend!$A$6:$F$61,5,FALSE)</f>
        <v>92</v>
      </c>
      <c r="F34" s="32">
        <f>VLOOKUP(A34,PT_8_1_5_2021_in_Tausend!$A$6:$F$61,6,FALSE)</f>
        <v>28</v>
      </c>
      <c r="G34" s="33">
        <f>VLOOKUP(A34,PT_8_1_5_2021_in_Tausend!$A$6:$N$61,8,FALSE)</f>
        <v>92</v>
      </c>
      <c r="H34" s="33">
        <f>VLOOKUP(A34,PT_8_1_5_2021_in_Tausend!$A$6:$N$61,9,FALSE)</f>
        <v>64</v>
      </c>
      <c r="I34" s="33">
        <f>VLOOKUP(A34,PT_8_1_5_2021_in_Tausend!$A$6:$N$61,10,FALSE)</f>
        <v>24</v>
      </c>
      <c r="J34" s="33">
        <f>VLOOKUP(A34,PT_8_1_5_2021_in_Tausend!$A$6:$N$61,12,FALSE)</f>
        <v>642</v>
      </c>
      <c r="K34" s="33">
        <f>VLOOKUP(A34,PT_8_1_5_2021_in_Tausend!$A$6:$N$61,13,FALSE)</f>
        <v>332</v>
      </c>
      <c r="L34" s="33">
        <f>VLOOKUP(A34,PT_8_1_5_2021_in_Tausend!$A$6:$N$61,14,FALSE)</f>
        <v>164</v>
      </c>
    </row>
    <row r="35" spans="1:12" x14ac:dyDescent="0.2">
      <c r="A35">
        <v>2</v>
      </c>
      <c r="B35" s="31" t="s">
        <v>25</v>
      </c>
      <c r="C35" s="32">
        <v>2019</v>
      </c>
      <c r="D35" s="32">
        <f>VLOOKUP(A35,PT_8_1_5_2021_in_Tausend!$A$6:$F$61,4,FALSE)</f>
        <v>181</v>
      </c>
      <c r="E35" s="32">
        <f>VLOOKUP(A35,PT_8_1_5_2021_in_Tausend!$A$6:$F$61,5,FALSE)</f>
        <v>106</v>
      </c>
      <c r="F35" s="32">
        <f>VLOOKUP(A35,PT_8_1_5_2021_in_Tausend!$A$6:$F$61,6,FALSE)</f>
        <v>42</v>
      </c>
      <c r="G35" s="33">
        <f>VLOOKUP(A35,PT_8_1_5_2021_in_Tausend!$A$6:$N$61,8,FALSE)</f>
        <v>114</v>
      </c>
      <c r="H35" s="33">
        <f>VLOOKUP(A35,PT_8_1_5_2021_in_Tausend!$A$6:$N$61,9,FALSE)</f>
        <v>73</v>
      </c>
      <c r="I35" s="33">
        <f>VLOOKUP(A35,PT_8_1_5_2021_in_Tausend!$A$6:$N$61,10,FALSE)</f>
        <v>30</v>
      </c>
      <c r="J35" s="33">
        <f>VLOOKUP(A35,PT_8_1_5_2021_in_Tausend!$A$6:$N$61,12,FALSE)</f>
        <v>630</v>
      </c>
      <c r="K35" s="33">
        <f>VLOOKUP(A35,PT_8_1_5_2021_in_Tausend!$A$6:$N$61,13,FALSE)</f>
        <v>316</v>
      </c>
      <c r="L35" s="33">
        <f>VLOOKUP(A35,PT_8_1_5_2021_in_Tausend!$A$6:$N$61,14,FALSE)</f>
        <v>289</v>
      </c>
    </row>
    <row r="36" spans="1:12" x14ac:dyDescent="0.2">
      <c r="A36">
        <v>351</v>
      </c>
      <c r="B36" s="31" t="s">
        <v>26</v>
      </c>
      <c r="C36" s="32">
        <v>2019</v>
      </c>
      <c r="D36" s="32">
        <f>VLOOKUP(A36,PT_8_1_5_2021_in_Tausend!$A$6:$F$61,4,FALSE)</f>
        <v>161</v>
      </c>
      <c r="E36" s="32">
        <f>VLOOKUP(A36,PT_8_1_5_2021_in_Tausend!$A$6:$F$61,5,FALSE)</f>
        <v>104</v>
      </c>
      <c r="F36" s="32">
        <f>VLOOKUP(A36,PT_8_1_5_2021_in_Tausend!$A$6:$F$61,6,FALSE)</f>
        <v>37</v>
      </c>
      <c r="G36" s="33">
        <f>VLOOKUP(A36,PT_8_1_5_2021_in_Tausend!$A$6:$N$61,8,FALSE)</f>
        <v>111</v>
      </c>
      <c r="H36" s="33">
        <f>VLOOKUP(A36,PT_8_1_5_2021_in_Tausend!$A$6:$N$61,9,FALSE)</f>
        <v>83</v>
      </c>
      <c r="I36" s="33">
        <f>VLOOKUP(A36,PT_8_1_5_2021_in_Tausend!$A$6:$N$61,10,FALSE)</f>
        <v>30</v>
      </c>
      <c r="J36" s="33">
        <f>VLOOKUP(A36,PT_8_1_5_2021_in_Tausend!$A$6:$N$61,12,FALSE)</f>
        <v>587</v>
      </c>
      <c r="K36" s="33">
        <f>VLOOKUP(A36,PT_8_1_5_2021_in_Tausend!$A$6:$N$61,13,FALSE)</f>
        <v>315</v>
      </c>
      <c r="L36" s="33">
        <f>VLOOKUP(A36,PT_8_1_5_2021_in_Tausend!$A$6:$N$61,14,FALSE)</f>
        <v>260</v>
      </c>
    </row>
    <row r="37" spans="1:12" x14ac:dyDescent="0.2">
      <c r="A37">
        <v>352</v>
      </c>
      <c r="B37" s="31" t="s">
        <v>27</v>
      </c>
      <c r="C37" s="32">
        <v>2019</v>
      </c>
      <c r="D37" s="32">
        <f>VLOOKUP(A37,PT_8_1_5_2021_in_Tausend!$A$6:$F$61,4,FALSE)</f>
        <v>133</v>
      </c>
      <c r="E37" s="32">
        <f>VLOOKUP(A37,PT_8_1_5_2021_in_Tausend!$A$6:$F$61,5,FALSE)</f>
        <v>78</v>
      </c>
      <c r="F37" s="32">
        <f>VLOOKUP(A37,PT_8_1_5_2021_in_Tausend!$A$6:$F$61,6,FALSE)</f>
        <v>21</v>
      </c>
      <c r="G37" s="33">
        <f>VLOOKUP(A37,PT_8_1_5_2021_in_Tausend!$A$6:$N$61,8,FALSE)</f>
        <v>89</v>
      </c>
      <c r="H37" s="33">
        <f>VLOOKUP(A37,PT_8_1_5_2021_in_Tausend!$A$6:$N$61,9,FALSE)</f>
        <v>61</v>
      </c>
      <c r="I37" s="33">
        <f>VLOOKUP(A37,PT_8_1_5_2021_in_Tausend!$A$6:$N$61,10,FALSE)</f>
        <v>20</v>
      </c>
      <c r="J37" s="33">
        <f>VLOOKUP(A37,PT_8_1_5_2021_in_Tausend!$A$6:$N$61,12,FALSE)</f>
        <v>643</v>
      </c>
      <c r="K37" s="33">
        <f>VLOOKUP(A37,PT_8_1_5_2021_in_Tausend!$A$6:$N$61,13,FALSE)</f>
        <v>280</v>
      </c>
      <c r="L37" s="33">
        <f>VLOOKUP(A37,PT_8_1_5_2021_in_Tausend!$A$6:$N$61,14,FALSE)</f>
        <v>103</v>
      </c>
    </row>
    <row r="38" spans="1:12" x14ac:dyDescent="0.2">
      <c r="A38">
        <v>353</v>
      </c>
      <c r="B38" s="31" t="s">
        <v>28</v>
      </c>
      <c r="C38" s="32">
        <v>2019</v>
      </c>
      <c r="D38" s="32">
        <f>VLOOKUP(A38,PT_8_1_5_2021_in_Tausend!$A$6:$F$61,4,FALSE)</f>
        <v>86</v>
      </c>
      <c r="E38" s="32">
        <f>VLOOKUP(A38,PT_8_1_5_2021_in_Tausend!$A$6:$F$61,5,FALSE)</f>
        <v>61</v>
      </c>
      <c r="F38" s="32">
        <f>VLOOKUP(A38,PT_8_1_5_2021_in_Tausend!$A$6:$F$61,6,FALSE)</f>
        <v>23</v>
      </c>
      <c r="G38" s="33">
        <f>VLOOKUP(A38,PT_8_1_5_2021_in_Tausend!$A$6:$N$61,8,FALSE)</f>
        <v>62</v>
      </c>
      <c r="H38" s="33">
        <f>VLOOKUP(A38,PT_8_1_5_2021_in_Tausend!$A$6:$N$61,9,FALSE)</f>
        <v>39</v>
      </c>
      <c r="I38" s="33">
        <f>VLOOKUP(A38,PT_8_1_5_2021_in_Tausend!$A$6:$N$61,10,FALSE)</f>
        <v>20</v>
      </c>
      <c r="J38" s="33">
        <f>VLOOKUP(A38,PT_8_1_5_2021_in_Tausend!$A$6:$N$61,12,FALSE)</f>
        <v>416</v>
      </c>
      <c r="K38" s="33">
        <f>VLOOKUP(A38,PT_8_1_5_2021_in_Tausend!$A$6:$N$61,13,FALSE)</f>
        <v>258</v>
      </c>
      <c r="L38" s="33">
        <f>VLOOKUP(A38,PT_8_1_5_2021_in_Tausend!$A$6:$N$61,14,FALSE)</f>
        <v>120</v>
      </c>
    </row>
    <row r="39" spans="1:12" x14ac:dyDescent="0.2">
      <c r="A39">
        <v>354</v>
      </c>
      <c r="B39" s="31" t="s">
        <v>29</v>
      </c>
      <c r="C39" s="32">
        <v>2019</v>
      </c>
      <c r="D39" s="32">
        <f>VLOOKUP(A39,PT_8_1_5_2021_in_Tausend!$A$6:$F$61,4,FALSE)</f>
        <v>136</v>
      </c>
      <c r="E39" s="32">
        <f>VLOOKUP(A39,PT_8_1_5_2021_in_Tausend!$A$6:$F$61,5,FALSE)</f>
        <v>110</v>
      </c>
      <c r="F39" s="32">
        <f>VLOOKUP(A39,PT_8_1_5_2021_in_Tausend!$A$6:$F$61,6,FALSE)</f>
        <v>31</v>
      </c>
      <c r="G39" s="33">
        <f>VLOOKUP(A39,PT_8_1_5_2021_in_Tausend!$A$6:$N$61,8,FALSE)</f>
        <v>106</v>
      </c>
      <c r="H39" s="33">
        <f>VLOOKUP(A39,PT_8_1_5_2021_in_Tausend!$A$6:$N$61,9,FALSE)</f>
        <v>99</v>
      </c>
      <c r="I39" s="33">
        <f>VLOOKUP(A39,PT_8_1_5_2021_in_Tausend!$A$6:$N$61,10,FALSE)</f>
        <v>30</v>
      </c>
      <c r="J39" s="33">
        <f>VLOOKUP(A39,PT_8_1_5_2021_in_Tausend!$A$6:$N$61,12,FALSE)</f>
        <v>456</v>
      </c>
      <c r="K39" s="33">
        <f>VLOOKUP(A39,PT_8_1_5_2021_in_Tausend!$A$6:$N$61,13,FALSE)</f>
        <v>249</v>
      </c>
      <c r="L39" s="33">
        <f>VLOOKUP(A39,PT_8_1_5_2021_in_Tausend!$A$6:$N$61,14,FALSE)</f>
        <v>120</v>
      </c>
    </row>
    <row r="40" spans="1:12" x14ac:dyDescent="0.2">
      <c r="A40">
        <v>355</v>
      </c>
      <c r="B40" s="31" t="s">
        <v>30</v>
      </c>
      <c r="C40" s="32">
        <v>2019</v>
      </c>
      <c r="D40" s="32">
        <f>VLOOKUP(A40,PT_8_1_5_2021_in_Tausend!$A$6:$F$61,4,FALSE)</f>
        <v>134</v>
      </c>
      <c r="E40" s="32">
        <f>VLOOKUP(A40,PT_8_1_5_2021_in_Tausend!$A$6:$F$61,5,FALSE)</f>
        <v>85</v>
      </c>
      <c r="F40" s="32">
        <f>VLOOKUP(A40,PT_8_1_5_2021_in_Tausend!$A$6:$F$61,6,FALSE)</f>
        <v>34</v>
      </c>
      <c r="G40" s="33">
        <f>VLOOKUP(A40,PT_8_1_5_2021_in_Tausend!$A$6:$N$61,8,FALSE)</f>
        <v>83</v>
      </c>
      <c r="H40" s="33">
        <f>VLOOKUP(A40,PT_8_1_5_2021_in_Tausend!$A$6:$N$61,9,FALSE)</f>
        <v>63</v>
      </c>
      <c r="I40" s="33">
        <f>VLOOKUP(A40,PT_8_1_5_2021_in_Tausend!$A$6:$N$61,10,FALSE)</f>
        <v>29</v>
      </c>
      <c r="J40" s="33">
        <f>VLOOKUP(A40,PT_8_1_5_2021_in_Tausend!$A$6:$N$61,12,FALSE)</f>
        <v>692</v>
      </c>
      <c r="K40" s="33">
        <f>VLOOKUP(A40,PT_8_1_5_2021_in_Tausend!$A$6:$N$61,13,FALSE)</f>
        <v>334</v>
      </c>
      <c r="L40" s="33">
        <f>VLOOKUP(A40,PT_8_1_5_2021_in_Tausend!$A$6:$N$61,14,FALSE)</f>
        <v>239</v>
      </c>
    </row>
    <row r="41" spans="1:12" x14ac:dyDescent="0.2">
      <c r="A41">
        <v>356</v>
      </c>
      <c r="B41" s="31" t="s">
        <v>31</v>
      </c>
      <c r="C41" s="32">
        <v>2019</v>
      </c>
      <c r="D41" s="32">
        <f>VLOOKUP(A41,PT_8_1_5_2021_in_Tausend!$A$6:$F$61,4,FALSE)</f>
        <v>87</v>
      </c>
      <c r="E41" s="32">
        <f>VLOOKUP(A41,PT_8_1_5_2021_in_Tausend!$A$6:$F$61,5,FALSE)</f>
        <v>53</v>
      </c>
      <c r="F41" s="32">
        <f>VLOOKUP(A41,PT_8_1_5_2021_in_Tausend!$A$6:$F$61,6,FALSE)</f>
        <v>21</v>
      </c>
      <c r="G41" s="33">
        <f>VLOOKUP(A41,PT_8_1_5_2021_in_Tausend!$A$6:$N$61,8,FALSE)</f>
        <v>47</v>
      </c>
      <c r="H41" s="33">
        <f>VLOOKUP(A41,PT_8_1_5_2021_in_Tausend!$A$6:$N$61,9,FALSE)</f>
        <v>37</v>
      </c>
      <c r="I41" s="33">
        <f>VLOOKUP(A41,PT_8_1_5_2021_in_Tausend!$A$6:$N$61,10,FALSE)</f>
        <v>18</v>
      </c>
      <c r="J41" s="33">
        <f>VLOOKUP(A41,PT_8_1_5_2021_in_Tausend!$A$6:$N$61,12,FALSE)</f>
        <v>549</v>
      </c>
      <c r="K41" s="33">
        <f>VLOOKUP(A41,PT_8_1_5_2021_in_Tausend!$A$6:$N$61,13,FALSE)</f>
        <v>270</v>
      </c>
      <c r="L41" s="33">
        <f>VLOOKUP(A41,PT_8_1_5_2021_in_Tausend!$A$6:$N$61,14,FALSE)</f>
        <v>227</v>
      </c>
    </row>
    <row r="42" spans="1:12" x14ac:dyDescent="0.2">
      <c r="A42">
        <v>357</v>
      </c>
      <c r="B42" s="31" t="s">
        <v>32</v>
      </c>
      <c r="C42" s="32">
        <v>2019</v>
      </c>
      <c r="D42" s="32">
        <f>VLOOKUP(A42,PT_8_1_5_2021_in_Tausend!$A$6:$F$61,4,FALSE)</f>
        <v>79</v>
      </c>
      <c r="E42" s="32">
        <f>VLOOKUP(A42,PT_8_1_5_2021_in_Tausend!$A$6:$F$61,5,FALSE)</f>
        <v>59</v>
      </c>
      <c r="F42" s="32">
        <f>VLOOKUP(A42,PT_8_1_5_2021_in_Tausend!$A$6:$F$61,6,FALSE)</f>
        <v>28</v>
      </c>
      <c r="G42" s="33">
        <f>VLOOKUP(A42,PT_8_1_5_2021_in_Tausend!$A$6:$N$61,8,FALSE)</f>
        <v>47</v>
      </c>
      <c r="H42" s="33">
        <f>VLOOKUP(A42,PT_8_1_5_2021_in_Tausend!$A$6:$N$61,9,FALSE)</f>
        <v>46</v>
      </c>
      <c r="I42" s="33">
        <f>VLOOKUP(A42,PT_8_1_5_2021_in_Tausend!$A$6:$N$61,10,FALSE)</f>
        <v>25</v>
      </c>
      <c r="J42" s="33">
        <f>VLOOKUP(A42,PT_8_1_5_2021_in_Tausend!$A$6:$N$61,12,FALSE)</f>
        <v>463</v>
      </c>
      <c r="K42" s="33">
        <f>VLOOKUP(A42,PT_8_1_5_2021_in_Tausend!$A$6:$N$61,13,FALSE)</f>
        <v>221</v>
      </c>
      <c r="L42" s="33">
        <f>VLOOKUP(A42,PT_8_1_5_2021_in_Tausend!$A$6:$N$61,14,FALSE)</f>
        <v>155</v>
      </c>
    </row>
    <row r="43" spans="1:12" x14ac:dyDescent="0.2">
      <c r="A43">
        <v>358</v>
      </c>
      <c r="B43" s="31" t="s">
        <v>33</v>
      </c>
      <c r="C43" s="32">
        <v>2019</v>
      </c>
      <c r="D43" s="32">
        <f>VLOOKUP(A43,PT_8_1_5_2021_in_Tausend!$A$6:$F$61,4,FALSE)</f>
        <v>122</v>
      </c>
      <c r="E43" s="32">
        <f>VLOOKUP(A43,PT_8_1_5_2021_in_Tausend!$A$6:$F$61,5,FALSE)</f>
        <v>82</v>
      </c>
      <c r="F43" s="32">
        <f>VLOOKUP(A43,PT_8_1_5_2021_in_Tausend!$A$6:$F$61,6,FALSE)</f>
        <v>29</v>
      </c>
      <c r="G43" s="33">
        <f>VLOOKUP(A43,PT_8_1_5_2021_in_Tausend!$A$6:$N$61,8,FALSE)</f>
        <v>95</v>
      </c>
      <c r="H43" s="33">
        <f>VLOOKUP(A43,PT_8_1_5_2021_in_Tausend!$A$6:$N$61,9,FALSE)</f>
        <v>68</v>
      </c>
      <c r="I43" s="33">
        <f>VLOOKUP(A43,PT_8_1_5_2021_in_Tausend!$A$6:$N$61,10,FALSE)</f>
        <v>23</v>
      </c>
      <c r="J43" s="33">
        <f>VLOOKUP(A43,PT_8_1_5_2021_in_Tausend!$A$6:$N$61,12,FALSE)</f>
        <v>333</v>
      </c>
      <c r="K43" s="33">
        <f>VLOOKUP(A43,PT_8_1_5_2021_in_Tausend!$A$6:$N$61,13,FALSE)</f>
        <v>197</v>
      </c>
      <c r="L43" s="33">
        <f>VLOOKUP(A43,PT_8_1_5_2021_in_Tausend!$A$6:$N$61,14,FALSE)</f>
        <v>276</v>
      </c>
    </row>
    <row r="44" spans="1:12" x14ac:dyDescent="0.2">
      <c r="A44">
        <v>359</v>
      </c>
      <c r="B44" s="31" t="s">
        <v>34</v>
      </c>
      <c r="C44" s="32">
        <v>2019</v>
      </c>
      <c r="D44" s="32">
        <f>VLOOKUP(A44,PT_8_1_5_2021_in_Tausend!$A$6:$F$61,4,FALSE)</f>
        <v>149</v>
      </c>
      <c r="E44" s="32">
        <f>VLOOKUP(A44,PT_8_1_5_2021_in_Tausend!$A$6:$F$61,5,FALSE)</f>
        <v>84</v>
      </c>
      <c r="F44" s="32">
        <f>VLOOKUP(A44,PT_8_1_5_2021_in_Tausend!$A$6:$F$61,6,FALSE)</f>
        <v>25</v>
      </c>
      <c r="G44" s="33">
        <f>VLOOKUP(A44,PT_8_1_5_2021_in_Tausend!$A$6:$N$61,8,FALSE)</f>
        <v>96</v>
      </c>
      <c r="H44" s="33">
        <f>VLOOKUP(A44,PT_8_1_5_2021_in_Tausend!$A$6:$N$61,9,FALSE)</f>
        <v>60</v>
      </c>
      <c r="I44" s="33">
        <f>VLOOKUP(A44,PT_8_1_5_2021_in_Tausend!$A$6:$N$61,10,FALSE)</f>
        <v>22</v>
      </c>
      <c r="J44" s="33">
        <f>VLOOKUP(A44,PT_8_1_5_2021_in_Tausend!$A$6:$N$61,12,FALSE)</f>
        <v>577</v>
      </c>
      <c r="K44" s="33">
        <f>VLOOKUP(A44,PT_8_1_5_2021_in_Tausend!$A$6:$N$61,13,FALSE)</f>
        <v>283</v>
      </c>
      <c r="L44" s="33">
        <f>VLOOKUP(A44,PT_8_1_5_2021_in_Tausend!$A$6:$N$61,14,FALSE)</f>
        <v>158</v>
      </c>
    </row>
    <row r="45" spans="1:12" x14ac:dyDescent="0.2">
      <c r="A45">
        <v>360</v>
      </c>
      <c r="B45" s="31" t="s">
        <v>35</v>
      </c>
      <c r="C45" s="32">
        <v>2019</v>
      </c>
      <c r="D45" s="32">
        <f>VLOOKUP(A45,PT_8_1_5_2021_in_Tausend!$A$6:$F$61,4,FALSE)</f>
        <v>116</v>
      </c>
      <c r="E45" s="32">
        <f>VLOOKUP(A45,PT_8_1_5_2021_in_Tausend!$A$6:$F$61,5,FALSE)</f>
        <v>80</v>
      </c>
      <c r="F45" s="32">
        <f>VLOOKUP(A45,PT_8_1_5_2021_in_Tausend!$A$6:$F$61,6,FALSE)</f>
        <v>26</v>
      </c>
      <c r="G45" s="33">
        <f>VLOOKUP(A45,PT_8_1_5_2021_in_Tausend!$A$6:$N$61,8,FALSE)</f>
        <v>79</v>
      </c>
      <c r="H45" s="33">
        <f>VLOOKUP(A45,PT_8_1_5_2021_in_Tausend!$A$6:$N$61,9,FALSE)</f>
        <v>65</v>
      </c>
      <c r="I45" s="33">
        <f>VLOOKUP(A45,PT_8_1_5_2021_in_Tausend!$A$6:$N$61,10,FALSE)</f>
        <v>23</v>
      </c>
      <c r="J45" s="33">
        <f>VLOOKUP(A45,PT_8_1_5_2021_in_Tausend!$A$6:$N$61,12,FALSE)</f>
        <v>509</v>
      </c>
      <c r="K45" s="33">
        <f>VLOOKUP(A45,PT_8_1_5_2021_in_Tausend!$A$6:$N$61,13,FALSE)</f>
        <v>266</v>
      </c>
      <c r="L45" s="33">
        <f>VLOOKUP(A45,PT_8_1_5_2021_in_Tausend!$A$6:$N$61,14,FALSE)</f>
        <v>225</v>
      </c>
    </row>
    <row r="46" spans="1:12" x14ac:dyDescent="0.2">
      <c r="A46">
        <v>361</v>
      </c>
      <c r="B46" s="31" t="s">
        <v>36</v>
      </c>
      <c r="C46" s="32">
        <v>2019</v>
      </c>
      <c r="D46" s="32">
        <f>VLOOKUP(A46,PT_8_1_5_2021_in_Tausend!$A$6:$F$61,4,FALSE)</f>
        <v>113</v>
      </c>
      <c r="E46" s="32">
        <f>VLOOKUP(A46,PT_8_1_5_2021_in_Tausend!$A$6:$F$61,5,FALSE)</f>
        <v>69</v>
      </c>
      <c r="F46" s="32">
        <f>VLOOKUP(A46,PT_8_1_5_2021_in_Tausend!$A$6:$F$61,6,FALSE)</f>
        <v>23</v>
      </c>
      <c r="G46" s="33">
        <f>VLOOKUP(A46,PT_8_1_5_2021_in_Tausend!$A$6:$N$61,8,FALSE)</f>
        <v>71</v>
      </c>
      <c r="H46" s="33">
        <f>VLOOKUP(A46,PT_8_1_5_2021_in_Tausend!$A$6:$N$61,9,FALSE)</f>
        <v>48</v>
      </c>
      <c r="I46" s="33">
        <f>VLOOKUP(A46,PT_8_1_5_2021_in_Tausend!$A$6:$N$61,10,FALSE)</f>
        <v>18</v>
      </c>
      <c r="J46" s="33">
        <f>VLOOKUP(A46,PT_8_1_5_2021_in_Tausend!$A$6:$N$61,12,FALSE)</f>
        <v>561</v>
      </c>
      <c r="K46" s="33">
        <f>VLOOKUP(A46,PT_8_1_5_2021_in_Tausend!$A$6:$N$61,13,FALSE)</f>
        <v>276</v>
      </c>
      <c r="L46" s="33">
        <f>VLOOKUP(A46,PT_8_1_5_2021_in_Tausend!$A$6:$N$61,14,FALSE)</f>
        <v>239</v>
      </c>
    </row>
    <row r="47" spans="1:12" x14ac:dyDescent="0.2">
      <c r="A47">
        <v>3</v>
      </c>
      <c r="B47" s="31" t="s">
        <v>37</v>
      </c>
      <c r="C47" s="32">
        <v>2019</v>
      </c>
      <c r="D47" s="32">
        <f>VLOOKUP(A47,PT_8_1_5_2021_in_Tausend!$A$6:$F$61,4,FALSE)</f>
        <v>120</v>
      </c>
      <c r="E47" s="32">
        <f>VLOOKUP(A47,PT_8_1_5_2021_in_Tausend!$A$6:$F$61,5,FALSE)</f>
        <v>77</v>
      </c>
      <c r="F47" s="32">
        <f>VLOOKUP(A47,PT_8_1_5_2021_in_Tausend!$A$6:$F$61,6,FALSE)</f>
        <v>27</v>
      </c>
      <c r="G47" s="33">
        <f>VLOOKUP(A47,PT_8_1_5_2021_in_Tausend!$A$6:$N$61,8,FALSE)</f>
        <v>80</v>
      </c>
      <c r="H47" s="33">
        <f>VLOOKUP(A47,PT_8_1_5_2021_in_Tausend!$A$6:$N$61,9,FALSE)</f>
        <v>58</v>
      </c>
      <c r="I47" s="33">
        <f>VLOOKUP(A47,PT_8_1_5_2021_in_Tausend!$A$6:$N$61,10,FALSE)</f>
        <v>23</v>
      </c>
      <c r="J47" s="33">
        <f>VLOOKUP(A47,PT_8_1_5_2021_in_Tausend!$A$6:$N$61,12,FALSE)</f>
        <v>533</v>
      </c>
      <c r="K47" s="33">
        <f>VLOOKUP(A47,PT_8_1_5_2021_in_Tausend!$A$6:$N$61,13,FALSE)</f>
        <v>270</v>
      </c>
      <c r="L47" s="33">
        <f>VLOOKUP(A47,PT_8_1_5_2021_in_Tausend!$A$6:$N$61,14,FALSE)</f>
        <v>188</v>
      </c>
    </row>
    <row r="48" spans="1:12" x14ac:dyDescent="0.2">
      <c r="A48">
        <v>401</v>
      </c>
      <c r="B48" s="31" t="s">
        <v>38</v>
      </c>
      <c r="C48" s="32">
        <v>2019</v>
      </c>
      <c r="D48" s="32">
        <f>VLOOKUP(A48,PT_8_1_5_2021_in_Tausend!$A$6:$F$61,4,FALSE)</f>
        <v>263</v>
      </c>
      <c r="E48" s="32">
        <f>VLOOKUP(A48,PT_8_1_5_2021_in_Tausend!$A$6:$F$61,5,FALSE)</f>
        <v>167</v>
      </c>
      <c r="F48" s="32">
        <f>VLOOKUP(A48,PT_8_1_5_2021_in_Tausend!$A$6:$F$61,6,FALSE)</f>
        <v>62</v>
      </c>
      <c r="G48" s="33">
        <f>VLOOKUP(A48,PT_8_1_5_2021_in_Tausend!$A$6:$N$61,8,FALSE)</f>
        <v>179</v>
      </c>
      <c r="H48" s="33">
        <f>VLOOKUP(A48,PT_8_1_5_2021_in_Tausend!$A$6:$N$61,9,FALSE)</f>
        <v>117</v>
      </c>
      <c r="I48" s="33">
        <f>VLOOKUP(A48,PT_8_1_5_2021_in_Tausend!$A$6:$N$61,10,FALSE)</f>
        <v>44</v>
      </c>
      <c r="J48" s="33">
        <f>VLOOKUP(A48,PT_8_1_5_2021_in_Tausend!$A$6:$N$61,12,FALSE)</f>
        <v>562</v>
      </c>
      <c r="K48" s="33">
        <f>VLOOKUP(A48,PT_8_1_5_2021_in_Tausend!$A$6:$N$61,13,FALSE)</f>
        <v>395</v>
      </c>
      <c r="L48" s="33">
        <f>VLOOKUP(A48,PT_8_1_5_2021_in_Tausend!$A$6:$N$61,14,FALSE)</f>
        <v>388</v>
      </c>
    </row>
    <row r="49" spans="1:12" x14ac:dyDescent="0.2">
      <c r="A49">
        <v>402</v>
      </c>
      <c r="B49" s="31" t="s">
        <v>39</v>
      </c>
      <c r="C49" s="32">
        <v>2019</v>
      </c>
      <c r="D49" s="32">
        <f>VLOOKUP(A49,PT_8_1_5_2021_in_Tausend!$A$6:$F$61,4,FALSE)</f>
        <v>232</v>
      </c>
      <c r="E49" s="32">
        <f>VLOOKUP(A49,PT_8_1_5_2021_in_Tausend!$A$6:$F$61,5,FALSE)</f>
        <v>140</v>
      </c>
      <c r="F49" s="32">
        <f>VLOOKUP(A49,PT_8_1_5_2021_in_Tausend!$A$6:$F$61,6,FALSE)</f>
        <v>43</v>
      </c>
      <c r="G49" s="33">
        <f>VLOOKUP(A49,PT_8_1_5_2021_in_Tausend!$A$6:$N$61,8,FALSE)</f>
        <v>171</v>
      </c>
      <c r="H49" s="33">
        <f>VLOOKUP(A49,PT_8_1_5_2021_in_Tausend!$A$6:$N$61,9,FALSE)</f>
        <v>118</v>
      </c>
      <c r="I49" s="33">
        <f>VLOOKUP(A49,PT_8_1_5_2021_in_Tausend!$A$6:$N$61,10,FALSE)</f>
        <v>40</v>
      </c>
      <c r="J49" s="33">
        <f>VLOOKUP(A49,PT_8_1_5_2021_in_Tausend!$A$6:$N$61,12,FALSE)</f>
        <v>586</v>
      </c>
      <c r="K49" s="33">
        <f>VLOOKUP(A49,PT_8_1_5_2021_in_Tausend!$A$6:$N$61,13,FALSE)</f>
        <v>309</v>
      </c>
      <c r="L49" s="33">
        <f>VLOOKUP(A49,PT_8_1_5_2021_in_Tausend!$A$6:$N$61,14,FALSE)</f>
        <v>166</v>
      </c>
    </row>
    <row r="50" spans="1:12" x14ac:dyDescent="0.2">
      <c r="A50">
        <v>403</v>
      </c>
      <c r="B50" s="31" t="s">
        <v>144</v>
      </c>
      <c r="C50" s="32">
        <v>2019</v>
      </c>
      <c r="D50" s="32">
        <f>VLOOKUP(A50,PT_8_1_5_2021_in_Tausend!$A$6:$F$61,4,FALSE)</f>
        <v>208</v>
      </c>
      <c r="E50" s="32">
        <f>VLOOKUP(A50,PT_8_1_5_2021_in_Tausend!$A$6:$F$61,5,FALSE)</f>
        <v>115</v>
      </c>
      <c r="F50" s="32">
        <f>VLOOKUP(A50,PT_8_1_5_2021_in_Tausend!$A$6:$F$61,6,FALSE)</f>
        <v>49</v>
      </c>
      <c r="G50" s="33">
        <f>VLOOKUP(A50,PT_8_1_5_2021_in_Tausend!$A$6:$N$61,8,FALSE)</f>
        <v>137</v>
      </c>
      <c r="H50" s="33">
        <f>VLOOKUP(A50,PT_8_1_5_2021_in_Tausend!$A$6:$N$61,9,FALSE)</f>
        <v>86</v>
      </c>
      <c r="I50" s="33">
        <f>VLOOKUP(A50,PT_8_1_5_2021_in_Tausend!$A$6:$N$61,10,FALSE)</f>
        <v>40</v>
      </c>
      <c r="J50" s="33">
        <f>VLOOKUP(A50,PT_8_1_5_2021_in_Tausend!$A$6:$N$61,12,FALSE)</f>
        <v>632</v>
      </c>
      <c r="K50" s="33">
        <f>VLOOKUP(A50,PT_8_1_5_2021_in_Tausend!$A$6:$N$61,13,FALSE)</f>
        <v>338</v>
      </c>
      <c r="L50" s="33">
        <f>VLOOKUP(A50,PT_8_1_5_2021_in_Tausend!$A$6:$N$61,14,FALSE)</f>
        <v>339</v>
      </c>
    </row>
    <row r="51" spans="1:12" x14ac:dyDescent="0.2">
      <c r="A51">
        <v>404</v>
      </c>
      <c r="B51" s="31" t="s">
        <v>41</v>
      </c>
      <c r="C51" s="32">
        <v>2019</v>
      </c>
      <c r="D51" s="32">
        <f>VLOOKUP(A51,PT_8_1_5_2021_in_Tausend!$A$6:$F$61,4,FALSE)</f>
        <v>197</v>
      </c>
      <c r="E51" s="32">
        <f>VLOOKUP(A51,PT_8_1_5_2021_in_Tausend!$A$6:$F$61,5,FALSE)</f>
        <v>112</v>
      </c>
      <c r="F51" s="32">
        <f>VLOOKUP(A51,PT_8_1_5_2021_in_Tausend!$A$6:$F$61,6,FALSE)</f>
        <v>63</v>
      </c>
      <c r="G51" s="33">
        <f>VLOOKUP(A51,PT_8_1_5_2021_in_Tausend!$A$6:$N$61,8,FALSE)</f>
        <v>135</v>
      </c>
      <c r="H51" s="33">
        <f>VLOOKUP(A51,PT_8_1_5_2021_in_Tausend!$A$6:$N$61,9,FALSE)</f>
        <v>78</v>
      </c>
      <c r="I51" s="33">
        <f>VLOOKUP(A51,PT_8_1_5_2021_in_Tausend!$A$6:$N$61,10,FALSE)</f>
        <v>43</v>
      </c>
      <c r="J51" s="33">
        <f>VLOOKUP(A51,PT_8_1_5_2021_in_Tausend!$A$6:$N$61,12,FALSE)</f>
        <v>522</v>
      </c>
      <c r="K51" s="33">
        <f>VLOOKUP(A51,PT_8_1_5_2021_in_Tausend!$A$6:$N$61,13,FALSE)</f>
        <v>298</v>
      </c>
      <c r="L51" s="33">
        <f>VLOOKUP(A51,PT_8_1_5_2021_in_Tausend!$A$6:$N$61,14,FALSE)</f>
        <v>414</v>
      </c>
    </row>
    <row r="52" spans="1:12" x14ac:dyDescent="0.2">
      <c r="A52">
        <v>405</v>
      </c>
      <c r="B52" s="31" t="s">
        <v>42</v>
      </c>
      <c r="C52" s="32">
        <v>2019</v>
      </c>
      <c r="D52" s="32">
        <f>VLOOKUP(A52,PT_8_1_5_2021_in_Tausend!$A$6:$F$61,4,FALSE)</f>
        <v>301</v>
      </c>
      <c r="E52" s="32">
        <f>VLOOKUP(A52,PT_8_1_5_2021_in_Tausend!$A$6:$F$61,5,FALSE)</f>
        <v>185</v>
      </c>
      <c r="F52" s="32">
        <f>VLOOKUP(A52,PT_8_1_5_2021_in_Tausend!$A$6:$F$61,6,FALSE)</f>
        <v>48</v>
      </c>
      <c r="G52" s="33">
        <f>VLOOKUP(A52,PT_8_1_5_2021_in_Tausend!$A$6:$N$61,8,FALSE)</f>
        <v>205</v>
      </c>
      <c r="H52" s="33">
        <f>VLOOKUP(A52,PT_8_1_5_2021_in_Tausend!$A$6:$N$61,9,FALSE)</f>
        <v>151</v>
      </c>
      <c r="I52" s="33">
        <f>VLOOKUP(A52,PT_8_1_5_2021_in_Tausend!$A$6:$N$61,10,FALSE)</f>
        <v>42</v>
      </c>
      <c r="J52" s="33">
        <f>VLOOKUP(A52,PT_8_1_5_2021_in_Tausend!$A$6:$N$61,12,FALSE)</f>
        <v>709</v>
      </c>
      <c r="K52" s="33">
        <f>VLOOKUP(A52,PT_8_1_5_2021_in_Tausend!$A$6:$N$61,13,FALSE)</f>
        <v>465</v>
      </c>
      <c r="L52" s="33">
        <f>VLOOKUP(A52,PT_8_1_5_2021_in_Tausend!$A$6:$N$61,14,FALSE)</f>
        <v>322</v>
      </c>
    </row>
    <row r="53" spans="1:12" x14ac:dyDescent="0.2">
      <c r="A53">
        <v>451</v>
      </c>
      <c r="B53" s="31" t="s">
        <v>43</v>
      </c>
      <c r="C53" s="32">
        <v>2019</v>
      </c>
      <c r="D53" s="32">
        <f>VLOOKUP(A53,PT_8_1_5_2021_in_Tausend!$A$6:$F$61,4,FALSE)</f>
        <v>103</v>
      </c>
      <c r="E53" s="32">
        <f>VLOOKUP(A53,PT_8_1_5_2021_in_Tausend!$A$6:$F$61,5,FALSE)</f>
        <v>62</v>
      </c>
      <c r="F53" s="32">
        <f>VLOOKUP(A53,PT_8_1_5_2021_in_Tausend!$A$6:$F$61,6,FALSE)</f>
        <v>23</v>
      </c>
      <c r="G53" s="33">
        <f>VLOOKUP(A53,PT_8_1_5_2021_in_Tausend!$A$6:$N$61,8,FALSE)</f>
        <v>58</v>
      </c>
      <c r="H53" s="33">
        <f>VLOOKUP(A53,PT_8_1_5_2021_in_Tausend!$A$6:$N$61,9,FALSE)</f>
        <v>45</v>
      </c>
      <c r="I53" s="33">
        <f>VLOOKUP(A53,PT_8_1_5_2021_in_Tausend!$A$6:$N$61,10,FALSE)</f>
        <v>20</v>
      </c>
      <c r="J53" s="33">
        <f>VLOOKUP(A53,PT_8_1_5_2021_in_Tausend!$A$6:$N$61,12,FALSE)</f>
        <v>586</v>
      </c>
      <c r="K53" s="33">
        <f>VLOOKUP(A53,PT_8_1_5_2021_in_Tausend!$A$6:$N$61,13,FALSE)</f>
        <v>268</v>
      </c>
      <c r="L53" s="33">
        <f>VLOOKUP(A53,PT_8_1_5_2021_in_Tausend!$A$6:$N$61,14,FALSE)</f>
        <v>244</v>
      </c>
    </row>
    <row r="54" spans="1:12" x14ac:dyDescent="0.2">
      <c r="A54">
        <v>452</v>
      </c>
      <c r="B54" s="31" t="s">
        <v>44</v>
      </c>
      <c r="C54" s="32">
        <v>2019</v>
      </c>
      <c r="D54" s="32">
        <f>VLOOKUP(A54,PT_8_1_5_2021_in_Tausend!$A$6:$F$61,4,FALSE)</f>
        <v>136</v>
      </c>
      <c r="E54" s="32">
        <f>VLOOKUP(A54,PT_8_1_5_2021_in_Tausend!$A$6:$F$61,5,FALSE)</f>
        <v>93</v>
      </c>
      <c r="F54" s="32">
        <f>VLOOKUP(A54,PT_8_1_5_2021_in_Tausend!$A$6:$F$61,6,FALSE)</f>
        <v>25</v>
      </c>
      <c r="G54" s="33">
        <f>VLOOKUP(A54,PT_8_1_5_2021_in_Tausend!$A$6:$N$61,8,FALSE)</f>
        <v>110</v>
      </c>
      <c r="H54" s="33">
        <f>VLOOKUP(A54,PT_8_1_5_2021_in_Tausend!$A$6:$N$61,9,FALSE)</f>
        <v>77</v>
      </c>
      <c r="I54" s="33">
        <f>VLOOKUP(A54,PT_8_1_5_2021_in_Tausend!$A$6:$N$61,10,FALSE)</f>
        <v>22</v>
      </c>
      <c r="J54" s="33">
        <f>VLOOKUP(A54,PT_8_1_5_2021_in_Tausend!$A$6:$N$61,12,FALSE)</f>
        <v>483</v>
      </c>
      <c r="K54" s="33">
        <f>VLOOKUP(A54,PT_8_1_5_2021_in_Tausend!$A$6:$N$61,13,FALSE)</f>
        <v>308</v>
      </c>
      <c r="L54" s="33">
        <f>VLOOKUP(A54,PT_8_1_5_2021_in_Tausend!$A$6:$N$61,14,FALSE)</f>
        <v>229</v>
      </c>
    </row>
    <row r="55" spans="1:12" x14ac:dyDescent="0.2">
      <c r="A55">
        <v>453</v>
      </c>
      <c r="B55" s="31" t="s">
        <v>45</v>
      </c>
      <c r="C55" s="32">
        <v>2019</v>
      </c>
      <c r="D55" s="32">
        <f>VLOOKUP(A55,PT_8_1_5_2021_in_Tausend!$A$6:$F$61,4,FALSE)</f>
        <v>85</v>
      </c>
      <c r="E55" s="32">
        <f>VLOOKUP(A55,PT_8_1_5_2021_in_Tausend!$A$6:$F$61,5,FALSE)</f>
        <v>57</v>
      </c>
      <c r="F55" s="32">
        <f>VLOOKUP(A55,PT_8_1_5_2021_in_Tausend!$A$6:$F$61,6,FALSE)</f>
        <v>32</v>
      </c>
      <c r="G55" s="33">
        <f>VLOOKUP(A55,PT_8_1_5_2021_in_Tausend!$A$6:$N$61,8,FALSE)</f>
        <v>58</v>
      </c>
      <c r="H55" s="33">
        <f>VLOOKUP(A55,PT_8_1_5_2021_in_Tausend!$A$6:$N$61,9,FALSE)</f>
        <v>46</v>
      </c>
      <c r="I55" s="33">
        <f>VLOOKUP(A55,PT_8_1_5_2021_in_Tausend!$A$6:$N$61,10,FALSE)</f>
        <v>28</v>
      </c>
      <c r="J55" s="33">
        <f>VLOOKUP(A55,PT_8_1_5_2021_in_Tausend!$A$6:$N$61,12,FALSE)</f>
        <v>291</v>
      </c>
      <c r="K55" s="33">
        <f>VLOOKUP(A55,PT_8_1_5_2021_in_Tausend!$A$6:$N$61,13,FALSE)</f>
        <v>123</v>
      </c>
      <c r="L55" s="33">
        <f>VLOOKUP(A55,PT_8_1_5_2021_in_Tausend!$A$6:$N$61,14,FALSE)</f>
        <v>248</v>
      </c>
    </row>
    <row r="56" spans="1:12" x14ac:dyDescent="0.2">
      <c r="A56">
        <v>454</v>
      </c>
      <c r="B56" s="31" t="s">
        <v>46</v>
      </c>
      <c r="C56" s="32">
        <v>2019</v>
      </c>
      <c r="D56" s="32">
        <f>VLOOKUP(A56,PT_8_1_5_2021_in_Tausend!$A$6:$F$61,4,FALSE)</f>
        <v>70</v>
      </c>
      <c r="E56" s="32">
        <f>VLOOKUP(A56,PT_8_1_5_2021_in_Tausend!$A$6:$F$61,5,FALSE)</f>
        <v>55</v>
      </c>
      <c r="F56" s="32">
        <f>VLOOKUP(A56,PT_8_1_5_2021_in_Tausend!$A$6:$F$61,6,FALSE)</f>
        <v>24</v>
      </c>
      <c r="G56" s="33">
        <f>VLOOKUP(A56,PT_8_1_5_2021_in_Tausend!$A$6:$N$61,8,FALSE)</f>
        <v>40</v>
      </c>
      <c r="H56" s="33">
        <f>VLOOKUP(A56,PT_8_1_5_2021_in_Tausend!$A$6:$N$61,9,FALSE)</f>
        <v>44</v>
      </c>
      <c r="I56" s="33">
        <f>VLOOKUP(A56,PT_8_1_5_2021_in_Tausend!$A$6:$N$61,10,FALSE)</f>
        <v>23</v>
      </c>
      <c r="J56" s="33">
        <f>VLOOKUP(A56,PT_8_1_5_2021_in_Tausend!$A$6:$N$61,12,FALSE)</f>
        <v>290</v>
      </c>
      <c r="K56" s="33">
        <f>VLOOKUP(A56,PT_8_1_5_2021_in_Tausend!$A$6:$N$61,13,FALSE)</f>
        <v>127</v>
      </c>
      <c r="L56" s="33">
        <f>VLOOKUP(A56,PT_8_1_5_2021_in_Tausend!$A$6:$N$61,14,FALSE)</f>
        <v>68</v>
      </c>
    </row>
    <row r="57" spans="1:12" x14ac:dyDescent="0.2">
      <c r="A57">
        <v>455</v>
      </c>
      <c r="B57" s="31" t="s">
        <v>47</v>
      </c>
      <c r="C57" s="32">
        <v>2019</v>
      </c>
      <c r="D57" s="32">
        <f>VLOOKUP(A57,PT_8_1_5_2021_in_Tausend!$A$6:$F$61,4,FALSE)</f>
        <v>119</v>
      </c>
      <c r="E57" s="32">
        <f>VLOOKUP(A57,PT_8_1_5_2021_in_Tausend!$A$6:$F$61,5,FALSE)</f>
        <v>69</v>
      </c>
      <c r="F57" s="32">
        <f>VLOOKUP(A57,PT_8_1_5_2021_in_Tausend!$A$6:$F$61,6,FALSE)</f>
        <v>21</v>
      </c>
      <c r="G57" s="33">
        <f>VLOOKUP(A57,PT_8_1_5_2021_in_Tausend!$A$6:$N$61,8,FALSE)</f>
        <v>74</v>
      </c>
      <c r="H57" s="33">
        <f>VLOOKUP(A57,PT_8_1_5_2021_in_Tausend!$A$6:$N$61,9,FALSE)</f>
        <v>54</v>
      </c>
      <c r="I57" s="33">
        <f>VLOOKUP(A57,PT_8_1_5_2021_in_Tausend!$A$6:$N$61,10,FALSE)</f>
        <v>19</v>
      </c>
      <c r="J57" s="33">
        <f>VLOOKUP(A57,PT_8_1_5_2021_in_Tausend!$A$6:$N$61,12,FALSE)</f>
        <v>665</v>
      </c>
      <c r="K57" s="33">
        <f>VLOOKUP(A57,PT_8_1_5_2021_in_Tausend!$A$6:$N$61,13,FALSE)</f>
        <v>381</v>
      </c>
      <c r="L57" s="33">
        <f>VLOOKUP(A57,PT_8_1_5_2021_in_Tausend!$A$6:$N$61,14,FALSE)</f>
        <v>221</v>
      </c>
    </row>
    <row r="58" spans="1:12" x14ac:dyDescent="0.2">
      <c r="A58">
        <v>456</v>
      </c>
      <c r="B58" s="31" t="s">
        <v>48</v>
      </c>
      <c r="C58" s="32">
        <v>2019</v>
      </c>
      <c r="D58" s="32">
        <f>VLOOKUP(A58,PT_8_1_5_2021_in_Tausend!$A$6:$F$61,4,FALSE)</f>
        <v>86</v>
      </c>
      <c r="E58" s="32">
        <f>VLOOKUP(A58,PT_8_1_5_2021_in_Tausend!$A$6:$F$61,5,FALSE)</f>
        <v>61</v>
      </c>
      <c r="F58" s="32">
        <f>VLOOKUP(A58,PT_8_1_5_2021_in_Tausend!$A$6:$F$61,6,FALSE)</f>
        <v>25</v>
      </c>
      <c r="G58" s="33">
        <f>VLOOKUP(A58,PT_8_1_5_2021_in_Tausend!$A$6:$N$61,8,FALSE)</f>
        <v>55</v>
      </c>
      <c r="H58" s="33">
        <f>VLOOKUP(A58,PT_8_1_5_2021_in_Tausend!$A$6:$N$61,9,FALSE)</f>
        <v>46</v>
      </c>
      <c r="I58" s="33">
        <f>VLOOKUP(A58,PT_8_1_5_2021_in_Tausend!$A$6:$N$61,10,FALSE)</f>
        <v>22</v>
      </c>
      <c r="J58" s="33">
        <f>VLOOKUP(A58,PT_8_1_5_2021_in_Tausend!$A$6:$N$61,12,FALSE)</f>
        <v>272</v>
      </c>
      <c r="K58" s="33">
        <f>VLOOKUP(A58,PT_8_1_5_2021_in_Tausend!$A$6:$N$61,13,FALSE)</f>
        <v>134</v>
      </c>
      <c r="L58" s="33">
        <f>VLOOKUP(A58,PT_8_1_5_2021_in_Tausend!$A$6:$N$61,14,FALSE)</f>
        <v>51</v>
      </c>
    </row>
    <row r="59" spans="1:12" x14ac:dyDescent="0.2">
      <c r="A59">
        <v>457</v>
      </c>
      <c r="B59" s="31" t="s">
        <v>49</v>
      </c>
      <c r="C59" s="32">
        <v>2019</v>
      </c>
      <c r="D59" s="32">
        <f>VLOOKUP(A59,PT_8_1_5_2021_in_Tausend!$A$6:$F$61,4,FALSE)</f>
        <v>102</v>
      </c>
      <c r="E59" s="32">
        <f>VLOOKUP(A59,PT_8_1_5_2021_in_Tausend!$A$6:$F$61,5,FALSE)</f>
        <v>76</v>
      </c>
      <c r="F59" s="32">
        <f>VLOOKUP(A59,PT_8_1_5_2021_in_Tausend!$A$6:$F$61,6,FALSE)</f>
        <v>25</v>
      </c>
      <c r="G59" s="33">
        <f>VLOOKUP(A59,PT_8_1_5_2021_in_Tausend!$A$6:$N$61,8,FALSE)</f>
        <v>60</v>
      </c>
      <c r="H59" s="33">
        <f>VLOOKUP(A59,PT_8_1_5_2021_in_Tausend!$A$6:$N$61,9,FALSE)</f>
        <v>60</v>
      </c>
      <c r="I59" s="33">
        <f>VLOOKUP(A59,PT_8_1_5_2021_in_Tausend!$A$6:$N$61,10,FALSE)</f>
        <v>22</v>
      </c>
      <c r="J59" s="33">
        <f>VLOOKUP(A59,PT_8_1_5_2021_in_Tausend!$A$6:$N$61,12,FALSE)</f>
        <v>473</v>
      </c>
      <c r="K59" s="33">
        <f>VLOOKUP(A59,PT_8_1_5_2021_in_Tausend!$A$6:$N$61,13,FALSE)</f>
        <v>222</v>
      </c>
      <c r="L59" s="33">
        <f>VLOOKUP(A59,PT_8_1_5_2021_in_Tausend!$A$6:$N$61,14,FALSE)</f>
        <v>105</v>
      </c>
    </row>
    <row r="60" spans="1:12" x14ac:dyDescent="0.2">
      <c r="A60">
        <v>458</v>
      </c>
      <c r="B60" s="31" t="s">
        <v>50</v>
      </c>
      <c r="C60" s="32">
        <v>2019</v>
      </c>
      <c r="D60" s="32">
        <f>VLOOKUP(A60,PT_8_1_5_2021_in_Tausend!$A$6:$F$61,4,FALSE)</f>
        <v>98</v>
      </c>
      <c r="E60" s="32">
        <f>VLOOKUP(A60,PT_8_1_5_2021_in_Tausend!$A$6:$F$61,5,FALSE)</f>
        <v>54</v>
      </c>
      <c r="F60" s="32">
        <f>VLOOKUP(A60,PT_8_1_5_2021_in_Tausend!$A$6:$F$61,6,FALSE)</f>
        <v>26</v>
      </c>
      <c r="G60" s="33">
        <f>VLOOKUP(A60,PT_8_1_5_2021_in_Tausend!$A$6:$N$61,8,FALSE)</f>
        <v>51</v>
      </c>
      <c r="H60" s="33">
        <f>VLOOKUP(A60,PT_8_1_5_2021_in_Tausend!$A$6:$N$61,9,FALSE)</f>
        <v>40</v>
      </c>
      <c r="I60" s="33">
        <f>VLOOKUP(A60,PT_8_1_5_2021_in_Tausend!$A$6:$N$61,10,FALSE)</f>
        <v>23</v>
      </c>
      <c r="J60" s="33">
        <f>VLOOKUP(A60,PT_8_1_5_2021_in_Tausend!$A$6:$N$61,12,FALSE)</f>
        <v>499</v>
      </c>
      <c r="K60" s="33">
        <f>VLOOKUP(A60,PT_8_1_5_2021_in_Tausend!$A$6:$N$61,13,FALSE)</f>
        <v>178</v>
      </c>
      <c r="L60" s="33">
        <f>VLOOKUP(A60,PT_8_1_5_2021_in_Tausend!$A$6:$N$61,14,FALSE)</f>
        <v>243</v>
      </c>
    </row>
    <row r="61" spans="1:12" x14ac:dyDescent="0.2">
      <c r="A61">
        <v>459</v>
      </c>
      <c r="B61" s="31" t="s">
        <v>51</v>
      </c>
      <c r="C61" s="32">
        <v>2019</v>
      </c>
      <c r="D61" s="32">
        <f>VLOOKUP(A61,PT_8_1_5_2021_in_Tausend!$A$6:$F$61,4,FALSE)</f>
        <v>65</v>
      </c>
      <c r="E61" s="32">
        <f>VLOOKUP(A61,PT_8_1_5_2021_in_Tausend!$A$6:$F$61,5,FALSE)</f>
        <v>47</v>
      </c>
      <c r="F61" s="32">
        <f>VLOOKUP(A61,PT_8_1_5_2021_in_Tausend!$A$6:$F$61,6,FALSE)</f>
        <v>25</v>
      </c>
      <c r="G61" s="33">
        <f>VLOOKUP(A61,PT_8_1_5_2021_in_Tausend!$A$6:$N$61,8,FALSE)</f>
        <v>43</v>
      </c>
      <c r="H61" s="33">
        <f>VLOOKUP(A61,PT_8_1_5_2021_in_Tausend!$A$6:$N$61,9,FALSE)</f>
        <v>37</v>
      </c>
      <c r="I61" s="33">
        <f>VLOOKUP(A61,PT_8_1_5_2021_in_Tausend!$A$6:$N$61,10,FALSE)</f>
        <v>21</v>
      </c>
      <c r="J61" s="33">
        <f>VLOOKUP(A61,PT_8_1_5_2021_in_Tausend!$A$6:$N$61,12,FALSE)</f>
        <v>288</v>
      </c>
      <c r="K61" s="33">
        <f>VLOOKUP(A61,PT_8_1_5_2021_in_Tausend!$A$6:$N$61,13,FALSE)</f>
        <v>132</v>
      </c>
      <c r="L61" s="33">
        <f>VLOOKUP(A61,PT_8_1_5_2021_in_Tausend!$A$6:$N$61,14,FALSE)</f>
        <v>164</v>
      </c>
    </row>
    <row r="62" spans="1:12" x14ac:dyDescent="0.2">
      <c r="A62">
        <v>460</v>
      </c>
      <c r="B62" s="31" t="s">
        <v>52</v>
      </c>
      <c r="C62" s="32">
        <v>2019</v>
      </c>
      <c r="D62" s="32">
        <f>VLOOKUP(A62,PT_8_1_5_2021_in_Tausend!$A$6:$F$61,4,FALSE)</f>
        <v>97</v>
      </c>
      <c r="E62" s="32">
        <f>VLOOKUP(A62,PT_8_1_5_2021_in_Tausend!$A$6:$F$61,5,FALSE)</f>
        <v>55</v>
      </c>
      <c r="F62" s="32">
        <f>VLOOKUP(A62,PT_8_1_5_2021_in_Tausend!$A$6:$F$61,6,FALSE)</f>
        <v>32</v>
      </c>
      <c r="G62" s="33">
        <f>VLOOKUP(A62,PT_8_1_5_2021_in_Tausend!$A$6:$N$61,8,FALSE)</f>
        <v>45</v>
      </c>
      <c r="H62" s="33">
        <f>VLOOKUP(A62,PT_8_1_5_2021_in_Tausend!$A$6:$N$61,9,FALSE)</f>
        <v>33</v>
      </c>
      <c r="I62" s="33">
        <f>VLOOKUP(A62,PT_8_1_5_2021_in_Tausend!$A$6:$N$61,10,FALSE)</f>
        <v>25</v>
      </c>
      <c r="J62" s="33">
        <f>VLOOKUP(A62,PT_8_1_5_2021_in_Tausend!$A$6:$N$61,12,FALSE)</f>
        <v>385</v>
      </c>
      <c r="K62" s="33">
        <f>VLOOKUP(A62,PT_8_1_5_2021_in_Tausend!$A$6:$N$61,13,FALSE)</f>
        <v>185</v>
      </c>
      <c r="L62" s="33">
        <f>VLOOKUP(A62,PT_8_1_5_2021_in_Tausend!$A$6:$N$61,14,FALSE)</f>
        <v>277</v>
      </c>
    </row>
    <row r="63" spans="1:12" x14ac:dyDescent="0.2">
      <c r="A63">
        <v>461</v>
      </c>
      <c r="B63" s="31" t="s">
        <v>53</v>
      </c>
      <c r="C63" s="32">
        <v>2019</v>
      </c>
      <c r="D63" s="32">
        <f>VLOOKUP(A63,PT_8_1_5_2021_in_Tausend!$A$6:$F$61,4,FALSE)</f>
        <v>164</v>
      </c>
      <c r="E63" s="32">
        <f>VLOOKUP(A63,PT_8_1_5_2021_in_Tausend!$A$6:$F$61,5,FALSE)</f>
        <v>95</v>
      </c>
      <c r="F63" s="32">
        <f>VLOOKUP(A63,PT_8_1_5_2021_in_Tausend!$A$6:$F$61,6,FALSE)</f>
        <v>31</v>
      </c>
      <c r="G63" s="33">
        <f>VLOOKUP(A63,PT_8_1_5_2021_in_Tausend!$A$6:$N$61,8,FALSE)</f>
        <v>114</v>
      </c>
      <c r="H63" s="33">
        <f>VLOOKUP(A63,PT_8_1_5_2021_in_Tausend!$A$6:$N$61,9,FALSE)</f>
        <v>76</v>
      </c>
      <c r="I63" s="33">
        <f>VLOOKUP(A63,PT_8_1_5_2021_in_Tausend!$A$6:$N$61,10,FALSE)</f>
        <v>28</v>
      </c>
      <c r="J63" s="33">
        <f>VLOOKUP(A63,PT_8_1_5_2021_in_Tausend!$A$6:$N$61,12,FALSE)</f>
        <v>574</v>
      </c>
      <c r="K63" s="33">
        <f>VLOOKUP(A63,PT_8_1_5_2021_in_Tausend!$A$6:$N$61,13,FALSE)</f>
        <v>277</v>
      </c>
      <c r="L63" s="33">
        <f>VLOOKUP(A63,PT_8_1_5_2021_in_Tausend!$A$6:$N$61,14,FALSE)</f>
        <v>160</v>
      </c>
    </row>
    <row r="64" spans="1:12" x14ac:dyDescent="0.2">
      <c r="A64">
        <v>462</v>
      </c>
      <c r="B64" s="31" t="s">
        <v>54</v>
      </c>
      <c r="C64" s="32">
        <v>2019</v>
      </c>
      <c r="D64" s="32">
        <f>VLOOKUP(A64,PT_8_1_5_2021_in_Tausend!$A$6:$F$61,4,FALSE)</f>
        <v>110</v>
      </c>
      <c r="E64" s="32">
        <f>VLOOKUP(A64,PT_8_1_5_2021_in_Tausend!$A$6:$F$61,5,FALSE)</f>
        <v>74</v>
      </c>
      <c r="F64" s="32">
        <f>VLOOKUP(A64,PT_8_1_5_2021_in_Tausend!$A$6:$F$61,6,FALSE)</f>
        <v>25</v>
      </c>
      <c r="G64" s="33">
        <f>VLOOKUP(A64,PT_8_1_5_2021_in_Tausend!$A$6:$N$61,8,FALSE)</f>
        <v>79</v>
      </c>
      <c r="H64" s="33">
        <f>VLOOKUP(A64,PT_8_1_5_2021_in_Tausend!$A$6:$N$61,9,FALSE)</f>
        <v>62</v>
      </c>
      <c r="I64" s="33">
        <f>VLOOKUP(A64,PT_8_1_5_2021_in_Tausend!$A$6:$N$61,10,FALSE)</f>
        <v>23</v>
      </c>
      <c r="J64" s="33">
        <f>VLOOKUP(A64,PT_8_1_5_2021_in_Tausend!$A$6:$N$61,12,FALSE)</f>
        <v>554</v>
      </c>
      <c r="K64" s="33">
        <f>VLOOKUP(A64,PT_8_1_5_2021_in_Tausend!$A$6:$N$61,13,FALSE)</f>
        <v>274</v>
      </c>
      <c r="L64" s="33">
        <f>VLOOKUP(A64,PT_8_1_5_2021_in_Tausend!$A$6:$N$61,14,FALSE)</f>
        <v>193</v>
      </c>
    </row>
    <row r="65" spans="1:12" x14ac:dyDescent="0.2">
      <c r="A65">
        <v>4</v>
      </c>
      <c r="B65" s="31" t="s">
        <v>55</v>
      </c>
      <c r="C65" s="32">
        <v>2019</v>
      </c>
      <c r="D65" s="32">
        <f>VLOOKUP(A65,PT_8_1_5_2021_in_Tausend!$A$6:$F$61,4,FALSE)</f>
        <v>119</v>
      </c>
      <c r="E65" s="32">
        <f>VLOOKUP(A65,PT_8_1_5_2021_in_Tausend!$A$6:$F$61,5,FALSE)</f>
        <v>78</v>
      </c>
      <c r="F65" s="32">
        <f>VLOOKUP(A65,PT_8_1_5_2021_in_Tausend!$A$6:$F$61,6,FALSE)</f>
        <v>32</v>
      </c>
      <c r="G65" s="33">
        <f>VLOOKUP(A65,PT_8_1_5_2021_in_Tausend!$A$6:$N$61,8,FALSE)</f>
        <v>77</v>
      </c>
      <c r="H65" s="33">
        <f>VLOOKUP(A65,PT_8_1_5_2021_in_Tausend!$A$6:$N$61,9,FALSE)</f>
        <v>60</v>
      </c>
      <c r="I65" s="33">
        <f>VLOOKUP(A65,PT_8_1_5_2021_in_Tausend!$A$6:$N$61,10,FALSE)</f>
        <v>27</v>
      </c>
      <c r="J65" s="33">
        <f>VLOOKUP(A65,PT_8_1_5_2021_in_Tausend!$A$6:$N$61,12,FALSE)</f>
        <v>439</v>
      </c>
      <c r="K65" s="33">
        <f>VLOOKUP(A65,PT_8_1_5_2021_in_Tausend!$A$6:$N$61,13,FALSE)</f>
        <v>218</v>
      </c>
      <c r="L65" s="33">
        <f>VLOOKUP(A65,PT_8_1_5_2021_in_Tausend!$A$6:$N$61,14,FALSE)</f>
        <v>192</v>
      </c>
    </row>
    <row r="66" spans="1:12" x14ac:dyDescent="0.2">
      <c r="A66">
        <v>0</v>
      </c>
      <c r="B66" s="34" t="s">
        <v>0</v>
      </c>
      <c r="C66" s="32">
        <v>2019</v>
      </c>
      <c r="D66" s="32">
        <f>VLOOKUP(A66,PT_8_1_5_2021_in_Tausend!$A$6:$F$61,4,FALSE)</f>
        <v>140</v>
      </c>
      <c r="E66" s="32">
        <f>VLOOKUP(A66,PT_8_1_5_2021_in_Tausend!$A$6:$F$61,5,FALSE)</f>
        <v>88</v>
      </c>
      <c r="F66" s="32">
        <f>VLOOKUP(A66,PT_8_1_5_2021_in_Tausend!$A$6:$F$61,6,FALSE)</f>
        <v>33</v>
      </c>
      <c r="G66" s="33">
        <f>VLOOKUP(A66,PT_8_1_5_2021_in_Tausend!$A$6:$N$61,8,FALSE)</f>
        <v>90</v>
      </c>
      <c r="H66" s="33">
        <f>VLOOKUP(A66,PT_8_1_5_2021_in_Tausend!$A$6:$N$61,9,FALSE)</f>
        <v>65</v>
      </c>
      <c r="I66" s="33">
        <f>VLOOKUP(A66,PT_8_1_5_2021_in_Tausend!$A$6:$N$61,10,FALSE)</f>
        <v>26</v>
      </c>
      <c r="J66" s="33">
        <f>VLOOKUP(A66,PT_8_1_5_2021_in_Tausend!$A$6:$N$61,12,FALSE)</f>
        <v>534</v>
      </c>
      <c r="K66" s="33">
        <f>VLOOKUP(A66,PT_8_1_5_2021_in_Tausend!$A$6:$N$61,13,FALSE)</f>
        <v>266</v>
      </c>
      <c r="L66" s="33">
        <f>VLOOKUP(A66,PT_8_1_5_2021_in_Tausend!$A$6:$N$61,14,FALSE)</f>
        <v>227</v>
      </c>
    </row>
  </sheetData>
  <mergeCells count="5">
    <mergeCell ref="D6:L6"/>
    <mergeCell ref="G7:I7"/>
    <mergeCell ref="J7:L7"/>
    <mergeCell ref="D9:L9"/>
    <mergeCell ref="D7:F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N66"/>
  <sheetViews>
    <sheetView zoomScale="130" zoomScaleNormal="130" workbookViewId="0">
      <selection activeCell="A7" sqref="A7:A62"/>
    </sheetView>
  </sheetViews>
  <sheetFormatPr baseColWidth="10" defaultColWidth="11.42578125" defaultRowHeight="8.25" x14ac:dyDescent="0.15"/>
  <cols>
    <col min="1" max="1" width="11.42578125" style="3"/>
    <col min="2" max="2" width="14.85546875" style="3" bestFit="1" customWidth="1"/>
    <col min="3" max="14" width="6" style="3" customWidth="1"/>
    <col min="15" max="15" width="5.85546875" style="3" customWidth="1"/>
    <col min="16" max="16384" width="11.42578125" style="3"/>
  </cols>
  <sheetData>
    <row r="1" spans="1:14" s="5" customFormat="1" ht="11.25" x14ac:dyDescent="0.2">
      <c r="B1" s="42" t="s">
        <v>116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x14ac:dyDescent="0.15">
      <c r="B3" s="39" t="s">
        <v>59</v>
      </c>
      <c r="C3" s="43" t="s">
        <v>60</v>
      </c>
      <c r="D3" s="44"/>
      <c r="E3" s="44"/>
      <c r="F3" s="45"/>
      <c r="G3" s="46" t="s">
        <v>1</v>
      </c>
      <c r="H3" s="47"/>
      <c r="I3" s="47"/>
      <c r="J3" s="48"/>
      <c r="K3" s="46" t="s">
        <v>117</v>
      </c>
      <c r="L3" s="47"/>
      <c r="M3" s="47"/>
      <c r="N3" s="47"/>
    </row>
    <row r="4" spans="1:14" ht="33" x14ac:dyDescent="0.15">
      <c r="B4" s="40"/>
      <c r="C4" s="8" t="s">
        <v>118</v>
      </c>
      <c r="D4" s="10" t="s">
        <v>56</v>
      </c>
      <c r="E4" s="8" t="s">
        <v>57</v>
      </c>
      <c r="F4" s="8" t="s">
        <v>58</v>
      </c>
      <c r="G4" s="10" t="s">
        <v>118</v>
      </c>
      <c r="H4" s="10" t="s">
        <v>56</v>
      </c>
      <c r="I4" s="8" t="s">
        <v>57</v>
      </c>
      <c r="J4" s="8" t="s">
        <v>58</v>
      </c>
      <c r="K4" s="10" t="s">
        <v>118</v>
      </c>
      <c r="L4" s="10" t="s">
        <v>56</v>
      </c>
      <c r="M4" s="8" t="s">
        <v>57</v>
      </c>
      <c r="N4" s="9" t="s">
        <v>58</v>
      </c>
    </row>
    <row r="5" spans="1:14" ht="12.75" x14ac:dyDescent="0.15">
      <c r="B5" s="41"/>
      <c r="C5" s="49" t="s">
        <v>62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2.75" x14ac:dyDescent="0.2">
      <c r="A7">
        <v>101</v>
      </c>
      <c r="B7" s="1" t="s">
        <v>2</v>
      </c>
      <c r="C7" s="4">
        <v>8.5</v>
      </c>
      <c r="D7" s="4">
        <v>13.1</v>
      </c>
      <c r="E7" s="4">
        <v>8.9</v>
      </c>
      <c r="F7" s="4">
        <v>4.0999999999999996</v>
      </c>
      <c r="G7" s="4">
        <v>6.9</v>
      </c>
      <c r="H7" s="4">
        <v>10.3</v>
      </c>
      <c r="I7" s="4">
        <v>7.3</v>
      </c>
      <c r="J7" s="4">
        <v>3.4</v>
      </c>
      <c r="K7" s="4">
        <v>22</v>
      </c>
      <c r="L7" s="4">
        <v>41.2</v>
      </c>
      <c r="M7" s="4">
        <v>19.3</v>
      </c>
      <c r="N7" s="4">
        <v>20.3</v>
      </c>
    </row>
    <row r="8" spans="1:14" ht="12.75" x14ac:dyDescent="0.2">
      <c r="A8">
        <v>102</v>
      </c>
      <c r="B8" s="1" t="s">
        <v>3</v>
      </c>
      <c r="C8" s="4">
        <v>15.1</v>
      </c>
      <c r="D8" s="4">
        <v>26.8</v>
      </c>
      <c r="E8" s="4">
        <v>15.8</v>
      </c>
      <c r="F8" s="4">
        <v>4.0999999999999996</v>
      </c>
      <c r="G8" s="4">
        <v>9.4</v>
      </c>
      <c r="H8" s="4">
        <v>15</v>
      </c>
      <c r="I8" s="4">
        <v>10.6</v>
      </c>
      <c r="J8" s="4">
        <v>3.1</v>
      </c>
      <c r="K8" s="4">
        <v>40.799999999999997</v>
      </c>
      <c r="L8" s="4">
        <v>63.9</v>
      </c>
      <c r="M8" s="4">
        <v>35.200000000000003</v>
      </c>
      <c r="N8" s="4">
        <v>19</v>
      </c>
    </row>
    <row r="9" spans="1:14" ht="12.75" x14ac:dyDescent="0.2">
      <c r="A9">
        <v>103</v>
      </c>
      <c r="B9" s="1" t="s">
        <v>4</v>
      </c>
      <c r="C9" s="4">
        <v>8</v>
      </c>
      <c r="D9" s="4">
        <v>13.9</v>
      </c>
      <c r="E9" s="4">
        <v>8.4</v>
      </c>
      <c r="F9" s="4">
        <v>2.5</v>
      </c>
      <c r="G9" s="4">
        <v>5.2</v>
      </c>
      <c r="H9" s="4">
        <v>8.4</v>
      </c>
      <c r="I9" s="4">
        <v>5.6</v>
      </c>
      <c r="J9" s="4">
        <v>1.8</v>
      </c>
      <c r="K9" s="4">
        <v>23.4</v>
      </c>
      <c r="L9" s="4">
        <v>46</v>
      </c>
      <c r="M9" s="4">
        <v>20.2</v>
      </c>
      <c r="N9" s="4">
        <v>11.5</v>
      </c>
    </row>
    <row r="10" spans="1:14" ht="12.75" x14ac:dyDescent="0.2">
      <c r="A10">
        <v>151</v>
      </c>
      <c r="B10" s="1" t="s">
        <v>5</v>
      </c>
      <c r="C10" s="4">
        <v>6</v>
      </c>
      <c r="D10" s="4">
        <v>9.4</v>
      </c>
      <c r="E10" s="4">
        <v>6.4</v>
      </c>
      <c r="F10" s="4">
        <v>2</v>
      </c>
      <c r="G10" s="4">
        <v>4.0999999999999996</v>
      </c>
      <c r="H10" s="4">
        <v>5.8</v>
      </c>
      <c r="I10" s="4">
        <v>4.5</v>
      </c>
      <c r="J10" s="4">
        <v>1.7</v>
      </c>
      <c r="K10" s="4">
        <v>32.1</v>
      </c>
      <c r="L10" s="4">
        <v>57.2</v>
      </c>
      <c r="M10" s="4">
        <v>27.4</v>
      </c>
      <c r="N10" s="4">
        <v>13.3</v>
      </c>
    </row>
    <row r="11" spans="1:14" ht="12.75" x14ac:dyDescent="0.2">
      <c r="A11">
        <v>153</v>
      </c>
      <c r="B11" s="1" t="s">
        <v>9</v>
      </c>
      <c r="C11" s="4">
        <v>10.199999999999999</v>
      </c>
      <c r="D11" s="4">
        <v>18.600000000000001</v>
      </c>
      <c r="E11" s="4">
        <v>11.4</v>
      </c>
      <c r="F11" s="4">
        <v>3.5</v>
      </c>
      <c r="G11" s="4">
        <v>8.1</v>
      </c>
      <c r="H11" s="4">
        <v>12.7</v>
      </c>
      <c r="I11" s="4">
        <v>9.6</v>
      </c>
      <c r="J11" s="4">
        <v>3.1</v>
      </c>
      <c r="K11" s="4">
        <v>29.1</v>
      </c>
      <c r="L11" s="4">
        <v>59</v>
      </c>
      <c r="M11" s="4">
        <v>23.8</v>
      </c>
      <c r="N11" s="4">
        <v>15.7</v>
      </c>
    </row>
    <row r="12" spans="1:14" ht="12.75" x14ac:dyDescent="0.2">
      <c r="A12">
        <v>154</v>
      </c>
      <c r="B12" s="1" t="s">
        <v>10</v>
      </c>
      <c r="C12" s="4">
        <v>8.4</v>
      </c>
      <c r="D12" s="4">
        <v>13.3</v>
      </c>
      <c r="E12" s="4">
        <v>9.5</v>
      </c>
      <c r="F12" s="4">
        <v>2.5</v>
      </c>
      <c r="G12" s="4">
        <v>6.5</v>
      </c>
      <c r="H12" s="4">
        <v>9.1</v>
      </c>
      <c r="I12" s="4">
        <v>7.7</v>
      </c>
      <c r="J12" s="4">
        <v>2.2000000000000002</v>
      </c>
      <c r="K12" s="4">
        <v>34</v>
      </c>
      <c r="L12" s="4">
        <v>57.9</v>
      </c>
      <c r="M12" s="4">
        <v>29.4</v>
      </c>
      <c r="N12" s="4">
        <v>16.100000000000001</v>
      </c>
    </row>
    <row r="13" spans="1:14" ht="12.75" x14ac:dyDescent="0.2">
      <c r="A13">
        <v>155</v>
      </c>
      <c r="B13" s="1" t="s">
        <v>11</v>
      </c>
      <c r="C13" s="4">
        <v>8.1</v>
      </c>
      <c r="D13" s="4">
        <v>14</v>
      </c>
      <c r="E13" s="4">
        <v>8.9</v>
      </c>
      <c r="F13" s="4">
        <v>2.6</v>
      </c>
      <c r="G13" s="4">
        <v>5.9</v>
      </c>
      <c r="H13" s="4">
        <v>9.1</v>
      </c>
      <c r="I13" s="4">
        <v>6.9</v>
      </c>
      <c r="J13" s="4">
        <v>2.1</v>
      </c>
      <c r="K13" s="4">
        <v>38.700000000000003</v>
      </c>
      <c r="L13" s="4">
        <v>60.4</v>
      </c>
      <c r="M13" s="4">
        <v>33.5</v>
      </c>
      <c r="N13" s="4">
        <v>23.1</v>
      </c>
    </row>
    <row r="14" spans="1:14" ht="12.75" x14ac:dyDescent="0.2">
      <c r="A14">
        <v>157</v>
      </c>
      <c r="B14" s="1" t="s">
        <v>12</v>
      </c>
      <c r="C14" s="4">
        <v>8.4</v>
      </c>
      <c r="D14" s="4">
        <v>15.1</v>
      </c>
      <c r="E14" s="4">
        <v>8.5</v>
      </c>
      <c r="F14" s="4">
        <v>2.2999999999999998</v>
      </c>
      <c r="G14" s="4">
        <v>5.9</v>
      </c>
      <c r="H14" s="4">
        <v>10.4</v>
      </c>
      <c r="I14" s="4">
        <v>6.1</v>
      </c>
      <c r="J14" s="4">
        <v>1.9</v>
      </c>
      <c r="K14" s="4">
        <v>37.5</v>
      </c>
      <c r="L14" s="4">
        <v>60.2</v>
      </c>
      <c r="M14" s="4">
        <v>32.299999999999997</v>
      </c>
      <c r="N14" s="4">
        <v>20.7</v>
      </c>
    </row>
    <row r="15" spans="1:14" ht="12.75" x14ac:dyDescent="0.2">
      <c r="A15">
        <v>158</v>
      </c>
      <c r="B15" s="1" t="s">
        <v>13</v>
      </c>
      <c r="C15" s="4">
        <v>7.6</v>
      </c>
      <c r="D15" s="4">
        <v>12.8</v>
      </c>
      <c r="E15" s="4">
        <v>8.1999999999999993</v>
      </c>
      <c r="F15" s="4">
        <v>2.9</v>
      </c>
      <c r="G15" s="4">
        <v>5.6</v>
      </c>
      <c r="H15" s="4">
        <v>8</v>
      </c>
      <c r="I15" s="4">
        <v>6.2</v>
      </c>
      <c r="J15" s="4">
        <v>2.6</v>
      </c>
      <c r="K15" s="4">
        <v>39.700000000000003</v>
      </c>
      <c r="L15" s="4">
        <v>69.400000000000006</v>
      </c>
      <c r="M15" s="4">
        <v>33.700000000000003</v>
      </c>
      <c r="N15" s="4">
        <v>16.600000000000001</v>
      </c>
    </row>
    <row r="16" spans="1:14" ht="12.75" x14ac:dyDescent="0.2">
      <c r="A16">
        <v>159</v>
      </c>
      <c r="B16" s="1" t="s">
        <v>6</v>
      </c>
      <c r="C16" s="4">
        <v>7.9</v>
      </c>
      <c r="D16" s="4">
        <v>12.4</v>
      </c>
      <c r="E16" s="4">
        <v>8.5</v>
      </c>
      <c r="F16" s="4">
        <v>3.3</v>
      </c>
      <c r="G16" s="4">
        <v>6</v>
      </c>
      <c r="H16" s="4">
        <v>8.1999999999999993</v>
      </c>
      <c r="I16" s="4">
        <v>6.7</v>
      </c>
      <c r="J16" s="4">
        <v>2.7</v>
      </c>
      <c r="K16" s="4">
        <v>28.4</v>
      </c>
      <c r="L16" s="4">
        <v>51.8</v>
      </c>
      <c r="M16" s="4">
        <v>23.8</v>
      </c>
      <c r="N16" s="4">
        <v>23</v>
      </c>
    </row>
    <row r="17" spans="1:14" ht="12.75" x14ac:dyDescent="0.2">
      <c r="A17">
        <v>159016</v>
      </c>
      <c r="B17" s="1" t="s">
        <v>7</v>
      </c>
      <c r="C17" s="4">
        <v>10.8</v>
      </c>
      <c r="D17" s="4">
        <v>18</v>
      </c>
      <c r="E17" s="4">
        <v>10.8</v>
      </c>
      <c r="F17" s="4">
        <v>5.7</v>
      </c>
      <c r="G17" s="4">
        <v>8</v>
      </c>
      <c r="H17" s="4">
        <v>11.8</v>
      </c>
      <c r="I17" s="4">
        <v>8.3000000000000007</v>
      </c>
      <c r="J17" s="4">
        <v>4.5</v>
      </c>
      <c r="K17" s="4">
        <v>27.7</v>
      </c>
      <c r="L17" s="4">
        <v>51.3</v>
      </c>
      <c r="M17" s="4">
        <v>22.9</v>
      </c>
      <c r="N17" s="4">
        <v>29.9</v>
      </c>
    </row>
    <row r="18" spans="1:14" ht="12.75" x14ac:dyDescent="0.2">
      <c r="A18">
        <v>159999</v>
      </c>
      <c r="B18" s="1" t="s">
        <v>8</v>
      </c>
      <c r="C18" s="4">
        <v>6.2</v>
      </c>
      <c r="D18" s="4">
        <v>9.6</v>
      </c>
      <c r="E18" s="4">
        <v>7</v>
      </c>
      <c r="F18" s="4">
        <v>2.2999999999999998</v>
      </c>
      <c r="G18" s="4">
        <v>4.9000000000000004</v>
      </c>
      <c r="H18" s="4">
        <v>6.6</v>
      </c>
      <c r="I18" s="4">
        <v>5.8</v>
      </c>
      <c r="J18" s="4">
        <v>1.9</v>
      </c>
      <c r="K18" s="4">
        <v>29.4</v>
      </c>
      <c r="L18" s="4">
        <v>52.5</v>
      </c>
      <c r="M18" s="4">
        <v>25.1</v>
      </c>
      <c r="N18" s="4">
        <v>16.8</v>
      </c>
    </row>
    <row r="19" spans="1:14" s="2" customFormat="1" ht="12.75" x14ac:dyDescent="0.2">
      <c r="A19">
        <v>1</v>
      </c>
      <c r="B19" s="2" t="s">
        <v>14</v>
      </c>
      <c r="C19" s="2">
        <v>8.5</v>
      </c>
      <c r="D19" s="2">
        <v>14.2</v>
      </c>
      <c r="E19" s="2">
        <v>9.1</v>
      </c>
      <c r="F19" s="2">
        <v>3.1</v>
      </c>
      <c r="G19" s="2">
        <v>6.2</v>
      </c>
      <c r="H19" s="2">
        <v>9.3000000000000007</v>
      </c>
      <c r="I19" s="2">
        <v>6.9</v>
      </c>
      <c r="J19" s="2">
        <v>2.5</v>
      </c>
      <c r="K19" s="2">
        <v>30.5</v>
      </c>
      <c r="L19" s="2">
        <v>55.5</v>
      </c>
      <c r="M19" s="2">
        <v>25.8</v>
      </c>
      <c r="N19" s="2">
        <v>18.3</v>
      </c>
    </row>
    <row r="20" spans="1:14" ht="12.75" x14ac:dyDescent="0.2">
      <c r="A20">
        <v>241</v>
      </c>
      <c r="B20" s="1" t="s">
        <v>15</v>
      </c>
      <c r="C20" s="4">
        <v>11.8</v>
      </c>
      <c r="D20" s="4">
        <v>20</v>
      </c>
      <c r="E20" s="4">
        <v>11.7</v>
      </c>
      <c r="F20" s="4">
        <v>5.4</v>
      </c>
      <c r="G20" s="4">
        <v>7.7</v>
      </c>
      <c r="H20" s="4">
        <v>13</v>
      </c>
      <c r="I20" s="4">
        <v>7.7</v>
      </c>
      <c r="J20" s="4">
        <v>3.6</v>
      </c>
      <c r="K20" s="4">
        <v>36.9</v>
      </c>
      <c r="L20" s="4">
        <v>63.5</v>
      </c>
      <c r="M20" s="4">
        <v>31.6</v>
      </c>
      <c r="N20" s="4">
        <v>32.299999999999997</v>
      </c>
    </row>
    <row r="21" spans="1:14" ht="12.75" x14ac:dyDescent="0.2">
      <c r="A21">
        <v>241001</v>
      </c>
      <c r="B21" s="1" t="s">
        <v>119</v>
      </c>
      <c r="C21" s="4">
        <v>14.8</v>
      </c>
      <c r="D21" s="4">
        <v>24.8</v>
      </c>
      <c r="E21" s="4">
        <v>14.2</v>
      </c>
      <c r="F21" s="4">
        <v>8.6</v>
      </c>
      <c r="G21" s="4">
        <v>10.1</v>
      </c>
      <c r="H21" s="4">
        <v>17.7</v>
      </c>
      <c r="I21" s="4">
        <v>9.6999999999999993</v>
      </c>
      <c r="J21" s="4">
        <v>5.5</v>
      </c>
      <c r="K21" s="4">
        <v>35.799999999999997</v>
      </c>
      <c r="L21" s="4">
        <v>61.3</v>
      </c>
      <c r="M21" s="4">
        <v>31.1</v>
      </c>
      <c r="N21" s="4">
        <v>34.700000000000003</v>
      </c>
    </row>
    <row r="22" spans="1:14" ht="12.75" x14ac:dyDescent="0.2">
      <c r="A22">
        <v>241999</v>
      </c>
      <c r="B22" s="1" t="s">
        <v>16</v>
      </c>
      <c r="C22" s="4">
        <v>9.1</v>
      </c>
      <c r="D22" s="4">
        <v>16.3</v>
      </c>
      <c r="E22" s="4">
        <v>9.4</v>
      </c>
      <c r="F22" s="4">
        <v>3.3</v>
      </c>
      <c r="G22" s="4">
        <v>5.7</v>
      </c>
      <c r="H22" s="4">
        <v>9.5</v>
      </c>
      <c r="I22" s="4">
        <v>6</v>
      </c>
      <c r="J22" s="4">
        <v>2.2999999999999998</v>
      </c>
      <c r="K22" s="4">
        <v>38.6</v>
      </c>
      <c r="L22" s="4">
        <v>65.900000000000006</v>
      </c>
      <c r="M22" s="4">
        <v>32.4</v>
      </c>
      <c r="N22" s="4">
        <v>27.7</v>
      </c>
    </row>
    <row r="23" spans="1:14" ht="12.75" x14ac:dyDescent="0.2">
      <c r="A23">
        <v>251</v>
      </c>
      <c r="B23" s="1" t="s">
        <v>17</v>
      </c>
      <c r="C23" s="4">
        <v>7</v>
      </c>
      <c r="D23" s="4">
        <v>12.9</v>
      </c>
      <c r="E23" s="4">
        <v>6.9</v>
      </c>
      <c r="F23" s="4">
        <v>2.6</v>
      </c>
      <c r="G23" s="4">
        <v>4.5</v>
      </c>
      <c r="H23" s="4">
        <v>7</v>
      </c>
      <c r="I23" s="4">
        <v>4.8</v>
      </c>
      <c r="J23" s="4">
        <v>2.2000000000000002</v>
      </c>
      <c r="K23" s="4">
        <v>33.6</v>
      </c>
      <c r="L23" s="4">
        <v>57.9</v>
      </c>
      <c r="M23" s="4">
        <v>26.5</v>
      </c>
      <c r="N23" s="4">
        <v>25.1</v>
      </c>
    </row>
    <row r="24" spans="1:14" ht="12.75" x14ac:dyDescent="0.2">
      <c r="A24">
        <v>252</v>
      </c>
      <c r="B24" s="1" t="s">
        <v>18</v>
      </c>
      <c r="C24" s="4">
        <v>10.8</v>
      </c>
      <c r="D24" s="4">
        <v>20.2</v>
      </c>
      <c r="E24" s="4">
        <v>11.4</v>
      </c>
      <c r="F24" s="4">
        <v>3.6</v>
      </c>
      <c r="G24" s="4">
        <v>7.2</v>
      </c>
      <c r="H24" s="4">
        <v>11.9</v>
      </c>
      <c r="I24" s="4">
        <v>8.1</v>
      </c>
      <c r="J24" s="4">
        <v>2.6</v>
      </c>
      <c r="K24" s="4">
        <v>41.2</v>
      </c>
      <c r="L24" s="4">
        <v>66.400000000000006</v>
      </c>
      <c r="M24" s="4">
        <v>35.1</v>
      </c>
      <c r="N24" s="4">
        <v>24.3</v>
      </c>
    </row>
    <row r="25" spans="1:14" ht="12.75" x14ac:dyDescent="0.2">
      <c r="A25">
        <v>254</v>
      </c>
      <c r="B25" s="1" t="s">
        <v>19</v>
      </c>
      <c r="C25" s="4">
        <v>9.1</v>
      </c>
      <c r="D25" s="4">
        <v>15.3</v>
      </c>
      <c r="E25" s="4">
        <v>9.9</v>
      </c>
      <c r="F25" s="4">
        <v>2.9</v>
      </c>
      <c r="G25" s="4">
        <v>6.5</v>
      </c>
      <c r="H25" s="4">
        <v>10.1</v>
      </c>
      <c r="I25" s="4">
        <v>7.3</v>
      </c>
      <c r="J25" s="4">
        <v>2.4</v>
      </c>
      <c r="K25" s="4">
        <v>37.200000000000003</v>
      </c>
      <c r="L25" s="4">
        <v>59.5</v>
      </c>
      <c r="M25" s="4">
        <v>33</v>
      </c>
      <c r="N25" s="4">
        <v>20.6</v>
      </c>
    </row>
    <row r="26" spans="1:14" ht="12.75" x14ac:dyDescent="0.2">
      <c r="A26">
        <v>254021</v>
      </c>
      <c r="B26" s="1" t="s">
        <v>20</v>
      </c>
      <c r="C26" s="4">
        <v>14.9</v>
      </c>
      <c r="D26" s="4">
        <v>25.8</v>
      </c>
      <c r="E26" s="4">
        <v>15.7</v>
      </c>
      <c r="F26" s="4">
        <v>5</v>
      </c>
      <c r="G26" s="4">
        <v>10.9</v>
      </c>
      <c r="H26" s="4">
        <v>18</v>
      </c>
      <c r="I26" s="4">
        <v>11.9</v>
      </c>
      <c r="J26" s="4">
        <v>4</v>
      </c>
      <c r="K26" s="4">
        <v>41.3</v>
      </c>
      <c r="L26" s="4">
        <v>63.4</v>
      </c>
      <c r="M26" s="4">
        <v>37.1</v>
      </c>
      <c r="N26" s="4">
        <v>25.3</v>
      </c>
    </row>
    <row r="27" spans="1:14" ht="12.75" x14ac:dyDescent="0.2">
      <c r="A27">
        <v>254999</v>
      </c>
      <c r="B27" s="1" t="s">
        <v>21</v>
      </c>
      <c r="C27" s="4">
        <v>5.7</v>
      </c>
      <c r="D27" s="4">
        <v>9.4</v>
      </c>
      <c r="E27" s="4">
        <v>6.3</v>
      </c>
      <c r="F27" s="4">
        <v>1.8</v>
      </c>
      <c r="G27" s="4">
        <v>4.2</v>
      </c>
      <c r="H27" s="4">
        <v>6.1</v>
      </c>
      <c r="I27" s="4">
        <v>4.8</v>
      </c>
      <c r="J27" s="4">
        <v>1.5</v>
      </c>
      <c r="K27" s="4">
        <v>31.5</v>
      </c>
      <c r="L27" s="4">
        <v>54.1</v>
      </c>
      <c r="M27" s="4">
        <v>27.4</v>
      </c>
      <c r="N27" s="4">
        <v>14.6</v>
      </c>
    </row>
    <row r="28" spans="1:14" ht="12.75" x14ac:dyDescent="0.2">
      <c r="A28">
        <v>255</v>
      </c>
      <c r="B28" s="1" t="s">
        <v>22</v>
      </c>
      <c r="C28" s="4">
        <v>9</v>
      </c>
      <c r="D28" s="4">
        <v>16.100000000000001</v>
      </c>
      <c r="E28" s="4">
        <v>9.9</v>
      </c>
      <c r="F28" s="4">
        <v>2.9</v>
      </c>
      <c r="G28" s="4">
        <v>7.1</v>
      </c>
      <c r="H28" s="4">
        <v>11.4</v>
      </c>
      <c r="I28" s="4">
        <v>8.1999999999999993</v>
      </c>
      <c r="J28" s="4">
        <v>2.7</v>
      </c>
      <c r="K28" s="4">
        <v>32.1</v>
      </c>
      <c r="L28" s="4">
        <v>57.5</v>
      </c>
      <c r="M28" s="4">
        <v>27.7</v>
      </c>
      <c r="N28" s="4">
        <v>9.4</v>
      </c>
    </row>
    <row r="29" spans="1:14" ht="12.75" x14ac:dyDescent="0.2">
      <c r="A29">
        <v>256</v>
      </c>
      <c r="B29" s="1" t="s">
        <v>23</v>
      </c>
      <c r="C29" s="4">
        <v>9.1</v>
      </c>
      <c r="D29" s="4">
        <v>17.3</v>
      </c>
      <c r="E29" s="4">
        <v>9.1999999999999993</v>
      </c>
      <c r="F29" s="4">
        <v>3</v>
      </c>
      <c r="G29" s="4">
        <v>6.3</v>
      </c>
      <c r="H29" s="4">
        <v>10.4</v>
      </c>
      <c r="I29" s="4">
        <v>6.8</v>
      </c>
      <c r="J29" s="4">
        <v>2.4</v>
      </c>
      <c r="K29" s="4">
        <v>41.1</v>
      </c>
      <c r="L29" s="4">
        <v>68.8</v>
      </c>
      <c r="M29" s="4">
        <v>32.5</v>
      </c>
      <c r="N29" s="4">
        <v>28.4</v>
      </c>
    </row>
    <row r="30" spans="1:14" ht="12.75" x14ac:dyDescent="0.2">
      <c r="A30">
        <v>257</v>
      </c>
      <c r="B30" s="1" t="s">
        <v>24</v>
      </c>
      <c r="C30" s="4">
        <v>8.5</v>
      </c>
      <c r="D30" s="4">
        <v>15.2</v>
      </c>
      <c r="E30" s="4">
        <v>9.1999999999999993</v>
      </c>
      <c r="F30" s="4">
        <v>2.8</v>
      </c>
      <c r="G30" s="4">
        <v>5.8</v>
      </c>
      <c r="H30" s="4">
        <v>9.1999999999999993</v>
      </c>
      <c r="I30" s="4">
        <v>6.4</v>
      </c>
      <c r="J30" s="4">
        <v>2.4</v>
      </c>
      <c r="K30" s="4">
        <v>37.799999999999997</v>
      </c>
      <c r="L30" s="4">
        <v>64.2</v>
      </c>
      <c r="M30" s="4">
        <v>33.200000000000003</v>
      </c>
      <c r="N30" s="4">
        <v>16.399999999999999</v>
      </c>
    </row>
    <row r="31" spans="1:14" s="2" customFormat="1" ht="12.75" x14ac:dyDescent="0.2">
      <c r="A31">
        <v>2</v>
      </c>
      <c r="B31" s="2" t="s">
        <v>25</v>
      </c>
      <c r="C31" s="2">
        <v>10.4</v>
      </c>
      <c r="D31" s="2">
        <v>18.100000000000001</v>
      </c>
      <c r="E31" s="2">
        <v>10.6</v>
      </c>
      <c r="F31" s="2">
        <v>4.2</v>
      </c>
      <c r="G31" s="2">
        <v>6.9</v>
      </c>
      <c r="H31" s="2">
        <v>11.4</v>
      </c>
      <c r="I31" s="2">
        <v>7.3</v>
      </c>
      <c r="J31" s="2">
        <v>3</v>
      </c>
      <c r="K31" s="2">
        <v>37.1</v>
      </c>
      <c r="L31" s="2">
        <v>63</v>
      </c>
      <c r="M31" s="2">
        <v>31.6</v>
      </c>
      <c r="N31" s="2">
        <v>28.9</v>
      </c>
    </row>
    <row r="32" spans="1:14" ht="12.75" x14ac:dyDescent="0.2">
      <c r="A32">
        <v>351</v>
      </c>
      <c r="B32" s="1" t="s">
        <v>26</v>
      </c>
      <c r="C32" s="4">
        <v>9.8000000000000007</v>
      </c>
      <c r="D32" s="4">
        <v>16.100000000000001</v>
      </c>
      <c r="E32" s="4">
        <v>10.4</v>
      </c>
      <c r="F32" s="4">
        <v>3.7</v>
      </c>
      <c r="G32" s="4">
        <v>7.4</v>
      </c>
      <c r="H32" s="4">
        <v>11.1</v>
      </c>
      <c r="I32" s="4">
        <v>8.3000000000000007</v>
      </c>
      <c r="J32" s="4">
        <v>3</v>
      </c>
      <c r="K32" s="4">
        <v>37.299999999999997</v>
      </c>
      <c r="L32" s="4">
        <v>58.7</v>
      </c>
      <c r="M32" s="4">
        <v>31.5</v>
      </c>
      <c r="N32" s="4">
        <v>26</v>
      </c>
    </row>
    <row r="33" spans="1:14" ht="12.75" x14ac:dyDescent="0.2">
      <c r="A33">
        <v>352</v>
      </c>
      <c r="B33" s="1" t="s">
        <v>27</v>
      </c>
      <c r="C33" s="4">
        <v>7.2</v>
      </c>
      <c r="D33" s="4">
        <v>13.3</v>
      </c>
      <c r="E33" s="4">
        <v>7.8</v>
      </c>
      <c r="F33" s="4">
        <v>2.1</v>
      </c>
      <c r="G33" s="4">
        <v>5.4</v>
      </c>
      <c r="H33" s="4">
        <v>8.9</v>
      </c>
      <c r="I33" s="4">
        <v>6.1</v>
      </c>
      <c r="J33" s="4">
        <v>2</v>
      </c>
      <c r="K33" s="4">
        <v>34</v>
      </c>
      <c r="L33" s="4">
        <v>64.3</v>
      </c>
      <c r="M33" s="4">
        <v>28</v>
      </c>
      <c r="N33" s="4">
        <v>10.3</v>
      </c>
    </row>
    <row r="34" spans="1:14" ht="12.75" x14ac:dyDescent="0.2">
      <c r="A34">
        <v>353</v>
      </c>
      <c r="B34" s="1" t="s">
        <v>28</v>
      </c>
      <c r="C34" s="4">
        <v>5.7</v>
      </c>
      <c r="D34" s="4">
        <v>8.6</v>
      </c>
      <c r="E34" s="4">
        <v>6.1</v>
      </c>
      <c r="F34" s="4">
        <v>2.2999999999999998</v>
      </c>
      <c r="G34" s="4">
        <v>3.9</v>
      </c>
      <c r="H34" s="4">
        <v>6.2</v>
      </c>
      <c r="I34" s="4">
        <v>3.9</v>
      </c>
      <c r="J34" s="4">
        <v>2</v>
      </c>
      <c r="K34" s="4">
        <v>27.2</v>
      </c>
      <c r="L34" s="4">
        <v>41.6</v>
      </c>
      <c r="M34" s="4">
        <v>25.8</v>
      </c>
      <c r="N34" s="4">
        <v>12</v>
      </c>
    </row>
    <row r="35" spans="1:14" ht="12.75" x14ac:dyDescent="0.2">
      <c r="A35">
        <v>354</v>
      </c>
      <c r="B35" s="1" t="s">
        <v>29</v>
      </c>
      <c r="C35" s="4">
        <v>9.1999999999999993</v>
      </c>
      <c r="D35" s="4">
        <v>13.6</v>
      </c>
      <c r="E35" s="4">
        <v>11</v>
      </c>
      <c r="F35" s="4">
        <v>3.1</v>
      </c>
      <c r="G35" s="4">
        <v>8</v>
      </c>
      <c r="H35" s="4">
        <v>10.6</v>
      </c>
      <c r="I35" s="4">
        <v>9.9</v>
      </c>
      <c r="J35" s="4">
        <v>3</v>
      </c>
      <c r="K35" s="4">
        <v>28.8</v>
      </c>
      <c r="L35" s="4">
        <v>45.6</v>
      </c>
      <c r="M35" s="4">
        <v>24.9</v>
      </c>
      <c r="N35" s="4">
        <v>12</v>
      </c>
    </row>
    <row r="36" spans="1:14" ht="12.75" x14ac:dyDescent="0.2">
      <c r="A36">
        <v>355</v>
      </c>
      <c r="B36" s="1" t="s">
        <v>30</v>
      </c>
      <c r="C36" s="4">
        <v>8.3000000000000007</v>
      </c>
      <c r="D36" s="4">
        <v>13.4</v>
      </c>
      <c r="E36" s="4">
        <v>8.5</v>
      </c>
      <c r="F36" s="4">
        <v>3.4</v>
      </c>
      <c r="G36" s="4">
        <v>5.9</v>
      </c>
      <c r="H36" s="4">
        <v>8.3000000000000007</v>
      </c>
      <c r="I36" s="4">
        <v>6.3</v>
      </c>
      <c r="J36" s="4">
        <v>2.9</v>
      </c>
      <c r="K36" s="4">
        <v>40.299999999999997</v>
      </c>
      <c r="L36" s="4">
        <v>69.2</v>
      </c>
      <c r="M36" s="4">
        <v>33.4</v>
      </c>
      <c r="N36" s="4">
        <v>23.9</v>
      </c>
    </row>
    <row r="37" spans="1:14" ht="12.75" x14ac:dyDescent="0.2">
      <c r="A37">
        <v>356</v>
      </c>
      <c r="B37" s="1" t="s">
        <v>31</v>
      </c>
      <c r="C37" s="4">
        <v>5.0999999999999996</v>
      </c>
      <c r="D37" s="4">
        <v>8.6999999999999993</v>
      </c>
      <c r="E37" s="4">
        <v>5.3</v>
      </c>
      <c r="F37" s="4">
        <v>2.1</v>
      </c>
      <c r="G37" s="4">
        <v>3.4</v>
      </c>
      <c r="H37" s="4">
        <v>4.7</v>
      </c>
      <c r="I37" s="4">
        <v>3.7</v>
      </c>
      <c r="J37" s="4">
        <v>1.8</v>
      </c>
      <c r="K37" s="4">
        <v>33.299999999999997</v>
      </c>
      <c r="L37" s="4">
        <v>54.9</v>
      </c>
      <c r="M37" s="4">
        <v>27</v>
      </c>
      <c r="N37" s="4">
        <v>22.7</v>
      </c>
    </row>
    <row r="38" spans="1:14" ht="12.75" x14ac:dyDescent="0.2">
      <c r="A38">
        <v>357</v>
      </c>
      <c r="B38" s="1" t="s">
        <v>32</v>
      </c>
      <c r="C38" s="4">
        <v>5.6</v>
      </c>
      <c r="D38" s="4">
        <v>7.9</v>
      </c>
      <c r="E38" s="4">
        <v>5.9</v>
      </c>
      <c r="F38" s="4">
        <v>2.8</v>
      </c>
      <c r="G38" s="4">
        <v>4.0999999999999996</v>
      </c>
      <c r="H38" s="4">
        <v>4.7</v>
      </c>
      <c r="I38" s="4">
        <v>4.5999999999999996</v>
      </c>
      <c r="J38" s="4">
        <v>2.5</v>
      </c>
      <c r="K38" s="4">
        <v>26.5</v>
      </c>
      <c r="L38" s="4">
        <v>46.3</v>
      </c>
      <c r="M38" s="4">
        <v>22.1</v>
      </c>
      <c r="N38" s="4">
        <v>15.5</v>
      </c>
    </row>
    <row r="39" spans="1:14" ht="12.75" x14ac:dyDescent="0.2">
      <c r="A39">
        <v>358</v>
      </c>
      <c r="B39" s="1" t="s">
        <v>33</v>
      </c>
      <c r="C39" s="4">
        <v>7.7</v>
      </c>
      <c r="D39" s="4">
        <v>12.2</v>
      </c>
      <c r="E39" s="4">
        <v>8.1999999999999993</v>
      </c>
      <c r="F39" s="4">
        <v>2.9</v>
      </c>
      <c r="G39" s="4">
        <v>6.1</v>
      </c>
      <c r="H39" s="4">
        <v>9.5</v>
      </c>
      <c r="I39" s="4">
        <v>6.8</v>
      </c>
      <c r="J39" s="4">
        <v>2.2999999999999998</v>
      </c>
      <c r="K39" s="4">
        <v>23.1</v>
      </c>
      <c r="L39" s="4">
        <v>33.299999999999997</v>
      </c>
      <c r="M39" s="4">
        <v>19.7</v>
      </c>
      <c r="N39" s="4">
        <v>27.6</v>
      </c>
    </row>
    <row r="40" spans="1:14" ht="12.75" x14ac:dyDescent="0.2">
      <c r="A40">
        <v>359</v>
      </c>
      <c r="B40" s="1" t="s">
        <v>34</v>
      </c>
      <c r="C40" s="4">
        <v>8.3000000000000007</v>
      </c>
      <c r="D40" s="4">
        <v>14.9</v>
      </c>
      <c r="E40" s="4">
        <v>8.4</v>
      </c>
      <c r="F40" s="4">
        <v>2.5</v>
      </c>
      <c r="G40" s="4">
        <v>5.8</v>
      </c>
      <c r="H40" s="4">
        <v>9.6</v>
      </c>
      <c r="I40" s="4">
        <v>6</v>
      </c>
      <c r="J40" s="4">
        <v>2.2000000000000002</v>
      </c>
      <c r="K40" s="4">
        <v>34.1</v>
      </c>
      <c r="L40" s="4">
        <v>57.7</v>
      </c>
      <c r="M40" s="4">
        <v>28.3</v>
      </c>
      <c r="N40" s="4">
        <v>15.8</v>
      </c>
    </row>
    <row r="41" spans="1:14" ht="12.75" x14ac:dyDescent="0.2">
      <c r="A41">
        <v>360</v>
      </c>
      <c r="B41" s="1" t="s">
        <v>35</v>
      </c>
      <c r="C41" s="4">
        <v>7.2</v>
      </c>
      <c r="D41" s="4">
        <v>11.6</v>
      </c>
      <c r="E41" s="4">
        <v>8</v>
      </c>
      <c r="F41" s="4">
        <v>2.6</v>
      </c>
      <c r="G41" s="4">
        <v>5.6</v>
      </c>
      <c r="H41" s="4">
        <v>7.9</v>
      </c>
      <c r="I41" s="4">
        <v>6.5</v>
      </c>
      <c r="J41" s="4">
        <v>2.2999999999999998</v>
      </c>
      <c r="K41" s="4">
        <v>31.8</v>
      </c>
      <c r="L41" s="4">
        <v>50.9</v>
      </c>
      <c r="M41" s="4">
        <v>26.6</v>
      </c>
      <c r="N41" s="4">
        <v>22.5</v>
      </c>
    </row>
    <row r="42" spans="1:14" ht="12.75" x14ac:dyDescent="0.2">
      <c r="A42">
        <v>361</v>
      </c>
      <c r="B42" s="1" t="s">
        <v>36</v>
      </c>
      <c r="C42" s="4">
        <v>6.6</v>
      </c>
      <c r="D42" s="4">
        <v>11.3</v>
      </c>
      <c r="E42" s="4">
        <v>6.9</v>
      </c>
      <c r="F42" s="4">
        <v>2.2999999999999998</v>
      </c>
      <c r="G42" s="4">
        <v>4.5</v>
      </c>
      <c r="H42" s="4">
        <v>7.1</v>
      </c>
      <c r="I42" s="4">
        <v>4.8</v>
      </c>
      <c r="J42" s="4">
        <v>1.8</v>
      </c>
      <c r="K42" s="4">
        <v>33</v>
      </c>
      <c r="L42" s="4">
        <v>56.1</v>
      </c>
      <c r="M42" s="4">
        <v>27.6</v>
      </c>
      <c r="N42" s="4">
        <v>23.9</v>
      </c>
    </row>
    <row r="43" spans="1:14" s="2" customFormat="1" ht="12.75" x14ac:dyDescent="0.2">
      <c r="A43">
        <v>3</v>
      </c>
      <c r="B43" s="2" t="s">
        <v>37</v>
      </c>
      <c r="C43" s="2">
        <v>7.3</v>
      </c>
      <c r="D43" s="12">
        <v>12</v>
      </c>
      <c r="E43" s="2">
        <v>7.7</v>
      </c>
      <c r="F43" s="2">
        <v>2.7</v>
      </c>
      <c r="G43" s="2">
        <v>5.3</v>
      </c>
      <c r="H43" s="2">
        <v>8</v>
      </c>
      <c r="I43" s="2">
        <v>5.8</v>
      </c>
      <c r="J43" s="2">
        <v>2.2999999999999998</v>
      </c>
      <c r="K43" s="2">
        <v>31.9</v>
      </c>
      <c r="L43" s="2">
        <v>53.3</v>
      </c>
      <c r="M43" s="2">
        <v>27</v>
      </c>
      <c r="N43" s="2">
        <v>18.8</v>
      </c>
    </row>
    <row r="44" spans="1:14" ht="12.75" x14ac:dyDescent="0.2">
      <c r="A44">
        <v>401</v>
      </c>
      <c r="B44" s="1" t="s">
        <v>38</v>
      </c>
      <c r="C44" s="4">
        <v>16.100000000000001</v>
      </c>
      <c r="D44" s="4">
        <v>26.3</v>
      </c>
      <c r="E44" s="4">
        <v>16.7</v>
      </c>
      <c r="F44" s="4">
        <v>6.2</v>
      </c>
      <c r="G44" s="4">
        <v>10.9</v>
      </c>
      <c r="H44" s="4">
        <v>17.899999999999999</v>
      </c>
      <c r="I44" s="4">
        <v>11.7</v>
      </c>
      <c r="J44" s="4">
        <v>4.4000000000000004</v>
      </c>
      <c r="K44" s="4">
        <v>43.5</v>
      </c>
      <c r="L44" s="4">
        <v>56.2</v>
      </c>
      <c r="M44" s="4">
        <v>39.5</v>
      </c>
      <c r="N44" s="4">
        <v>38.799999999999997</v>
      </c>
    </row>
    <row r="45" spans="1:14" ht="12.75" x14ac:dyDescent="0.2">
      <c r="A45">
        <v>402</v>
      </c>
      <c r="B45" s="1" t="s">
        <v>39</v>
      </c>
      <c r="C45" s="4">
        <v>13.5</v>
      </c>
      <c r="D45" s="4">
        <v>23.2</v>
      </c>
      <c r="E45" s="4">
        <v>14</v>
      </c>
      <c r="F45" s="4">
        <v>4.3</v>
      </c>
      <c r="G45" s="4">
        <v>10.8</v>
      </c>
      <c r="H45" s="4">
        <v>17.100000000000001</v>
      </c>
      <c r="I45" s="4">
        <v>11.8</v>
      </c>
      <c r="J45" s="4">
        <v>4</v>
      </c>
      <c r="K45" s="4">
        <v>36.799999999999997</v>
      </c>
      <c r="L45" s="4">
        <v>58.6</v>
      </c>
      <c r="M45" s="4">
        <v>30.9</v>
      </c>
      <c r="N45" s="4">
        <v>16.600000000000001</v>
      </c>
    </row>
    <row r="46" spans="1:14" ht="12.75" x14ac:dyDescent="0.2">
      <c r="A46">
        <v>403</v>
      </c>
      <c r="B46" s="1" t="s">
        <v>40</v>
      </c>
      <c r="C46" s="4">
        <v>11.7</v>
      </c>
      <c r="D46" s="4">
        <v>20.8</v>
      </c>
      <c r="E46" s="4">
        <v>11.5</v>
      </c>
      <c r="F46" s="4">
        <v>4.9000000000000004</v>
      </c>
      <c r="G46" s="4">
        <v>8.4</v>
      </c>
      <c r="H46" s="4">
        <v>13.7</v>
      </c>
      <c r="I46" s="4">
        <v>8.6</v>
      </c>
      <c r="J46" s="4">
        <v>4</v>
      </c>
      <c r="K46" s="4">
        <v>40</v>
      </c>
      <c r="L46" s="4">
        <v>63.2</v>
      </c>
      <c r="M46" s="4">
        <v>33.799999999999997</v>
      </c>
      <c r="N46" s="4">
        <v>33.9</v>
      </c>
    </row>
    <row r="47" spans="1:14" ht="12.75" x14ac:dyDescent="0.2">
      <c r="A47">
        <v>404</v>
      </c>
      <c r="B47" s="1" t="s">
        <v>41</v>
      </c>
      <c r="C47" s="4">
        <v>11.5</v>
      </c>
      <c r="D47" s="4">
        <v>19.7</v>
      </c>
      <c r="E47" s="4">
        <v>11.2</v>
      </c>
      <c r="F47" s="4">
        <v>6.3</v>
      </c>
      <c r="G47" s="4">
        <v>7.9</v>
      </c>
      <c r="H47" s="4">
        <v>13.5</v>
      </c>
      <c r="I47" s="4">
        <v>7.8</v>
      </c>
      <c r="J47" s="4">
        <v>4.3</v>
      </c>
      <c r="K47" s="4">
        <v>34.6</v>
      </c>
      <c r="L47" s="4">
        <v>52.2</v>
      </c>
      <c r="M47" s="4">
        <v>29.8</v>
      </c>
      <c r="N47" s="4">
        <v>41.4</v>
      </c>
    </row>
    <row r="48" spans="1:14" ht="12.75" x14ac:dyDescent="0.2">
      <c r="A48">
        <v>405</v>
      </c>
      <c r="B48" s="1" t="s">
        <v>42</v>
      </c>
      <c r="C48" s="4">
        <v>16.600000000000001</v>
      </c>
      <c r="D48" s="4">
        <v>30.1</v>
      </c>
      <c r="E48" s="4">
        <v>18.5</v>
      </c>
      <c r="F48" s="4">
        <v>4.8</v>
      </c>
      <c r="G48" s="4">
        <v>12.7</v>
      </c>
      <c r="H48" s="4">
        <v>20.5</v>
      </c>
      <c r="I48" s="4">
        <v>15.1</v>
      </c>
      <c r="J48" s="4">
        <v>4.2</v>
      </c>
      <c r="K48" s="4">
        <v>52.6</v>
      </c>
      <c r="L48" s="4">
        <v>70.900000000000006</v>
      </c>
      <c r="M48" s="4">
        <v>46.5</v>
      </c>
      <c r="N48" s="4">
        <v>32.200000000000003</v>
      </c>
    </row>
    <row r="49" spans="1:14" ht="12.75" x14ac:dyDescent="0.2">
      <c r="A49">
        <v>451</v>
      </c>
      <c r="B49" s="1" t="s">
        <v>43</v>
      </c>
      <c r="C49" s="4">
        <v>6</v>
      </c>
      <c r="D49" s="4">
        <v>10.3</v>
      </c>
      <c r="E49" s="4">
        <v>6.2</v>
      </c>
      <c r="F49" s="4">
        <v>2.2999999999999998</v>
      </c>
      <c r="G49" s="4">
        <v>4.0999999999999996</v>
      </c>
      <c r="H49" s="4">
        <v>5.8</v>
      </c>
      <c r="I49" s="4">
        <v>4.5</v>
      </c>
      <c r="J49" s="4">
        <v>2</v>
      </c>
      <c r="K49" s="4">
        <v>34.200000000000003</v>
      </c>
      <c r="L49" s="4">
        <v>58.6</v>
      </c>
      <c r="M49" s="4">
        <v>26.8</v>
      </c>
      <c r="N49" s="4">
        <v>24.4</v>
      </c>
    </row>
    <row r="50" spans="1:14" ht="12.75" x14ac:dyDescent="0.2">
      <c r="A50">
        <v>452</v>
      </c>
      <c r="B50" s="1" t="s">
        <v>44</v>
      </c>
      <c r="C50" s="4">
        <v>8.4</v>
      </c>
      <c r="D50" s="4">
        <v>13.6</v>
      </c>
      <c r="E50" s="4">
        <v>9.3000000000000007</v>
      </c>
      <c r="F50" s="4">
        <v>2.5</v>
      </c>
      <c r="G50" s="4">
        <v>6.9</v>
      </c>
      <c r="H50" s="4">
        <v>11</v>
      </c>
      <c r="I50" s="4">
        <v>7.7</v>
      </c>
      <c r="J50" s="4">
        <v>2.2000000000000002</v>
      </c>
      <c r="K50" s="4">
        <v>34.1</v>
      </c>
      <c r="L50" s="4">
        <v>48.3</v>
      </c>
      <c r="M50" s="4">
        <v>30.8</v>
      </c>
      <c r="N50" s="4">
        <v>22.9</v>
      </c>
    </row>
    <row r="51" spans="1:14" ht="12.75" x14ac:dyDescent="0.2">
      <c r="A51">
        <v>453</v>
      </c>
      <c r="B51" s="1" t="s">
        <v>45</v>
      </c>
      <c r="C51" s="4">
        <v>5.8</v>
      </c>
      <c r="D51" s="4">
        <v>8.5</v>
      </c>
      <c r="E51" s="4">
        <v>5.7</v>
      </c>
      <c r="F51" s="4">
        <v>3.2</v>
      </c>
      <c r="G51" s="4">
        <v>4.5</v>
      </c>
      <c r="H51" s="4">
        <v>5.8</v>
      </c>
      <c r="I51" s="4">
        <v>4.5999999999999996</v>
      </c>
      <c r="J51" s="4">
        <v>2.8</v>
      </c>
      <c r="K51" s="4">
        <v>16.2</v>
      </c>
      <c r="L51" s="4">
        <v>29.1</v>
      </c>
      <c r="M51" s="4">
        <v>12.3</v>
      </c>
      <c r="N51" s="4">
        <v>24.8</v>
      </c>
    </row>
    <row r="52" spans="1:14" ht="12.75" x14ac:dyDescent="0.2">
      <c r="A52">
        <v>454</v>
      </c>
      <c r="B52" s="1" t="s">
        <v>46</v>
      </c>
      <c r="C52" s="4">
        <v>5.2</v>
      </c>
      <c r="D52" s="4">
        <v>7</v>
      </c>
      <c r="E52" s="4">
        <v>5.5</v>
      </c>
      <c r="F52" s="4">
        <v>2.4</v>
      </c>
      <c r="G52" s="4">
        <v>3.9</v>
      </c>
      <c r="H52" s="4">
        <v>4</v>
      </c>
      <c r="I52" s="4">
        <v>4.4000000000000004</v>
      </c>
      <c r="J52" s="4">
        <v>2.2999999999999998</v>
      </c>
      <c r="K52" s="4">
        <v>15.4</v>
      </c>
      <c r="L52" s="4">
        <v>29</v>
      </c>
      <c r="M52" s="4">
        <v>12.7</v>
      </c>
      <c r="N52" s="4">
        <v>6.8</v>
      </c>
    </row>
    <row r="53" spans="1:14" ht="12.75" x14ac:dyDescent="0.2">
      <c r="A53">
        <v>455</v>
      </c>
      <c r="B53" s="1" t="s">
        <v>47</v>
      </c>
      <c r="C53" s="4">
        <v>6.4</v>
      </c>
      <c r="D53" s="4">
        <v>11.9</v>
      </c>
      <c r="E53" s="4">
        <v>6.9</v>
      </c>
      <c r="F53" s="4">
        <v>2.1</v>
      </c>
      <c r="G53" s="4">
        <v>4.7</v>
      </c>
      <c r="H53" s="4">
        <v>7.4</v>
      </c>
      <c r="I53" s="4">
        <v>5.4</v>
      </c>
      <c r="J53" s="4">
        <v>1.9</v>
      </c>
      <c r="K53" s="4">
        <v>45</v>
      </c>
      <c r="L53" s="4">
        <v>66.5</v>
      </c>
      <c r="M53" s="4">
        <v>38.1</v>
      </c>
      <c r="N53" s="4">
        <v>22.1</v>
      </c>
    </row>
    <row r="54" spans="1:14" ht="12.75" x14ac:dyDescent="0.2">
      <c r="A54">
        <v>456</v>
      </c>
      <c r="B54" s="1" t="s">
        <v>48</v>
      </c>
      <c r="C54" s="4">
        <v>5.8</v>
      </c>
      <c r="D54" s="4">
        <v>8.6</v>
      </c>
      <c r="E54" s="4">
        <v>6.1</v>
      </c>
      <c r="F54" s="4">
        <v>2.5</v>
      </c>
      <c r="G54" s="4">
        <v>4.3</v>
      </c>
      <c r="H54" s="4">
        <v>5.5</v>
      </c>
      <c r="I54" s="4">
        <v>4.5999999999999996</v>
      </c>
      <c r="J54" s="4">
        <v>2.2000000000000002</v>
      </c>
      <c r="K54" s="4">
        <v>14.6</v>
      </c>
      <c r="L54" s="4">
        <v>27.2</v>
      </c>
      <c r="M54" s="4">
        <v>13.4</v>
      </c>
      <c r="N54" s="4">
        <v>5.0999999999999996</v>
      </c>
    </row>
    <row r="55" spans="1:14" ht="12.75" x14ac:dyDescent="0.2">
      <c r="A55">
        <v>457</v>
      </c>
      <c r="B55" s="1" t="s">
        <v>49</v>
      </c>
      <c r="C55" s="4">
        <v>7</v>
      </c>
      <c r="D55" s="4">
        <v>10.199999999999999</v>
      </c>
      <c r="E55" s="4">
        <v>7.6</v>
      </c>
      <c r="F55" s="4">
        <v>2.5</v>
      </c>
      <c r="G55" s="4">
        <v>5.0999999999999996</v>
      </c>
      <c r="H55" s="4">
        <v>6</v>
      </c>
      <c r="I55" s="4">
        <v>6</v>
      </c>
      <c r="J55" s="4">
        <v>2.2000000000000002</v>
      </c>
      <c r="K55" s="4">
        <v>26.5</v>
      </c>
      <c r="L55" s="4">
        <v>47.3</v>
      </c>
      <c r="M55" s="4">
        <v>22.2</v>
      </c>
      <c r="N55" s="4">
        <v>10.5</v>
      </c>
    </row>
    <row r="56" spans="1:14" ht="12.75" x14ac:dyDescent="0.2">
      <c r="A56">
        <v>458</v>
      </c>
      <c r="B56" s="1" t="s">
        <v>50</v>
      </c>
      <c r="C56" s="4">
        <v>5.6</v>
      </c>
      <c r="D56" s="4">
        <v>9.8000000000000007</v>
      </c>
      <c r="E56" s="4">
        <v>5.4</v>
      </c>
      <c r="F56" s="4">
        <v>2.6</v>
      </c>
      <c r="G56" s="4">
        <v>3.8</v>
      </c>
      <c r="H56" s="4">
        <v>5.0999999999999996</v>
      </c>
      <c r="I56" s="4">
        <v>4</v>
      </c>
      <c r="J56" s="4">
        <v>2.2999999999999998</v>
      </c>
      <c r="K56" s="4">
        <v>24.7</v>
      </c>
      <c r="L56" s="4">
        <v>49.9</v>
      </c>
      <c r="M56" s="4">
        <v>17.8</v>
      </c>
      <c r="N56" s="4">
        <v>24.3</v>
      </c>
    </row>
    <row r="57" spans="1:14" ht="12.75" x14ac:dyDescent="0.2">
      <c r="A57">
        <v>459</v>
      </c>
      <c r="B57" s="1" t="s">
        <v>51</v>
      </c>
      <c r="C57" s="4">
        <v>4.5999999999999996</v>
      </c>
      <c r="D57" s="4">
        <v>6.5</v>
      </c>
      <c r="E57" s="4">
        <v>4.7</v>
      </c>
      <c r="F57" s="4">
        <v>2.5</v>
      </c>
      <c r="G57" s="4">
        <v>3.5</v>
      </c>
      <c r="H57" s="4">
        <v>4.3</v>
      </c>
      <c r="I57" s="4">
        <v>3.7</v>
      </c>
      <c r="J57" s="4">
        <v>2.1</v>
      </c>
      <c r="K57" s="4">
        <v>16.3</v>
      </c>
      <c r="L57" s="4">
        <v>28.8</v>
      </c>
      <c r="M57" s="4">
        <v>13.2</v>
      </c>
      <c r="N57" s="4">
        <v>16.399999999999999</v>
      </c>
    </row>
    <row r="58" spans="1:14" ht="12.75" x14ac:dyDescent="0.2">
      <c r="A58">
        <v>460</v>
      </c>
      <c r="B58" s="1" t="s">
        <v>52</v>
      </c>
      <c r="C58" s="4">
        <v>6</v>
      </c>
      <c r="D58" s="4">
        <v>9.6999999999999993</v>
      </c>
      <c r="E58" s="4">
        <v>5.5</v>
      </c>
      <c r="F58" s="4">
        <v>3.2</v>
      </c>
      <c r="G58" s="4">
        <v>3.4</v>
      </c>
      <c r="H58" s="4">
        <v>4.5</v>
      </c>
      <c r="I58" s="4">
        <v>3.3</v>
      </c>
      <c r="J58" s="4">
        <v>2.5</v>
      </c>
      <c r="K58" s="4">
        <v>23.5</v>
      </c>
      <c r="L58" s="4">
        <v>38.5</v>
      </c>
      <c r="M58" s="4">
        <v>18.5</v>
      </c>
      <c r="N58" s="4">
        <v>27.7</v>
      </c>
    </row>
    <row r="59" spans="1:14" ht="12.75" x14ac:dyDescent="0.2">
      <c r="A59">
        <v>461</v>
      </c>
      <c r="B59" s="1" t="s">
        <v>53</v>
      </c>
      <c r="C59" s="4">
        <v>9.1</v>
      </c>
      <c r="D59" s="4">
        <v>16.399999999999999</v>
      </c>
      <c r="E59" s="4">
        <v>9.5</v>
      </c>
      <c r="F59" s="4">
        <v>3.1</v>
      </c>
      <c r="G59" s="4">
        <v>7</v>
      </c>
      <c r="H59" s="4">
        <v>11.4</v>
      </c>
      <c r="I59" s="4">
        <v>7.6</v>
      </c>
      <c r="J59" s="4">
        <v>2.8</v>
      </c>
      <c r="K59" s="4">
        <v>33.200000000000003</v>
      </c>
      <c r="L59" s="4">
        <v>57.4</v>
      </c>
      <c r="M59" s="4">
        <v>27.7</v>
      </c>
      <c r="N59" s="4">
        <v>16</v>
      </c>
    </row>
    <row r="60" spans="1:14" ht="12.75" x14ac:dyDescent="0.2">
      <c r="A60">
        <v>462</v>
      </c>
      <c r="B60" s="1" t="s">
        <v>54</v>
      </c>
      <c r="C60" s="4">
        <v>6.8</v>
      </c>
      <c r="D60" s="4">
        <v>11</v>
      </c>
      <c r="E60" s="4">
        <v>7.4</v>
      </c>
      <c r="F60" s="4">
        <v>2.5</v>
      </c>
      <c r="G60" s="4">
        <v>5.5</v>
      </c>
      <c r="H60" s="4">
        <v>7.9</v>
      </c>
      <c r="I60" s="4">
        <v>6.2</v>
      </c>
      <c r="J60" s="4">
        <v>2.2999999999999998</v>
      </c>
      <c r="K60" s="4">
        <v>33.299999999999997</v>
      </c>
      <c r="L60" s="4">
        <v>55.4</v>
      </c>
      <c r="M60" s="4">
        <v>27.4</v>
      </c>
      <c r="N60" s="4">
        <v>19.3</v>
      </c>
    </row>
    <row r="61" spans="1:14" s="2" customFormat="1" ht="12.75" x14ac:dyDescent="0.2">
      <c r="A61">
        <v>4</v>
      </c>
      <c r="B61" s="2" t="s">
        <v>55</v>
      </c>
      <c r="C61" s="12">
        <v>7.5</v>
      </c>
      <c r="D61" s="12">
        <v>11.9</v>
      </c>
      <c r="E61" s="12">
        <v>7.8</v>
      </c>
      <c r="F61" s="12">
        <v>3.2</v>
      </c>
      <c r="G61" s="12">
        <v>5.5</v>
      </c>
      <c r="H61" s="12">
        <v>7.7</v>
      </c>
      <c r="I61" s="12">
        <v>6</v>
      </c>
      <c r="J61" s="12">
        <v>2.7</v>
      </c>
      <c r="K61" s="12">
        <v>26.2</v>
      </c>
      <c r="L61" s="12">
        <v>43.9</v>
      </c>
      <c r="M61" s="12">
        <v>21.8</v>
      </c>
      <c r="N61" s="12">
        <v>19.2</v>
      </c>
    </row>
    <row r="62" spans="1:14" s="2" customFormat="1" ht="12.75" x14ac:dyDescent="0.2">
      <c r="A62">
        <v>0</v>
      </c>
      <c r="B62" s="2" t="s">
        <v>0</v>
      </c>
      <c r="C62" s="12">
        <v>8.4</v>
      </c>
      <c r="D62" s="12">
        <v>14</v>
      </c>
      <c r="E62" s="12">
        <v>8.8000000000000007</v>
      </c>
      <c r="F62" s="12">
        <v>3.3</v>
      </c>
      <c r="G62" s="12">
        <v>6</v>
      </c>
      <c r="H62" s="12">
        <v>9</v>
      </c>
      <c r="I62" s="12">
        <v>6.5</v>
      </c>
      <c r="J62" s="12">
        <v>2.6</v>
      </c>
      <c r="K62" s="12">
        <v>31.5</v>
      </c>
      <c r="L62" s="12">
        <v>53.4</v>
      </c>
      <c r="M62" s="12">
        <v>26.6</v>
      </c>
      <c r="N62" s="12">
        <v>22.7</v>
      </c>
    </row>
    <row r="63" spans="1:14" x14ac:dyDescent="0.15">
      <c r="B63" s="6"/>
      <c r="C63" s="7"/>
      <c r="D63" s="7"/>
      <c r="E63" s="7"/>
      <c r="F63" s="7"/>
      <c r="G63" s="7"/>
      <c r="H63" s="1"/>
      <c r="I63" s="1"/>
      <c r="J63" s="1"/>
      <c r="K63" s="1"/>
      <c r="L63" s="1"/>
      <c r="M63" s="1"/>
      <c r="N63" s="1"/>
    </row>
    <row r="64" spans="1:14" x14ac:dyDescent="0.15">
      <c r="B64" s="51" t="s">
        <v>64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2:14" x14ac:dyDescent="0.15">
      <c r="B65" s="52" t="s">
        <v>120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</row>
    <row r="66" spans="2:14" x14ac:dyDescent="0.15">
      <c r="B66" s="38" t="s">
        <v>121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</sheetData>
  <mergeCells count="9">
    <mergeCell ref="B66:N66"/>
    <mergeCell ref="B3:B5"/>
    <mergeCell ref="B1:N1"/>
    <mergeCell ref="C3:F3"/>
    <mergeCell ref="G3:J3"/>
    <mergeCell ref="K3:N3"/>
    <mergeCell ref="C5:N5"/>
    <mergeCell ref="B64:N64"/>
    <mergeCell ref="B65:N65"/>
  </mergeCells>
  <pageMargins left="0.78740157480314965" right="0.78740157480314965" top="1.0629921259842521" bottom="1.0629921259842521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9"/>
  <dimension ref="A1:N65"/>
  <sheetViews>
    <sheetView zoomScale="235" zoomScaleNormal="235" workbookViewId="0">
      <selection activeCell="G6" sqref="G6"/>
    </sheetView>
  </sheetViews>
  <sheetFormatPr baseColWidth="10" defaultColWidth="11.42578125" defaultRowHeight="8.25" x14ac:dyDescent="0.15"/>
  <cols>
    <col min="1" max="1" width="11.42578125" style="3"/>
    <col min="2" max="2" width="14.85546875" style="3" bestFit="1" customWidth="1"/>
    <col min="3" max="14" width="6" style="3" customWidth="1"/>
    <col min="15" max="15" width="5.85546875" style="3" customWidth="1"/>
    <col min="16" max="16384" width="11.42578125" style="3"/>
  </cols>
  <sheetData>
    <row r="1" spans="1:14" s="5" customFormat="1" ht="11.25" x14ac:dyDescent="0.2">
      <c r="B1" s="42" t="s">
        <v>116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2.75" x14ac:dyDescent="0.15">
      <c r="B3" s="39" t="s">
        <v>59</v>
      </c>
      <c r="C3" s="43" t="s">
        <v>60</v>
      </c>
      <c r="D3" s="44"/>
      <c r="E3" s="44"/>
      <c r="F3" s="45"/>
      <c r="G3" s="46" t="s">
        <v>1</v>
      </c>
      <c r="H3" s="47"/>
      <c r="I3" s="47"/>
      <c r="J3" s="48"/>
      <c r="K3" s="46" t="s">
        <v>117</v>
      </c>
      <c r="L3" s="47"/>
      <c r="M3" s="47"/>
      <c r="N3" s="47"/>
    </row>
    <row r="4" spans="1:14" ht="33" x14ac:dyDescent="0.15">
      <c r="B4" s="40"/>
      <c r="C4" s="8" t="s">
        <v>118</v>
      </c>
      <c r="D4" s="10" t="s">
        <v>56</v>
      </c>
      <c r="E4" s="8" t="s">
        <v>57</v>
      </c>
      <c r="F4" s="8" t="s">
        <v>58</v>
      </c>
      <c r="G4" s="10" t="s">
        <v>118</v>
      </c>
      <c r="H4" s="10" t="s">
        <v>56</v>
      </c>
      <c r="I4" s="8" t="s">
        <v>57</v>
      </c>
      <c r="J4" s="8" t="s">
        <v>58</v>
      </c>
      <c r="K4" s="10" t="s">
        <v>118</v>
      </c>
      <c r="L4" s="10" t="s">
        <v>56</v>
      </c>
      <c r="M4" s="8" t="s">
        <v>57</v>
      </c>
      <c r="N4" s="9" t="s">
        <v>58</v>
      </c>
    </row>
    <row r="5" spans="1:14" ht="12.75" x14ac:dyDescent="0.15">
      <c r="B5" s="41"/>
      <c r="C5" s="49" t="s">
        <v>145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ht="12.75" x14ac:dyDescent="0.2">
      <c r="A6">
        <v>101</v>
      </c>
      <c r="B6" s="1" t="s">
        <v>2</v>
      </c>
      <c r="C6" s="11">
        <f>'PT_8.1.5_2021'!C7*10</f>
        <v>85</v>
      </c>
      <c r="D6" s="11">
        <f>'PT_8.1.5_2021'!D7*10</f>
        <v>131</v>
      </c>
      <c r="E6" s="11">
        <f>'PT_8.1.5_2021'!E7*10</f>
        <v>89</v>
      </c>
      <c r="F6" s="11">
        <f>'PT_8.1.5_2021'!F7*10</f>
        <v>41</v>
      </c>
      <c r="G6" s="11">
        <f>'PT_8.1.5_2021'!G7*10</f>
        <v>69</v>
      </c>
      <c r="H6" s="11">
        <f>'PT_8.1.5_2021'!H7*10</f>
        <v>103</v>
      </c>
      <c r="I6" s="11">
        <f>'PT_8.1.5_2021'!I7*10</f>
        <v>73</v>
      </c>
      <c r="J6" s="11">
        <f>'PT_8.1.5_2021'!J7*10</f>
        <v>34</v>
      </c>
      <c r="K6" s="11">
        <f>'PT_8.1.5_2021'!K7*10</f>
        <v>220</v>
      </c>
      <c r="L6" s="11">
        <f>'PT_8.1.5_2021'!L7*10</f>
        <v>412</v>
      </c>
      <c r="M6" s="11">
        <f>'PT_8.1.5_2021'!M7*10</f>
        <v>193</v>
      </c>
      <c r="N6" s="11">
        <f>'PT_8.1.5_2021'!N7*10</f>
        <v>203</v>
      </c>
    </row>
    <row r="7" spans="1:14" ht="12.75" x14ac:dyDescent="0.2">
      <c r="A7">
        <v>102</v>
      </c>
      <c r="B7" s="1" t="s">
        <v>3</v>
      </c>
      <c r="C7" s="11">
        <f>'PT_8.1.5_2021'!C8*10</f>
        <v>151</v>
      </c>
      <c r="D7" s="11">
        <f>'PT_8.1.5_2021'!D8*10</f>
        <v>268</v>
      </c>
      <c r="E7" s="11">
        <f>'PT_8.1.5_2021'!E8*10</f>
        <v>158</v>
      </c>
      <c r="F7" s="11">
        <f>'PT_8.1.5_2021'!F8*10</f>
        <v>41</v>
      </c>
      <c r="G7" s="11">
        <f>'PT_8.1.5_2021'!G8*10</f>
        <v>94</v>
      </c>
      <c r="H7" s="11">
        <f>'PT_8.1.5_2021'!H8*10</f>
        <v>150</v>
      </c>
      <c r="I7" s="11">
        <f>'PT_8.1.5_2021'!I8*10</f>
        <v>106</v>
      </c>
      <c r="J7" s="11">
        <f>'PT_8.1.5_2021'!J8*10</f>
        <v>31</v>
      </c>
      <c r="K7" s="11">
        <f>'PT_8.1.5_2021'!K8*10</f>
        <v>408</v>
      </c>
      <c r="L7" s="11">
        <f>'PT_8.1.5_2021'!L8*10</f>
        <v>639</v>
      </c>
      <c r="M7" s="11">
        <f>'PT_8.1.5_2021'!M8*10</f>
        <v>352</v>
      </c>
      <c r="N7" s="11">
        <f>'PT_8.1.5_2021'!N8*10</f>
        <v>190</v>
      </c>
    </row>
    <row r="8" spans="1:14" ht="12.75" x14ac:dyDescent="0.2">
      <c r="A8">
        <v>103</v>
      </c>
      <c r="B8" s="1" t="s">
        <v>4</v>
      </c>
      <c r="C8" s="11">
        <f>'PT_8.1.5_2021'!C9*10</f>
        <v>80</v>
      </c>
      <c r="D8" s="11">
        <f>'PT_8.1.5_2021'!D9*10</f>
        <v>139</v>
      </c>
      <c r="E8" s="11">
        <f>'PT_8.1.5_2021'!E9*10</f>
        <v>84</v>
      </c>
      <c r="F8" s="11">
        <f>'PT_8.1.5_2021'!F9*10</f>
        <v>25</v>
      </c>
      <c r="G8" s="11">
        <f>'PT_8.1.5_2021'!G9*10</f>
        <v>52</v>
      </c>
      <c r="H8" s="11">
        <f>'PT_8.1.5_2021'!H9*10</f>
        <v>84</v>
      </c>
      <c r="I8" s="11">
        <f>'PT_8.1.5_2021'!I9*10</f>
        <v>56</v>
      </c>
      <c r="J8" s="11">
        <f>'PT_8.1.5_2021'!J9*10</f>
        <v>18</v>
      </c>
      <c r="K8" s="11">
        <f>'PT_8.1.5_2021'!K9*10</f>
        <v>234</v>
      </c>
      <c r="L8" s="11">
        <f>'PT_8.1.5_2021'!L9*10</f>
        <v>460</v>
      </c>
      <c r="M8" s="11">
        <f>'PT_8.1.5_2021'!M9*10</f>
        <v>202</v>
      </c>
      <c r="N8" s="11">
        <f>'PT_8.1.5_2021'!N9*10</f>
        <v>115</v>
      </c>
    </row>
    <row r="9" spans="1:14" ht="12.75" x14ac:dyDescent="0.2">
      <c r="A9">
        <v>151</v>
      </c>
      <c r="B9" s="1" t="s">
        <v>5</v>
      </c>
      <c r="C9" s="11">
        <f>'PT_8.1.5_2021'!C10*10</f>
        <v>60</v>
      </c>
      <c r="D9" s="11">
        <f>'PT_8.1.5_2021'!D10*10</f>
        <v>94</v>
      </c>
      <c r="E9" s="11">
        <f>'PT_8.1.5_2021'!E10*10</f>
        <v>64</v>
      </c>
      <c r="F9" s="11">
        <f>'PT_8.1.5_2021'!F10*10</f>
        <v>20</v>
      </c>
      <c r="G9" s="11">
        <f>'PT_8.1.5_2021'!G10*10</f>
        <v>41</v>
      </c>
      <c r="H9" s="11">
        <f>'PT_8.1.5_2021'!H10*10</f>
        <v>58</v>
      </c>
      <c r="I9" s="11">
        <f>'PT_8.1.5_2021'!I10*10</f>
        <v>45</v>
      </c>
      <c r="J9" s="11">
        <f>'PT_8.1.5_2021'!J10*10</f>
        <v>17</v>
      </c>
      <c r="K9" s="11">
        <f>'PT_8.1.5_2021'!K10*10</f>
        <v>321</v>
      </c>
      <c r="L9" s="11">
        <f>'PT_8.1.5_2021'!L10*10</f>
        <v>572</v>
      </c>
      <c r="M9" s="11">
        <f>'PT_8.1.5_2021'!M10*10</f>
        <v>274</v>
      </c>
      <c r="N9" s="11">
        <f>'PT_8.1.5_2021'!N10*10</f>
        <v>133</v>
      </c>
    </row>
    <row r="10" spans="1:14" ht="12.75" x14ac:dyDescent="0.2">
      <c r="A10">
        <v>153</v>
      </c>
      <c r="B10" s="1" t="s">
        <v>9</v>
      </c>
      <c r="C10" s="11">
        <f>'PT_8.1.5_2021'!C11*10</f>
        <v>102</v>
      </c>
      <c r="D10" s="11">
        <f>'PT_8.1.5_2021'!D11*10</f>
        <v>186</v>
      </c>
      <c r="E10" s="11">
        <f>'PT_8.1.5_2021'!E11*10</f>
        <v>114</v>
      </c>
      <c r="F10" s="11">
        <f>'PT_8.1.5_2021'!F11*10</f>
        <v>35</v>
      </c>
      <c r="G10" s="11">
        <f>'PT_8.1.5_2021'!G11*10</f>
        <v>81</v>
      </c>
      <c r="H10" s="11">
        <f>'PT_8.1.5_2021'!H11*10</f>
        <v>127</v>
      </c>
      <c r="I10" s="11">
        <f>'PT_8.1.5_2021'!I11*10</f>
        <v>96</v>
      </c>
      <c r="J10" s="11">
        <f>'PT_8.1.5_2021'!J11*10</f>
        <v>31</v>
      </c>
      <c r="K10" s="11">
        <f>'PT_8.1.5_2021'!K11*10</f>
        <v>291</v>
      </c>
      <c r="L10" s="11">
        <f>'PT_8.1.5_2021'!L11*10</f>
        <v>590</v>
      </c>
      <c r="M10" s="11">
        <f>'PT_8.1.5_2021'!M11*10</f>
        <v>238</v>
      </c>
      <c r="N10" s="11">
        <f>'PT_8.1.5_2021'!N11*10</f>
        <v>157</v>
      </c>
    </row>
    <row r="11" spans="1:14" ht="12.75" x14ac:dyDescent="0.2">
      <c r="A11">
        <v>154</v>
      </c>
      <c r="B11" s="1" t="s">
        <v>10</v>
      </c>
      <c r="C11" s="11">
        <f>'PT_8.1.5_2021'!C12*10</f>
        <v>84</v>
      </c>
      <c r="D11" s="11">
        <f>'PT_8.1.5_2021'!D12*10</f>
        <v>133</v>
      </c>
      <c r="E11" s="11">
        <f>'PT_8.1.5_2021'!E12*10</f>
        <v>95</v>
      </c>
      <c r="F11" s="11">
        <f>'PT_8.1.5_2021'!F12*10</f>
        <v>25</v>
      </c>
      <c r="G11" s="11">
        <f>'PT_8.1.5_2021'!G12*10</f>
        <v>65</v>
      </c>
      <c r="H11" s="11">
        <f>'PT_8.1.5_2021'!H12*10</f>
        <v>91</v>
      </c>
      <c r="I11" s="11">
        <f>'PT_8.1.5_2021'!I12*10</f>
        <v>77</v>
      </c>
      <c r="J11" s="11">
        <f>'PT_8.1.5_2021'!J12*10</f>
        <v>22</v>
      </c>
      <c r="K11" s="11">
        <f>'PT_8.1.5_2021'!K12*10</f>
        <v>340</v>
      </c>
      <c r="L11" s="11">
        <f>'PT_8.1.5_2021'!L12*10</f>
        <v>579</v>
      </c>
      <c r="M11" s="11">
        <f>'PT_8.1.5_2021'!M12*10</f>
        <v>294</v>
      </c>
      <c r="N11" s="11">
        <f>'PT_8.1.5_2021'!N12*10</f>
        <v>161</v>
      </c>
    </row>
    <row r="12" spans="1:14" ht="12.75" x14ac:dyDescent="0.2">
      <c r="A12">
        <v>155</v>
      </c>
      <c r="B12" s="1" t="s">
        <v>11</v>
      </c>
      <c r="C12" s="11">
        <f>'PT_8.1.5_2021'!C13*10</f>
        <v>81</v>
      </c>
      <c r="D12" s="11">
        <f>'PT_8.1.5_2021'!D13*10</f>
        <v>140</v>
      </c>
      <c r="E12" s="11">
        <f>'PT_8.1.5_2021'!E13*10</f>
        <v>89</v>
      </c>
      <c r="F12" s="11">
        <f>'PT_8.1.5_2021'!F13*10</f>
        <v>26</v>
      </c>
      <c r="G12" s="11">
        <f>'PT_8.1.5_2021'!G13*10</f>
        <v>59</v>
      </c>
      <c r="H12" s="11">
        <f>'PT_8.1.5_2021'!H13*10</f>
        <v>91</v>
      </c>
      <c r="I12" s="11">
        <f>'PT_8.1.5_2021'!I13*10</f>
        <v>69</v>
      </c>
      <c r="J12" s="11">
        <f>'PT_8.1.5_2021'!J13*10</f>
        <v>21</v>
      </c>
      <c r="K12" s="11">
        <f>'PT_8.1.5_2021'!K13*10</f>
        <v>387</v>
      </c>
      <c r="L12" s="11">
        <f>'PT_8.1.5_2021'!L13*10</f>
        <v>604</v>
      </c>
      <c r="M12" s="11">
        <f>'PT_8.1.5_2021'!M13*10</f>
        <v>335</v>
      </c>
      <c r="N12" s="11">
        <f>'PT_8.1.5_2021'!N13*10</f>
        <v>231</v>
      </c>
    </row>
    <row r="13" spans="1:14" ht="12.75" x14ac:dyDescent="0.2">
      <c r="A13">
        <v>157</v>
      </c>
      <c r="B13" s="1" t="s">
        <v>12</v>
      </c>
      <c r="C13" s="11">
        <f>'PT_8.1.5_2021'!C14*10</f>
        <v>84</v>
      </c>
      <c r="D13" s="11">
        <f>'PT_8.1.5_2021'!D14*10</f>
        <v>151</v>
      </c>
      <c r="E13" s="11">
        <f>'PT_8.1.5_2021'!E14*10</f>
        <v>85</v>
      </c>
      <c r="F13" s="11">
        <f>'PT_8.1.5_2021'!F14*10</f>
        <v>23</v>
      </c>
      <c r="G13" s="11">
        <f>'PT_8.1.5_2021'!G14*10</f>
        <v>59</v>
      </c>
      <c r="H13" s="11">
        <f>'PT_8.1.5_2021'!H14*10</f>
        <v>104</v>
      </c>
      <c r="I13" s="11">
        <f>'PT_8.1.5_2021'!I14*10</f>
        <v>61</v>
      </c>
      <c r="J13" s="11">
        <f>'PT_8.1.5_2021'!J14*10</f>
        <v>19</v>
      </c>
      <c r="K13" s="11">
        <f>'PT_8.1.5_2021'!K14*10</f>
        <v>375</v>
      </c>
      <c r="L13" s="11">
        <f>'PT_8.1.5_2021'!L14*10</f>
        <v>602</v>
      </c>
      <c r="M13" s="11">
        <f>'PT_8.1.5_2021'!M14*10</f>
        <v>323</v>
      </c>
      <c r="N13" s="11">
        <f>'PT_8.1.5_2021'!N14*10</f>
        <v>207</v>
      </c>
    </row>
    <row r="14" spans="1:14" ht="12.75" x14ac:dyDescent="0.2">
      <c r="A14">
        <v>158</v>
      </c>
      <c r="B14" s="1" t="s">
        <v>13</v>
      </c>
      <c r="C14" s="11">
        <f>'PT_8.1.5_2021'!C15*10</f>
        <v>76</v>
      </c>
      <c r="D14" s="11">
        <f>'PT_8.1.5_2021'!D15*10</f>
        <v>128</v>
      </c>
      <c r="E14" s="11">
        <f>'PT_8.1.5_2021'!E15*10</f>
        <v>82</v>
      </c>
      <c r="F14" s="11">
        <f>'PT_8.1.5_2021'!F15*10</f>
        <v>29</v>
      </c>
      <c r="G14" s="11">
        <f>'PT_8.1.5_2021'!G15*10</f>
        <v>56</v>
      </c>
      <c r="H14" s="11">
        <f>'PT_8.1.5_2021'!H15*10</f>
        <v>80</v>
      </c>
      <c r="I14" s="11">
        <f>'PT_8.1.5_2021'!I15*10</f>
        <v>62</v>
      </c>
      <c r="J14" s="11">
        <f>'PT_8.1.5_2021'!J15*10</f>
        <v>26</v>
      </c>
      <c r="K14" s="11">
        <f>'PT_8.1.5_2021'!K15*10</f>
        <v>397</v>
      </c>
      <c r="L14" s="11">
        <f>'PT_8.1.5_2021'!L15*10</f>
        <v>694</v>
      </c>
      <c r="M14" s="11">
        <f>'PT_8.1.5_2021'!M15*10</f>
        <v>337</v>
      </c>
      <c r="N14" s="11">
        <f>'PT_8.1.5_2021'!N15*10</f>
        <v>166</v>
      </c>
    </row>
    <row r="15" spans="1:14" ht="12.75" x14ac:dyDescent="0.2">
      <c r="A15">
        <v>159</v>
      </c>
      <c r="B15" s="1" t="s">
        <v>6</v>
      </c>
      <c r="C15" s="11">
        <f>'PT_8.1.5_2021'!C16*10</f>
        <v>79</v>
      </c>
      <c r="D15" s="11">
        <f>'PT_8.1.5_2021'!D16*10</f>
        <v>124</v>
      </c>
      <c r="E15" s="11">
        <f>'PT_8.1.5_2021'!E16*10</f>
        <v>85</v>
      </c>
      <c r="F15" s="11">
        <f>'PT_8.1.5_2021'!F16*10</f>
        <v>33</v>
      </c>
      <c r="G15" s="11">
        <f>'PT_8.1.5_2021'!G16*10</f>
        <v>60</v>
      </c>
      <c r="H15" s="11">
        <f>'PT_8.1.5_2021'!H16*10</f>
        <v>82</v>
      </c>
      <c r="I15" s="11">
        <f>'PT_8.1.5_2021'!I16*10</f>
        <v>67</v>
      </c>
      <c r="J15" s="11">
        <f>'PT_8.1.5_2021'!J16*10</f>
        <v>27</v>
      </c>
      <c r="K15" s="11">
        <f>'PT_8.1.5_2021'!K16*10</f>
        <v>284</v>
      </c>
      <c r="L15" s="11">
        <f>'PT_8.1.5_2021'!L16*10</f>
        <v>518</v>
      </c>
      <c r="M15" s="11">
        <f>'PT_8.1.5_2021'!M16*10</f>
        <v>238</v>
      </c>
      <c r="N15" s="11">
        <f>'PT_8.1.5_2021'!N16*10</f>
        <v>230</v>
      </c>
    </row>
    <row r="16" spans="1:14" ht="12.75" x14ac:dyDescent="0.2">
      <c r="A16">
        <v>159016</v>
      </c>
      <c r="B16" s="1" t="s">
        <v>7</v>
      </c>
      <c r="C16" s="11">
        <f>'PT_8.1.5_2021'!C17*10</f>
        <v>108</v>
      </c>
      <c r="D16" s="11">
        <f>'PT_8.1.5_2021'!D17*10</f>
        <v>180</v>
      </c>
      <c r="E16" s="11">
        <f>'PT_8.1.5_2021'!E17*10</f>
        <v>108</v>
      </c>
      <c r="F16" s="11">
        <f>'PT_8.1.5_2021'!F17*10</f>
        <v>57</v>
      </c>
      <c r="G16" s="11">
        <f>'PT_8.1.5_2021'!G17*10</f>
        <v>80</v>
      </c>
      <c r="H16" s="11">
        <f>'PT_8.1.5_2021'!H17*10</f>
        <v>118</v>
      </c>
      <c r="I16" s="11">
        <f>'PT_8.1.5_2021'!I17*10</f>
        <v>83</v>
      </c>
      <c r="J16" s="11">
        <f>'PT_8.1.5_2021'!J17*10</f>
        <v>45</v>
      </c>
      <c r="K16" s="11">
        <f>'PT_8.1.5_2021'!K17*10</f>
        <v>277</v>
      </c>
      <c r="L16" s="11">
        <f>'PT_8.1.5_2021'!L17*10</f>
        <v>513</v>
      </c>
      <c r="M16" s="11">
        <f>'PT_8.1.5_2021'!M17*10</f>
        <v>229</v>
      </c>
      <c r="N16" s="11">
        <f>'PT_8.1.5_2021'!N17*10</f>
        <v>299</v>
      </c>
    </row>
    <row r="17" spans="1:14" ht="12.75" x14ac:dyDescent="0.2">
      <c r="A17">
        <v>159999</v>
      </c>
      <c r="B17" s="1" t="s">
        <v>8</v>
      </c>
      <c r="C17" s="11">
        <f>'PT_8.1.5_2021'!C18*10</f>
        <v>62</v>
      </c>
      <c r="D17" s="11">
        <f>'PT_8.1.5_2021'!D18*10</f>
        <v>96</v>
      </c>
      <c r="E17" s="11">
        <f>'PT_8.1.5_2021'!E18*10</f>
        <v>70</v>
      </c>
      <c r="F17" s="11">
        <f>'PT_8.1.5_2021'!F18*10</f>
        <v>23</v>
      </c>
      <c r="G17" s="11">
        <f>'PT_8.1.5_2021'!G18*10</f>
        <v>49</v>
      </c>
      <c r="H17" s="11">
        <f>'PT_8.1.5_2021'!H18*10</f>
        <v>66</v>
      </c>
      <c r="I17" s="11">
        <f>'PT_8.1.5_2021'!I18*10</f>
        <v>58</v>
      </c>
      <c r="J17" s="11">
        <f>'PT_8.1.5_2021'!J18*10</f>
        <v>19</v>
      </c>
      <c r="K17" s="11">
        <f>'PT_8.1.5_2021'!K18*10</f>
        <v>294</v>
      </c>
      <c r="L17" s="11">
        <f>'PT_8.1.5_2021'!L18*10</f>
        <v>525</v>
      </c>
      <c r="M17" s="11">
        <f>'PT_8.1.5_2021'!M18*10</f>
        <v>251</v>
      </c>
      <c r="N17" s="11">
        <f>'PT_8.1.5_2021'!N18*10</f>
        <v>168</v>
      </c>
    </row>
    <row r="18" spans="1:14" s="2" customFormat="1" ht="12.75" x14ac:dyDescent="0.2">
      <c r="A18">
        <v>1</v>
      </c>
      <c r="B18" s="2" t="s">
        <v>14</v>
      </c>
      <c r="C18" s="11">
        <f>'PT_8.1.5_2021'!C19*10</f>
        <v>85</v>
      </c>
      <c r="D18" s="11">
        <f>'PT_8.1.5_2021'!D19*10</f>
        <v>142</v>
      </c>
      <c r="E18" s="11">
        <f>'PT_8.1.5_2021'!E19*10</f>
        <v>91</v>
      </c>
      <c r="F18" s="11">
        <f>'PT_8.1.5_2021'!F19*10</f>
        <v>31</v>
      </c>
      <c r="G18" s="11">
        <f>'PT_8.1.5_2021'!G19*10</f>
        <v>62</v>
      </c>
      <c r="H18" s="11">
        <f>'PT_8.1.5_2021'!H19*10</f>
        <v>93</v>
      </c>
      <c r="I18" s="11">
        <f>'PT_8.1.5_2021'!I19*10</f>
        <v>69</v>
      </c>
      <c r="J18" s="11">
        <f>'PT_8.1.5_2021'!J19*10</f>
        <v>25</v>
      </c>
      <c r="K18" s="11">
        <f>'PT_8.1.5_2021'!K19*10</f>
        <v>305</v>
      </c>
      <c r="L18" s="11">
        <f>'PT_8.1.5_2021'!L19*10</f>
        <v>555</v>
      </c>
      <c r="M18" s="11">
        <f>'PT_8.1.5_2021'!M19*10</f>
        <v>258</v>
      </c>
      <c r="N18" s="11">
        <f>'PT_8.1.5_2021'!N19*10</f>
        <v>183</v>
      </c>
    </row>
    <row r="19" spans="1:14" ht="12.75" x14ac:dyDescent="0.2">
      <c r="A19">
        <v>241</v>
      </c>
      <c r="B19" s="1" t="s">
        <v>15</v>
      </c>
      <c r="C19" s="11">
        <f>'PT_8.1.5_2021'!C20*10</f>
        <v>118</v>
      </c>
      <c r="D19" s="11">
        <f>'PT_8.1.5_2021'!D20*10</f>
        <v>200</v>
      </c>
      <c r="E19" s="11">
        <f>'PT_8.1.5_2021'!E20*10</f>
        <v>117</v>
      </c>
      <c r="F19" s="11">
        <f>'PT_8.1.5_2021'!F20*10</f>
        <v>54</v>
      </c>
      <c r="G19" s="11">
        <f>'PT_8.1.5_2021'!G20*10</f>
        <v>77</v>
      </c>
      <c r="H19" s="11">
        <f>'PT_8.1.5_2021'!H20*10</f>
        <v>130</v>
      </c>
      <c r="I19" s="11">
        <f>'PT_8.1.5_2021'!I20*10</f>
        <v>77</v>
      </c>
      <c r="J19" s="11">
        <f>'PT_8.1.5_2021'!J20*10</f>
        <v>36</v>
      </c>
      <c r="K19" s="11">
        <f>'PT_8.1.5_2021'!K20*10</f>
        <v>369</v>
      </c>
      <c r="L19" s="11">
        <f>'PT_8.1.5_2021'!L20*10</f>
        <v>635</v>
      </c>
      <c r="M19" s="11">
        <f>'PT_8.1.5_2021'!M20*10</f>
        <v>316</v>
      </c>
      <c r="N19" s="11">
        <f>'PT_8.1.5_2021'!N20*10</f>
        <v>323</v>
      </c>
    </row>
    <row r="20" spans="1:14" ht="12.75" x14ac:dyDescent="0.2">
      <c r="A20">
        <v>241001</v>
      </c>
      <c r="B20" s="1" t="s">
        <v>119</v>
      </c>
      <c r="C20" s="11">
        <f>'PT_8.1.5_2021'!C21*10</f>
        <v>148</v>
      </c>
      <c r="D20" s="11">
        <f>'PT_8.1.5_2021'!D21*10</f>
        <v>248</v>
      </c>
      <c r="E20" s="11">
        <f>'PT_8.1.5_2021'!E21*10</f>
        <v>142</v>
      </c>
      <c r="F20" s="11">
        <f>'PT_8.1.5_2021'!F21*10</f>
        <v>86</v>
      </c>
      <c r="G20" s="11">
        <f>'PT_8.1.5_2021'!G21*10</f>
        <v>101</v>
      </c>
      <c r="H20" s="11">
        <f>'PT_8.1.5_2021'!H21*10</f>
        <v>177</v>
      </c>
      <c r="I20" s="11">
        <f>'PT_8.1.5_2021'!I21*10</f>
        <v>97</v>
      </c>
      <c r="J20" s="11">
        <f>'PT_8.1.5_2021'!J21*10</f>
        <v>55</v>
      </c>
      <c r="K20" s="11">
        <f>'PT_8.1.5_2021'!K21*10</f>
        <v>358</v>
      </c>
      <c r="L20" s="11">
        <f>'PT_8.1.5_2021'!L21*10</f>
        <v>613</v>
      </c>
      <c r="M20" s="11">
        <f>'PT_8.1.5_2021'!M21*10</f>
        <v>311</v>
      </c>
      <c r="N20" s="11">
        <f>'PT_8.1.5_2021'!N21*10</f>
        <v>347</v>
      </c>
    </row>
    <row r="21" spans="1:14" ht="12.75" x14ac:dyDescent="0.2">
      <c r="A21">
        <v>241999</v>
      </c>
      <c r="B21" s="1" t="s">
        <v>16</v>
      </c>
      <c r="C21" s="11">
        <f>'PT_8.1.5_2021'!C22*10</f>
        <v>91</v>
      </c>
      <c r="D21" s="11">
        <f>'PT_8.1.5_2021'!D22*10</f>
        <v>163</v>
      </c>
      <c r="E21" s="11">
        <f>'PT_8.1.5_2021'!E22*10</f>
        <v>94</v>
      </c>
      <c r="F21" s="11">
        <f>'PT_8.1.5_2021'!F22*10</f>
        <v>33</v>
      </c>
      <c r="G21" s="11">
        <f>'PT_8.1.5_2021'!G22*10</f>
        <v>57</v>
      </c>
      <c r="H21" s="11">
        <f>'PT_8.1.5_2021'!H22*10</f>
        <v>95</v>
      </c>
      <c r="I21" s="11">
        <f>'PT_8.1.5_2021'!I22*10</f>
        <v>60</v>
      </c>
      <c r="J21" s="11">
        <f>'PT_8.1.5_2021'!J22*10</f>
        <v>23</v>
      </c>
      <c r="K21" s="11">
        <f>'PT_8.1.5_2021'!K22*10</f>
        <v>386</v>
      </c>
      <c r="L21" s="11">
        <f>'PT_8.1.5_2021'!L22*10</f>
        <v>659</v>
      </c>
      <c r="M21" s="11">
        <f>'PT_8.1.5_2021'!M22*10</f>
        <v>324</v>
      </c>
      <c r="N21" s="11">
        <f>'PT_8.1.5_2021'!N22*10</f>
        <v>277</v>
      </c>
    </row>
    <row r="22" spans="1:14" ht="12.75" x14ac:dyDescent="0.2">
      <c r="A22">
        <v>251</v>
      </c>
      <c r="B22" s="1" t="s">
        <v>17</v>
      </c>
      <c r="C22" s="11">
        <f>'PT_8.1.5_2021'!C23*10</f>
        <v>70</v>
      </c>
      <c r="D22" s="11">
        <f>'PT_8.1.5_2021'!D23*10</f>
        <v>129</v>
      </c>
      <c r="E22" s="11">
        <f>'PT_8.1.5_2021'!E23*10</f>
        <v>69</v>
      </c>
      <c r="F22" s="11">
        <f>'PT_8.1.5_2021'!F23*10</f>
        <v>26</v>
      </c>
      <c r="G22" s="11">
        <f>'PT_8.1.5_2021'!G23*10</f>
        <v>45</v>
      </c>
      <c r="H22" s="11">
        <f>'PT_8.1.5_2021'!H23*10</f>
        <v>70</v>
      </c>
      <c r="I22" s="11">
        <f>'PT_8.1.5_2021'!I23*10</f>
        <v>48</v>
      </c>
      <c r="J22" s="11">
        <f>'PT_8.1.5_2021'!J23*10</f>
        <v>22</v>
      </c>
      <c r="K22" s="11">
        <f>'PT_8.1.5_2021'!K23*10</f>
        <v>336</v>
      </c>
      <c r="L22" s="11">
        <f>'PT_8.1.5_2021'!L23*10</f>
        <v>579</v>
      </c>
      <c r="M22" s="11">
        <f>'PT_8.1.5_2021'!M23*10</f>
        <v>265</v>
      </c>
      <c r="N22" s="11">
        <f>'PT_8.1.5_2021'!N23*10</f>
        <v>251</v>
      </c>
    </row>
    <row r="23" spans="1:14" ht="12.75" x14ac:dyDescent="0.2">
      <c r="A23">
        <v>252</v>
      </c>
      <c r="B23" s="1" t="s">
        <v>18</v>
      </c>
      <c r="C23" s="11">
        <f>'PT_8.1.5_2021'!C24*10</f>
        <v>108</v>
      </c>
      <c r="D23" s="11">
        <f>'PT_8.1.5_2021'!D24*10</f>
        <v>202</v>
      </c>
      <c r="E23" s="11">
        <f>'PT_8.1.5_2021'!E24*10</f>
        <v>114</v>
      </c>
      <c r="F23" s="11">
        <f>'PT_8.1.5_2021'!F24*10</f>
        <v>36</v>
      </c>
      <c r="G23" s="11">
        <f>'PT_8.1.5_2021'!G24*10</f>
        <v>72</v>
      </c>
      <c r="H23" s="11">
        <f>'PT_8.1.5_2021'!H24*10</f>
        <v>119</v>
      </c>
      <c r="I23" s="11">
        <f>'PT_8.1.5_2021'!I24*10</f>
        <v>81</v>
      </c>
      <c r="J23" s="11">
        <f>'PT_8.1.5_2021'!J24*10</f>
        <v>26</v>
      </c>
      <c r="K23" s="11">
        <f>'PT_8.1.5_2021'!K24*10</f>
        <v>412</v>
      </c>
      <c r="L23" s="11">
        <f>'PT_8.1.5_2021'!L24*10</f>
        <v>664</v>
      </c>
      <c r="M23" s="11">
        <f>'PT_8.1.5_2021'!M24*10</f>
        <v>351</v>
      </c>
      <c r="N23" s="11">
        <f>'PT_8.1.5_2021'!N24*10</f>
        <v>243</v>
      </c>
    </row>
    <row r="24" spans="1:14" ht="12.75" x14ac:dyDescent="0.2">
      <c r="A24">
        <v>254</v>
      </c>
      <c r="B24" s="1" t="s">
        <v>19</v>
      </c>
      <c r="C24" s="11">
        <f>'PT_8.1.5_2021'!C25*10</f>
        <v>91</v>
      </c>
      <c r="D24" s="11">
        <f>'PT_8.1.5_2021'!D25*10</f>
        <v>153</v>
      </c>
      <c r="E24" s="11">
        <f>'PT_8.1.5_2021'!E25*10</f>
        <v>99</v>
      </c>
      <c r="F24" s="11">
        <f>'PT_8.1.5_2021'!F25*10</f>
        <v>29</v>
      </c>
      <c r="G24" s="11">
        <f>'PT_8.1.5_2021'!G25*10</f>
        <v>65</v>
      </c>
      <c r="H24" s="11">
        <f>'PT_8.1.5_2021'!H25*10</f>
        <v>101</v>
      </c>
      <c r="I24" s="11">
        <f>'PT_8.1.5_2021'!I25*10</f>
        <v>73</v>
      </c>
      <c r="J24" s="11">
        <f>'PT_8.1.5_2021'!J25*10</f>
        <v>24</v>
      </c>
      <c r="K24" s="11">
        <f>'PT_8.1.5_2021'!K25*10</f>
        <v>372</v>
      </c>
      <c r="L24" s="11">
        <f>'PT_8.1.5_2021'!L25*10</f>
        <v>595</v>
      </c>
      <c r="M24" s="11">
        <f>'PT_8.1.5_2021'!M25*10</f>
        <v>330</v>
      </c>
      <c r="N24" s="11">
        <f>'PT_8.1.5_2021'!N25*10</f>
        <v>206</v>
      </c>
    </row>
    <row r="25" spans="1:14" ht="12.75" x14ac:dyDescent="0.2">
      <c r="A25">
        <v>254021</v>
      </c>
      <c r="B25" s="1" t="s">
        <v>20</v>
      </c>
      <c r="C25" s="11">
        <f>'PT_8.1.5_2021'!C26*10</f>
        <v>149</v>
      </c>
      <c r="D25" s="11">
        <f>'PT_8.1.5_2021'!D26*10</f>
        <v>258</v>
      </c>
      <c r="E25" s="11">
        <f>'PT_8.1.5_2021'!E26*10</f>
        <v>157</v>
      </c>
      <c r="F25" s="11">
        <f>'PT_8.1.5_2021'!F26*10</f>
        <v>50</v>
      </c>
      <c r="G25" s="11">
        <f>'PT_8.1.5_2021'!G26*10</f>
        <v>109</v>
      </c>
      <c r="H25" s="11">
        <f>'PT_8.1.5_2021'!H26*10</f>
        <v>180</v>
      </c>
      <c r="I25" s="11">
        <f>'PT_8.1.5_2021'!I26*10</f>
        <v>119</v>
      </c>
      <c r="J25" s="11">
        <f>'PT_8.1.5_2021'!J26*10</f>
        <v>40</v>
      </c>
      <c r="K25" s="11">
        <f>'PT_8.1.5_2021'!K26*10</f>
        <v>413</v>
      </c>
      <c r="L25" s="11">
        <f>'PT_8.1.5_2021'!L26*10</f>
        <v>634</v>
      </c>
      <c r="M25" s="11">
        <f>'PT_8.1.5_2021'!M26*10</f>
        <v>371</v>
      </c>
      <c r="N25" s="11">
        <f>'PT_8.1.5_2021'!N26*10</f>
        <v>253</v>
      </c>
    </row>
    <row r="26" spans="1:14" ht="12.75" x14ac:dyDescent="0.2">
      <c r="A26">
        <v>254999</v>
      </c>
      <c r="B26" s="1" t="s">
        <v>21</v>
      </c>
      <c r="C26" s="11">
        <f>'PT_8.1.5_2021'!C27*10</f>
        <v>57</v>
      </c>
      <c r="D26" s="11">
        <f>'PT_8.1.5_2021'!D27*10</f>
        <v>94</v>
      </c>
      <c r="E26" s="11">
        <f>'PT_8.1.5_2021'!E27*10</f>
        <v>63</v>
      </c>
      <c r="F26" s="11">
        <f>'PT_8.1.5_2021'!F27*10</f>
        <v>18</v>
      </c>
      <c r="G26" s="11">
        <f>'PT_8.1.5_2021'!G27*10</f>
        <v>42</v>
      </c>
      <c r="H26" s="11">
        <f>'PT_8.1.5_2021'!H27*10</f>
        <v>61</v>
      </c>
      <c r="I26" s="11">
        <f>'PT_8.1.5_2021'!I27*10</f>
        <v>48</v>
      </c>
      <c r="J26" s="11">
        <f>'PT_8.1.5_2021'!J27*10</f>
        <v>15</v>
      </c>
      <c r="K26" s="11">
        <f>'PT_8.1.5_2021'!K27*10</f>
        <v>315</v>
      </c>
      <c r="L26" s="11">
        <f>'PT_8.1.5_2021'!L27*10</f>
        <v>541</v>
      </c>
      <c r="M26" s="11">
        <f>'PT_8.1.5_2021'!M27*10</f>
        <v>274</v>
      </c>
      <c r="N26" s="11">
        <f>'PT_8.1.5_2021'!N27*10</f>
        <v>146</v>
      </c>
    </row>
    <row r="27" spans="1:14" ht="12.75" x14ac:dyDescent="0.2">
      <c r="A27">
        <v>255</v>
      </c>
      <c r="B27" s="1" t="s">
        <v>22</v>
      </c>
      <c r="C27" s="11">
        <f>'PT_8.1.5_2021'!C28*10</f>
        <v>90</v>
      </c>
      <c r="D27" s="11">
        <f>'PT_8.1.5_2021'!D28*10</f>
        <v>161</v>
      </c>
      <c r="E27" s="11">
        <f>'PT_8.1.5_2021'!E28*10</f>
        <v>99</v>
      </c>
      <c r="F27" s="11">
        <f>'PT_8.1.5_2021'!F28*10</f>
        <v>29</v>
      </c>
      <c r="G27" s="11">
        <f>'PT_8.1.5_2021'!G28*10</f>
        <v>71</v>
      </c>
      <c r="H27" s="11">
        <f>'PT_8.1.5_2021'!H28*10</f>
        <v>114</v>
      </c>
      <c r="I27" s="11">
        <f>'PT_8.1.5_2021'!I28*10</f>
        <v>82</v>
      </c>
      <c r="J27" s="11">
        <f>'PT_8.1.5_2021'!J28*10</f>
        <v>27</v>
      </c>
      <c r="K27" s="11">
        <f>'PT_8.1.5_2021'!K28*10</f>
        <v>321</v>
      </c>
      <c r="L27" s="11">
        <f>'PT_8.1.5_2021'!L28*10</f>
        <v>575</v>
      </c>
      <c r="M27" s="11">
        <f>'PT_8.1.5_2021'!M28*10</f>
        <v>277</v>
      </c>
      <c r="N27" s="11">
        <f>'PT_8.1.5_2021'!N28*10</f>
        <v>94</v>
      </c>
    </row>
    <row r="28" spans="1:14" ht="12.75" x14ac:dyDescent="0.2">
      <c r="A28">
        <v>256</v>
      </c>
      <c r="B28" s="1" t="s">
        <v>23</v>
      </c>
      <c r="C28" s="11">
        <f>'PT_8.1.5_2021'!C29*10</f>
        <v>91</v>
      </c>
      <c r="D28" s="11">
        <f>'PT_8.1.5_2021'!D29*10</f>
        <v>173</v>
      </c>
      <c r="E28" s="11">
        <f>'PT_8.1.5_2021'!E29*10</f>
        <v>92</v>
      </c>
      <c r="F28" s="11">
        <f>'PT_8.1.5_2021'!F29*10</f>
        <v>30</v>
      </c>
      <c r="G28" s="11">
        <f>'PT_8.1.5_2021'!G29*10</f>
        <v>63</v>
      </c>
      <c r="H28" s="11">
        <f>'PT_8.1.5_2021'!H29*10</f>
        <v>104</v>
      </c>
      <c r="I28" s="11">
        <f>'PT_8.1.5_2021'!I29*10</f>
        <v>68</v>
      </c>
      <c r="J28" s="11">
        <f>'PT_8.1.5_2021'!J29*10</f>
        <v>24</v>
      </c>
      <c r="K28" s="11">
        <f>'PT_8.1.5_2021'!K29*10</f>
        <v>411</v>
      </c>
      <c r="L28" s="11">
        <f>'PT_8.1.5_2021'!L29*10</f>
        <v>688</v>
      </c>
      <c r="M28" s="11">
        <f>'PT_8.1.5_2021'!M29*10</f>
        <v>325</v>
      </c>
      <c r="N28" s="11">
        <f>'PT_8.1.5_2021'!N29*10</f>
        <v>284</v>
      </c>
    </row>
    <row r="29" spans="1:14" ht="12.75" x14ac:dyDescent="0.2">
      <c r="A29">
        <v>257</v>
      </c>
      <c r="B29" s="1" t="s">
        <v>24</v>
      </c>
      <c r="C29" s="11">
        <f>'PT_8.1.5_2021'!C30*10</f>
        <v>85</v>
      </c>
      <c r="D29" s="11">
        <f>'PT_8.1.5_2021'!D30*10</f>
        <v>152</v>
      </c>
      <c r="E29" s="11">
        <f>'PT_8.1.5_2021'!E30*10</f>
        <v>92</v>
      </c>
      <c r="F29" s="11">
        <f>'PT_8.1.5_2021'!F30*10</f>
        <v>28</v>
      </c>
      <c r="G29" s="11">
        <f>'PT_8.1.5_2021'!G30*10</f>
        <v>58</v>
      </c>
      <c r="H29" s="11">
        <f>'PT_8.1.5_2021'!H30*10</f>
        <v>92</v>
      </c>
      <c r="I29" s="11">
        <f>'PT_8.1.5_2021'!I30*10</f>
        <v>64</v>
      </c>
      <c r="J29" s="11">
        <f>'PT_8.1.5_2021'!J30*10</f>
        <v>24</v>
      </c>
      <c r="K29" s="11">
        <f>'PT_8.1.5_2021'!K30*10</f>
        <v>378</v>
      </c>
      <c r="L29" s="11">
        <f>'PT_8.1.5_2021'!L30*10</f>
        <v>642</v>
      </c>
      <c r="M29" s="11">
        <f>'PT_8.1.5_2021'!M30*10</f>
        <v>332</v>
      </c>
      <c r="N29" s="11">
        <f>'PT_8.1.5_2021'!N30*10</f>
        <v>164</v>
      </c>
    </row>
    <row r="30" spans="1:14" s="2" customFormat="1" ht="12.75" x14ac:dyDescent="0.2">
      <c r="A30">
        <v>2</v>
      </c>
      <c r="B30" s="2" t="s">
        <v>25</v>
      </c>
      <c r="C30" s="11">
        <f>'PT_8.1.5_2021'!C31*10</f>
        <v>104</v>
      </c>
      <c r="D30" s="11">
        <f>'PT_8.1.5_2021'!D31*10</f>
        <v>181</v>
      </c>
      <c r="E30" s="11">
        <f>'PT_8.1.5_2021'!E31*10</f>
        <v>106</v>
      </c>
      <c r="F30" s="11">
        <f>'PT_8.1.5_2021'!F31*10</f>
        <v>42</v>
      </c>
      <c r="G30" s="11">
        <f>'PT_8.1.5_2021'!G31*10</f>
        <v>69</v>
      </c>
      <c r="H30" s="11">
        <f>'PT_8.1.5_2021'!H31*10</f>
        <v>114</v>
      </c>
      <c r="I30" s="11">
        <f>'PT_8.1.5_2021'!I31*10</f>
        <v>73</v>
      </c>
      <c r="J30" s="11">
        <f>'PT_8.1.5_2021'!J31*10</f>
        <v>30</v>
      </c>
      <c r="K30" s="11">
        <f>'PT_8.1.5_2021'!K31*10</f>
        <v>371</v>
      </c>
      <c r="L30" s="11">
        <f>'PT_8.1.5_2021'!L31*10</f>
        <v>630</v>
      </c>
      <c r="M30" s="11">
        <f>'PT_8.1.5_2021'!M31*10</f>
        <v>316</v>
      </c>
      <c r="N30" s="11">
        <f>'PT_8.1.5_2021'!N31*10</f>
        <v>289</v>
      </c>
    </row>
    <row r="31" spans="1:14" ht="12.75" x14ac:dyDescent="0.2">
      <c r="A31">
        <v>351</v>
      </c>
      <c r="B31" s="1" t="s">
        <v>26</v>
      </c>
      <c r="C31" s="11">
        <f>'PT_8.1.5_2021'!C32*10</f>
        <v>98</v>
      </c>
      <c r="D31" s="11">
        <f>'PT_8.1.5_2021'!D32*10</f>
        <v>161</v>
      </c>
      <c r="E31" s="11">
        <f>'PT_8.1.5_2021'!E32*10</f>
        <v>104</v>
      </c>
      <c r="F31" s="11">
        <f>'PT_8.1.5_2021'!F32*10</f>
        <v>37</v>
      </c>
      <c r="G31" s="11">
        <f>'PT_8.1.5_2021'!G32*10</f>
        <v>74</v>
      </c>
      <c r="H31" s="11">
        <f>'PT_8.1.5_2021'!H32*10</f>
        <v>111</v>
      </c>
      <c r="I31" s="11">
        <f>'PT_8.1.5_2021'!I32*10</f>
        <v>83</v>
      </c>
      <c r="J31" s="11">
        <f>'PT_8.1.5_2021'!J32*10</f>
        <v>30</v>
      </c>
      <c r="K31" s="11">
        <f>'PT_8.1.5_2021'!K32*10</f>
        <v>373</v>
      </c>
      <c r="L31" s="11">
        <f>'PT_8.1.5_2021'!L32*10</f>
        <v>587</v>
      </c>
      <c r="M31" s="11">
        <f>'PT_8.1.5_2021'!M32*10</f>
        <v>315</v>
      </c>
      <c r="N31" s="11">
        <f>'PT_8.1.5_2021'!N32*10</f>
        <v>260</v>
      </c>
    </row>
    <row r="32" spans="1:14" ht="12.75" x14ac:dyDescent="0.2">
      <c r="A32">
        <v>352</v>
      </c>
      <c r="B32" s="1" t="s">
        <v>27</v>
      </c>
      <c r="C32" s="11">
        <f>'PT_8.1.5_2021'!C33*10</f>
        <v>72</v>
      </c>
      <c r="D32" s="11">
        <f>'PT_8.1.5_2021'!D33*10</f>
        <v>133</v>
      </c>
      <c r="E32" s="11">
        <f>'PT_8.1.5_2021'!E33*10</f>
        <v>78</v>
      </c>
      <c r="F32" s="11">
        <f>'PT_8.1.5_2021'!F33*10</f>
        <v>21</v>
      </c>
      <c r="G32" s="11">
        <f>'PT_8.1.5_2021'!G33*10</f>
        <v>54</v>
      </c>
      <c r="H32" s="11">
        <f>'PT_8.1.5_2021'!H33*10</f>
        <v>89</v>
      </c>
      <c r="I32" s="11">
        <f>'PT_8.1.5_2021'!I33*10</f>
        <v>61</v>
      </c>
      <c r="J32" s="11">
        <f>'PT_8.1.5_2021'!J33*10</f>
        <v>20</v>
      </c>
      <c r="K32" s="11">
        <f>'PT_8.1.5_2021'!K33*10</f>
        <v>340</v>
      </c>
      <c r="L32" s="11">
        <f>'PT_8.1.5_2021'!L33*10</f>
        <v>643</v>
      </c>
      <c r="M32" s="11">
        <f>'PT_8.1.5_2021'!M33*10</f>
        <v>280</v>
      </c>
      <c r="N32" s="11">
        <f>'PT_8.1.5_2021'!N33*10</f>
        <v>103</v>
      </c>
    </row>
    <row r="33" spans="1:14" ht="12.75" x14ac:dyDescent="0.2">
      <c r="A33">
        <v>353</v>
      </c>
      <c r="B33" s="1" t="s">
        <v>28</v>
      </c>
      <c r="C33" s="11">
        <f>'PT_8.1.5_2021'!C34*10</f>
        <v>57</v>
      </c>
      <c r="D33" s="11">
        <f>'PT_8.1.5_2021'!D34*10</f>
        <v>86</v>
      </c>
      <c r="E33" s="11">
        <f>'PT_8.1.5_2021'!E34*10</f>
        <v>61</v>
      </c>
      <c r="F33" s="11">
        <f>'PT_8.1.5_2021'!F34*10</f>
        <v>23</v>
      </c>
      <c r="G33" s="11">
        <f>'PT_8.1.5_2021'!G34*10</f>
        <v>39</v>
      </c>
      <c r="H33" s="11">
        <f>'PT_8.1.5_2021'!H34*10</f>
        <v>62</v>
      </c>
      <c r="I33" s="11">
        <f>'PT_8.1.5_2021'!I34*10</f>
        <v>39</v>
      </c>
      <c r="J33" s="11">
        <f>'PT_8.1.5_2021'!J34*10</f>
        <v>20</v>
      </c>
      <c r="K33" s="11">
        <f>'PT_8.1.5_2021'!K34*10</f>
        <v>272</v>
      </c>
      <c r="L33" s="11">
        <f>'PT_8.1.5_2021'!L34*10</f>
        <v>416</v>
      </c>
      <c r="M33" s="11">
        <f>'PT_8.1.5_2021'!M34*10</f>
        <v>258</v>
      </c>
      <c r="N33" s="11">
        <f>'PT_8.1.5_2021'!N34*10</f>
        <v>120</v>
      </c>
    </row>
    <row r="34" spans="1:14" ht="12.75" x14ac:dyDescent="0.2">
      <c r="A34">
        <v>354</v>
      </c>
      <c r="B34" s="1" t="s">
        <v>29</v>
      </c>
      <c r="C34" s="11">
        <f>'PT_8.1.5_2021'!C35*10</f>
        <v>92</v>
      </c>
      <c r="D34" s="11">
        <f>'PT_8.1.5_2021'!D35*10</f>
        <v>136</v>
      </c>
      <c r="E34" s="11">
        <f>'PT_8.1.5_2021'!E35*10</f>
        <v>110</v>
      </c>
      <c r="F34" s="11">
        <f>'PT_8.1.5_2021'!F35*10</f>
        <v>31</v>
      </c>
      <c r="G34" s="11">
        <f>'PT_8.1.5_2021'!G35*10</f>
        <v>80</v>
      </c>
      <c r="H34" s="11">
        <f>'PT_8.1.5_2021'!H35*10</f>
        <v>106</v>
      </c>
      <c r="I34" s="11">
        <f>'PT_8.1.5_2021'!I35*10</f>
        <v>99</v>
      </c>
      <c r="J34" s="11">
        <f>'PT_8.1.5_2021'!J35*10</f>
        <v>30</v>
      </c>
      <c r="K34" s="11">
        <f>'PT_8.1.5_2021'!K35*10</f>
        <v>288</v>
      </c>
      <c r="L34" s="11">
        <f>'PT_8.1.5_2021'!L35*10</f>
        <v>456</v>
      </c>
      <c r="M34" s="11">
        <f>'PT_8.1.5_2021'!M35*10</f>
        <v>249</v>
      </c>
      <c r="N34" s="11">
        <f>'PT_8.1.5_2021'!N35*10</f>
        <v>120</v>
      </c>
    </row>
    <row r="35" spans="1:14" ht="12.75" x14ac:dyDescent="0.2">
      <c r="A35">
        <v>355</v>
      </c>
      <c r="B35" s="1" t="s">
        <v>30</v>
      </c>
      <c r="C35" s="11">
        <f>'PT_8.1.5_2021'!C36*10</f>
        <v>83</v>
      </c>
      <c r="D35" s="11">
        <f>'PT_8.1.5_2021'!D36*10</f>
        <v>134</v>
      </c>
      <c r="E35" s="11">
        <f>'PT_8.1.5_2021'!E36*10</f>
        <v>85</v>
      </c>
      <c r="F35" s="11">
        <f>'PT_8.1.5_2021'!F36*10</f>
        <v>34</v>
      </c>
      <c r="G35" s="11">
        <f>'PT_8.1.5_2021'!G36*10</f>
        <v>59</v>
      </c>
      <c r="H35" s="11">
        <f>'PT_8.1.5_2021'!H36*10</f>
        <v>83</v>
      </c>
      <c r="I35" s="11">
        <f>'PT_8.1.5_2021'!I36*10</f>
        <v>63</v>
      </c>
      <c r="J35" s="11">
        <f>'PT_8.1.5_2021'!J36*10</f>
        <v>29</v>
      </c>
      <c r="K35" s="11">
        <f>'PT_8.1.5_2021'!K36*10</f>
        <v>403</v>
      </c>
      <c r="L35" s="11">
        <f>'PT_8.1.5_2021'!L36*10</f>
        <v>692</v>
      </c>
      <c r="M35" s="11">
        <f>'PT_8.1.5_2021'!M36*10</f>
        <v>334</v>
      </c>
      <c r="N35" s="11">
        <f>'PT_8.1.5_2021'!N36*10</f>
        <v>239</v>
      </c>
    </row>
    <row r="36" spans="1:14" ht="12.75" x14ac:dyDescent="0.2">
      <c r="A36">
        <v>356</v>
      </c>
      <c r="B36" s="1" t="s">
        <v>31</v>
      </c>
      <c r="C36" s="11">
        <f>'PT_8.1.5_2021'!C37*10</f>
        <v>51</v>
      </c>
      <c r="D36" s="11">
        <f>'PT_8.1.5_2021'!D37*10</f>
        <v>87</v>
      </c>
      <c r="E36" s="11">
        <f>'PT_8.1.5_2021'!E37*10</f>
        <v>53</v>
      </c>
      <c r="F36" s="11">
        <f>'PT_8.1.5_2021'!F37*10</f>
        <v>21</v>
      </c>
      <c r="G36" s="11">
        <f>'PT_8.1.5_2021'!G37*10</f>
        <v>34</v>
      </c>
      <c r="H36" s="11">
        <f>'PT_8.1.5_2021'!H37*10</f>
        <v>47</v>
      </c>
      <c r="I36" s="11">
        <f>'PT_8.1.5_2021'!I37*10</f>
        <v>37</v>
      </c>
      <c r="J36" s="11">
        <f>'PT_8.1.5_2021'!J37*10</f>
        <v>18</v>
      </c>
      <c r="K36" s="11">
        <f>'PT_8.1.5_2021'!K37*10</f>
        <v>333</v>
      </c>
      <c r="L36" s="11">
        <f>'PT_8.1.5_2021'!L37*10</f>
        <v>549</v>
      </c>
      <c r="M36" s="11">
        <f>'PT_8.1.5_2021'!M37*10</f>
        <v>270</v>
      </c>
      <c r="N36" s="11">
        <f>'PT_8.1.5_2021'!N37*10</f>
        <v>227</v>
      </c>
    </row>
    <row r="37" spans="1:14" ht="12.75" x14ac:dyDescent="0.2">
      <c r="A37">
        <v>357</v>
      </c>
      <c r="B37" s="1" t="s">
        <v>32</v>
      </c>
      <c r="C37" s="11">
        <f>'PT_8.1.5_2021'!C38*10</f>
        <v>56</v>
      </c>
      <c r="D37" s="11">
        <f>'PT_8.1.5_2021'!D38*10</f>
        <v>79</v>
      </c>
      <c r="E37" s="11">
        <f>'PT_8.1.5_2021'!E38*10</f>
        <v>59</v>
      </c>
      <c r="F37" s="11">
        <f>'PT_8.1.5_2021'!F38*10</f>
        <v>28</v>
      </c>
      <c r="G37" s="11">
        <f>'PT_8.1.5_2021'!G38*10</f>
        <v>41</v>
      </c>
      <c r="H37" s="11">
        <f>'PT_8.1.5_2021'!H38*10</f>
        <v>47</v>
      </c>
      <c r="I37" s="11">
        <f>'PT_8.1.5_2021'!I38*10</f>
        <v>46</v>
      </c>
      <c r="J37" s="11">
        <f>'PT_8.1.5_2021'!J38*10</f>
        <v>25</v>
      </c>
      <c r="K37" s="11">
        <f>'PT_8.1.5_2021'!K38*10</f>
        <v>265</v>
      </c>
      <c r="L37" s="11">
        <f>'PT_8.1.5_2021'!L38*10</f>
        <v>463</v>
      </c>
      <c r="M37" s="11">
        <f>'PT_8.1.5_2021'!M38*10</f>
        <v>221</v>
      </c>
      <c r="N37" s="11">
        <f>'PT_8.1.5_2021'!N38*10</f>
        <v>155</v>
      </c>
    </row>
    <row r="38" spans="1:14" ht="12.75" x14ac:dyDescent="0.2">
      <c r="A38">
        <v>358</v>
      </c>
      <c r="B38" s="1" t="s">
        <v>33</v>
      </c>
      <c r="C38" s="11">
        <f>'PT_8.1.5_2021'!C39*10</f>
        <v>77</v>
      </c>
      <c r="D38" s="11">
        <f>'PT_8.1.5_2021'!D39*10</f>
        <v>122</v>
      </c>
      <c r="E38" s="11">
        <f>'PT_8.1.5_2021'!E39*10</f>
        <v>82</v>
      </c>
      <c r="F38" s="11">
        <f>'PT_8.1.5_2021'!F39*10</f>
        <v>29</v>
      </c>
      <c r="G38" s="11">
        <f>'PT_8.1.5_2021'!G39*10</f>
        <v>61</v>
      </c>
      <c r="H38" s="11">
        <f>'PT_8.1.5_2021'!H39*10</f>
        <v>95</v>
      </c>
      <c r="I38" s="11">
        <f>'PT_8.1.5_2021'!I39*10</f>
        <v>68</v>
      </c>
      <c r="J38" s="11">
        <f>'PT_8.1.5_2021'!J39*10</f>
        <v>23</v>
      </c>
      <c r="K38" s="11">
        <f>'PT_8.1.5_2021'!K39*10</f>
        <v>231</v>
      </c>
      <c r="L38" s="11">
        <f>'PT_8.1.5_2021'!L39*10</f>
        <v>333</v>
      </c>
      <c r="M38" s="11">
        <f>'PT_8.1.5_2021'!M39*10</f>
        <v>197</v>
      </c>
      <c r="N38" s="11">
        <f>'PT_8.1.5_2021'!N39*10</f>
        <v>276</v>
      </c>
    </row>
    <row r="39" spans="1:14" ht="12.75" x14ac:dyDescent="0.2">
      <c r="A39">
        <v>359</v>
      </c>
      <c r="B39" s="1" t="s">
        <v>34</v>
      </c>
      <c r="C39" s="11">
        <f>'PT_8.1.5_2021'!C40*10</f>
        <v>83</v>
      </c>
      <c r="D39" s="11">
        <f>'PT_8.1.5_2021'!D40*10</f>
        <v>149</v>
      </c>
      <c r="E39" s="11">
        <f>'PT_8.1.5_2021'!E40*10</f>
        <v>84</v>
      </c>
      <c r="F39" s="11">
        <f>'PT_8.1.5_2021'!F40*10</f>
        <v>25</v>
      </c>
      <c r="G39" s="11">
        <f>'PT_8.1.5_2021'!G40*10</f>
        <v>58</v>
      </c>
      <c r="H39" s="11">
        <f>'PT_8.1.5_2021'!H40*10</f>
        <v>96</v>
      </c>
      <c r="I39" s="11">
        <f>'PT_8.1.5_2021'!I40*10</f>
        <v>60</v>
      </c>
      <c r="J39" s="11">
        <f>'PT_8.1.5_2021'!J40*10</f>
        <v>22</v>
      </c>
      <c r="K39" s="11">
        <f>'PT_8.1.5_2021'!K40*10</f>
        <v>341</v>
      </c>
      <c r="L39" s="11">
        <f>'PT_8.1.5_2021'!L40*10</f>
        <v>577</v>
      </c>
      <c r="M39" s="11">
        <f>'PT_8.1.5_2021'!M40*10</f>
        <v>283</v>
      </c>
      <c r="N39" s="11">
        <f>'PT_8.1.5_2021'!N40*10</f>
        <v>158</v>
      </c>
    </row>
    <row r="40" spans="1:14" ht="12.75" x14ac:dyDescent="0.2">
      <c r="A40">
        <v>360</v>
      </c>
      <c r="B40" s="1" t="s">
        <v>35</v>
      </c>
      <c r="C40" s="11">
        <f>'PT_8.1.5_2021'!C41*10</f>
        <v>72</v>
      </c>
      <c r="D40" s="11">
        <f>'PT_8.1.5_2021'!D41*10</f>
        <v>116</v>
      </c>
      <c r="E40" s="11">
        <f>'PT_8.1.5_2021'!E41*10</f>
        <v>80</v>
      </c>
      <c r="F40" s="11">
        <f>'PT_8.1.5_2021'!F41*10</f>
        <v>26</v>
      </c>
      <c r="G40" s="11">
        <f>'PT_8.1.5_2021'!G41*10</f>
        <v>56</v>
      </c>
      <c r="H40" s="11">
        <f>'PT_8.1.5_2021'!H41*10</f>
        <v>79</v>
      </c>
      <c r="I40" s="11">
        <f>'PT_8.1.5_2021'!I41*10</f>
        <v>65</v>
      </c>
      <c r="J40" s="11">
        <f>'PT_8.1.5_2021'!J41*10</f>
        <v>23</v>
      </c>
      <c r="K40" s="11">
        <f>'PT_8.1.5_2021'!K41*10</f>
        <v>318</v>
      </c>
      <c r="L40" s="11">
        <f>'PT_8.1.5_2021'!L41*10</f>
        <v>509</v>
      </c>
      <c r="M40" s="11">
        <f>'PT_8.1.5_2021'!M41*10</f>
        <v>266</v>
      </c>
      <c r="N40" s="11">
        <f>'PT_8.1.5_2021'!N41*10</f>
        <v>225</v>
      </c>
    </row>
    <row r="41" spans="1:14" ht="12.75" x14ac:dyDescent="0.2">
      <c r="A41">
        <v>361</v>
      </c>
      <c r="B41" s="1" t="s">
        <v>36</v>
      </c>
      <c r="C41" s="11">
        <f>'PT_8.1.5_2021'!C42*10</f>
        <v>66</v>
      </c>
      <c r="D41" s="11">
        <f>'PT_8.1.5_2021'!D42*10</f>
        <v>113</v>
      </c>
      <c r="E41" s="11">
        <f>'PT_8.1.5_2021'!E42*10</f>
        <v>69</v>
      </c>
      <c r="F41" s="11">
        <f>'PT_8.1.5_2021'!F42*10</f>
        <v>23</v>
      </c>
      <c r="G41" s="11">
        <f>'PT_8.1.5_2021'!G42*10</f>
        <v>45</v>
      </c>
      <c r="H41" s="11">
        <f>'PT_8.1.5_2021'!H42*10</f>
        <v>71</v>
      </c>
      <c r="I41" s="11">
        <f>'PT_8.1.5_2021'!I42*10</f>
        <v>48</v>
      </c>
      <c r="J41" s="11">
        <f>'PT_8.1.5_2021'!J42*10</f>
        <v>18</v>
      </c>
      <c r="K41" s="11">
        <f>'PT_8.1.5_2021'!K42*10</f>
        <v>330</v>
      </c>
      <c r="L41" s="11">
        <f>'PT_8.1.5_2021'!L42*10</f>
        <v>561</v>
      </c>
      <c r="M41" s="11">
        <f>'PT_8.1.5_2021'!M42*10</f>
        <v>276</v>
      </c>
      <c r="N41" s="11">
        <f>'PT_8.1.5_2021'!N42*10</f>
        <v>239</v>
      </c>
    </row>
    <row r="42" spans="1:14" s="2" customFormat="1" ht="12.75" x14ac:dyDescent="0.2">
      <c r="A42">
        <v>3</v>
      </c>
      <c r="B42" s="2" t="s">
        <v>37</v>
      </c>
      <c r="C42" s="11">
        <f>'PT_8.1.5_2021'!C43*10</f>
        <v>73</v>
      </c>
      <c r="D42" s="11">
        <f>'PT_8.1.5_2021'!D43*10</f>
        <v>120</v>
      </c>
      <c r="E42" s="11">
        <f>'PT_8.1.5_2021'!E43*10</f>
        <v>77</v>
      </c>
      <c r="F42" s="11">
        <f>'PT_8.1.5_2021'!F43*10</f>
        <v>27</v>
      </c>
      <c r="G42" s="11">
        <f>'PT_8.1.5_2021'!G43*10</f>
        <v>53</v>
      </c>
      <c r="H42" s="11">
        <f>'PT_8.1.5_2021'!H43*10</f>
        <v>80</v>
      </c>
      <c r="I42" s="11">
        <f>'PT_8.1.5_2021'!I43*10</f>
        <v>58</v>
      </c>
      <c r="J42" s="11">
        <f>'PT_8.1.5_2021'!J43*10</f>
        <v>23</v>
      </c>
      <c r="K42" s="11">
        <f>'PT_8.1.5_2021'!K43*10</f>
        <v>319</v>
      </c>
      <c r="L42" s="11">
        <f>'PT_8.1.5_2021'!L43*10</f>
        <v>533</v>
      </c>
      <c r="M42" s="11">
        <f>'PT_8.1.5_2021'!M43*10</f>
        <v>270</v>
      </c>
      <c r="N42" s="11">
        <f>'PT_8.1.5_2021'!N43*10</f>
        <v>188</v>
      </c>
    </row>
    <row r="43" spans="1:14" ht="12.75" x14ac:dyDescent="0.2">
      <c r="A43">
        <v>401</v>
      </c>
      <c r="B43" s="1" t="s">
        <v>38</v>
      </c>
      <c r="C43" s="11">
        <f>'PT_8.1.5_2021'!C44*10</f>
        <v>161</v>
      </c>
      <c r="D43" s="11">
        <f>'PT_8.1.5_2021'!D44*10</f>
        <v>263</v>
      </c>
      <c r="E43" s="11">
        <f>'PT_8.1.5_2021'!E44*10</f>
        <v>167</v>
      </c>
      <c r="F43" s="11">
        <f>'PT_8.1.5_2021'!F44*10</f>
        <v>62</v>
      </c>
      <c r="G43" s="11">
        <f>'PT_8.1.5_2021'!G44*10</f>
        <v>109</v>
      </c>
      <c r="H43" s="11">
        <f>'PT_8.1.5_2021'!H44*10</f>
        <v>179</v>
      </c>
      <c r="I43" s="11">
        <f>'PT_8.1.5_2021'!I44*10</f>
        <v>117</v>
      </c>
      <c r="J43" s="11">
        <f>'PT_8.1.5_2021'!J44*10</f>
        <v>44</v>
      </c>
      <c r="K43" s="11">
        <f>'PT_8.1.5_2021'!K44*10</f>
        <v>435</v>
      </c>
      <c r="L43" s="11">
        <f>'PT_8.1.5_2021'!L44*10</f>
        <v>562</v>
      </c>
      <c r="M43" s="11">
        <f>'PT_8.1.5_2021'!M44*10</f>
        <v>395</v>
      </c>
      <c r="N43" s="11">
        <f>'PT_8.1.5_2021'!N44*10</f>
        <v>388</v>
      </c>
    </row>
    <row r="44" spans="1:14" ht="12.75" x14ac:dyDescent="0.2">
      <c r="A44">
        <v>402</v>
      </c>
      <c r="B44" s="1" t="s">
        <v>39</v>
      </c>
      <c r="C44" s="11">
        <f>'PT_8.1.5_2021'!C45*10</f>
        <v>135</v>
      </c>
      <c r="D44" s="11">
        <f>'PT_8.1.5_2021'!D45*10</f>
        <v>232</v>
      </c>
      <c r="E44" s="11">
        <f>'PT_8.1.5_2021'!E45*10</f>
        <v>140</v>
      </c>
      <c r="F44" s="11">
        <f>'PT_8.1.5_2021'!F45*10</f>
        <v>43</v>
      </c>
      <c r="G44" s="11">
        <f>'PT_8.1.5_2021'!G45*10</f>
        <v>108</v>
      </c>
      <c r="H44" s="11">
        <f>'PT_8.1.5_2021'!H45*10</f>
        <v>171</v>
      </c>
      <c r="I44" s="11">
        <f>'PT_8.1.5_2021'!I45*10</f>
        <v>118</v>
      </c>
      <c r="J44" s="11">
        <f>'PT_8.1.5_2021'!J45*10</f>
        <v>40</v>
      </c>
      <c r="K44" s="11">
        <f>'PT_8.1.5_2021'!K45*10</f>
        <v>368</v>
      </c>
      <c r="L44" s="11">
        <f>'PT_8.1.5_2021'!L45*10</f>
        <v>586</v>
      </c>
      <c r="M44" s="11">
        <f>'PT_8.1.5_2021'!M45*10</f>
        <v>309</v>
      </c>
      <c r="N44" s="11">
        <f>'PT_8.1.5_2021'!N45*10</f>
        <v>166</v>
      </c>
    </row>
    <row r="45" spans="1:14" ht="12.75" x14ac:dyDescent="0.2">
      <c r="A45">
        <v>403</v>
      </c>
      <c r="B45" s="1" t="s">
        <v>40</v>
      </c>
      <c r="C45" s="11">
        <f>'PT_8.1.5_2021'!C46*10</f>
        <v>117</v>
      </c>
      <c r="D45" s="11">
        <f>'PT_8.1.5_2021'!D46*10</f>
        <v>208</v>
      </c>
      <c r="E45" s="11">
        <f>'PT_8.1.5_2021'!E46*10</f>
        <v>115</v>
      </c>
      <c r="F45" s="11">
        <f>'PT_8.1.5_2021'!F46*10</f>
        <v>49</v>
      </c>
      <c r="G45" s="11">
        <f>'PT_8.1.5_2021'!G46*10</f>
        <v>84</v>
      </c>
      <c r="H45" s="11">
        <f>'PT_8.1.5_2021'!H46*10</f>
        <v>137</v>
      </c>
      <c r="I45" s="11">
        <f>'PT_8.1.5_2021'!I46*10</f>
        <v>86</v>
      </c>
      <c r="J45" s="11">
        <f>'PT_8.1.5_2021'!J46*10</f>
        <v>40</v>
      </c>
      <c r="K45" s="11">
        <f>'PT_8.1.5_2021'!K46*10</f>
        <v>400</v>
      </c>
      <c r="L45" s="11">
        <f>'PT_8.1.5_2021'!L46*10</f>
        <v>632</v>
      </c>
      <c r="M45" s="11">
        <f>'PT_8.1.5_2021'!M46*10</f>
        <v>338</v>
      </c>
      <c r="N45" s="11">
        <f>'PT_8.1.5_2021'!N46*10</f>
        <v>339</v>
      </c>
    </row>
    <row r="46" spans="1:14" ht="12.75" x14ac:dyDescent="0.2">
      <c r="A46">
        <v>404</v>
      </c>
      <c r="B46" s="1" t="s">
        <v>41</v>
      </c>
      <c r="C46" s="11">
        <f>'PT_8.1.5_2021'!C47*10</f>
        <v>115</v>
      </c>
      <c r="D46" s="11">
        <f>'PT_8.1.5_2021'!D47*10</f>
        <v>197</v>
      </c>
      <c r="E46" s="11">
        <f>'PT_8.1.5_2021'!E47*10</f>
        <v>112</v>
      </c>
      <c r="F46" s="11">
        <f>'PT_8.1.5_2021'!F47*10</f>
        <v>63</v>
      </c>
      <c r="G46" s="11">
        <f>'PT_8.1.5_2021'!G47*10</f>
        <v>79</v>
      </c>
      <c r="H46" s="11">
        <f>'PT_8.1.5_2021'!H47*10</f>
        <v>135</v>
      </c>
      <c r="I46" s="11">
        <f>'PT_8.1.5_2021'!I47*10</f>
        <v>78</v>
      </c>
      <c r="J46" s="11">
        <f>'PT_8.1.5_2021'!J47*10</f>
        <v>43</v>
      </c>
      <c r="K46" s="11">
        <f>'PT_8.1.5_2021'!K47*10</f>
        <v>346</v>
      </c>
      <c r="L46" s="11">
        <f>'PT_8.1.5_2021'!L47*10</f>
        <v>522</v>
      </c>
      <c r="M46" s="11">
        <f>'PT_8.1.5_2021'!M47*10</f>
        <v>298</v>
      </c>
      <c r="N46" s="11">
        <f>'PT_8.1.5_2021'!N47*10</f>
        <v>414</v>
      </c>
    </row>
    <row r="47" spans="1:14" ht="12.75" x14ac:dyDescent="0.2">
      <c r="A47">
        <v>405</v>
      </c>
      <c r="B47" s="1" t="s">
        <v>42</v>
      </c>
      <c r="C47" s="11">
        <f>'PT_8.1.5_2021'!C48*10</f>
        <v>166</v>
      </c>
      <c r="D47" s="11">
        <f>'PT_8.1.5_2021'!D48*10</f>
        <v>301</v>
      </c>
      <c r="E47" s="11">
        <f>'PT_8.1.5_2021'!E48*10</f>
        <v>185</v>
      </c>
      <c r="F47" s="11">
        <f>'PT_8.1.5_2021'!F48*10</f>
        <v>48</v>
      </c>
      <c r="G47" s="11">
        <f>'PT_8.1.5_2021'!G48*10</f>
        <v>127</v>
      </c>
      <c r="H47" s="11">
        <f>'PT_8.1.5_2021'!H48*10</f>
        <v>205</v>
      </c>
      <c r="I47" s="11">
        <f>'PT_8.1.5_2021'!I48*10</f>
        <v>151</v>
      </c>
      <c r="J47" s="11">
        <f>'PT_8.1.5_2021'!J48*10</f>
        <v>42</v>
      </c>
      <c r="K47" s="11">
        <f>'PT_8.1.5_2021'!K48*10</f>
        <v>526</v>
      </c>
      <c r="L47" s="11">
        <f>'PT_8.1.5_2021'!L48*10</f>
        <v>709</v>
      </c>
      <c r="M47" s="11">
        <f>'PT_8.1.5_2021'!M48*10</f>
        <v>465</v>
      </c>
      <c r="N47" s="11">
        <f>'PT_8.1.5_2021'!N48*10</f>
        <v>322</v>
      </c>
    </row>
    <row r="48" spans="1:14" ht="12.75" x14ac:dyDescent="0.2">
      <c r="A48">
        <v>451</v>
      </c>
      <c r="B48" s="1" t="s">
        <v>43</v>
      </c>
      <c r="C48" s="11">
        <f>'PT_8.1.5_2021'!C49*10</f>
        <v>60</v>
      </c>
      <c r="D48" s="11">
        <f>'PT_8.1.5_2021'!D49*10</f>
        <v>103</v>
      </c>
      <c r="E48" s="11">
        <f>'PT_8.1.5_2021'!E49*10</f>
        <v>62</v>
      </c>
      <c r="F48" s="11">
        <f>'PT_8.1.5_2021'!F49*10</f>
        <v>23</v>
      </c>
      <c r="G48" s="11">
        <f>'PT_8.1.5_2021'!G49*10</f>
        <v>41</v>
      </c>
      <c r="H48" s="11">
        <f>'PT_8.1.5_2021'!H49*10</f>
        <v>58</v>
      </c>
      <c r="I48" s="11">
        <f>'PT_8.1.5_2021'!I49*10</f>
        <v>45</v>
      </c>
      <c r="J48" s="11">
        <f>'PT_8.1.5_2021'!J49*10</f>
        <v>20</v>
      </c>
      <c r="K48" s="11">
        <f>'PT_8.1.5_2021'!K49*10</f>
        <v>342</v>
      </c>
      <c r="L48" s="11">
        <f>'PT_8.1.5_2021'!L49*10</f>
        <v>586</v>
      </c>
      <c r="M48" s="11">
        <f>'PT_8.1.5_2021'!M49*10</f>
        <v>268</v>
      </c>
      <c r="N48" s="11">
        <f>'PT_8.1.5_2021'!N49*10</f>
        <v>244</v>
      </c>
    </row>
    <row r="49" spans="1:14" ht="12.75" x14ac:dyDescent="0.2">
      <c r="A49">
        <v>452</v>
      </c>
      <c r="B49" s="1" t="s">
        <v>44</v>
      </c>
      <c r="C49" s="11">
        <f>'PT_8.1.5_2021'!C50*10</f>
        <v>84</v>
      </c>
      <c r="D49" s="11">
        <f>'PT_8.1.5_2021'!D50*10</f>
        <v>136</v>
      </c>
      <c r="E49" s="11">
        <f>'PT_8.1.5_2021'!E50*10</f>
        <v>93</v>
      </c>
      <c r="F49" s="11">
        <f>'PT_8.1.5_2021'!F50*10</f>
        <v>25</v>
      </c>
      <c r="G49" s="11">
        <f>'PT_8.1.5_2021'!G50*10</f>
        <v>69</v>
      </c>
      <c r="H49" s="11">
        <f>'PT_8.1.5_2021'!H50*10</f>
        <v>110</v>
      </c>
      <c r="I49" s="11">
        <f>'PT_8.1.5_2021'!I50*10</f>
        <v>77</v>
      </c>
      <c r="J49" s="11">
        <f>'PT_8.1.5_2021'!J50*10</f>
        <v>22</v>
      </c>
      <c r="K49" s="11">
        <f>'PT_8.1.5_2021'!K50*10</f>
        <v>341</v>
      </c>
      <c r="L49" s="11">
        <f>'PT_8.1.5_2021'!L50*10</f>
        <v>483</v>
      </c>
      <c r="M49" s="11">
        <f>'PT_8.1.5_2021'!M50*10</f>
        <v>308</v>
      </c>
      <c r="N49" s="11">
        <f>'PT_8.1.5_2021'!N50*10</f>
        <v>229</v>
      </c>
    </row>
    <row r="50" spans="1:14" ht="12.75" x14ac:dyDescent="0.2">
      <c r="A50">
        <v>453</v>
      </c>
      <c r="B50" s="1" t="s">
        <v>45</v>
      </c>
      <c r="C50" s="11">
        <f>'PT_8.1.5_2021'!C51*10</f>
        <v>58</v>
      </c>
      <c r="D50" s="11">
        <f>'PT_8.1.5_2021'!D51*10</f>
        <v>85</v>
      </c>
      <c r="E50" s="11">
        <f>'PT_8.1.5_2021'!E51*10</f>
        <v>57</v>
      </c>
      <c r="F50" s="11">
        <f>'PT_8.1.5_2021'!F51*10</f>
        <v>32</v>
      </c>
      <c r="G50" s="11">
        <f>'PT_8.1.5_2021'!G51*10</f>
        <v>45</v>
      </c>
      <c r="H50" s="11">
        <f>'PT_8.1.5_2021'!H51*10</f>
        <v>58</v>
      </c>
      <c r="I50" s="11">
        <f>'PT_8.1.5_2021'!I51*10</f>
        <v>46</v>
      </c>
      <c r="J50" s="11">
        <f>'PT_8.1.5_2021'!J51*10</f>
        <v>28</v>
      </c>
      <c r="K50" s="11">
        <f>'PT_8.1.5_2021'!K51*10</f>
        <v>162</v>
      </c>
      <c r="L50" s="11">
        <f>'PT_8.1.5_2021'!L51*10</f>
        <v>291</v>
      </c>
      <c r="M50" s="11">
        <f>'PT_8.1.5_2021'!M51*10</f>
        <v>123</v>
      </c>
      <c r="N50" s="11">
        <f>'PT_8.1.5_2021'!N51*10</f>
        <v>248</v>
      </c>
    </row>
    <row r="51" spans="1:14" ht="12.75" x14ac:dyDescent="0.2">
      <c r="A51">
        <v>454</v>
      </c>
      <c r="B51" s="1" t="s">
        <v>46</v>
      </c>
      <c r="C51" s="11">
        <f>'PT_8.1.5_2021'!C52*10</f>
        <v>52</v>
      </c>
      <c r="D51" s="11">
        <f>'PT_8.1.5_2021'!D52*10</f>
        <v>70</v>
      </c>
      <c r="E51" s="11">
        <f>'PT_8.1.5_2021'!E52*10</f>
        <v>55</v>
      </c>
      <c r="F51" s="11">
        <f>'PT_8.1.5_2021'!F52*10</f>
        <v>24</v>
      </c>
      <c r="G51" s="11">
        <f>'PT_8.1.5_2021'!G52*10</f>
        <v>39</v>
      </c>
      <c r="H51" s="11">
        <f>'PT_8.1.5_2021'!H52*10</f>
        <v>40</v>
      </c>
      <c r="I51" s="11">
        <f>'PT_8.1.5_2021'!I52*10</f>
        <v>44</v>
      </c>
      <c r="J51" s="11">
        <f>'PT_8.1.5_2021'!J52*10</f>
        <v>23</v>
      </c>
      <c r="K51" s="11">
        <f>'PT_8.1.5_2021'!K52*10</f>
        <v>154</v>
      </c>
      <c r="L51" s="11">
        <f>'PT_8.1.5_2021'!L52*10</f>
        <v>290</v>
      </c>
      <c r="M51" s="11">
        <f>'PT_8.1.5_2021'!M52*10</f>
        <v>127</v>
      </c>
      <c r="N51" s="11">
        <f>'PT_8.1.5_2021'!N52*10</f>
        <v>68</v>
      </c>
    </row>
    <row r="52" spans="1:14" ht="12.75" x14ac:dyDescent="0.2">
      <c r="A52">
        <v>455</v>
      </c>
      <c r="B52" s="1" t="s">
        <v>47</v>
      </c>
      <c r="C52" s="11">
        <f>'PT_8.1.5_2021'!C53*10</f>
        <v>64</v>
      </c>
      <c r="D52" s="11">
        <f>'PT_8.1.5_2021'!D53*10</f>
        <v>119</v>
      </c>
      <c r="E52" s="11">
        <f>'PT_8.1.5_2021'!E53*10</f>
        <v>69</v>
      </c>
      <c r="F52" s="11">
        <f>'PT_8.1.5_2021'!F53*10</f>
        <v>21</v>
      </c>
      <c r="G52" s="11">
        <f>'PT_8.1.5_2021'!G53*10</f>
        <v>47</v>
      </c>
      <c r="H52" s="11">
        <f>'PT_8.1.5_2021'!H53*10</f>
        <v>74</v>
      </c>
      <c r="I52" s="11">
        <f>'PT_8.1.5_2021'!I53*10</f>
        <v>54</v>
      </c>
      <c r="J52" s="11">
        <f>'PT_8.1.5_2021'!J53*10</f>
        <v>19</v>
      </c>
      <c r="K52" s="11">
        <f>'PT_8.1.5_2021'!K53*10</f>
        <v>450</v>
      </c>
      <c r="L52" s="11">
        <f>'PT_8.1.5_2021'!L53*10</f>
        <v>665</v>
      </c>
      <c r="M52" s="11">
        <f>'PT_8.1.5_2021'!M53*10</f>
        <v>381</v>
      </c>
      <c r="N52" s="11">
        <f>'PT_8.1.5_2021'!N53*10</f>
        <v>221</v>
      </c>
    </row>
    <row r="53" spans="1:14" ht="12.75" x14ac:dyDescent="0.2">
      <c r="A53">
        <v>456</v>
      </c>
      <c r="B53" s="1" t="s">
        <v>48</v>
      </c>
      <c r="C53" s="11">
        <f>'PT_8.1.5_2021'!C54*10</f>
        <v>58</v>
      </c>
      <c r="D53" s="11">
        <f>'PT_8.1.5_2021'!D54*10</f>
        <v>86</v>
      </c>
      <c r="E53" s="11">
        <f>'PT_8.1.5_2021'!E54*10</f>
        <v>61</v>
      </c>
      <c r="F53" s="11">
        <f>'PT_8.1.5_2021'!F54*10</f>
        <v>25</v>
      </c>
      <c r="G53" s="11">
        <f>'PT_8.1.5_2021'!G54*10</f>
        <v>43</v>
      </c>
      <c r="H53" s="11">
        <f>'PT_8.1.5_2021'!H54*10</f>
        <v>55</v>
      </c>
      <c r="I53" s="11">
        <f>'PT_8.1.5_2021'!I54*10</f>
        <v>46</v>
      </c>
      <c r="J53" s="11">
        <f>'PT_8.1.5_2021'!J54*10</f>
        <v>22</v>
      </c>
      <c r="K53" s="11">
        <f>'PT_8.1.5_2021'!K54*10</f>
        <v>146</v>
      </c>
      <c r="L53" s="11">
        <f>'PT_8.1.5_2021'!L54*10</f>
        <v>272</v>
      </c>
      <c r="M53" s="11">
        <f>'PT_8.1.5_2021'!M54*10</f>
        <v>134</v>
      </c>
      <c r="N53" s="11">
        <f>'PT_8.1.5_2021'!N54*10</f>
        <v>51</v>
      </c>
    </row>
    <row r="54" spans="1:14" ht="12.75" x14ac:dyDescent="0.2">
      <c r="A54">
        <v>457</v>
      </c>
      <c r="B54" s="1" t="s">
        <v>49</v>
      </c>
      <c r="C54" s="11">
        <f>'PT_8.1.5_2021'!C55*10</f>
        <v>70</v>
      </c>
      <c r="D54" s="11">
        <f>'PT_8.1.5_2021'!D55*10</f>
        <v>102</v>
      </c>
      <c r="E54" s="11">
        <f>'PT_8.1.5_2021'!E55*10</f>
        <v>76</v>
      </c>
      <c r="F54" s="11">
        <f>'PT_8.1.5_2021'!F55*10</f>
        <v>25</v>
      </c>
      <c r="G54" s="11">
        <f>'PT_8.1.5_2021'!G55*10</f>
        <v>51</v>
      </c>
      <c r="H54" s="11">
        <f>'PT_8.1.5_2021'!H55*10</f>
        <v>60</v>
      </c>
      <c r="I54" s="11">
        <f>'PT_8.1.5_2021'!I55*10</f>
        <v>60</v>
      </c>
      <c r="J54" s="11">
        <f>'PT_8.1.5_2021'!J55*10</f>
        <v>22</v>
      </c>
      <c r="K54" s="11">
        <f>'PT_8.1.5_2021'!K55*10</f>
        <v>265</v>
      </c>
      <c r="L54" s="11">
        <f>'PT_8.1.5_2021'!L55*10</f>
        <v>473</v>
      </c>
      <c r="M54" s="11">
        <f>'PT_8.1.5_2021'!M55*10</f>
        <v>222</v>
      </c>
      <c r="N54" s="11">
        <f>'PT_8.1.5_2021'!N55*10</f>
        <v>105</v>
      </c>
    </row>
    <row r="55" spans="1:14" ht="12.75" x14ac:dyDescent="0.2">
      <c r="A55">
        <v>458</v>
      </c>
      <c r="B55" s="1" t="s">
        <v>50</v>
      </c>
      <c r="C55" s="11">
        <f>'PT_8.1.5_2021'!C56*10</f>
        <v>56</v>
      </c>
      <c r="D55" s="11">
        <f>'PT_8.1.5_2021'!D56*10</f>
        <v>98</v>
      </c>
      <c r="E55" s="11">
        <f>'PT_8.1.5_2021'!E56*10</f>
        <v>54</v>
      </c>
      <c r="F55" s="11">
        <f>'PT_8.1.5_2021'!F56*10</f>
        <v>26</v>
      </c>
      <c r="G55" s="11">
        <f>'PT_8.1.5_2021'!G56*10</f>
        <v>38</v>
      </c>
      <c r="H55" s="11">
        <f>'PT_8.1.5_2021'!H56*10</f>
        <v>51</v>
      </c>
      <c r="I55" s="11">
        <f>'PT_8.1.5_2021'!I56*10</f>
        <v>40</v>
      </c>
      <c r="J55" s="11">
        <f>'PT_8.1.5_2021'!J56*10</f>
        <v>23</v>
      </c>
      <c r="K55" s="11">
        <f>'PT_8.1.5_2021'!K56*10</f>
        <v>247</v>
      </c>
      <c r="L55" s="11">
        <f>'PT_8.1.5_2021'!L56*10</f>
        <v>499</v>
      </c>
      <c r="M55" s="11">
        <f>'PT_8.1.5_2021'!M56*10</f>
        <v>178</v>
      </c>
      <c r="N55" s="11">
        <f>'PT_8.1.5_2021'!N56*10</f>
        <v>243</v>
      </c>
    </row>
    <row r="56" spans="1:14" ht="12.75" x14ac:dyDescent="0.2">
      <c r="A56">
        <v>459</v>
      </c>
      <c r="B56" s="1" t="s">
        <v>51</v>
      </c>
      <c r="C56" s="11">
        <f>'PT_8.1.5_2021'!C57*10</f>
        <v>46</v>
      </c>
      <c r="D56" s="11">
        <f>'PT_8.1.5_2021'!D57*10</f>
        <v>65</v>
      </c>
      <c r="E56" s="11">
        <f>'PT_8.1.5_2021'!E57*10</f>
        <v>47</v>
      </c>
      <c r="F56" s="11">
        <f>'PT_8.1.5_2021'!F57*10</f>
        <v>25</v>
      </c>
      <c r="G56" s="11">
        <f>'PT_8.1.5_2021'!G57*10</f>
        <v>35</v>
      </c>
      <c r="H56" s="11">
        <f>'PT_8.1.5_2021'!H57*10</f>
        <v>43</v>
      </c>
      <c r="I56" s="11">
        <f>'PT_8.1.5_2021'!I57*10</f>
        <v>37</v>
      </c>
      <c r="J56" s="11">
        <f>'PT_8.1.5_2021'!J57*10</f>
        <v>21</v>
      </c>
      <c r="K56" s="11">
        <f>'PT_8.1.5_2021'!K57*10</f>
        <v>163</v>
      </c>
      <c r="L56" s="11">
        <f>'PT_8.1.5_2021'!L57*10</f>
        <v>288</v>
      </c>
      <c r="M56" s="11">
        <f>'PT_8.1.5_2021'!M57*10</f>
        <v>132</v>
      </c>
      <c r="N56" s="11">
        <f>'PT_8.1.5_2021'!N57*10</f>
        <v>164</v>
      </c>
    </row>
    <row r="57" spans="1:14" ht="12.75" x14ac:dyDescent="0.2">
      <c r="A57">
        <v>460</v>
      </c>
      <c r="B57" s="1" t="s">
        <v>52</v>
      </c>
      <c r="C57" s="11">
        <f>'PT_8.1.5_2021'!C58*10</f>
        <v>60</v>
      </c>
      <c r="D57" s="11">
        <f>'PT_8.1.5_2021'!D58*10</f>
        <v>97</v>
      </c>
      <c r="E57" s="11">
        <f>'PT_8.1.5_2021'!E58*10</f>
        <v>55</v>
      </c>
      <c r="F57" s="11">
        <f>'PT_8.1.5_2021'!F58*10</f>
        <v>32</v>
      </c>
      <c r="G57" s="11">
        <f>'PT_8.1.5_2021'!G58*10</f>
        <v>34</v>
      </c>
      <c r="H57" s="11">
        <f>'PT_8.1.5_2021'!H58*10</f>
        <v>45</v>
      </c>
      <c r="I57" s="11">
        <f>'PT_8.1.5_2021'!I58*10</f>
        <v>33</v>
      </c>
      <c r="J57" s="11">
        <f>'PT_8.1.5_2021'!J58*10</f>
        <v>25</v>
      </c>
      <c r="K57" s="11">
        <f>'PT_8.1.5_2021'!K58*10</f>
        <v>235</v>
      </c>
      <c r="L57" s="11">
        <f>'PT_8.1.5_2021'!L58*10</f>
        <v>385</v>
      </c>
      <c r="M57" s="11">
        <f>'PT_8.1.5_2021'!M58*10</f>
        <v>185</v>
      </c>
      <c r="N57" s="11">
        <f>'PT_8.1.5_2021'!N58*10</f>
        <v>277</v>
      </c>
    </row>
    <row r="58" spans="1:14" ht="12.75" x14ac:dyDescent="0.2">
      <c r="A58">
        <v>461</v>
      </c>
      <c r="B58" s="1" t="s">
        <v>53</v>
      </c>
      <c r="C58" s="11">
        <f>'PT_8.1.5_2021'!C59*10</f>
        <v>91</v>
      </c>
      <c r="D58" s="11">
        <f>'PT_8.1.5_2021'!D59*10</f>
        <v>164</v>
      </c>
      <c r="E58" s="11">
        <f>'PT_8.1.5_2021'!E59*10</f>
        <v>95</v>
      </c>
      <c r="F58" s="11">
        <f>'PT_8.1.5_2021'!F59*10</f>
        <v>31</v>
      </c>
      <c r="G58" s="11">
        <f>'PT_8.1.5_2021'!G59*10</f>
        <v>70</v>
      </c>
      <c r="H58" s="11">
        <f>'PT_8.1.5_2021'!H59*10</f>
        <v>114</v>
      </c>
      <c r="I58" s="11">
        <f>'PT_8.1.5_2021'!I59*10</f>
        <v>76</v>
      </c>
      <c r="J58" s="11">
        <f>'PT_8.1.5_2021'!J59*10</f>
        <v>28</v>
      </c>
      <c r="K58" s="11">
        <f>'PT_8.1.5_2021'!K59*10</f>
        <v>332</v>
      </c>
      <c r="L58" s="11">
        <f>'PT_8.1.5_2021'!L59*10</f>
        <v>574</v>
      </c>
      <c r="M58" s="11">
        <f>'PT_8.1.5_2021'!M59*10</f>
        <v>277</v>
      </c>
      <c r="N58" s="11">
        <f>'PT_8.1.5_2021'!N59*10</f>
        <v>160</v>
      </c>
    </row>
    <row r="59" spans="1:14" ht="12.75" x14ac:dyDescent="0.2">
      <c r="A59">
        <v>462</v>
      </c>
      <c r="B59" s="1" t="s">
        <v>54</v>
      </c>
      <c r="C59" s="11">
        <f>'PT_8.1.5_2021'!C60*10</f>
        <v>68</v>
      </c>
      <c r="D59" s="11">
        <f>'PT_8.1.5_2021'!D60*10</f>
        <v>110</v>
      </c>
      <c r="E59" s="11">
        <f>'PT_8.1.5_2021'!E60*10</f>
        <v>74</v>
      </c>
      <c r="F59" s="11">
        <f>'PT_8.1.5_2021'!F60*10</f>
        <v>25</v>
      </c>
      <c r="G59" s="11">
        <f>'PT_8.1.5_2021'!G60*10</f>
        <v>55</v>
      </c>
      <c r="H59" s="11">
        <f>'PT_8.1.5_2021'!H60*10</f>
        <v>79</v>
      </c>
      <c r="I59" s="11">
        <f>'PT_8.1.5_2021'!I60*10</f>
        <v>62</v>
      </c>
      <c r="J59" s="11">
        <f>'PT_8.1.5_2021'!J60*10</f>
        <v>23</v>
      </c>
      <c r="K59" s="11">
        <f>'PT_8.1.5_2021'!K60*10</f>
        <v>333</v>
      </c>
      <c r="L59" s="11">
        <f>'PT_8.1.5_2021'!L60*10</f>
        <v>554</v>
      </c>
      <c r="M59" s="11">
        <f>'PT_8.1.5_2021'!M60*10</f>
        <v>274</v>
      </c>
      <c r="N59" s="11">
        <f>'PT_8.1.5_2021'!N60*10</f>
        <v>193</v>
      </c>
    </row>
    <row r="60" spans="1:14" s="2" customFormat="1" ht="12.75" x14ac:dyDescent="0.2">
      <c r="A60">
        <v>4</v>
      </c>
      <c r="B60" s="2" t="s">
        <v>55</v>
      </c>
      <c r="C60" s="11">
        <f>'PT_8.1.5_2021'!C61*10</f>
        <v>75</v>
      </c>
      <c r="D60" s="11">
        <f>'PT_8.1.5_2021'!D61*10</f>
        <v>119</v>
      </c>
      <c r="E60" s="11">
        <f>'PT_8.1.5_2021'!E61*10</f>
        <v>78</v>
      </c>
      <c r="F60" s="11">
        <f>'PT_8.1.5_2021'!F61*10</f>
        <v>32</v>
      </c>
      <c r="G60" s="11">
        <f>'PT_8.1.5_2021'!G61*10</f>
        <v>55</v>
      </c>
      <c r="H60" s="11">
        <f>'PT_8.1.5_2021'!H61*10</f>
        <v>77</v>
      </c>
      <c r="I60" s="11">
        <f>'PT_8.1.5_2021'!I61*10</f>
        <v>60</v>
      </c>
      <c r="J60" s="11">
        <f>'PT_8.1.5_2021'!J61*10</f>
        <v>27</v>
      </c>
      <c r="K60" s="11">
        <f>'PT_8.1.5_2021'!K61*10</f>
        <v>262</v>
      </c>
      <c r="L60" s="11">
        <f>'PT_8.1.5_2021'!L61*10</f>
        <v>439</v>
      </c>
      <c r="M60" s="11">
        <f>'PT_8.1.5_2021'!M61*10</f>
        <v>218</v>
      </c>
      <c r="N60" s="11">
        <f>'PT_8.1.5_2021'!N61*10</f>
        <v>192</v>
      </c>
    </row>
    <row r="61" spans="1:14" s="2" customFormat="1" ht="12.75" x14ac:dyDescent="0.2">
      <c r="A61">
        <v>0</v>
      </c>
      <c r="B61" s="2" t="s">
        <v>0</v>
      </c>
      <c r="C61" s="11">
        <f>'PT_8.1.5_2021'!C62*10</f>
        <v>84</v>
      </c>
      <c r="D61" s="11">
        <f>'PT_8.1.5_2021'!D62*10</f>
        <v>140</v>
      </c>
      <c r="E61" s="11">
        <f>'PT_8.1.5_2021'!E62*10</f>
        <v>88</v>
      </c>
      <c r="F61" s="11">
        <f>'PT_8.1.5_2021'!F62*10</f>
        <v>33</v>
      </c>
      <c r="G61" s="11">
        <f>'PT_8.1.5_2021'!G62*10</f>
        <v>60</v>
      </c>
      <c r="H61" s="11">
        <f>'PT_8.1.5_2021'!H62*10</f>
        <v>90</v>
      </c>
      <c r="I61" s="11">
        <f>'PT_8.1.5_2021'!I62*10</f>
        <v>65</v>
      </c>
      <c r="J61" s="11">
        <f>'PT_8.1.5_2021'!J62*10</f>
        <v>26</v>
      </c>
      <c r="K61" s="11">
        <f>'PT_8.1.5_2021'!K62*10</f>
        <v>315</v>
      </c>
      <c r="L61" s="11">
        <f>'PT_8.1.5_2021'!L62*10</f>
        <v>534</v>
      </c>
      <c r="M61" s="11">
        <f>'PT_8.1.5_2021'!M62*10</f>
        <v>266</v>
      </c>
      <c r="N61" s="11">
        <f>'PT_8.1.5_2021'!N62*10</f>
        <v>227</v>
      </c>
    </row>
    <row r="62" spans="1:14" x14ac:dyDescent="0.15"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x14ac:dyDescent="0.15">
      <c r="B63" s="51" t="s">
        <v>64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4" x14ac:dyDescent="0.15">
      <c r="B64" s="52" t="s">
        <v>120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</row>
    <row r="65" spans="2:14" x14ac:dyDescent="0.15">
      <c r="B65" s="38" t="s">
        <v>121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</sheetData>
  <mergeCells count="9">
    <mergeCell ref="B63:N63"/>
    <mergeCell ref="B64:N64"/>
    <mergeCell ref="B65:N65"/>
    <mergeCell ref="B1:N1"/>
    <mergeCell ref="B3:B5"/>
    <mergeCell ref="C3:F3"/>
    <mergeCell ref="G3:J3"/>
    <mergeCell ref="K3:N3"/>
    <mergeCell ref="C5:N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0"/>
  <dimension ref="A1:H56"/>
  <sheetViews>
    <sheetView zoomScale="190" zoomScaleNormal="190" workbookViewId="0">
      <selection activeCell="D2" sqref="D2:D51"/>
    </sheetView>
  </sheetViews>
  <sheetFormatPr baseColWidth="10" defaultColWidth="11.42578125" defaultRowHeight="8.25" x14ac:dyDescent="0.15"/>
  <cols>
    <col min="1" max="2" width="11.42578125" style="3"/>
    <col min="3" max="3" width="17.5703125" style="3" customWidth="1"/>
    <col min="4" max="4" width="7.7109375" style="3" customWidth="1"/>
    <col min="5" max="5" width="5.85546875" style="3" customWidth="1"/>
    <col min="6" max="16384" width="11.42578125" style="3"/>
  </cols>
  <sheetData>
    <row r="1" spans="1:8" x14ac:dyDescent="0.15">
      <c r="A1" s="3" t="s">
        <v>66</v>
      </c>
      <c r="B1" s="3" t="s">
        <v>65</v>
      </c>
      <c r="C1" s="1" t="s">
        <v>114</v>
      </c>
      <c r="D1" s="1" t="s">
        <v>115</v>
      </c>
    </row>
    <row r="2" spans="1:8" x14ac:dyDescent="0.15">
      <c r="A2" s="3" t="s">
        <v>67</v>
      </c>
      <c r="B2" s="3">
        <v>101</v>
      </c>
      <c r="C2" s="1" t="s">
        <v>2</v>
      </c>
      <c r="D2" s="11">
        <f>VLOOKUP('2019_D3_Karte'!B2,'2019_D3'!$A$11:$L$66,7,FALSE)</f>
        <v>103</v>
      </c>
      <c r="F2" s="3">
        <v>0</v>
      </c>
      <c r="G2" s="2" t="s">
        <v>0</v>
      </c>
      <c r="H2" s="11">
        <f>VLOOKUP(F2,'2019_D3'!$A$11:$L$66,7,FALSE)</f>
        <v>90</v>
      </c>
    </row>
    <row r="3" spans="1:8" x14ac:dyDescent="0.15">
      <c r="A3" s="3" t="s">
        <v>68</v>
      </c>
      <c r="B3" s="3">
        <v>102</v>
      </c>
      <c r="C3" s="1" t="s">
        <v>3</v>
      </c>
      <c r="D3" s="11">
        <f>VLOOKUP('2019_D3_Karte'!B3,'2019_D3'!$A$11:$L$66,7,FALSE)</f>
        <v>150</v>
      </c>
      <c r="F3" s="3">
        <v>159</v>
      </c>
      <c r="G3" s="1" t="s">
        <v>6</v>
      </c>
      <c r="H3" s="11">
        <f>VLOOKUP(F3,'2019_D3'!$A$11:$L$66,7,FALSE)</f>
        <v>82</v>
      </c>
    </row>
    <row r="4" spans="1:8" x14ac:dyDescent="0.15">
      <c r="A4" s="3" t="s">
        <v>69</v>
      </c>
      <c r="B4" s="3">
        <v>103</v>
      </c>
      <c r="C4" s="1" t="s">
        <v>4</v>
      </c>
      <c r="D4" s="11">
        <f>VLOOKUP('2019_D3_Karte'!B4,'2019_D3'!$A$11:$L$66,7,FALSE)</f>
        <v>84</v>
      </c>
      <c r="F4" s="3">
        <v>254</v>
      </c>
      <c r="G4" s="3" t="s">
        <v>19</v>
      </c>
      <c r="H4" s="11">
        <f>VLOOKUP(F4,'2019_D3'!$A$11:$L$66,7,FALSE)</f>
        <v>101</v>
      </c>
    </row>
    <row r="5" spans="1:8" x14ac:dyDescent="0.15">
      <c r="A5" s="3" t="s">
        <v>70</v>
      </c>
      <c r="B5" s="3">
        <v>151</v>
      </c>
      <c r="C5" s="1" t="s">
        <v>5</v>
      </c>
      <c r="D5" s="11">
        <f>VLOOKUP('2019_D3_Karte'!B5,'2019_D3'!$A$11:$L$66,7,FALSE)</f>
        <v>58</v>
      </c>
      <c r="F5" s="3">
        <v>241</v>
      </c>
      <c r="G5" s="3" t="s">
        <v>15</v>
      </c>
      <c r="H5" s="11">
        <f>VLOOKUP(F5,'2019_D3'!$A$11:$L$66,7,FALSE)</f>
        <v>130</v>
      </c>
    </row>
    <row r="6" spans="1:8" x14ac:dyDescent="0.15">
      <c r="A6" s="3" t="s">
        <v>71</v>
      </c>
      <c r="B6" s="3">
        <v>153</v>
      </c>
      <c r="C6" s="1" t="s">
        <v>9</v>
      </c>
      <c r="D6" s="11">
        <f>VLOOKUP('2019_D3_Karte'!B6,'2019_D3'!$A$11:$L$66,7,FALSE)</f>
        <v>127</v>
      </c>
    </row>
    <row r="7" spans="1:8" x14ac:dyDescent="0.15">
      <c r="A7" s="3" t="s">
        <v>72</v>
      </c>
      <c r="B7" s="3">
        <v>154</v>
      </c>
      <c r="C7" s="1" t="s">
        <v>10</v>
      </c>
      <c r="D7" s="11">
        <f>VLOOKUP('2019_D3_Karte'!B7,'2019_D3'!$A$11:$L$66,7,FALSE)</f>
        <v>91</v>
      </c>
    </row>
    <row r="8" spans="1:8" x14ac:dyDescent="0.15">
      <c r="A8" s="3" t="s">
        <v>73</v>
      </c>
      <c r="B8" s="3">
        <v>155</v>
      </c>
      <c r="C8" s="1" t="s">
        <v>11</v>
      </c>
      <c r="D8" s="11">
        <f>VLOOKUP('2019_D3_Karte'!B8,'2019_D3'!$A$11:$L$66,7,FALSE)</f>
        <v>91</v>
      </c>
    </row>
    <row r="9" spans="1:8" x14ac:dyDescent="0.15">
      <c r="A9" s="3" t="s">
        <v>74</v>
      </c>
      <c r="B9" s="3">
        <v>157</v>
      </c>
      <c r="C9" s="1" t="s">
        <v>12</v>
      </c>
      <c r="D9" s="11">
        <f>VLOOKUP('2019_D3_Karte'!B9,'2019_D3'!$A$11:$L$66,7,FALSE)</f>
        <v>104</v>
      </c>
    </row>
    <row r="10" spans="1:8" x14ac:dyDescent="0.15">
      <c r="A10" s="3" t="s">
        <v>75</v>
      </c>
      <c r="B10" s="3">
        <v>158</v>
      </c>
      <c r="C10" s="1" t="s">
        <v>13</v>
      </c>
      <c r="D10" s="11">
        <f>VLOOKUP('2019_D3_Karte'!B10,'2019_D3'!$A$11:$L$66,7,FALSE)</f>
        <v>80</v>
      </c>
    </row>
    <row r="11" spans="1:8" x14ac:dyDescent="0.15">
      <c r="A11" s="3" t="s">
        <v>76</v>
      </c>
      <c r="B11" s="3">
        <v>159016</v>
      </c>
      <c r="C11" s="1" t="s">
        <v>7</v>
      </c>
      <c r="D11" s="11">
        <f>VLOOKUP('2019_D3_Karte'!B11,'2019_D3'!$A$11:$L$66,7,FALSE)</f>
        <v>118</v>
      </c>
    </row>
    <row r="12" spans="1:8" x14ac:dyDescent="0.15">
      <c r="A12" s="3">
        <v>3159999</v>
      </c>
      <c r="B12" s="3">
        <v>159999</v>
      </c>
      <c r="C12" s="1" t="s">
        <v>8</v>
      </c>
      <c r="D12" s="11">
        <f>VLOOKUP('2019_D3_Karte'!B12,'2019_D3'!$A$11:$L$66,7,FALSE)</f>
        <v>66</v>
      </c>
    </row>
    <row r="13" spans="1:8" x14ac:dyDescent="0.15">
      <c r="A13" s="3" t="s">
        <v>77</v>
      </c>
      <c r="B13" s="3">
        <v>241</v>
      </c>
      <c r="C13" s="1" t="s">
        <v>15</v>
      </c>
      <c r="D13" s="11">
        <f>VLOOKUP('2019_D3_Karte'!B13,'2019_D3'!$A$11:$L$66,7,FALSE)</f>
        <v>130</v>
      </c>
    </row>
    <row r="14" spans="1:8" x14ac:dyDescent="0.15">
      <c r="A14" s="3" t="s">
        <v>78</v>
      </c>
      <c r="B14" s="3">
        <v>241001</v>
      </c>
      <c r="C14" s="1" t="s">
        <v>61</v>
      </c>
      <c r="D14" s="11">
        <f>VLOOKUP('2019_D3_Karte'!B14,'2019_D3'!$A$11:$L$66,7,FALSE)</f>
        <v>177</v>
      </c>
    </row>
    <row r="15" spans="1:8" x14ac:dyDescent="0.15">
      <c r="A15" s="3">
        <v>3241999</v>
      </c>
      <c r="B15" s="3">
        <v>241999</v>
      </c>
      <c r="C15" s="1" t="s">
        <v>16</v>
      </c>
      <c r="D15" s="11">
        <f>VLOOKUP('2019_D3_Karte'!B15,'2019_D3'!$A$11:$L$66,7,FALSE)</f>
        <v>95</v>
      </c>
    </row>
    <row r="16" spans="1:8" x14ac:dyDescent="0.15">
      <c r="A16" s="3" t="s">
        <v>79</v>
      </c>
      <c r="B16" s="3">
        <v>251</v>
      </c>
      <c r="C16" s="1" t="s">
        <v>17</v>
      </c>
      <c r="D16" s="11">
        <f>VLOOKUP('2019_D3_Karte'!B16,'2019_D3'!$A$11:$L$66,7,FALSE)</f>
        <v>70</v>
      </c>
    </row>
    <row r="17" spans="1:4" x14ac:dyDescent="0.15">
      <c r="A17" s="3" t="s">
        <v>80</v>
      </c>
      <c r="B17" s="3">
        <v>252</v>
      </c>
      <c r="C17" s="1" t="s">
        <v>18</v>
      </c>
      <c r="D17" s="11">
        <f>VLOOKUP('2019_D3_Karte'!B17,'2019_D3'!$A$11:$L$66,7,FALSE)</f>
        <v>119</v>
      </c>
    </row>
    <row r="18" spans="1:4" x14ac:dyDescent="0.15">
      <c r="A18" s="3" t="s">
        <v>81</v>
      </c>
      <c r="B18" s="3">
        <v>254</v>
      </c>
      <c r="C18" s="1" t="s">
        <v>19</v>
      </c>
      <c r="D18" s="11">
        <f>VLOOKUP('2019_D3_Karte'!B18,'2019_D3'!$A$11:$L$66,7,FALSE)</f>
        <v>101</v>
      </c>
    </row>
    <row r="19" spans="1:4" x14ac:dyDescent="0.15">
      <c r="A19" s="3" t="s">
        <v>82</v>
      </c>
      <c r="B19" s="3">
        <v>254021</v>
      </c>
      <c r="C19" s="1" t="s">
        <v>20</v>
      </c>
      <c r="D19" s="11">
        <f>VLOOKUP('2019_D3_Karte'!B19,'2019_D3'!$A$11:$L$66,7,FALSE)</f>
        <v>180</v>
      </c>
    </row>
    <row r="20" spans="1:4" x14ac:dyDescent="0.15">
      <c r="A20" s="3">
        <v>3254999</v>
      </c>
      <c r="B20" s="3">
        <v>254999</v>
      </c>
      <c r="C20" s="1" t="s">
        <v>21</v>
      </c>
      <c r="D20" s="11">
        <f>VLOOKUP('2019_D3_Karte'!B20,'2019_D3'!$A$11:$L$66,7,FALSE)</f>
        <v>61</v>
      </c>
    </row>
    <row r="21" spans="1:4" x14ac:dyDescent="0.15">
      <c r="A21" s="3" t="s">
        <v>83</v>
      </c>
      <c r="B21" s="3">
        <v>255</v>
      </c>
      <c r="C21" s="1" t="s">
        <v>22</v>
      </c>
      <c r="D21" s="11">
        <f>VLOOKUP('2019_D3_Karte'!B21,'2019_D3'!$A$11:$L$66,7,FALSE)</f>
        <v>114</v>
      </c>
    </row>
    <row r="22" spans="1:4" x14ac:dyDescent="0.15">
      <c r="A22" s="3" t="s">
        <v>84</v>
      </c>
      <c r="B22" s="3">
        <v>256</v>
      </c>
      <c r="C22" s="1" t="s">
        <v>23</v>
      </c>
      <c r="D22" s="11">
        <f>VLOOKUP('2019_D3_Karte'!B22,'2019_D3'!$A$11:$L$66,7,FALSE)</f>
        <v>104</v>
      </c>
    </row>
    <row r="23" spans="1:4" x14ac:dyDescent="0.15">
      <c r="A23" s="3" t="s">
        <v>85</v>
      </c>
      <c r="B23" s="3">
        <v>257</v>
      </c>
      <c r="C23" s="1" t="s">
        <v>24</v>
      </c>
      <c r="D23" s="11">
        <f>VLOOKUP('2019_D3_Karte'!B23,'2019_D3'!$A$11:$L$66,7,FALSE)</f>
        <v>92</v>
      </c>
    </row>
    <row r="24" spans="1:4" x14ac:dyDescent="0.15">
      <c r="A24" s="3" t="s">
        <v>86</v>
      </c>
      <c r="B24" s="3">
        <v>351</v>
      </c>
      <c r="C24" s="1" t="s">
        <v>26</v>
      </c>
      <c r="D24" s="11">
        <f>VLOOKUP('2019_D3_Karte'!B24,'2019_D3'!$A$11:$L$66,7,FALSE)</f>
        <v>111</v>
      </c>
    </row>
    <row r="25" spans="1:4" x14ac:dyDescent="0.15">
      <c r="A25" s="3" t="s">
        <v>87</v>
      </c>
      <c r="B25" s="3">
        <v>352</v>
      </c>
      <c r="C25" s="1" t="s">
        <v>27</v>
      </c>
      <c r="D25" s="11">
        <f>VLOOKUP('2019_D3_Karte'!B25,'2019_D3'!$A$11:$L$66,7,FALSE)</f>
        <v>89</v>
      </c>
    </row>
    <row r="26" spans="1:4" x14ac:dyDescent="0.15">
      <c r="A26" s="3" t="s">
        <v>88</v>
      </c>
      <c r="B26" s="3">
        <v>353</v>
      </c>
      <c r="C26" s="1" t="s">
        <v>28</v>
      </c>
      <c r="D26" s="11">
        <f>VLOOKUP('2019_D3_Karte'!B26,'2019_D3'!$A$11:$L$66,7,FALSE)</f>
        <v>62</v>
      </c>
    </row>
    <row r="27" spans="1:4" x14ac:dyDescent="0.15">
      <c r="A27" s="3" t="s">
        <v>89</v>
      </c>
      <c r="B27" s="3">
        <v>354</v>
      </c>
      <c r="C27" s="1" t="s">
        <v>29</v>
      </c>
      <c r="D27" s="11">
        <f>VLOOKUP('2019_D3_Karte'!B27,'2019_D3'!$A$11:$L$66,7,FALSE)</f>
        <v>106</v>
      </c>
    </row>
    <row r="28" spans="1:4" x14ac:dyDescent="0.15">
      <c r="A28" s="3" t="s">
        <v>90</v>
      </c>
      <c r="B28" s="3">
        <v>355</v>
      </c>
      <c r="C28" s="1" t="s">
        <v>30</v>
      </c>
      <c r="D28" s="11">
        <f>VLOOKUP('2019_D3_Karte'!B28,'2019_D3'!$A$11:$L$66,7,FALSE)</f>
        <v>83</v>
      </c>
    </row>
    <row r="29" spans="1:4" x14ac:dyDescent="0.15">
      <c r="A29" s="3" t="s">
        <v>91</v>
      </c>
      <c r="B29" s="3">
        <v>356</v>
      </c>
      <c r="C29" s="1" t="s">
        <v>31</v>
      </c>
      <c r="D29" s="11">
        <f>VLOOKUP('2019_D3_Karte'!B29,'2019_D3'!$A$11:$L$66,7,FALSE)</f>
        <v>47</v>
      </c>
    </row>
    <row r="30" spans="1:4" x14ac:dyDescent="0.15">
      <c r="A30" s="3" t="s">
        <v>92</v>
      </c>
      <c r="B30" s="3">
        <v>357</v>
      </c>
      <c r="C30" s="1" t="s">
        <v>32</v>
      </c>
      <c r="D30" s="11">
        <f>VLOOKUP('2019_D3_Karte'!B30,'2019_D3'!$A$11:$L$66,7,FALSE)</f>
        <v>47</v>
      </c>
    </row>
    <row r="31" spans="1:4" x14ac:dyDescent="0.15">
      <c r="A31" s="3" t="s">
        <v>93</v>
      </c>
      <c r="B31" s="3">
        <v>358</v>
      </c>
      <c r="C31" s="1" t="s">
        <v>33</v>
      </c>
      <c r="D31" s="11">
        <f>VLOOKUP('2019_D3_Karte'!B31,'2019_D3'!$A$11:$L$66,7,FALSE)</f>
        <v>95</v>
      </c>
    </row>
    <row r="32" spans="1:4" x14ac:dyDescent="0.15">
      <c r="A32" s="3" t="s">
        <v>94</v>
      </c>
      <c r="B32" s="3">
        <v>359</v>
      </c>
      <c r="C32" s="1" t="s">
        <v>34</v>
      </c>
      <c r="D32" s="11">
        <f>VLOOKUP('2019_D3_Karte'!B32,'2019_D3'!$A$11:$L$66,7,FALSE)</f>
        <v>96</v>
      </c>
    </row>
    <row r="33" spans="1:4" x14ac:dyDescent="0.15">
      <c r="A33" s="3" t="s">
        <v>95</v>
      </c>
      <c r="B33" s="3">
        <v>360</v>
      </c>
      <c r="C33" s="1" t="s">
        <v>35</v>
      </c>
      <c r="D33" s="11">
        <f>VLOOKUP('2019_D3_Karte'!B33,'2019_D3'!$A$11:$L$66,7,FALSE)</f>
        <v>79</v>
      </c>
    </row>
    <row r="34" spans="1:4" x14ac:dyDescent="0.15">
      <c r="A34" s="3" t="s">
        <v>96</v>
      </c>
      <c r="B34" s="3">
        <v>361</v>
      </c>
      <c r="C34" s="1" t="s">
        <v>36</v>
      </c>
      <c r="D34" s="11">
        <f>VLOOKUP('2019_D3_Karte'!B34,'2019_D3'!$A$11:$L$66,7,FALSE)</f>
        <v>71</v>
      </c>
    </row>
    <row r="35" spans="1:4" x14ac:dyDescent="0.15">
      <c r="A35" s="3" t="s">
        <v>97</v>
      </c>
      <c r="B35" s="3">
        <v>401</v>
      </c>
      <c r="C35" s="1" t="s">
        <v>38</v>
      </c>
      <c r="D35" s="11">
        <f>VLOOKUP('2019_D3_Karte'!B35,'2019_D3'!$A$11:$L$66,7,FALSE)</f>
        <v>179</v>
      </c>
    </row>
    <row r="36" spans="1:4" x14ac:dyDescent="0.15">
      <c r="A36" s="3" t="s">
        <v>98</v>
      </c>
      <c r="B36" s="3">
        <v>402</v>
      </c>
      <c r="C36" s="1" t="s">
        <v>39</v>
      </c>
      <c r="D36" s="11">
        <f>VLOOKUP('2019_D3_Karte'!B36,'2019_D3'!$A$11:$L$66,7,FALSE)</f>
        <v>171</v>
      </c>
    </row>
    <row r="37" spans="1:4" x14ac:dyDescent="0.15">
      <c r="A37" s="3" t="s">
        <v>99</v>
      </c>
      <c r="B37" s="3">
        <v>403</v>
      </c>
      <c r="C37" s="1" t="s">
        <v>40</v>
      </c>
      <c r="D37" s="11">
        <f>VLOOKUP('2019_D3_Karte'!B37,'2019_D3'!$A$11:$L$66,7,FALSE)</f>
        <v>137</v>
      </c>
    </row>
    <row r="38" spans="1:4" x14ac:dyDescent="0.15">
      <c r="A38" s="3" t="s">
        <v>100</v>
      </c>
      <c r="B38" s="3">
        <v>404</v>
      </c>
      <c r="C38" s="1" t="s">
        <v>41</v>
      </c>
      <c r="D38" s="11">
        <f>VLOOKUP('2019_D3_Karte'!B38,'2019_D3'!$A$11:$L$66,7,FALSE)</f>
        <v>135</v>
      </c>
    </row>
    <row r="39" spans="1:4" x14ac:dyDescent="0.15">
      <c r="A39" s="3" t="s">
        <v>101</v>
      </c>
      <c r="B39" s="3">
        <v>405</v>
      </c>
      <c r="C39" s="1" t="s">
        <v>42</v>
      </c>
      <c r="D39" s="11">
        <f>VLOOKUP('2019_D3_Karte'!B39,'2019_D3'!$A$11:$L$66,7,FALSE)</f>
        <v>205</v>
      </c>
    </row>
    <row r="40" spans="1:4" x14ac:dyDescent="0.15">
      <c r="A40" s="3" t="s">
        <v>102</v>
      </c>
      <c r="B40" s="3">
        <v>451</v>
      </c>
      <c r="C40" s="1" t="s">
        <v>43</v>
      </c>
      <c r="D40" s="11">
        <f>VLOOKUP('2019_D3_Karte'!B40,'2019_D3'!$A$11:$L$66,7,FALSE)</f>
        <v>58</v>
      </c>
    </row>
    <row r="41" spans="1:4" x14ac:dyDescent="0.15">
      <c r="A41" s="3" t="s">
        <v>103</v>
      </c>
      <c r="B41" s="3">
        <v>452</v>
      </c>
      <c r="C41" s="1" t="s">
        <v>44</v>
      </c>
      <c r="D41" s="11">
        <f>VLOOKUP('2019_D3_Karte'!B41,'2019_D3'!$A$11:$L$66,7,FALSE)</f>
        <v>110</v>
      </c>
    </row>
    <row r="42" spans="1:4" x14ac:dyDescent="0.15">
      <c r="A42" s="3" t="s">
        <v>104</v>
      </c>
      <c r="B42" s="3">
        <v>453</v>
      </c>
      <c r="C42" s="1" t="s">
        <v>45</v>
      </c>
      <c r="D42" s="11">
        <f>VLOOKUP('2019_D3_Karte'!B42,'2019_D3'!$A$11:$L$66,7,FALSE)</f>
        <v>58</v>
      </c>
    </row>
    <row r="43" spans="1:4" x14ac:dyDescent="0.15">
      <c r="A43" s="3" t="s">
        <v>105</v>
      </c>
      <c r="B43" s="3">
        <v>454</v>
      </c>
      <c r="C43" s="1" t="s">
        <v>46</v>
      </c>
      <c r="D43" s="11">
        <f>VLOOKUP('2019_D3_Karte'!B43,'2019_D3'!$A$11:$L$66,7,FALSE)</f>
        <v>40</v>
      </c>
    </row>
    <row r="44" spans="1:4" x14ac:dyDescent="0.15">
      <c r="A44" s="3" t="s">
        <v>106</v>
      </c>
      <c r="B44" s="3">
        <v>455</v>
      </c>
      <c r="C44" s="1" t="s">
        <v>47</v>
      </c>
      <c r="D44" s="11">
        <f>VLOOKUP('2019_D3_Karte'!B44,'2019_D3'!$A$11:$L$66,7,FALSE)</f>
        <v>74</v>
      </c>
    </row>
    <row r="45" spans="1:4" x14ac:dyDescent="0.15">
      <c r="A45" s="3" t="s">
        <v>107</v>
      </c>
      <c r="B45" s="3">
        <v>456</v>
      </c>
      <c r="C45" s="1" t="s">
        <v>48</v>
      </c>
      <c r="D45" s="11">
        <f>VLOOKUP('2019_D3_Karte'!B45,'2019_D3'!$A$11:$L$66,7,FALSE)</f>
        <v>55</v>
      </c>
    </row>
    <row r="46" spans="1:4" x14ac:dyDescent="0.15">
      <c r="A46" s="3" t="s">
        <v>108</v>
      </c>
      <c r="B46" s="3">
        <v>457</v>
      </c>
      <c r="C46" s="1" t="s">
        <v>49</v>
      </c>
      <c r="D46" s="11">
        <f>VLOOKUP('2019_D3_Karte'!B46,'2019_D3'!$A$11:$L$66,7,FALSE)</f>
        <v>60</v>
      </c>
    </row>
    <row r="47" spans="1:4" x14ac:dyDescent="0.15">
      <c r="A47" s="3" t="s">
        <v>109</v>
      </c>
      <c r="B47" s="3">
        <v>458</v>
      </c>
      <c r="C47" s="1" t="s">
        <v>50</v>
      </c>
      <c r="D47" s="11">
        <f>VLOOKUP('2019_D3_Karte'!B47,'2019_D3'!$A$11:$L$66,7,FALSE)</f>
        <v>51</v>
      </c>
    </row>
    <row r="48" spans="1:4" x14ac:dyDescent="0.15">
      <c r="A48" s="3" t="s">
        <v>110</v>
      </c>
      <c r="B48" s="3">
        <v>459</v>
      </c>
      <c r="C48" s="1" t="s">
        <v>51</v>
      </c>
      <c r="D48" s="11">
        <f>VLOOKUP('2019_D3_Karte'!B48,'2019_D3'!$A$11:$L$66,7,FALSE)</f>
        <v>43</v>
      </c>
    </row>
    <row r="49" spans="1:4" x14ac:dyDescent="0.15">
      <c r="A49" s="3" t="s">
        <v>111</v>
      </c>
      <c r="B49" s="3">
        <v>460</v>
      </c>
      <c r="C49" s="1" t="s">
        <v>52</v>
      </c>
      <c r="D49" s="11">
        <f>VLOOKUP('2019_D3_Karte'!B49,'2019_D3'!$A$11:$L$66,7,FALSE)</f>
        <v>45</v>
      </c>
    </row>
    <row r="50" spans="1:4" x14ac:dyDescent="0.15">
      <c r="A50" s="3" t="s">
        <v>112</v>
      </c>
      <c r="B50" s="3">
        <v>461</v>
      </c>
      <c r="C50" s="1" t="s">
        <v>53</v>
      </c>
      <c r="D50" s="11">
        <f>VLOOKUP('2019_D3_Karte'!B50,'2019_D3'!$A$11:$L$66,7,FALSE)</f>
        <v>114</v>
      </c>
    </row>
    <row r="51" spans="1:4" x14ac:dyDescent="0.15">
      <c r="A51" s="3" t="s">
        <v>113</v>
      </c>
      <c r="B51" s="3">
        <v>462</v>
      </c>
      <c r="C51" s="1" t="s">
        <v>54</v>
      </c>
      <c r="D51" s="11">
        <f>VLOOKUP('2019_D3_Karte'!B51,'2019_D3'!$A$11:$L$66,7,FALSE)</f>
        <v>79</v>
      </c>
    </row>
    <row r="52" spans="1:4" x14ac:dyDescent="0.15">
      <c r="C52" s="6"/>
      <c r="D52" s="1"/>
    </row>
    <row r="53" spans="1:4" ht="44.25" customHeight="1" x14ac:dyDescent="0.15">
      <c r="C53" s="51" t="s">
        <v>64</v>
      </c>
      <c r="D53" s="51"/>
    </row>
    <row r="54" spans="1:4" x14ac:dyDescent="0.15">
      <c r="C54" s="53"/>
      <c r="D54" s="53"/>
    </row>
    <row r="55" spans="1:4" x14ac:dyDescent="0.15">
      <c r="C55" s="38" t="s">
        <v>63</v>
      </c>
      <c r="D55" s="38"/>
    </row>
    <row r="56" spans="1:4" ht="16.5" customHeight="1" x14ac:dyDescent="0.15"/>
  </sheetData>
  <mergeCells count="3">
    <mergeCell ref="C53:D53"/>
    <mergeCell ref="C54:D54"/>
    <mergeCell ref="C55:D5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2019_D3</vt:lpstr>
      <vt:lpstr>PT_8.1.5_2021</vt:lpstr>
      <vt:lpstr>PT_8_1_5_2021_in_Tausend</vt:lpstr>
      <vt:lpstr>2019_D3_Karte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jan.scharf</dc:creator>
  <cp:lastModifiedBy>Biester, Christoph (LSN)</cp:lastModifiedBy>
  <cp:lastPrinted>2019-11-18T12:40:47Z</cp:lastPrinted>
  <dcterms:created xsi:type="dcterms:W3CDTF">2012-06-06T14:49:21Z</dcterms:created>
  <dcterms:modified xsi:type="dcterms:W3CDTF">2020-11-23T09:49:18Z</dcterms:modified>
</cp:coreProperties>
</file>