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4022CA24-D1B3-4145-8F4B-8B28DD7C403A}" xr6:coauthVersionLast="36" xr6:coauthVersionMax="36" xr10:uidLastSave="{00000000-0000-0000-0000-000000000000}"/>
  <bookViews>
    <workbookView xWindow="0" yWindow="0" windowWidth="28800" windowHeight="14025" xr2:uid="{ECE74242-6EB0-4ACD-89B0-5A147CC0D915}"/>
  </bookViews>
  <sheets>
    <sheet name="2019_A6" sheetId="16" r:id="rId1"/>
    <sheet name="A6_Berechnung" sheetId="15" r:id="rId2"/>
    <sheet name="2019_Rohdaten" sheetId="14" r:id="rId3"/>
    <sheet name="2019_Rand_Grafik_Rohdaten" sheetId="12" r:id="rId4"/>
    <sheet name="2018_A6_Rand" sheetId="3" r:id="rId5"/>
    <sheet name="2018_A6_Rand_Grafik" sheetId="11" r:id="rId6"/>
    <sheet name="2018_A6_Zeitreihe" sheetId="10" r:id="rId7"/>
    <sheet name="2016_Rand_Grafik" sheetId="1" r:id="rId8"/>
    <sheet name="2018_A6_Zeitreihe_Berechnung" sheetId="2" r:id="rId9"/>
    <sheet name="2005_A6_Rohdaten" sheetId="9" r:id="rId10"/>
    <sheet name="2016_A6_Rohdaten" sheetId="4" r:id="rId11"/>
    <sheet name="2017_A6_Rohdaten" sheetId="5" r:id="rId12"/>
    <sheet name="2018_A6_Rohdaten" sheetId="6" r:id="rId13"/>
  </sheets>
  <externalReferences>
    <externalReference r:id="rId14"/>
  </externalReferences>
  <definedNames>
    <definedName name="_xlnm._FilterDatabase" localSheetId="4" hidden="1">'2018_A6_Rand'!$B$8:$I$8</definedName>
    <definedName name="_xlnm._FilterDatabase" localSheetId="6" hidden="1">'2018_A6_Zeitreihe'!$A$9:$F$9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6" l="1"/>
  <c r="G36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D21" i="16"/>
  <c r="E21" i="16"/>
  <c r="F21" i="16"/>
  <c r="G21" i="16"/>
  <c r="D22" i="16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D29" i="16"/>
  <c r="E29" i="16"/>
  <c r="F29" i="16"/>
  <c r="G29" i="16"/>
  <c r="D30" i="16"/>
  <c r="E30" i="16"/>
  <c r="F30" i="16"/>
  <c r="G30" i="16"/>
  <c r="D31" i="16"/>
  <c r="E31" i="16"/>
  <c r="F31" i="16"/>
  <c r="G31" i="16"/>
  <c r="D32" i="16"/>
  <c r="E32" i="16"/>
  <c r="F32" i="16"/>
  <c r="G32" i="16"/>
  <c r="D33" i="16"/>
  <c r="E33" i="16"/>
  <c r="F33" i="16"/>
  <c r="G33" i="16"/>
  <c r="D34" i="16"/>
  <c r="E34" i="16"/>
  <c r="F34" i="16"/>
  <c r="G34" i="16"/>
  <c r="D35" i="16"/>
  <c r="E35" i="16"/>
  <c r="F35" i="16"/>
  <c r="G35" i="16"/>
  <c r="D37" i="16"/>
  <c r="E37" i="16"/>
  <c r="E36" i="16" s="1"/>
  <c r="F37" i="16"/>
  <c r="G37" i="16"/>
  <c r="D38" i="16"/>
  <c r="D36" i="16" s="1"/>
  <c r="E38" i="16"/>
  <c r="F38" i="16"/>
  <c r="G38" i="16"/>
  <c r="D39" i="16"/>
  <c r="E39" i="16"/>
  <c r="F39" i="16"/>
  <c r="G39" i="16"/>
  <c r="D10" i="16"/>
  <c r="G10" i="16"/>
  <c r="F10" i="16"/>
  <c r="E10" i="16"/>
  <c r="H54" i="15"/>
  <c r="G54" i="15"/>
  <c r="F54" i="15"/>
  <c r="E54" i="15"/>
  <c r="H10" i="11" l="1"/>
  <c r="C5" i="12" l="1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124" i="12"/>
  <c r="D124" i="12"/>
  <c r="E124" i="12"/>
  <c r="C125" i="12"/>
  <c r="D125" i="12"/>
  <c r="E125" i="12"/>
  <c r="B126" i="12"/>
  <c r="C126" i="12"/>
  <c r="D126" i="12"/>
  <c r="E4" i="12"/>
  <c r="D4" i="12"/>
  <c r="C4" i="12"/>
  <c r="C7" i="15"/>
  <c r="E7" i="15"/>
  <c r="F7" i="15"/>
  <c r="G7" i="15"/>
  <c r="H7" i="15"/>
  <c r="C8" i="15"/>
  <c r="E8" i="15"/>
  <c r="F8" i="15"/>
  <c r="G8" i="15"/>
  <c r="H8" i="15"/>
  <c r="C9" i="15"/>
  <c r="E9" i="15"/>
  <c r="F9" i="15"/>
  <c r="G9" i="15"/>
  <c r="H9" i="15"/>
  <c r="C10" i="15"/>
  <c r="E10" i="15"/>
  <c r="F10" i="15"/>
  <c r="G10" i="15"/>
  <c r="H10" i="15"/>
  <c r="C11" i="15"/>
  <c r="E11" i="15"/>
  <c r="F11" i="15"/>
  <c r="G11" i="15"/>
  <c r="H11" i="15"/>
  <c r="C12" i="15"/>
  <c r="E12" i="15"/>
  <c r="F12" i="15"/>
  <c r="G12" i="15"/>
  <c r="H12" i="15"/>
  <c r="C13" i="15"/>
  <c r="E13" i="15"/>
  <c r="F13" i="15"/>
  <c r="G13" i="15"/>
  <c r="H13" i="15"/>
  <c r="C14" i="15"/>
  <c r="E14" i="15"/>
  <c r="F14" i="15"/>
  <c r="G14" i="15"/>
  <c r="H14" i="15"/>
  <c r="C15" i="15"/>
  <c r="E15" i="15"/>
  <c r="F15" i="15"/>
  <c r="G15" i="15"/>
  <c r="H15" i="15"/>
  <c r="C16" i="15"/>
  <c r="E16" i="15"/>
  <c r="F16" i="15"/>
  <c r="G16" i="15"/>
  <c r="H16" i="15"/>
  <c r="C17" i="15"/>
  <c r="E17" i="15"/>
  <c r="F17" i="15"/>
  <c r="G17" i="15"/>
  <c r="H17" i="15"/>
  <c r="C18" i="15"/>
  <c r="E18" i="15"/>
  <c r="F18" i="15"/>
  <c r="G18" i="15"/>
  <c r="H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H22" i="15"/>
  <c r="C23" i="15"/>
  <c r="E23" i="15"/>
  <c r="F23" i="15"/>
  <c r="G23" i="15"/>
  <c r="C24" i="15"/>
  <c r="E24" i="15"/>
  <c r="F24" i="15"/>
  <c r="G24" i="15"/>
  <c r="H24" i="15"/>
  <c r="C25" i="15"/>
  <c r="E25" i="15"/>
  <c r="F25" i="15"/>
  <c r="G25" i="15"/>
  <c r="H25" i="15"/>
  <c r="C26" i="15"/>
  <c r="E26" i="15"/>
  <c r="F26" i="15"/>
  <c r="G26" i="15"/>
  <c r="H26" i="15"/>
  <c r="C27" i="15"/>
  <c r="E27" i="15"/>
  <c r="F27" i="15"/>
  <c r="G27" i="15"/>
  <c r="C28" i="15"/>
  <c r="E28" i="15"/>
  <c r="F28" i="15"/>
  <c r="G28" i="15"/>
  <c r="H28" i="15"/>
  <c r="C29" i="15"/>
  <c r="E29" i="15"/>
  <c r="F29" i="15"/>
  <c r="G29" i="15"/>
  <c r="H29" i="15"/>
  <c r="C30" i="15"/>
  <c r="E30" i="15"/>
  <c r="F30" i="15"/>
  <c r="G30" i="15"/>
  <c r="H30" i="15"/>
  <c r="C31" i="15"/>
  <c r="E31" i="15"/>
  <c r="F31" i="15"/>
  <c r="G31" i="15"/>
  <c r="H31" i="15"/>
  <c r="C32" i="15"/>
  <c r="E32" i="15"/>
  <c r="F32" i="15"/>
  <c r="G32" i="15"/>
  <c r="H32" i="15"/>
  <c r="C33" i="15"/>
  <c r="E33" i="15"/>
  <c r="F33" i="15"/>
  <c r="G33" i="15"/>
  <c r="H33" i="15"/>
  <c r="C34" i="15"/>
  <c r="E34" i="15"/>
  <c r="F34" i="15"/>
  <c r="G34" i="15"/>
  <c r="H34" i="15"/>
  <c r="C35" i="15"/>
  <c r="E35" i="15"/>
  <c r="F35" i="15"/>
  <c r="G35" i="15"/>
  <c r="H35" i="15"/>
  <c r="C36" i="15"/>
  <c r="E36" i="15"/>
  <c r="F36" i="15"/>
  <c r="G36" i="15"/>
  <c r="H36" i="15"/>
  <c r="C37" i="15"/>
  <c r="E37" i="15"/>
  <c r="F37" i="15"/>
  <c r="G37" i="15"/>
  <c r="H37" i="15"/>
  <c r="C38" i="15"/>
  <c r="E38" i="15"/>
  <c r="F38" i="15"/>
  <c r="G38" i="15"/>
  <c r="H38" i="15"/>
  <c r="C39" i="15"/>
  <c r="E39" i="15"/>
  <c r="F39" i="15"/>
  <c r="G39" i="15"/>
  <c r="H39" i="15"/>
  <c r="C40" i="15"/>
  <c r="E40" i="15"/>
  <c r="F40" i="15"/>
  <c r="G40" i="15"/>
  <c r="H40" i="15"/>
  <c r="C41" i="15"/>
  <c r="E41" i="15"/>
  <c r="F41" i="15"/>
  <c r="G41" i="15"/>
  <c r="H41" i="15"/>
  <c r="C42" i="15"/>
  <c r="E42" i="15"/>
  <c r="F42" i="15"/>
  <c r="G42" i="15"/>
  <c r="H42" i="15"/>
  <c r="C43" i="15"/>
  <c r="E43" i="15"/>
  <c r="F43" i="15"/>
  <c r="G43" i="15"/>
  <c r="H43" i="15"/>
  <c r="C44" i="15"/>
  <c r="E44" i="15"/>
  <c r="F44" i="15"/>
  <c r="G44" i="15"/>
  <c r="H44" i="15"/>
  <c r="C45" i="15"/>
  <c r="E45" i="15"/>
  <c r="F45" i="15"/>
  <c r="G45" i="15"/>
  <c r="H45" i="15"/>
  <c r="C46" i="15"/>
  <c r="E46" i="15"/>
  <c r="F46" i="15"/>
  <c r="G46" i="15"/>
  <c r="H46" i="15"/>
  <c r="C47" i="15"/>
  <c r="E47" i="15"/>
  <c r="F47" i="15"/>
  <c r="G47" i="15"/>
  <c r="H47" i="15"/>
  <c r="C48" i="15"/>
  <c r="E48" i="15"/>
  <c r="F48" i="15"/>
  <c r="G48" i="15"/>
  <c r="H48" i="15"/>
  <c r="C49" i="15"/>
  <c r="E49" i="15"/>
  <c r="F49" i="15"/>
  <c r="G49" i="15"/>
  <c r="H49" i="15"/>
  <c r="C50" i="15"/>
  <c r="E50" i="15"/>
  <c r="F50" i="15"/>
  <c r="G50" i="15"/>
  <c r="H50" i="15"/>
  <c r="C51" i="15"/>
  <c r="E51" i="15"/>
  <c r="F51" i="15"/>
  <c r="G51" i="15"/>
  <c r="H51" i="15"/>
  <c r="C52" i="15"/>
  <c r="E52" i="15"/>
  <c r="F52" i="15"/>
  <c r="G52" i="15"/>
  <c r="H52" i="15"/>
  <c r="C53" i="15"/>
  <c r="E53" i="15"/>
  <c r="F53" i="15"/>
  <c r="G53" i="15"/>
  <c r="H53" i="15"/>
  <c r="C55" i="15"/>
  <c r="E55" i="15"/>
  <c r="F55" i="15"/>
  <c r="G55" i="15"/>
  <c r="H55" i="15"/>
  <c r="C56" i="15"/>
  <c r="E56" i="15"/>
  <c r="F56" i="15"/>
  <c r="G56" i="15"/>
  <c r="H56" i="15"/>
  <c r="C57" i="15"/>
  <c r="E57" i="15"/>
  <c r="F57" i="15"/>
  <c r="G57" i="15"/>
  <c r="H57" i="15"/>
  <c r="C58" i="15"/>
  <c r="E58" i="15"/>
  <c r="F58" i="15"/>
  <c r="G58" i="15"/>
  <c r="H58" i="15"/>
  <c r="C59" i="15"/>
  <c r="E59" i="15"/>
  <c r="F59" i="15"/>
  <c r="G59" i="15"/>
  <c r="H59" i="15"/>
  <c r="C60" i="15"/>
  <c r="E60" i="15"/>
  <c r="F60" i="15"/>
  <c r="G60" i="15"/>
  <c r="H60" i="15"/>
  <c r="C61" i="15"/>
  <c r="E61" i="15"/>
  <c r="F61" i="15"/>
  <c r="G61" i="15"/>
  <c r="H61" i="15"/>
  <c r="C62" i="15"/>
  <c r="E62" i="15"/>
  <c r="F62" i="15"/>
  <c r="G62" i="15"/>
  <c r="H62" i="15"/>
  <c r="C63" i="15"/>
  <c r="E63" i="15"/>
  <c r="F63" i="15"/>
  <c r="G63" i="15"/>
  <c r="H63" i="15"/>
  <c r="C64" i="15"/>
  <c r="E64" i="15"/>
  <c r="F64" i="15"/>
  <c r="G64" i="15"/>
  <c r="H64" i="15"/>
  <c r="C65" i="15"/>
  <c r="E65" i="15"/>
  <c r="F65" i="15"/>
  <c r="G65" i="15"/>
  <c r="H65" i="15"/>
  <c r="C66" i="15"/>
  <c r="E66" i="15"/>
  <c r="F66" i="15"/>
  <c r="G66" i="15"/>
  <c r="H66" i="15"/>
  <c r="C67" i="15"/>
  <c r="E67" i="15"/>
  <c r="F67" i="15"/>
  <c r="G67" i="15"/>
  <c r="H67" i="15"/>
  <c r="C68" i="15"/>
  <c r="E68" i="15"/>
  <c r="F68" i="15"/>
  <c r="G68" i="15"/>
  <c r="H68" i="15"/>
  <c r="C69" i="15"/>
  <c r="E69" i="15"/>
  <c r="F69" i="15"/>
  <c r="G69" i="15"/>
  <c r="H69" i="15"/>
  <c r="C70" i="15"/>
  <c r="E70" i="15"/>
  <c r="F70" i="15"/>
  <c r="G70" i="15"/>
  <c r="H70" i="15"/>
  <c r="C71" i="15"/>
  <c r="E71" i="15"/>
  <c r="F71" i="15"/>
  <c r="G71" i="15"/>
  <c r="H71" i="15"/>
  <c r="C72" i="15"/>
  <c r="E72" i="15"/>
  <c r="F72" i="15"/>
  <c r="G72" i="15"/>
  <c r="H72" i="15"/>
  <c r="C73" i="15"/>
  <c r="E73" i="15"/>
  <c r="F73" i="15"/>
  <c r="G73" i="15"/>
  <c r="H73" i="15"/>
  <c r="C74" i="15"/>
  <c r="E74" i="15"/>
  <c r="F74" i="15"/>
  <c r="G74" i="15"/>
  <c r="H74" i="15"/>
  <c r="C75" i="15"/>
  <c r="E75" i="15"/>
  <c r="F75" i="15"/>
  <c r="G75" i="15"/>
  <c r="H75" i="15"/>
  <c r="C76" i="15"/>
  <c r="E76" i="15"/>
  <c r="F76" i="15"/>
  <c r="G76" i="15"/>
  <c r="H76" i="15"/>
  <c r="C77" i="15"/>
  <c r="E77" i="15"/>
  <c r="F77" i="15"/>
  <c r="G77" i="15"/>
  <c r="H77" i="15"/>
  <c r="C78" i="15"/>
  <c r="E78" i="15"/>
  <c r="F78" i="15"/>
  <c r="G78" i="15"/>
  <c r="H78" i="15"/>
  <c r="C79" i="15"/>
  <c r="E79" i="15"/>
  <c r="F79" i="15"/>
  <c r="G79" i="15"/>
  <c r="H79" i="15"/>
  <c r="C80" i="15"/>
  <c r="E80" i="15"/>
  <c r="F80" i="15"/>
  <c r="G80" i="15"/>
  <c r="H80" i="15"/>
  <c r="C81" i="15"/>
  <c r="E81" i="15"/>
  <c r="F81" i="15"/>
  <c r="G81" i="15"/>
  <c r="H81" i="15"/>
  <c r="C82" i="15"/>
  <c r="E82" i="15"/>
  <c r="F82" i="15"/>
  <c r="G82" i="15"/>
  <c r="H82" i="15"/>
  <c r="C83" i="15"/>
  <c r="E83" i="15"/>
  <c r="F83" i="15"/>
  <c r="G83" i="15"/>
  <c r="H83" i="15"/>
  <c r="C84" i="15"/>
  <c r="E84" i="15"/>
  <c r="F84" i="15"/>
  <c r="G84" i="15"/>
  <c r="H84" i="15"/>
  <c r="C85" i="15"/>
  <c r="E85" i="15"/>
  <c r="F85" i="15"/>
  <c r="G85" i="15"/>
  <c r="H85" i="15"/>
  <c r="C86" i="15"/>
  <c r="E86" i="15"/>
  <c r="F86" i="15"/>
  <c r="G86" i="15"/>
  <c r="H86" i="15"/>
  <c r="C87" i="15"/>
  <c r="E87" i="15"/>
  <c r="F87" i="15"/>
  <c r="G87" i="15"/>
  <c r="H87" i="15"/>
  <c r="C88" i="15"/>
  <c r="E88" i="15"/>
  <c r="F88" i="15"/>
  <c r="G88" i="15"/>
  <c r="H88" i="15"/>
  <c r="C89" i="15"/>
  <c r="E89" i="15"/>
  <c r="F89" i="15"/>
  <c r="G89" i="15"/>
  <c r="H89" i="15"/>
  <c r="C90" i="15"/>
  <c r="E90" i="15"/>
  <c r="F90" i="15"/>
  <c r="G90" i="15"/>
  <c r="H90" i="15"/>
  <c r="C91" i="15"/>
  <c r="E91" i="15"/>
  <c r="F91" i="15"/>
  <c r="G91" i="15"/>
  <c r="H91" i="15"/>
  <c r="C92" i="15"/>
  <c r="E92" i="15"/>
  <c r="F92" i="15"/>
  <c r="G92" i="15"/>
  <c r="H92" i="15"/>
  <c r="C93" i="15"/>
  <c r="E93" i="15"/>
  <c r="F93" i="15"/>
  <c r="G93" i="15"/>
  <c r="H93" i="15"/>
  <c r="C94" i="15"/>
  <c r="E94" i="15"/>
  <c r="F94" i="15"/>
  <c r="G94" i="15"/>
  <c r="H94" i="15"/>
  <c r="C95" i="15"/>
  <c r="E95" i="15"/>
  <c r="F95" i="15"/>
  <c r="G95" i="15"/>
  <c r="H95" i="15"/>
  <c r="C96" i="15"/>
  <c r="E96" i="15"/>
  <c r="F96" i="15"/>
  <c r="G96" i="15"/>
  <c r="H96" i="15"/>
  <c r="C97" i="15"/>
  <c r="E97" i="15"/>
  <c r="F97" i="15"/>
  <c r="G97" i="15"/>
  <c r="H97" i="15"/>
  <c r="C98" i="15"/>
  <c r="E98" i="15"/>
  <c r="F98" i="15"/>
  <c r="G98" i="15"/>
  <c r="H98" i="15"/>
  <c r="C99" i="15"/>
  <c r="E99" i="15"/>
  <c r="F99" i="15"/>
  <c r="G99" i="15"/>
  <c r="H99" i="15"/>
  <c r="C100" i="15"/>
  <c r="E100" i="15"/>
  <c r="F100" i="15"/>
  <c r="G100" i="15"/>
  <c r="H100" i="15"/>
  <c r="C101" i="15"/>
  <c r="E101" i="15"/>
  <c r="F101" i="15"/>
  <c r="G101" i="15"/>
  <c r="H101" i="15"/>
  <c r="C102" i="15"/>
  <c r="E102" i="15"/>
  <c r="F102" i="15"/>
  <c r="G102" i="15"/>
  <c r="H102" i="15"/>
  <c r="C103" i="15"/>
  <c r="E103" i="15"/>
  <c r="F103" i="15"/>
  <c r="G103" i="15"/>
  <c r="H103" i="15"/>
  <c r="C104" i="15"/>
  <c r="E104" i="15"/>
  <c r="F104" i="15"/>
  <c r="G104" i="15"/>
  <c r="H104" i="15"/>
  <c r="C105" i="15"/>
  <c r="E105" i="15"/>
  <c r="F105" i="15"/>
  <c r="G105" i="15"/>
  <c r="H105" i="15"/>
  <c r="C106" i="15"/>
  <c r="E106" i="15"/>
  <c r="F106" i="15"/>
  <c r="G106" i="15"/>
  <c r="H106" i="15"/>
  <c r="C107" i="15"/>
  <c r="E107" i="15"/>
  <c r="F107" i="15"/>
  <c r="G107" i="15"/>
  <c r="H107" i="15"/>
  <c r="C108" i="15"/>
  <c r="E108" i="15"/>
  <c r="F108" i="15"/>
  <c r="G108" i="15"/>
  <c r="H108" i="15"/>
  <c r="C109" i="15"/>
  <c r="E109" i="15"/>
  <c r="F109" i="15"/>
  <c r="G109" i="15"/>
  <c r="H109" i="15"/>
  <c r="C110" i="15"/>
  <c r="E110" i="15"/>
  <c r="F110" i="15"/>
  <c r="G110" i="15"/>
  <c r="H110" i="15"/>
  <c r="C111" i="15"/>
  <c r="E111" i="15"/>
  <c r="F111" i="15"/>
  <c r="G111" i="15"/>
  <c r="H111" i="15"/>
  <c r="C112" i="15"/>
  <c r="E112" i="15"/>
  <c r="F112" i="15"/>
  <c r="G112" i="15"/>
  <c r="H112" i="15"/>
  <c r="C113" i="15"/>
  <c r="E113" i="15"/>
  <c r="F113" i="15"/>
  <c r="G113" i="15"/>
  <c r="H113" i="15"/>
  <c r="C114" i="15"/>
  <c r="E114" i="15"/>
  <c r="F114" i="15"/>
  <c r="G114" i="15"/>
  <c r="H114" i="15"/>
  <c r="C115" i="15"/>
  <c r="E115" i="15"/>
  <c r="F115" i="15"/>
  <c r="G115" i="15"/>
  <c r="H115" i="15"/>
  <c r="C116" i="15"/>
  <c r="E116" i="15"/>
  <c r="F116" i="15"/>
  <c r="G116" i="15"/>
  <c r="H116" i="15"/>
  <c r="C117" i="15"/>
  <c r="E117" i="15"/>
  <c r="F117" i="15"/>
  <c r="G117" i="15"/>
  <c r="H117" i="15"/>
  <c r="C118" i="15"/>
  <c r="E118" i="15"/>
  <c r="F118" i="15"/>
  <c r="G118" i="15"/>
  <c r="H118" i="15"/>
  <c r="C119" i="15"/>
  <c r="E119" i="15"/>
  <c r="F119" i="15"/>
  <c r="G119" i="15"/>
  <c r="H119" i="15"/>
  <c r="C120" i="15"/>
  <c r="E120" i="15"/>
  <c r="F120" i="15"/>
  <c r="G120" i="15"/>
  <c r="H120" i="15"/>
  <c r="C121" i="15"/>
  <c r="E121" i="15"/>
  <c r="F121" i="15"/>
  <c r="G121" i="15"/>
  <c r="H121" i="15"/>
  <c r="C122" i="15"/>
  <c r="E122" i="15"/>
  <c r="F122" i="15"/>
  <c r="G122" i="15"/>
  <c r="H122" i="15"/>
  <c r="C123" i="15"/>
  <c r="E123" i="15"/>
  <c r="F123" i="15"/>
  <c r="G123" i="15"/>
  <c r="H123" i="15"/>
  <c r="C124" i="15"/>
  <c r="E124" i="15"/>
  <c r="F124" i="15"/>
  <c r="G124" i="15"/>
  <c r="H124" i="15"/>
  <c r="C125" i="15"/>
  <c r="E125" i="15"/>
  <c r="F125" i="15"/>
  <c r="G125" i="15"/>
  <c r="H125" i="15"/>
  <c r="C126" i="15"/>
  <c r="E126" i="15"/>
  <c r="F126" i="15"/>
  <c r="G126" i="15"/>
  <c r="H126" i="15"/>
  <c r="C127" i="15"/>
  <c r="E127" i="15"/>
  <c r="F127" i="15"/>
  <c r="G127" i="15"/>
  <c r="H127" i="15"/>
  <c r="C128" i="15"/>
  <c r="E128" i="15"/>
  <c r="F128" i="15"/>
  <c r="G128" i="15"/>
  <c r="H128" i="15"/>
  <c r="H6" i="15"/>
  <c r="G6" i="15"/>
  <c r="F6" i="15"/>
  <c r="E6" i="15"/>
  <c r="C6" i="15"/>
  <c r="I11" i="11" l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0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1" i="11"/>
  <c r="H12" i="11"/>
  <c r="J12" i="11" s="1"/>
  <c r="H13" i="11"/>
  <c r="H14" i="11"/>
  <c r="H15" i="11"/>
  <c r="H16" i="11"/>
  <c r="H17" i="11"/>
  <c r="H18" i="11"/>
  <c r="H19" i="11"/>
  <c r="H20" i="11"/>
  <c r="J20" i="11" s="1"/>
  <c r="H21" i="11"/>
  <c r="J21" i="11" s="1"/>
  <c r="H22" i="11"/>
  <c r="H23" i="11"/>
  <c r="J23" i="11" s="1"/>
  <c r="H24" i="11"/>
  <c r="H25" i="11"/>
  <c r="H26" i="11"/>
  <c r="H27" i="11"/>
  <c r="H28" i="11"/>
  <c r="J28" i="11" s="1"/>
  <c r="H29" i="11"/>
  <c r="J13" i="11" l="1"/>
  <c r="J15" i="11"/>
  <c r="J93" i="11"/>
  <c r="J77" i="11"/>
  <c r="J69" i="11"/>
  <c r="J53" i="11"/>
  <c r="J45" i="11"/>
  <c r="J85" i="11"/>
  <c r="J61" i="11"/>
  <c r="J117" i="11"/>
  <c r="J101" i="11"/>
  <c r="J37" i="11"/>
  <c r="J109" i="11"/>
  <c r="J122" i="11"/>
  <c r="J114" i="11"/>
  <c r="J106" i="11"/>
  <c r="J98" i="11"/>
  <c r="J90" i="11"/>
  <c r="J82" i="11"/>
  <c r="J74" i="11"/>
  <c r="J66" i="11"/>
  <c r="J58" i="11"/>
  <c r="J118" i="11"/>
  <c r="J110" i="11"/>
  <c r="J102" i="11"/>
  <c r="J94" i="11"/>
  <c r="J86" i="11"/>
  <c r="J78" i="11"/>
  <c r="J70" i="11"/>
  <c r="J62" i="11"/>
  <c r="J54" i="11"/>
  <c r="J46" i="11"/>
  <c r="J38" i="11"/>
  <c r="J30" i="11"/>
  <c r="J121" i="11"/>
  <c r="J113" i="11"/>
  <c r="J105" i="11"/>
  <c r="J97" i="11"/>
  <c r="J25" i="11"/>
  <c r="J17" i="11"/>
  <c r="J89" i="11"/>
  <c r="J65" i="11"/>
  <c r="J49" i="11"/>
  <c r="J41" i="11"/>
  <c r="J33" i="11"/>
  <c r="J120" i="11"/>
  <c r="J112" i="11"/>
  <c r="J104" i="11"/>
  <c r="J96" i="11"/>
  <c r="J88" i="11"/>
  <c r="J80" i="11"/>
  <c r="J72" i="11"/>
  <c r="J64" i="11"/>
  <c r="J56" i="11"/>
  <c r="J48" i="11"/>
  <c r="J40" i="11"/>
  <c r="J32" i="11"/>
  <c r="J24" i="11"/>
  <c r="J16" i="11"/>
  <c r="J81" i="11"/>
  <c r="J119" i="11"/>
  <c r="J111" i="11"/>
  <c r="J103" i="11"/>
  <c r="J95" i="11"/>
  <c r="J87" i="11"/>
  <c r="J79" i="11"/>
  <c r="J71" i="11"/>
  <c r="J63" i="11"/>
  <c r="J55" i="11"/>
  <c r="J47" i="11"/>
  <c r="J39" i="11"/>
  <c r="J31" i="11"/>
  <c r="J73" i="11"/>
  <c r="J14" i="11"/>
  <c r="J57" i="11"/>
  <c r="J22" i="11"/>
  <c r="J10" i="11"/>
  <c r="J116" i="11"/>
  <c r="J108" i="11"/>
  <c r="J100" i="11"/>
  <c r="J92" i="11"/>
  <c r="J84" i="11"/>
  <c r="J76" i="11"/>
  <c r="J68" i="11"/>
  <c r="J60" i="11"/>
  <c r="J52" i="11"/>
  <c r="J44" i="11"/>
  <c r="J36" i="11"/>
  <c r="J123" i="11"/>
  <c r="J115" i="11"/>
  <c r="J107" i="11"/>
  <c r="J99" i="11"/>
  <c r="J91" i="11"/>
  <c r="J83" i="11"/>
  <c r="J75" i="11"/>
  <c r="J67" i="11"/>
  <c r="J59" i="11"/>
  <c r="J51" i="11"/>
  <c r="J43" i="11"/>
  <c r="J35" i="11"/>
  <c r="J27" i="11"/>
  <c r="J19" i="11"/>
  <c r="J11" i="11"/>
  <c r="J50" i="11"/>
  <c r="J42" i="11"/>
  <c r="J34" i="11"/>
  <c r="J26" i="11"/>
  <c r="J18" i="11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7" i="2"/>
  <c r="G37" i="2"/>
  <c r="F38" i="2"/>
  <c r="G38" i="2"/>
  <c r="N35" i="2"/>
  <c r="M35" i="2"/>
  <c r="L35" i="2"/>
  <c r="P10" i="2" l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O3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P9" i="2"/>
  <c r="O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7" i="2"/>
  <c r="H88" i="2"/>
  <c r="H89" i="2"/>
  <c r="H90" i="2"/>
  <c r="H91" i="2"/>
  <c r="H92" i="2"/>
  <c r="H93" i="2"/>
  <c r="H94" i="2"/>
  <c r="H95" i="2"/>
  <c r="H97" i="2"/>
  <c r="H98" i="2"/>
  <c r="H99" i="2"/>
  <c r="H10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7" i="2"/>
  <c r="G88" i="2"/>
  <c r="G89" i="2"/>
  <c r="G90" i="2"/>
  <c r="G91" i="2"/>
  <c r="G92" i="2"/>
  <c r="G93" i="2"/>
  <c r="G94" i="2"/>
  <c r="G95" i="2"/>
  <c r="G97" i="2"/>
  <c r="G98" i="2"/>
  <c r="G99" i="2"/>
  <c r="M25" i="2" l="1"/>
  <c r="N25" i="2"/>
  <c r="L25" i="2"/>
  <c r="C26" i="2"/>
  <c r="F22" i="9"/>
  <c r="D86" i="2"/>
  <c r="E86" i="2"/>
  <c r="D56" i="2"/>
  <c r="E56" i="2"/>
  <c r="D26" i="2"/>
  <c r="G26" i="2" s="1"/>
  <c r="E26" i="2"/>
  <c r="P25" i="2" l="1"/>
  <c r="O25" i="2"/>
  <c r="F26" i="2"/>
  <c r="H26" i="2"/>
  <c r="C56" i="2"/>
  <c r="G56" i="2" s="1"/>
  <c r="G22" i="6"/>
  <c r="F22" i="5"/>
  <c r="F21" i="4"/>
  <c r="C86" i="2"/>
  <c r="G86" i="2" s="1"/>
  <c r="H56" i="2" l="1"/>
  <c r="H86" i="2"/>
  <c r="F86" i="2"/>
  <c r="F9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7" i="2"/>
  <c r="F98" i="2"/>
  <c r="F7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40" i="2"/>
  <c r="D96" i="2"/>
  <c r="E96" i="2"/>
  <c r="H96" i="2" s="1"/>
  <c r="C96" i="2"/>
  <c r="D66" i="2"/>
  <c r="E66" i="2"/>
  <c r="C66" i="2"/>
  <c r="D36" i="2"/>
  <c r="E36" i="2"/>
  <c r="C36" i="2"/>
  <c r="H66" i="2" l="1"/>
  <c r="F36" i="2"/>
  <c r="C39" i="2"/>
  <c r="F39" i="2" s="1"/>
  <c r="E39" i="2"/>
  <c r="H39" i="2" s="1"/>
  <c r="H36" i="2"/>
  <c r="D39" i="2"/>
  <c r="G39" i="2" s="1"/>
  <c r="G36" i="2"/>
  <c r="G66" i="2"/>
  <c r="G96" i="2"/>
  <c r="F96" i="2"/>
  <c r="F66" i="2"/>
</calcChain>
</file>

<file path=xl/sharedStrings.xml><?xml version="1.0" encoding="utf-8"?>
<sst xmlns="http://schemas.openxmlformats.org/spreadsheetml/2006/main" count="4953" uniqueCount="588">
  <si>
    <t>Indikator A6: Ausländerinnen und Ausländer nach ausgewählten Statsangehörigkeiten und Geschlecht</t>
  </si>
  <si>
    <t>Tabelle A6-1:  Ausländerinnen und Ausländer 2005 und 2016 (31.12.) nach ausgewählten Staatsangehörigkeiten und Geschlecht</t>
  </si>
  <si>
    <r>
      <t>Land der Staatsangehörigkeit</t>
    </r>
    <r>
      <rPr>
        <vertAlign val="superscript"/>
        <sz val="6"/>
        <color theme="1"/>
        <rFont val="NDSFrutiger 45 Light"/>
      </rPr>
      <t>1)</t>
    </r>
  </si>
  <si>
    <t>Ausländerinnen und Ausländer</t>
  </si>
  <si>
    <t>Anteil Männer</t>
  </si>
  <si>
    <t>Anteil Frauen</t>
  </si>
  <si>
    <t>Veränderung der Anzahl der Ausländerinnen und Ausländer 2005/2016</t>
  </si>
  <si>
    <t>Anzahl</t>
  </si>
  <si>
    <t>Prozent</t>
  </si>
  <si>
    <t>Spalte1</t>
  </si>
  <si>
    <t>Spalte12</t>
  </si>
  <si>
    <t>Kontinente</t>
  </si>
  <si>
    <t>Top20_ok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</si>
  <si>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</si>
  <si>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</si>
  <si>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</si>
  <si>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</si>
  <si>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</si>
  <si>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</si>
  <si>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</si>
  <si>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</si>
  <si>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</si>
  <si>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Albanien</t>
  </si>
  <si>
    <t>Europa  (Bitte auswählen)</t>
  </si>
  <si>
    <t>Bosnien und Herzegowina</t>
  </si>
  <si>
    <t>Belgien</t>
  </si>
  <si>
    <t>x</t>
  </si>
  <si>
    <t>Bulgarien</t>
  </si>
  <si>
    <t>Dänemark</t>
  </si>
  <si>
    <t>Estland</t>
  </si>
  <si>
    <t>Finnland</t>
  </si>
  <si>
    <t>Frankreich</t>
  </si>
  <si>
    <t>Kroatien</t>
  </si>
  <si>
    <t>Slowenien</t>
  </si>
  <si>
    <t>Griechenland</t>
  </si>
  <si>
    <t>Irland</t>
  </si>
  <si>
    <t>Island</t>
  </si>
  <si>
    <t>Italien</t>
  </si>
  <si>
    <t>Serbien u.Montenegro, Ehem.Jugoslawien</t>
  </si>
  <si>
    <t>Lettland</t>
  </si>
  <si>
    <t>Litauen</t>
  </si>
  <si>
    <t>Luxemburg</t>
  </si>
  <si>
    <t>Mazedonien</t>
  </si>
  <si>
    <t>Malta</t>
  </si>
  <si>
    <t>Moldau, Republik</t>
  </si>
  <si>
    <t>Monaco</t>
  </si>
  <si>
    <t>Niederlande</t>
  </si>
  <si>
    <t>Norwegen</t>
  </si>
  <si>
    <t>Österreich</t>
  </si>
  <si>
    <t>Polen</t>
  </si>
  <si>
    <t>Portugal</t>
  </si>
  <si>
    <t>Rumänien</t>
  </si>
  <si>
    <t>Slowakei</t>
  </si>
  <si>
    <t>Schweden</t>
  </si>
  <si>
    <t>Schweiz</t>
  </si>
  <si>
    <t>ehem. Sowjetunion</t>
  </si>
  <si>
    <t>Russische Föderation</t>
  </si>
  <si>
    <t>Spanien</t>
  </si>
  <si>
    <t>ehem. Tschechoslowakei</t>
  </si>
  <si>
    <t>Türkei</t>
  </si>
  <si>
    <t>Tschechische Republik</t>
  </si>
  <si>
    <t>Ungarn</t>
  </si>
  <si>
    <t>Ukraine</t>
  </si>
  <si>
    <t>Vereinigtes Königreich GB u.Nordir</t>
  </si>
  <si>
    <t>Weißrußland</t>
  </si>
  <si>
    <t>Zypern</t>
  </si>
  <si>
    <t>Britische Überseegebiete</t>
  </si>
  <si>
    <t>-</t>
  </si>
  <si>
    <t>übrige europäische Staaten</t>
  </si>
  <si>
    <t>k</t>
  </si>
  <si>
    <t xml:space="preserve">Europa </t>
  </si>
  <si>
    <t>Algerien</t>
  </si>
  <si>
    <t xml:space="preserve">Afrika </t>
  </si>
  <si>
    <t>Angola</t>
  </si>
  <si>
    <t>Eritrea</t>
  </si>
  <si>
    <t>Äthiopien</t>
  </si>
  <si>
    <t>Benin</t>
  </si>
  <si>
    <t>Cote d'Ivoire</t>
  </si>
  <si>
    <t>Nigeria</t>
  </si>
  <si>
    <t>Gambia</t>
  </si>
  <si>
    <t>Ghana</t>
  </si>
  <si>
    <t>Kenia</t>
  </si>
  <si>
    <t>Kongo, Dem. Volksrepublik (ehem.Za</t>
  </si>
  <si>
    <t>Liberia</t>
  </si>
  <si>
    <t>Marokko</t>
  </si>
  <si>
    <t>Burkina Faso</t>
  </si>
  <si>
    <t>Kamerun</t>
  </si>
  <si>
    <t>Südafrika</t>
  </si>
  <si>
    <t>Senegal</t>
  </si>
  <si>
    <t>Sierra Leone</t>
  </si>
  <si>
    <t>Somalia</t>
  </si>
  <si>
    <t>Sudan (einschl. Südsudan) (bis 201</t>
  </si>
  <si>
    <t>Togo</t>
  </si>
  <si>
    <t>Tunesien</t>
  </si>
  <si>
    <t>Ägypten</t>
  </si>
  <si>
    <t>übrige afrikanische Staaten</t>
  </si>
  <si>
    <t>Argentinien</t>
  </si>
  <si>
    <t xml:space="preserve">Amerika </t>
  </si>
  <si>
    <t>Bolivien</t>
  </si>
  <si>
    <t>Brasilien</t>
  </si>
  <si>
    <t>Chile</t>
  </si>
  <si>
    <t>Dominikanische Republik</t>
  </si>
  <si>
    <t>Kanada</t>
  </si>
  <si>
    <t>Kolumbien</t>
  </si>
  <si>
    <t>Kuba</t>
  </si>
  <si>
    <t>Mexiko</t>
  </si>
  <si>
    <t>Peru</t>
  </si>
  <si>
    <t>Venezuela</t>
  </si>
  <si>
    <t>Vereinigte Staaten</t>
  </si>
  <si>
    <t>übrige amerikanische Staaten</t>
  </si>
  <si>
    <t>Armenien</t>
  </si>
  <si>
    <t xml:space="preserve">Asien </t>
  </si>
  <si>
    <t>Afghanistan</t>
  </si>
  <si>
    <t>Aserbaidschan</t>
  </si>
  <si>
    <t>Georgien</t>
  </si>
  <si>
    <t>Sri Lanka</t>
  </si>
  <si>
    <t>Vietnam</t>
  </si>
  <si>
    <t>Indien</t>
  </si>
  <si>
    <t>Indonesien</t>
  </si>
  <si>
    <t>Irak</t>
  </si>
  <si>
    <t>Iran, Islamische Republik</t>
  </si>
  <si>
    <t>Israel</t>
  </si>
  <si>
    <t>Japan</t>
  </si>
  <si>
    <t>Kasachstan</t>
  </si>
  <si>
    <t>Jordanien</t>
  </si>
  <si>
    <t>Libanon</t>
  </si>
  <si>
    <t>Nepal</t>
  </si>
  <si>
    <t>Bangladesch</t>
  </si>
  <si>
    <t>Pakistan</t>
  </si>
  <si>
    <t>Philippinen</t>
  </si>
  <si>
    <t>Taiwan</t>
  </si>
  <si>
    <t>Korea, Republik</t>
  </si>
  <si>
    <t>Syrien, Arabische Republik</t>
  </si>
  <si>
    <t>Thailand</t>
  </si>
  <si>
    <t>China</t>
  </si>
  <si>
    <t>Malaysia</t>
  </si>
  <si>
    <t>übrige asiatische Staaten</t>
  </si>
  <si>
    <t>Australien und Ozeanien</t>
  </si>
  <si>
    <t>OK</t>
  </si>
  <si>
    <t>staatenlos</t>
  </si>
  <si>
    <t>ungeklärt,oh.Angabe,unbekannt</t>
  </si>
  <si>
    <t>Ausländerinnen und Ausländer (insgesamt)</t>
  </si>
  <si>
    <t>1) Bis 2013 Großbritannien und Europa einschl. britisch abhängiger Gebiete. Ab 2014 'ungeklärt und ohne Angabe' einschl. britischer Überseegebiete.</t>
  </si>
  <si>
    <t xml:space="preserve">Ausländer </t>
  </si>
  <si>
    <t>Quelle: Ausländerzentralregister</t>
  </si>
  <si>
    <t>Indikator A 6: Ausländerinnen und Ausländer nach ausgewählten Staatsangehörigkeiten und Geschlecht</t>
  </si>
  <si>
    <t>Tabelle A6-3: Ausländerinnen und Ausländer nach ausgewählten Staatsangehörigkeiten und Geschlecht</t>
  </si>
  <si>
    <r>
      <t>Land der 
Staatsangehörigkeit</t>
    </r>
    <r>
      <rPr>
        <vertAlign val="superscript"/>
        <sz val="6"/>
        <rFont val="NDSFrutiger 45 Light"/>
      </rPr>
      <t>1,2)</t>
    </r>
  </si>
  <si>
    <t>Jahr
(31.12.)</t>
  </si>
  <si>
    <t>Anteil
Männer</t>
  </si>
  <si>
    <t>Anteil
Frauen</t>
  </si>
  <si>
    <t>Veränderung der Anzahl der Ausländerinnen und Ausländer
gegenüber 2005</t>
  </si>
  <si>
    <t>Europa</t>
  </si>
  <si>
    <t>Serbien</t>
  </si>
  <si>
    <t>Vereinigtes Königreich</t>
  </si>
  <si>
    <t>EU Staaten</t>
  </si>
  <si>
    <t>Afrika</t>
  </si>
  <si>
    <t>Amerika</t>
  </si>
  <si>
    <t>Asien</t>
  </si>
  <si>
    <t>Syrien</t>
  </si>
  <si>
    <t xml:space="preserve">Irak </t>
  </si>
  <si>
    <t>Sonstige Ausprägungen</t>
  </si>
  <si>
    <t>Staatenlos</t>
  </si>
  <si>
    <t>Ungeklärt und ohne Angabe</t>
  </si>
  <si>
    <t>Insgesamt</t>
  </si>
  <si>
    <t>EU-Staaten</t>
  </si>
  <si>
    <t xml:space="preserve">Australien und Ozeanien </t>
  </si>
  <si>
    <t xml:space="preserve">1) Aufgeführt sind die 20 häufigsten Staatsangehörigkeiten der Ausländerinnen und Ausländer im jeweiligen Berichtsjahr in Niedersachsen. </t>
  </si>
  <si>
    <t>2) Bis 2013 Großbritannien und Europa einschl. britisch abhängiger Gebiete. Ab 2014 'ungeklärt und ohne Angabe' einschl. britischer Überseegebiete, Serbien einschl. Kosovo und Montenegro</t>
  </si>
  <si>
    <t> gezippte Excel-Datei herunterladen </t>
  </si>
  <si>
    <t>© Landesamt für Statistik Niedersachsen, 2019.</t>
  </si>
  <si>
    <t>   Vervielfältigung und Verbreitung, auch auszugsweise, mit Quellenangabe gestattet.</t>
  </si>
  <si>
    <t>LSN-Online: Tabelle A1050002</t>
  </si>
  <si>
    <t>Landesamt für Statistik Niedersachsen</t>
  </si>
  <si>
    <t>Ausländische Bevölkerung in Niedersachsen (Gebietsstand 1.7.2017)</t>
  </si>
  <si>
    <t>- Ausländerzentralregister - </t>
  </si>
  <si>
    <t>31.12.2016*</t>
  </si>
  <si>
    <t>Niedersachsen</t>
  </si>
  <si>
    <t>Statistische Region*, Kreis*</t>
  </si>
  <si>
    <t>---------</t>
  </si>
  <si>
    <t>Land der Staatsangehörigkeit</t>
  </si>
  <si>
    <t>(ausgewählte Staaten)</t>
  </si>
  <si>
    <t>Ausländische Bevölkerung</t>
  </si>
  <si>
    <t>Männlich</t>
  </si>
  <si>
    <t>Weiblich</t>
  </si>
  <si>
    <t>0 Niedersachsen</t>
  </si>
  <si>
    <t>  Albanien</t>
  </si>
  <si>
    <t>  Belgien</t>
  </si>
  <si>
    <t>  Bosnien und Herzegowina</t>
  </si>
  <si>
    <t>  Bulgarien</t>
  </si>
  <si>
    <t>  Dänemark</t>
  </si>
  <si>
    <t>  Estland</t>
  </si>
  <si>
    <t>  Finnland</t>
  </si>
  <si>
    <t>  Frankreich</t>
  </si>
  <si>
    <t>  Griechenland</t>
  </si>
  <si>
    <t>  Irland</t>
  </si>
  <si>
    <t>  Island</t>
  </si>
  <si>
    <t>  Italien</t>
  </si>
  <si>
    <t>  Kosovo (ab 2008)</t>
  </si>
  <si>
    <t>  Kroatien</t>
  </si>
  <si>
    <t>  Lettland</t>
  </si>
  <si>
    <t>  Litauen</t>
  </si>
  <si>
    <t>  Luxemburg</t>
  </si>
  <si>
    <t>  Malta</t>
  </si>
  <si>
    <t>  Mazedonien</t>
  </si>
  <si>
    <t>  Moldau, Republik</t>
  </si>
  <si>
    <t>  Monaco</t>
  </si>
  <si>
    <t>  Montenegro (ab 2006)</t>
  </si>
  <si>
    <t>  Niederlande</t>
  </si>
  <si>
    <t>  Norwegen</t>
  </si>
  <si>
    <t>  Österreich</t>
  </si>
  <si>
    <t>  Polen</t>
  </si>
  <si>
    <t>  Portugal</t>
  </si>
  <si>
    <t>  Rumänien</t>
  </si>
  <si>
    <t>  Russische Föderation</t>
  </si>
  <si>
    <t>  Schweden</t>
  </si>
  <si>
    <t>  Schweiz</t>
  </si>
  <si>
    <t>  Serbien und Montenegro (nur 2004, 2005)</t>
  </si>
  <si>
    <t>  Serbien (nur 2006, 2007)</t>
  </si>
  <si>
    <t>  Serbien (ohne Kosovo ab 2008)</t>
  </si>
  <si>
    <t>  Slowakische Republik</t>
  </si>
  <si>
    <t>  Slowenien</t>
  </si>
  <si>
    <t>  ehem. Sowjetunion</t>
  </si>
  <si>
    <t>  Spanien</t>
  </si>
  <si>
    <t>  ehem. Tschechoslowakei</t>
  </si>
  <si>
    <t>  Tschechische Republik</t>
  </si>
  <si>
    <t>  Türkei</t>
  </si>
  <si>
    <t>  Ukraine</t>
  </si>
  <si>
    <t>  Ungarn</t>
  </si>
  <si>
    <t>  Vereinigtes Königreich 1)</t>
  </si>
  <si>
    <t>  Weißrußland</t>
  </si>
  <si>
    <t>  Zypern</t>
  </si>
  <si>
    <t>  übrige europäische Staaten</t>
  </si>
  <si>
    <t>Europa insgesamt</t>
  </si>
  <si>
    <t>  Algerien</t>
  </si>
  <si>
    <t>  Angola</t>
  </si>
  <si>
    <t>  Ägypten</t>
  </si>
  <si>
    <t>  Äthiopien</t>
  </si>
  <si>
    <t>  Benin</t>
  </si>
  <si>
    <t>  Burkina Faso</t>
  </si>
  <si>
    <t>  Côte d`Ivoire</t>
  </si>
  <si>
    <t>  Eritrea</t>
  </si>
  <si>
    <t>  Gambia</t>
  </si>
  <si>
    <t>  Ghana</t>
  </si>
  <si>
    <t>  Kamerun</t>
  </si>
  <si>
    <t>  Kenia</t>
  </si>
  <si>
    <t>  Liberia</t>
  </si>
  <si>
    <t>  Marokko</t>
  </si>
  <si>
    <t>  Nigeria</t>
  </si>
  <si>
    <t>  Senegal</t>
  </si>
  <si>
    <t>  Sierra Leone</t>
  </si>
  <si>
    <t>  Somalia</t>
  </si>
  <si>
    <t>  Südafrika</t>
  </si>
  <si>
    <t>  Republik Sudan (bis 2010)</t>
  </si>
  <si>
    <t>  Sudan (ab 2011)</t>
  </si>
  <si>
    <t>  Südsudan (ab 2011)</t>
  </si>
  <si>
    <t>  Togo</t>
  </si>
  <si>
    <t>  Tunesien</t>
  </si>
  <si>
    <t>  Kongo, Dem. Volksrepublik (ehem. Zaire)</t>
  </si>
  <si>
    <t>  übrige afrikanische Staaten</t>
  </si>
  <si>
    <t>Afrika insgesamt</t>
  </si>
  <si>
    <t>  Argentinien</t>
  </si>
  <si>
    <t>  Bolivien</t>
  </si>
  <si>
    <t>  Brasilien</t>
  </si>
  <si>
    <t>  Chile</t>
  </si>
  <si>
    <t>  Dominikanische Republik</t>
  </si>
  <si>
    <t>  Kanada</t>
  </si>
  <si>
    <t>  Kolumbien</t>
  </si>
  <si>
    <t>  Kuba</t>
  </si>
  <si>
    <t>  Mexiko</t>
  </si>
  <si>
    <t>  Peru</t>
  </si>
  <si>
    <t>  Venezuela, Bolivarische Republik</t>
  </si>
  <si>
    <t>  Vereinigte Staaten</t>
  </si>
  <si>
    <t>  übrige amerikanische Staaten</t>
  </si>
  <si>
    <t>Amerika insgesamt</t>
  </si>
  <si>
    <t>  Afghanistan</t>
  </si>
  <si>
    <t>  Armenien</t>
  </si>
  <si>
    <t>  Aserbaidschan</t>
  </si>
  <si>
    <t>  Bangladesch</t>
  </si>
  <si>
    <t>  China</t>
  </si>
  <si>
    <t>  Georgien</t>
  </si>
  <si>
    <t>  Indien</t>
  </si>
  <si>
    <t>  Indonesien</t>
  </si>
  <si>
    <t>  Israel</t>
  </si>
  <si>
    <t>  Irak</t>
  </si>
  <si>
    <t>  Iran, Islamische Republik</t>
  </si>
  <si>
    <t>  Japan</t>
  </si>
  <si>
    <t>  Jordanien</t>
  </si>
  <si>
    <t>  Kasachstan</t>
  </si>
  <si>
    <t>  Korea, Republik</t>
  </si>
  <si>
    <t>  Libanon</t>
  </si>
  <si>
    <t>  Malaysia</t>
  </si>
  <si>
    <t>  Nepal</t>
  </si>
  <si>
    <t>  Pakistan</t>
  </si>
  <si>
    <t>  Palästinänsische Gebiete (ab 2015)</t>
  </si>
  <si>
    <t>  Philippinen</t>
  </si>
  <si>
    <t>  Sri Lanka</t>
  </si>
  <si>
    <t>  Syrien, Arabische Republik</t>
  </si>
  <si>
    <t>  Taiwan</t>
  </si>
  <si>
    <t>  Thailand</t>
  </si>
  <si>
    <t>  Vietnam</t>
  </si>
  <si>
    <t>  übrige asiatische Staaten</t>
  </si>
  <si>
    <t>Asien insgesamt</t>
  </si>
  <si>
    <t>ungeklärt und ohne Angabe 2)</t>
  </si>
  <si>
    <t>Ausländer insgesamt</t>
  </si>
  <si>
    <t>1 Braunschweig</t>
  </si>
  <si>
    <t>2 Hannover</t>
  </si>
  <si>
    <t>3 Lüneburg</t>
  </si>
  <si>
    <t>4 Weser-Ems</t>
  </si>
  <si>
    <t>1) Vereinigtes Königreich GB und Nordirland, sowie Krongebiete (Kanalinseln, Ilse of man und Gibraltar).</t>
  </si>
  <si>
    <t>2) Einschließlich Britische Überseegebiete und brit abh. Gebiete (195,295,395,495,595) (Briten, aber keine EU-Bürger).</t>
  </si>
  <si>
    <t>Das Landesergebnis für 1994 weicht von der Addition der Kreisergebnisse ab, da für</t>
  </si>
  <si>
    <t>die 3498 Asylbewerber (darunter 1148 weibliche) der Regionalnachweis nicht geführt wurde.</t>
  </si>
  <si>
    <t>Zur Sicherstellung der Geheimhaltung wird ab 2016 im Ausländerzentralregister ein Rundungsverfahren angewendet.</t>
  </si>
  <si>
    <t>Alle Tabellenfelder mit Fallzahlen werden zunächst ohne Rundung ermittelt.</t>
  </si>
  <si>
    <t>Anschließend wird jede Zahl für sich auf ein Vielfaches von 5 auf- oder abgerundet (0 bis 2 auf 0, 3 bis 7 auf 5 und 8 bis 12 auf 10 gerundet usw.).</t>
  </si>
  <si>
    <t>Die Abweichung je ausgewiesenem Datenfeld vom Echtwert beträgt maximal 2 Personen.</t>
  </si>
  <si>
    <t>Zu beachten ist, dass in den Tabellen Rundungsdifferenzen auftreten können, wenn man innerhalb einer Tabelle die gerundeten Werte aufsummiert.</t>
  </si>
  <si>
    <t>31.12.2017*</t>
  </si>
  <si>
    <t>31.12.2018*</t>
  </si>
  <si>
    <t>31.12.2005*</t>
  </si>
  <si>
    <t>EU-Staaten insgesamt:</t>
  </si>
  <si>
    <t>Serbien2)</t>
  </si>
  <si>
    <t>Veränderung der Anzahl der Ausländerinnen und Ausländer 2005/2018</t>
  </si>
  <si>
    <t xml:space="preserve">Anteil Frauen </t>
  </si>
  <si>
    <t>Tabelle A6-1:  Ausländerinnen und Ausländer 2005 und 2018 (31.12.) nach ausgewählten Staatsangehörigkeiten und Geschlecht</t>
  </si>
  <si>
    <t>Migration und Teilhabe in Niedersachsen - Integrationsmonitoring 2018 - aktuelle Ergebnisse</t>
  </si>
  <si>
    <t xml:space="preserve">  Albanien</t>
  </si>
  <si>
    <t>Kosovo (ab 2008)</t>
  </si>
  <si>
    <t>Montenegro (ab 2006)</t>
  </si>
  <si>
    <t>Serbien und Montenegro (nur 2004, 2005)</t>
  </si>
  <si>
    <t>Serbien (nur 2006, 2007)</t>
  </si>
  <si>
    <t>Serbien (ohne Kosovo ab 2008)</t>
  </si>
  <si>
    <t>Slowakische Republik</t>
  </si>
  <si>
    <t>Vereinigtes Königreich 1)</t>
  </si>
  <si>
    <t>Côte d`Ivoire</t>
  </si>
  <si>
    <t>Republik Sudan (bis 2010)</t>
  </si>
  <si>
    <t>Sudan (ab 2011)</t>
  </si>
  <si>
    <t>Südsudan (ab 2011)</t>
  </si>
  <si>
    <t>Kongo, Dem. Volksrepublik (ehem. Zaire)</t>
  </si>
  <si>
    <t>Venezuela, Bolivarische Republik</t>
  </si>
  <si>
    <t>Palästinänsische Gebiete (ab 2015)</t>
  </si>
  <si>
    <t>A6 - AZR</t>
  </si>
  <si>
    <t xml:space="preserve">ausgew. Staaten </t>
  </si>
  <si>
    <t>Ausländer</t>
  </si>
  <si>
    <t xml:space="preserve">  Albanien                              </t>
  </si>
  <si>
    <t xml:space="preserve">  Belgien                               </t>
  </si>
  <si>
    <t xml:space="preserve">  Bosnien und Herzegowina               </t>
  </si>
  <si>
    <t xml:space="preserve">  Bulgarien                             </t>
  </si>
  <si>
    <t xml:space="preserve">  Dänemark                              </t>
  </si>
  <si>
    <t xml:space="preserve">  Estland                               </t>
  </si>
  <si>
    <t xml:space="preserve">  Finnland                              </t>
  </si>
  <si>
    <t xml:space="preserve">  Frankreich                            </t>
  </si>
  <si>
    <t xml:space="preserve">  Griechenland                          </t>
  </si>
  <si>
    <t xml:space="preserve">  Irland                                </t>
  </si>
  <si>
    <t xml:space="preserve">  Island                                </t>
  </si>
  <si>
    <t xml:space="preserve">  Italien                               </t>
  </si>
  <si>
    <t xml:space="preserve">  Serbien u.Montenegro, Ehem.Jugoslawien</t>
  </si>
  <si>
    <t xml:space="preserve">  Serbien (einschl. Kosovo)             </t>
  </si>
  <si>
    <t xml:space="preserve">  Serbien                               </t>
  </si>
  <si>
    <t xml:space="preserve">  Montenegro                            </t>
  </si>
  <si>
    <t xml:space="preserve">  Kroatien                              </t>
  </si>
  <si>
    <t xml:space="preserve">  Kosovo                                </t>
  </si>
  <si>
    <t xml:space="preserve">  Lettland                              </t>
  </si>
  <si>
    <t xml:space="preserve">  Litauen                               </t>
  </si>
  <si>
    <t xml:space="preserve">  Luxemburg                             </t>
  </si>
  <si>
    <t xml:space="preserve">  Malta                                 </t>
  </si>
  <si>
    <t xml:space="preserve">  Mazedonien                            </t>
  </si>
  <si>
    <t xml:space="preserve">  Moldau, Republik                      </t>
  </si>
  <si>
    <t xml:space="preserve">  Monaco                                </t>
  </si>
  <si>
    <t xml:space="preserve">  Niederlande                           </t>
  </si>
  <si>
    <t xml:space="preserve">  Norwegen                              </t>
  </si>
  <si>
    <t xml:space="preserve">  Österreich                            </t>
  </si>
  <si>
    <t xml:space="preserve">  Polen                                 </t>
  </si>
  <si>
    <t xml:space="preserve">  Portugal                              </t>
  </si>
  <si>
    <t xml:space="preserve">  Rumänien                              </t>
  </si>
  <si>
    <t xml:space="preserve">  Russische Föderation                  </t>
  </si>
  <si>
    <t xml:space="preserve">  Schweden                              </t>
  </si>
  <si>
    <t xml:space="preserve">  Schweiz                               </t>
  </si>
  <si>
    <t xml:space="preserve">  Slowakei                              </t>
  </si>
  <si>
    <t xml:space="preserve">  Slowenien                             </t>
  </si>
  <si>
    <t xml:space="preserve">  ehem. Sowjetunion                     </t>
  </si>
  <si>
    <t xml:space="preserve">  Spanien                               </t>
  </si>
  <si>
    <t xml:space="preserve">  ehem. Tschechoslowakei                </t>
  </si>
  <si>
    <t xml:space="preserve">  Tschechische Republik                 </t>
  </si>
  <si>
    <t xml:space="preserve">  Türkei                                </t>
  </si>
  <si>
    <t xml:space="preserve">  Ukraine                               </t>
  </si>
  <si>
    <t xml:space="preserve">  Ungarn                                </t>
  </si>
  <si>
    <t xml:space="preserve">  Vereinigtes Königreich GB u.Nordirland</t>
  </si>
  <si>
    <t xml:space="preserve">  Weißrußland                           </t>
  </si>
  <si>
    <t xml:space="preserve">  Zypern                                </t>
  </si>
  <si>
    <t xml:space="preserve">  übrige europäische Staaten            </t>
  </si>
  <si>
    <t xml:space="preserve">Europa insgesamt                        </t>
  </si>
  <si>
    <t xml:space="preserve">  Algerien                              </t>
  </si>
  <si>
    <t xml:space="preserve">  Angola                                </t>
  </si>
  <si>
    <t xml:space="preserve">  Ägypten                               </t>
  </si>
  <si>
    <t xml:space="preserve">  Äthiopien                             </t>
  </si>
  <si>
    <t xml:space="preserve">  Benin                                 </t>
  </si>
  <si>
    <t xml:space="preserve">  Burkina Faso                          </t>
  </si>
  <si>
    <t xml:space="preserve">  Cote d'Ivoire                         </t>
  </si>
  <si>
    <t xml:space="preserve">  Eritrea                               </t>
  </si>
  <si>
    <t xml:space="preserve">  Gambia                                </t>
  </si>
  <si>
    <t xml:space="preserve">  Ghana                                 </t>
  </si>
  <si>
    <t xml:space="preserve">  Kamerun                               </t>
  </si>
  <si>
    <t xml:space="preserve">  Kenia                                 </t>
  </si>
  <si>
    <t xml:space="preserve">  Liberia                               </t>
  </si>
  <si>
    <t xml:space="preserve">  Marokko                               </t>
  </si>
  <si>
    <t xml:space="preserve">  Nigeria                               </t>
  </si>
  <si>
    <t xml:space="preserve">  Senegal                               </t>
  </si>
  <si>
    <t xml:space="preserve">  Sierra Leone                          </t>
  </si>
  <si>
    <t xml:space="preserve">  Somalia                               </t>
  </si>
  <si>
    <t xml:space="preserve">  Südafrika                             </t>
  </si>
  <si>
    <t xml:space="preserve">  Sudan (einschl. Südsudan) (bis 2010)  </t>
  </si>
  <si>
    <t xml:space="preserve">  Sudan (ab 2011)                       </t>
  </si>
  <si>
    <t xml:space="preserve">  Südsudan (ab 2011)                    </t>
  </si>
  <si>
    <t xml:space="preserve">  Togo                                  </t>
  </si>
  <si>
    <t xml:space="preserve">  Tunesien                              </t>
  </si>
  <si>
    <t xml:space="preserve">  Kongo, Dem. Volksrepublik (ehem.Zaire)</t>
  </si>
  <si>
    <t xml:space="preserve">  übrige afrikanische Staaten           </t>
  </si>
  <si>
    <t xml:space="preserve">Afrika insgesamt                        </t>
  </si>
  <si>
    <t xml:space="preserve">  Argentinien                           </t>
  </si>
  <si>
    <t xml:space="preserve">  Bolivien                              </t>
  </si>
  <si>
    <t xml:space="preserve">  Brasilien                             </t>
  </si>
  <si>
    <t xml:space="preserve">  Chile                                 </t>
  </si>
  <si>
    <t xml:space="preserve">  Dominikanische Republik               </t>
  </si>
  <si>
    <t xml:space="preserve">  Kanada                                </t>
  </si>
  <si>
    <t xml:space="preserve">  Kolumbien                             </t>
  </si>
  <si>
    <t xml:space="preserve">  Kuba                                  </t>
  </si>
  <si>
    <t xml:space="preserve">  Mexiko                                </t>
  </si>
  <si>
    <t xml:space="preserve">  Peru                                  </t>
  </si>
  <si>
    <t xml:space="preserve">  Venezuela                             </t>
  </si>
  <si>
    <t xml:space="preserve">  Vereinigte Staaten                    </t>
  </si>
  <si>
    <t xml:space="preserve">  übrige amerikanische Staaten          </t>
  </si>
  <si>
    <t xml:space="preserve">Amerika insgesamt                       </t>
  </si>
  <si>
    <t xml:space="preserve">  Afghanistan                           </t>
  </si>
  <si>
    <t xml:space="preserve">  Armenien                              </t>
  </si>
  <si>
    <t xml:space="preserve">  Aserbaidschan                         </t>
  </si>
  <si>
    <t xml:space="preserve">  Bangladesch                           </t>
  </si>
  <si>
    <t xml:space="preserve">  China                                 </t>
  </si>
  <si>
    <t xml:space="preserve">  Georgien                              </t>
  </si>
  <si>
    <t xml:space="preserve">  Indien                                </t>
  </si>
  <si>
    <t xml:space="preserve">  Indonesien                            </t>
  </si>
  <si>
    <t xml:space="preserve">  Israel                                </t>
  </si>
  <si>
    <t xml:space="preserve">  Irak                                  </t>
  </si>
  <si>
    <t xml:space="preserve">  Iran, Islamische Republik             </t>
  </si>
  <si>
    <t xml:space="preserve">  Japan                                 </t>
  </si>
  <si>
    <t xml:space="preserve">  Jordanien                             </t>
  </si>
  <si>
    <t xml:space="preserve">  Kasachstan                            </t>
  </si>
  <si>
    <t xml:space="preserve">  Korea, Republik                       </t>
  </si>
  <si>
    <t xml:space="preserve">  Libanon                               </t>
  </si>
  <si>
    <t xml:space="preserve">  Malaysia                              </t>
  </si>
  <si>
    <t xml:space="preserve">  Nepal                                 </t>
  </si>
  <si>
    <t xml:space="preserve">  Pakistan                              </t>
  </si>
  <si>
    <t xml:space="preserve">  Die Palästinänsischen Gebiete         </t>
  </si>
  <si>
    <t xml:space="preserve">  Philippinen                           </t>
  </si>
  <si>
    <t xml:space="preserve">  Sri Lanka                             </t>
  </si>
  <si>
    <t xml:space="preserve">  Syrien, Arabische Republik            </t>
  </si>
  <si>
    <t xml:space="preserve">  Taiwan                                </t>
  </si>
  <si>
    <t xml:space="preserve">  Thailand                              </t>
  </si>
  <si>
    <t xml:space="preserve">  Vietnam                               </t>
  </si>
  <si>
    <t xml:space="preserve">  übrige asiatische Staaten             </t>
  </si>
  <si>
    <t xml:space="preserve">Asien insgesamt                         </t>
  </si>
  <si>
    <t xml:space="preserve">Australien und Ozeanien                 </t>
  </si>
  <si>
    <t xml:space="preserve">staatenlos                              </t>
  </si>
  <si>
    <t xml:space="preserve">ungeklärt,oh.Angabe,unbekannt           </t>
  </si>
  <si>
    <t xml:space="preserve">Britische Überseegebiete                </t>
  </si>
  <si>
    <t xml:space="preserve">Ausländer insgesamt                     </t>
  </si>
  <si>
    <t>_x001A_</t>
  </si>
  <si>
    <t>Tabelle nur für die Grafikerstellung</t>
  </si>
  <si>
    <t>Indikator A6: Ausländerinnen und Ausländer nach ausgewählten Staatsangehörigkeiten und Geschlecht</t>
  </si>
  <si>
    <t>ausgew. Staaten 
(Staatsangehörigkeit)</t>
  </si>
  <si>
    <t>männlich</t>
  </si>
  <si>
    <t>weiblich</t>
  </si>
  <si>
    <t>121</t>
  </si>
  <si>
    <t>124</t>
  </si>
  <si>
    <t>122</t>
  </si>
  <si>
    <t>125</t>
  </si>
  <si>
    <t>126</t>
  </si>
  <si>
    <t>127</t>
  </si>
  <si>
    <t>128</t>
  </si>
  <si>
    <t>129</t>
  </si>
  <si>
    <t>134</t>
  </si>
  <si>
    <t>135</t>
  </si>
  <si>
    <t>136</t>
  </si>
  <si>
    <t>137</t>
  </si>
  <si>
    <t>132</t>
  </si>
  <si>
    <t>133</t>
  </si>
  <si>
    <t>170</t>
  </si>
  <si>
    <t>140</t>
  </si>
  <si>
    <t>130</t>
  </si>
  <si>
    <t>150</t>
  </si>
  <si>
    <t>139</t>
  </si>
  <si>
    <t>142</t>
  </si>
  <si>
    <t>143</t>
  </si>
  <si>
    <t>145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</si>
  <si>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</si>
  <si>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</si>
  <si>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</si>
  <si>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</si>
  <si>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</si>
  <si>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</si>
  <si>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</si>
  <si>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</si>
  <si>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</si>
  <si>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160</t>
  </si>
  <si>
    <t>157</t>
  </si>
  <si>
    <t>158</t>
  </si>
  <si>
    <t>155</t>
  </si>
  <si>
    <t>131</t>
  </si>
  <si>
    <t>159</t>
  </si>
  <si>
    <t>161</t>
  </si>
  <si>
    <t>162</t>
  </si>
  <si>
    <t>164</t>
  </si>
  <si>
    <t>163</t>
  </si>
  <si>
    <t>166</t>
  </si>
  <si>
    <t>165</t>
  </si>
  <si>
    <t>168</t>
  </si>
  <si>
    <t>169</t>
  </si>
  <si>
    <t>181</t>
  </si>
  <si>
    <t xml:space="preserve">   </t>
  </si>
  <si>
    <t>221</t>
  </si>
  <si>
    <t>223</t>
  </si>
  <si>
    <t>287</t>
  </si>
  <si>
    <t>225</t>
  </si>
  <si>
    <t>229</t>
  </si>
  <si>
    <t>258</t>
  </si>
  <si>
    <t>231</t>
  </si>
  <si>
    <t>224</t>
  </si>
  <si>
    <t>237</t>
  </si>
  <si>
    <t>238</t>
  </si>
  <si>
    <t>262</t>
  </si>
  <si>
    <t>243</t>
  </si>
  <si>
    <t>247</t>
  </si>
  <si>
    <t>252</t>
  </si>
  <si>
    <t>232</t>
  </si>
  <si>
    <t>269</t>
  </si>
  <si>
    <t>272</t>
  </si>
  <si>
    <t>273</t>
  </si>
  <si>
    <t>263</t>
  </si>
  <si>
    <t>276</t>
  </si>
  <si>
    <t>277</t>
  </si>
  <si>
    <t>278</t>
  </si>
  <si>
    <t>283</t>
  </si>
  <si>
    <t>285</t>
  </si>
  <si>
    <t>246</t>
  </si>
  <si>
    <t>323</t>
  </si>
  <si>
    <t>326</t>
  </si>
  <si>
    <t>327</t>
  </si>
  <si>
    <t>332</t>
  </si>
  <si>
    <t>335</t>
  </si>
  <si>
    <t>348</t>
  </si>
  <si>
    <t>349</t>
  </si>
  <si>
    <t>351</t>
  </si>
  <si>
    <t>353</t>
  </si>
  <si>
    <t>361</t>
  </si>
  <si>
    <t>367</t>
  </si>
  <si>
    <t>368</t>
  </si>
  <si>
    <t>423</t>
  </si>
  <si>
    <t>422</t>
  </si>
  <si>
    <t>425</t>
  </si>
  <si>
    <t>460</t>
  </si>
  <si>
    <t>479</t>
  </si>
  <si>
    <t>430</t>
  </si>
  <si>
    <t>436</t>
  </si>
  <si>
    <t>437</t>
  </si>
  <si>
    <t>441</t>
  </si>
  <si>
    <t>438</t>
  </si>
  <si>
    <t>439</t>
  </si>
  <si>
    <t>442</t>
  </si>
  <si>
    <t>445</t>
  </si>
  <si>
    <t>444</t>
  </si>
  <si>
    <t>467</t>
  </si>
  <si>
    <t>451</t>
  </si>
  <si>
    <t>482</t>
  </si>
  <si>
    <t>458</t>
  </si>
  <si>
    <t>461</t>
  </si>
  <si>
    <t>459</t>
  </si>
  <si>
    <t>462</t>
  </si>
  <si>
    <t>431</t>
  </si>
  <si>
    <t>475</t>
  </si>
  <si>
    <t>465</t>
  </si>
  <si>
    <t>476</t>
  </si>
  <si>
    <t>432</t>
  </si>
  <si>
    <t>997</t>
  </si>
  <si>
    <t>185</t>
  </si>
  <si>
    <t>Länderschlüssel</t>
  </si>
  <si>
    <t>Nummer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</si>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</sst>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\+0.0;\-0.0;0.0"/>
    <numFmt numFmtId="166" formatCode="###\ ###\ ###"/>
    <numFmt numFmtId="167" formatCode="###\ ###\ ##0"/>
    <numFmt numFmtId="168" formatCode="###\ ###\ ##0\ "/>
    <numFmt numFmtId="169" formatCode="###\ ##0"/>
  </numFmts>
  <fonts count="35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vertAlign val="superscript"/>
      <sz val="6"/>
      <color theme="1"/>
      <name val="NDSFrutiger 45 Light"/>
    </font>
    <font>
      <sz val="6"/>
      <color theme="1"/>
      <name val="NDSFrutiger 55 Roman"/>
    </font>
    <font>
      <b/>
      <sz val="11"/>
      <color theme="1"/>
      <name val="Calibri"/>
      <family val="2"/>
      <scheme val="minor"/>
    </font>
    <font>
      <vertAlign val="superscript"/>
      <sz val="6"/>
      <name val="NDSFrutiger 45 Light"/>
    </font>
    <font>
      <sz val="6"/>
      <name val="NDSFrutiger 55 Roman"/>
    </font>
    <font>
      <i/>
      <sz val="6"/>
      <name val="NDSFrutiger 55 Roman"/>
    </font>
    <font>
      <i/>
      <sz val="6"/>
      <name val="NDSFrutiger 45 Light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sz val="9"/>
      <color theme="1"/>
      <name val="NDSFrutiger 45 Light"/>
    </font>
    <font>
      <sz val="11"/>
      <color theme="1"/>
      <name val="NDSFrutiger 55 Roman"/>
    </font>
    <font>
      <b/>
      <sz val="9"/>
      <color rgb="FFFF0000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21" fillId="0" borderId="32" applyNumberFormat="0" applyFill="0" applyAlignment="0" applyProtection="0"/>
    <xf numFmtId="0" fontId="22" fillId="0" borderId="33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4" fillId="10" borderId="35" applyNumberFormat="0" applyAlignment="0" applyProtection="0"/>
    <xf numFmtId="0" fontId="25" fillId="10" borderId="34" applyNumberFormat="0" applyAlignment="0" applyProtection="0"/>
    <xf numFmtId="0" fontId="26" fillId="9" borderId="34" applyNumberFormat="0" applyAlignment="0" applyProtection="0"/>
    <xf numFmtId="0" fontId="27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8" borderId="0" applyNumberFormat="0" applyBorder="0" applyAlignment="0" applyProtection="0"/>
    <xf numFmtId="0" fontId="2" fillId="12" borderId="38" applyNumberFormat="0" applyFont="0" applyAlignment="0" applyProtection="0"/>
    <xf numFmtId="0" fontId="31" fillId="7" borderId="0" applyNumberFormat="0" applyBorder="0" applyAlignment="0" applyProtection="0"/>
    <xf numFmtId="0" fontId="32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34" fillId="11" borderId="37" applyNumberFormat="0" applyAlignment="0" applyProtection="0"/>
  </cellStyleXfs>
  <cellXfs count="179">
    <xf numFmtId="0" fontId="0" fillId="0" borderId="0" xfId="0"/>
    <xf numFmtId="0" fontId="0" fillId="0" borderId="0" xfId="0" applyFill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5" fillId="0" borderId="0" xfId="0" applyFont="1" applyBorder="1"/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vertical="center"/>
    </xf>
    <xf numFmtId="0" fontId="0" fillId="0" borderId="0" xfId="0" applyFill="1" applyAlignment="1" applyProtection="1">
      <protection locked="0"/>
    </xf>
    <xf numFmtId="0" fontId="8" fillId="0" borderId="0" xfId="0" applyFont="1" applyAlignment="1"/>
    <xf numFmtId="166" fontId="8" fillId="0" borderId="0" xfId="0" applyNumberFormat="1" applyFont="1" applyAlignment="1"/>
    <xf numFmtId="164" fontId="8" fillId="0" borderId="0" xfId="0" applyNumberFormat="1" applyFont="1" applyAlignment="1"/>
    <xf numFmtId="165" fontId="8" fillId="0" borderId="0" xfId="0" applyNumberFormat="1" applyFont="1" applyAlignment="1"/>
    <xf numFmtId="0" fontId="5" fillId="0" borderId="0" xfId="0" applyFont="1" applyBorder="1" applyAlignment="1"/>
    <xf numFmtId="0" fontId="0" fillId="0" borderId="0" xfId="0" applyAlignment="1"/>
    <xf numFmtId="0" fontId="6" fillId="0" borderId="0" xfId="0" applyFont="1" applyAlignment="1"/>
    <xf numFmtId="166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Border="1"/>
    <xf numFmtId="0" fontId="6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/>
    <xf numFmtId="165" fontId="11" fillId="0" borderId="0" xfId="0" applyNumberFormat="1" applyFont="1" applyAlignment="1"/>
    <xf numFmtId="0" fontId="5" fillId="2" borderId="0" xfId="0" applyFont="1" applyFill="1" applyBorder="1" applyAlignment="1">
      <alignment horizontal="left" vertical="center" wrapText="1"/>
    </xf>
    <xf numFmtId="1" fontId="6" fillId="0" borderId="0" xfId="0" applyNumberFormat="1" applyFont="1" applyAlignment="1">
      <alignment horizontal="right" vertical="top"/>
    </xf>
    <xf numFmtId="0" fontId="3" fillId="0" borderId="0" xfId="1"/>
    <xf numFmtId="0" fontId="14" fillId="0" borderId="0" xfId="0" applyFont="1"/>
    <xf numFmtId="0" fontId="15" fillId="0" borderId="0" xfId="0" applyFont="1"/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9" fillId="3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0" fillId="0" borderId="0" xfId="0" applyAlignment="1" applyProtection="1">
      <alignment horizontal="right"/>
      <protection locked="0"/>
    </xf>
    <xf numFmtId="0" fontId="0" fillId="0" borderId="0" xfId="0" applyFont="1" applyAlignment="1" applyProtection="1">
      <alignment horizontal="right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right"/>
    </xf>
    <xf numFmtId="164" fontId="5" fillId="0" borderId="0" xfId="0" applyNumberFormat="1" applyFont="1" applyAlignment="1">
      <alignment horizontal="right" vertical="center"/>
    </xf>
    <xf numFmtId="167" fontId="11" fillId="0" borderId="0" xfId="0" applyNumberFormat="1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1" fontId="0" fillId="0" borderId="0" xfId="0" applyNumberFormat="1"/>
    <xf numFmtId="1" fontId="6" fillId="0" borderId="0" xfId="0" applyNumberFormat="1" applyFont="1" applyBorder="1"/>
    <xf numFmtId="165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0" fontId="16" fillId="0" borderId="0" xfId="0" applyFont="1"/>
    <xf numFmtId="0" fontId="17" fillId="0" borderId="0" xfId="0" applyFont="1"/>
    <xf numFmtId="0" fontId="6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0" fontId="3" fillId="0" borderId="0" xfId="1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6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169" fontId="8" fillId="5" borderId="0" xfId="0" applyNumberFormat="1" applyFont="1" applyFill="1" applyAlignment="1">
      <alignment vertical="center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169" fontId="6" fillId="5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vertical="center"/>
    </xf>
    <xf numFmtId="165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 wrapText="1"/>
    </xf>
    <xf numFmtId="168" fontId="8" fillId="5" borderId="0" xfId="0" applyNumberFormat="1" applyFont="1" applyFill="1" applyAlignment="1">
      <alignment vertical="center"/>
    </xf>
    <xf numFmtId="168" fontId="6" fillId="5" borderId="0" xfId="0" applyNumberFormat="1" applyFont="1" applyFill="1" applyBorder="1" applyAlignment="1">
      <alignment vertical="center" wrapText="1"/>
    </xf>
    <xf numFmtId="168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/>
    </xf>
    <xf numFmtId="0" fontId="8" fillId="4" borderId="0" xfId="0" applyFont="1" applyFill="1" applyAlignment="1"/>
    <xf numFmtId="0" fontId="5" fillId="0" borderId="2" xfId="0" applyFont="1" applyBorder="1" applyAlignment="1">
      <alignment horizontal="center" vertical="center" wrapText="1"/>
    </xf>
    <xf numFmtId="0" fontId="0" fillId="0" borderId="0" xfId="0" applyFill="1" applyBorder="1" applyProtection="1">
      <protection locked="0"/>
    </xf>
    <xf numFmtId="165" fontId="6" fillId="0" borderId="0" xfId="0" applyNumberFormat="1" applyFont="1" applyFill="1" applyAlignment="1">
      <alignment vertical="center"/>
    </xf>
    <xf numFmtId="0" fontId="2" fillId="0" borderId="0" xfId="7"/>
    <xf numFmtId="49" fontId="2" fillId="0" borderId="0" xfId="7" applyNumberFormat="1"/>
    <xf numFmtId="0" fontId="2" fillId="0" borderId="2" xfId="7" applyBorder="1" applyAlignment="1">
      <alignment horizontal="center" vertical="center"/>
    </xf>
    <xf numFmtId="0" fontId="2" fillId="0" borderId="0" xfId="7" applyAlignment="1">
      <alignment horizontal="center"/>
    </xf>
    <xf numFmtId="164" fontId="0" fillId="0" borderId="0" xfId="0" applyNumberFormat="1"/>
    <xf numFmtId="0" fontId="2" fillId="0" borderId="0" xfId="7" applyNumberFormat="1"/>
    <xf numFmtId="0" fontId="5" fillId="0" borderId="2" xfId="0" applyFont="1" applyBorder="1" applyAlignment="1">
      <alignment horizontal="center" vertical="center" wrapText="1"/>
    </xf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169" fontId="8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69" fontId="6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2" xfId="7" applyBorder="1" applyAlignment="1">
      <alignment horizontal="center" vertical="center"/>
    </xf>
    <xf numFmtId="0" fontId="2" fillId="0" borderId="2" xfId="7" applyBorder="1" applyAlignment="1">
      <alignment horizontal="center" vertical="center" wrapText="1"/>
    </xf>
    <xf numFmtId="0" fontId="2" fillId="0" borderId="2" xfId="7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5" fillId="0" borderId="3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1" fontId="6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</cellXfs>
  <cellStyles count="44">
    <cellStyle name="20 % - Akzent1 2" xfId="8" xr:uid="{00000000-0005-0000-0000-000031000000}"/>
    <cellStyle name="20 % - Akzent2 2" xfId="9" xr:uid="{00000000-0005-0000-0000-000032000000}"/>
    <cellStyle name="20 % - Akzent3 2" xfId="10" xr:uid="{00000000-0005-0000-0000-000033000000}"/>
    <cellStyle name="20 % - Akzent4 2" xfId="11" xr:uid="{00000000-0005-0000-0000-000034000000}"/>
    <cellStyle name="20 % - Akzent5 2" xfId="12" xr:uid="{00000000-0005-0000-0000-000035000000}"/>
    <cellStyle name="20 % - Akzent6 2" xfId="13" xr:uid="{00000000-0005-0000-0000-000036000000}"/>
    <cellStyle name="40 % - Akzent1 2" xfId="14" xr:uid="{00000000-0005-0000-0000-000037000000}"/>
    <cellStyle name="40 % - Akzent2 2" xfId="15" xr:uid="{00000000-0005-0000-0000-000038000000}"/>
    <cellStyle name="40 % - Akzent3 2" xfId="16" xr:uid="{00000000-0005-0000-0000-000039000000}"/>
    <cellStyle name="40 % - Akzent4 2" xfId="17" xr:uid="{00000000-0005-0000-0000-00003A000000}"/>
    <cellStyle name="40 % - Akzent5 2" xfId="18" xr:uid="{00000000-0005-0000-0000-00003B000000}"/>
    <cellStyle name="40 % - Akzent6 2" xfId="19" xr:uid="{00000000-0005-0000-0000-00003C000000}"/>
    <cellStyle name="60 % - Akzent1 2" xfId="20" xr:uid="{00000000-0005-0000-0000-00003D000000}"/>
    <cellStyle name="60 % - Akzent2 2" xfId="21" xr:uid="{00000000-0005-0000-0000-00003E000000}"/>
    <cellStyle name="60 % - Akzent3 2" xfId="22" xr:uid="{00000000-0005-0000-0000-00003F000000}"/>
    <cellStyle name="60 % - Akzent4 2" xfId="23" xr:uid="{00000000-0005-0000-0000-000040000000}"/>
    <cellStyle name="60 % - Akzent5 2" xfId="24" xr:uid="{00000000-0005-0000-0000-000041000000}"/>
    <cellStyle name="60 % - Akzent6 2" xfId="25" xr:uid="{00000000-0005-0000-0000-000042000000}"/>
    <cellStyle name="Akzent1 2" xfId="26" xr:uid="{00000000-0005-0000-0000-000043000000}"/>
    <cellStyle name="Akzent2 2" xfId="27" xr:uid="{00000000-0005-0000-0000-000044000000}"/>
    <cellStyle name="Akzent3 2" xfId="28" xr:uid="{00000000-0005-0000-0000-000045000000}"/>
    <cellStyle name="Akzent4 2" xfId="29" xr:uid="{00000000-0005-0000-0000-000046000000}"/>
    <cellStyle name="Akzent5 2" xfId="30" xr:uid="{00000000-0005-0000-0000-000047000000}"/>
    <cellStyle name="Akzent6 2" xfId="31" xr:uid="{00000000-0005-0000-0000-000048000000}"/>
    <cellStyle name="Ausgabe 2" xfId="32" xr:uid="{00000000-0005-0000-0000-000049000000}"/>
    <cellStyle name="Berechnung 2" xfId="33" xr:uid="{00000000-0005-0000-0000-00004A000000}"/>
    <cellStyle name="Eingabe 2" xfId="34" xr:uid="{00000000-0005-0000-0000-00004B000000}"/>
    <cellStyle name="Ergebnis 2" xfId="35" xr:uid="{00000000-0005-0000-0000-00004C000000}"/>
    <cellStyle name="Erklärender Text 2" xfId="36" xr:uid="{00000000-0005-0000-0000-00004D000000}"/>
    <cellStyle name="Gut 2" xfId="37" xr:uid="{00000000-0005-0000-0000-00004E000000}"/>
    <cellStyle name="Link" xfId="1" builtinId="8"/>
    <cellStyle name="Neutral 2" xfId="38" xr:uid="{00000000-0005-0000-0000-00004F000000}"/>
    <cellStyle name="Notiz 2" xfId="39" xr:uid="{00000000-0005-0000-0000-000050000000}"/>
    <cellStyle name="Schlecht 2" xfId="40" xr:uid="{00000000-0005-0000-0000-000051000000}"/>
    <cellStyle name="Standard" xfId="0" builtinId="0"/>
    <cellStyle name="Standard 2" xfId="7" xr:uid="{00000000-0005-0000-0000-000052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41" xr:uid="{00000000-0005-0000-0000-000053000000}"/>
    <cellStyle name="Warnender Text 2" xfId="42" xr:uid="{00000000-0005-0000-0000-000054000000}"/>
    <cellStyle name="Zelle überprüfen 2" xfId="43" xr:uid="{00000000-0005-0000-0000-000055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5" formatCode="\+0.0;\-0.0;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184</xdr:row>
          <xdr:rowOff>0</xdr:rowOff>
        </xdr:from>
        <xdr:to>
          <xdr:col>16</xdr:col>
          <xdr:colOff>38100</xdr:colOff>
          <xdr:row>184</xdr:row>
          <xdr:rowOff>180975</xdr:rowOff>
        </xdr:to>
        <xdr:sp macro="" textlink="">
          <xdr:nvSpPr>
            <xdr:cNvPr id="1027" name="Labe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7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6</xdr:col>
          <xdr:colOff>714375</xdr:colOff>
          <xdr:row>184</xdr:row>
          <xdr:rowOff>180975</xdr:rowOff>
        </xdr:to>
        <xdr:sp macro="" textlink="">
          <xdr:nvSpPr>
            <xdr:cNvPr id="1028" name="Labe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7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8/Rand/2019_02_25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enbereich_A63" displayName="Datenbereich_A63" ref="B9:B10" totalsRowShown="0" headerRowDxfId="17" dataDxfId="16">
  <autoFilter ref="B9:B10" xr:uid="{00000000-0009-0000-0100-000002000000}"/>
  <sortState ref="B13:N124">
    <sortCondition ref="B12:B127"/>
  </sortState>
  <tableColumns count="1">
    <tableColumn id="1" xr3:uid="{00000000-0010-0000-0000-000001000000}" name="Spalte1" dataDxfId="15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enbereich_A6" displayName="Datenbereich_A6" ref="B12:N127" totalsRowShown="0" headerRowDxfId="14" dataDxfId="13">
  <autoFilter ref="B12:N127" xr:uid="{00000000-0009-0000-0100-000001000000}"/>
  <sortState ref="B13:N124">
    <sortCondition ref="B12:B127"/>
  </sortState>
  <tableColumns count="13">
    <tableColumn id="1" xr3:uid="{00000000-0010-0000-0100-000001000000}" name="Spalte1" dataDxfId="12"/>
    <tableColumn id="13" xr3:uid="{00000000-0010-0000-0100-00000D000000}" name="Spalte12" dataDxfId="11"/>
    <tableColumn id="11" xr3:uid="{00000000-0010-0000-0100-00000B000000}" name="Kontinente" dataDxfId="10"/>
    <tableColumn id="12" xr3:uid="{00000000-0010-0000-0100-00000C000000}" name="Top20_ok" dataDxfId="9"/>
    <tableColumn id="2" xr3:uid="{00000000-0010-0000-0100-000002000000}" name="Spalte2" dataDxfId="8"/>
    <tableColumn id="3" xr3:uid="{00000000-0010-0000-0100-000003000000}" name="1" dataDxfId="7"/>
    <tableColumn id="4" xr3:uid="{00000000-0010-0000-0100-000004000000}" name="2" dataDxfId="6"/>
    <tableColumn id="5" xr3:uid="{00000000-0010-0000-0100-000005000000}" name="3" dataDxfId="5"/>
    <tableColumn id="6" xr3:uid="{00000000-0010-0000-0100-000006000000}" name="4" dataDxfId="4"/>
    <tableColumn id="7" xr3:uid="{00000000-0010-0000-0100-000007000000}" name="5" dataDxfId="3"/>
    <tableColumn id="8" xr3:uid="{00000000-0010-0000-0100-000008000000}" name="6" dataDxfId="2"/>
    <tableColumn id="9" xr3:uid="{00000000-0010-0000-0100-000009000000}" name="7" dataDxfId="1"/>
    <tableColumn id="10" xr3:uid="{00000000-0010-0000-0100-00000A000000}" name="8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83A2370EC08A81E5B58BAF5AE04B0FBDB93A4A8B.zi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1.nls.niedersachsen.de/Statistik/pool/A1050002/A1050002_000016CE1821258A05FA172D4507F15EB472ABE9E9AC7DCB8233.zi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5AA548D48CD54873B0483A9190E0AC942AA9463D.zi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96F2-66AC-4561-88AC-DA90B080B75F}">
  <sheetPr>
    <tabColor theme="5"/>
  </sheetPr>
  <dimension ref="A1:I254"/>
  <sheetViews>
    <sheetView tabSelected="1" zoomScale="220" zoomScaleNormal="220" workbookViewId="0">
      <selection activeCell="D37" sqref="D37"/>
    </sheetView>
  </sheetViews>
  <sheetFormatPr baseColWidth="10" defaultRowHeight="15" x14ac:dyDescent="0.25"/>
  <cols>
    <col min="2" max="2" width="24.42578125" customWidth="1"/>
    <col min="7" max="7" width="11.42578125" style="14"/>
  </cols>
  <sheetData>
    <row r="1" spans="1:9" ht="30" customHeight="1" x14ac:dyDescent="0.25">
      <c r="B1" t="s">
        <v>145</v>
      </c>
    </row>
    <row r="2" spans="1:9" ht="30" customHeight="1" x14ac:dyDescent="0.25">
      <c r="B2" s="86" t="s">
        <v>146</v>
      </c>
      <c r="C2" s="86"/>
      <c r="D2" s="86"/>
      <c r="E2" s="86"/>
      <c r="F2" s="86"/>
      <c r="G2" s="86"/>
      <c r="H2" s="86"/>
      <c r="I2" s="86"/>
    </row>
    <row r="5" spans="1:9" ht="8.25" customHeight="1" x14ac:dyDescent="0.25">
      <c r="B5" s="142" t="s">
        <v>147</v>
      </c>
      <c r="C5" s="137" t="s">
        <v>148</v>
      </c>
      <c r="D5" s="145" t="s">
        <v>3</v>
      </c>
      <c r="E5" s="146" t="s">
        <v>149</v>
      </c>
      <c r="F5" s="142" t="s">
        <v>150</v>
      </c>
      <c r="G5" s="137" t="s">
        <v>151</v>
      </c>
    </row>
    <row r="6" spans="1:9" ht="8.25" customHeight="1" x14ac:dyDescent="0.25">
      <c r="B6" s="143"/>
      <c r="C6" s="138"/>
      <c r="D6" s="145"/>
      <c r="E6" s="147"/>
      <c r="F6" s="143"/>
      <c r="G6" s="138"/>
    </row>
    <row r="7" spans="1:9" ht="39" customHeight="1" x14ac:dyDescent="0.25">
      <c r="B7" s="143"/>
      <c r="C7" s="138"/>
      <c r="D7" s="145"/>
      <c r="E7" s="148"/>
      <c r="F7" s="144"/>
      <c r="G7" s="139"/>
    </row>
    <row r="8" spans="1:9" ht="8.25" customHeight="1" x14ac:dyDescent="0.25">
      <c r="B8" s="144"/>
      <c r="C8" s="139"/>
      <c r="D8" s="127" t="s">
        <v>7</v>
      </c>
      <c r="E8" s="140" t="s">
        <v>8</v>
      </c>
      <c r="F8" s="141"/>
      <c r="G8" s="141"/>
    </row>
    <row r="9" spans="1:9" ht="8.25" customHeight="1" x14ac:dyDescent="0.25">
      <c r="B9" s="84" t="s">
        <v>14</v>
      </c>
      <c r="C9" s="20" t="s">
        <v>15</v>
      </c>
      <c r="D9" s="84" t="s">
        <v>16</v>
      </c>
      <c r="E9" s="84" t="s">
        <v>17</v>
      </c>
      <c r="F9" s="84" t="s">
        <v>18</v>
      </c>
      <c r="G9" s="84" t="s">
        <v>19</v>
      </c>
    </row>
    <row r="10" spans="1:9" ht="8.25" customHeight="1" x14ac:dyDescent="0.25">
      <c r="A10" s="16">
        <v>1000</v>
      </c>
      <c r="B10" s="25" t="s">
        <v>152</v>
      </c>
      <c r="C10" s="176">
        <v>2019</v>
      </c>
      <c r="D10" s="177">
        <f>VLOOKUP(A10,A6_Berechnung!$B$6:$H$128,4,FALSE)</f>
        <v>542155</v>
      </c>
      <c r="E10" s="178">
        <f>VLOOKUP(A10,A6_Berechnung!$B$6:$H$128,5,FALSE)</f>
        <v>53.671920391769881</v>
      </c>
      <c r="F10" s="178">
        <f>VLOOKUP(A10,A6_Berechnung!$B$6:$H$128,6,FALSE)</f>
        <v>46.328079608230119</v>
      </c>
      <c r="G10" s="178">
        <f>VLOOKUP(A10,A6_Berechnung!$B$6:$H$128,7,FALSE)</f>
        <v>53.69209137245786</v>
      </c>
    </row>
    <row r="11" spans="1:9" ht="8.25" customHeight="1" x14ac:dyDescent="0.25">
      <c r="A11" s="16">
        <v>163</v>
      </c>
      <c r="B11" s="16" t="s">
        <v>59</v>
      </c>
      <c r="C11" s="176">
        <v>2019</v>
      </c>
      <c r="D11" s="177">
        <f>VLOOKUP(A11,A6_Berechnung!$B$6:$H$128,4,FALSE)</f>
        <v>88735</v>
      </c>
      <c r="E11" s="178">
        <f>VLOOKUP(A11,A6_Berechnung!$B$6:$H$128,5,FALSE)</f>
        <v>51.298811066659155</v>
      </c>
      <c r="F11" s="178">
        <f>VLOOKUP(A11,A6_Berechnung!$B$6:$H$128,6,FALSE)</f>
        <v>48.701188933340845</v>
      </c>
      <c r="G11" s="178">
        <f>VLOOKUP(A11,A6_Berechnung!$B$6:$H$128,7,FALSE)</f>
        <v>-20.486926289001595</v>
      </c>
    </row>
    <row r="12" spans="1:9" ht="8.25" customHeight="1" x14ac:dyDescent="0.25">
      <c r="A12" s="16">
        <v>152</v>
      </c>
      <c r="B12" s="16" t="s">
        <v>49</v>
      </c>
      <c r="C12" s="176">
        <v>2019</v>
      </c>
      <c r="D12" s="177">
        <f>VLOOKUP(A12,A6_Berechnung!$B$6:$H$128,4,FALSE)</f>
        <v>98015</v>
      </c>
      <c r="E12" s="178">
        <f>VLOOKUP(A12,A6_Berechnung!$B$6:$H$128,5,FALSE)</f>
        <v>54.741621180431565</v>
      </c>
      <c r="F12" s="178">
        <f>VLOOKUP(A12,A6_Berechnung!$B$6:$H$128,6,FALSE)</f>
        <v>45.263480079579651</v>
      </c>
      <c r="G12" s="178">
        <f>VLOOKUP(A12,A6_Berechnung!$B$6:$H$128,7,FALSE)</f>
        <v>202.39410113226174</v>
      </c>
    </row>
    <row r="13" spans="1:9" ht="8.25" customHeight="1" x14ac:dyDescent="0.25">
      <c r="A13" s="16">
        <v>170</v>
      </c>
      <c r="B13" s="16" t="s">
        <v>153</v>
      </c>
      <c r="C13" s="176">
        <v>2019</v>
      </c>
      <c r="D13" s="177">
        <f>VLOOKUP(A13,A6_Berechnung!$B$6:$H$128,4,FALSE)</f>
        <v>19115</v>
      </c>
      <c r="E13" s="178">
        <f>VLOOKUP(A13,A6_Berechnung!$B$6:$H$128,5,FALSE)</f>
        <v>50.954747580434216</v>
      </c>
      <c r="F13" s="178">
        <f>VLOOKUP(A13,A6_Berechnung!$B$6:$H$128,6,FALSE)</f>
        <v>49.045252419565784</v>
      </c>
      <c r="G13" s="178">
        <f>VLOOKUP(A13,A6_Berechnung!$B$6:$H$128,7,FALSE)</f>
        <v>0</v>
      </c>
    </row>
    <row r="14" spans="1:9" ht="8.25" customHeight="1" x14ac:dyDescent="0.25">
      <c r="A14" s="16">
        <v>148</v>
      </c>
      <c r="B14" s="16" t="s">
        <v>46</v>
      </c>
      <c r="C14" s="176">
        <v>2019</v>
      </c>
      <c r="D14" s="177">
        <f>VLOOKUP(A14,A6_Berechnung!$B$6:$H$128,4,FALSE)</f>
        <v>29865</v>
      </c>
      <c r="E14" s="178">
        <f>VLOOKUP(A14,A6_Berechnung!$B$6:$H$128,5,FALSE)</f>
        <v>56.621463251297513</v>
      </c>
      <c r="F14" s="178">
        <f>VLOOKUP(A14,A6_Berechnung!$B$6:$H$128,6,FALSE)</f>
        <v>43.378536748702494</v>
      </c>
      <c r="G14" s="178">
        <f>VLOOKUP(A14,A6_Berechnung!$B$6:$H$128,7,FALSE)</f>
        <v>33.719888958538554</v>
      </c>
    </row>
    <row r="15" spans="1:9" ht="8.25" customHeight="1" x14ac:dyDescent="0.25">
      <c r="A15" s="16">
        <v>154</v>
      </c>
      <c r="B15" s="16" t="s">
        <v>51</v>
      </c>
      <c r="C15" s="176">
        <v>2019</v>
      </c>
      <c r="D15" s="177">
        <f>VLOOKUP(A15,A6_Berechnung!$B$6:$H$128,4,FALSE)</f>
        <v>58980</v>
      </c>
      <c r="E15" s="178">
        <f>VLOOKUP(A15,A6_Berechnung!$B$6:$H$128,5,FALSE)</f>
        <v>60.605289928789418</v>
      </c>
      <c r="F15" s="178">
        <f>VLOOKUP(A15,A6_Berechnung!$B$6:$H$128,6,FALSE)</f>
        <v>39.394710071210582</v>
      </c>
      <c r="G15" s="178">
        <f>VLOOKUP(A15,A6_Berechnung!$B$6:$H$128,7,FALSE)</f>
        <v>1643.9384979302188</v>
      </c>
    </row>
    <row r="16" spans="1:9" ht="8.25" customHeight="1" x14ac:dyDescent="0.25">
      <c r="A16" s="16">
        <v>137</v>
      </c>
      <c r="B16" s="16" t="s">
        <v>37</v>
      </c>
      <c r="C16" s="176">
        <v>2019</v>
      </c>
      <c r="D16" s="177">
        <f>VLOOKUP(A16,A6_Berechnung!$B$6:$H$128,4,FALSE)</f>
        <v>28825</v>
      </c>
      <c r="E16" s="178">
        <f>VLOOKUP(A16,A6_Berechnung!$B$6:$H$128,5,FALSE)</f>
        <v>60.572419774501299</v>
      </c>
      <c r="F16" s="178">
        <f>VLOOKUP(A16,A6_Berechnung!$B$6:$H$128,6,FALSE)</f>
        <v>39.410234171725932</v>
      </c>
      <c r="G16" s="178">
        <f>VLOOKUP(A16,A6_Berechnung!$B$6:$H$128,7,FALSE)</f>
        <v>20.390093137869105</v>
      </c>
    </row>
    <row r="17" spans="1:7" ht="8.25" customHeight="1" x14ac:dyDescent="0.25">
      <c r="A17" s="16">
        <v>160</v>
      </c>
      <c r="B17" s="16" t="s">
        <v>56</v>
      </c>
      <c r="C17" s="176">
        <v>2019</v>
      </c>
      <c r="D17" s="177">
        <f>VLOOKUP(A17,A6_Berechnung!$B$6:$H$128,4,FALSE)</f>
        <v>22260</v>
      </c>
      <c r="E17" s="178">
        <f>VLOOKUP(A17,A6_Berechnung!$B$6:$H$128,5,FALSE)</f>
        <v>36.747529200359388</v>
      </c>
      <c r="F17" s="178">
        <f>VLOOKUP(A17,A6_Berechnung!$B$6:$H$128,6,FALSE)</f>
        <v>63.230008984725963</v>
      </c>
      <c r="G17" s="178">
        <f>VLOOKUP(A17,A6_Berechnung!$B$6:$H$128,7,FALSE)</f>
        <v>21.81907732720407</v>
      </c>
    </row>
    <row r="18" spans="1:7" ht="8.25" customHeight="1" x14ac:dyDescent="0.25">
      <c r="A18" s="16">
        <v>134</v>
      </c>
      <c r="B18" s="16" t="s">
        <v>34</v>
      </c>
      <c r="C18" s="176">
        <v>2019</v>
      </c>
      <c r="D18" s="177">
        <f>VLOOKUP(A18,A6_Berechnung!$B$6:$H$128,4,FALSE)</f>
        <v>18815</v>
      </c>
      <c r="E18" s="178">
        <f>VLOOKUP(A18,A6_Berechnung!$B$6:$H$128,5,FALSE)</f>
        <v>56.710071751262291</v>
      </c>
      <c r="F18" s="178">
        <f>VLOOKUP(A18,A6_Berechnung!$B$6:$H$128,6,FALSE)</f>
        <v>43.289928248737709</v>
      </c>
      <c r="G18" s="178">
        <f>VLOOKUP(A18,A6_Berechnung!$B$6:$H$128,7,FALSE)</f>
        <v>16.812565965108337</v>
      </c>
    </row>
    <row r="19" spans="1:7" ht="8.25" customHeight="1" x14ac:dyDescent="0.25">
      <c r="A19" s="16">
        <v>125</v>
      </c>
      <c r="B19" s="16" t="s">
        <v>27</v>
      </c>
      <c r="C19" s="176">
        <v>2019</v>
      </c>
      <c r="D19" s="177">
        <f>VLOOKUP(A19,A6_Berechnung!$B$6:$H$128,4,FALSE)</f>
        <v>28360</v>
      </c>
      <c r="E19" s="178">
        <f>VLOOKUP(A19,A6_Berechnung!$B$6:$H$128,5,FALSE)</f>
        <v>54.848377997179121</v>
      </c>
      <c r="F19" s="178">
        <f>VLOOKUP(A19,A6_Berechnung!$B$6:$H$128,6,FALSE)</f>
        <v>45.133991537376588</v>
      </c>
      <c r="G19" s="178">
        <f>VLOOKUP(A19,A6_Berechnung!$B$6:$H$128,7,FALSE)</f>
        <v>1387.9328436516264</v>
      </c>
    </row>
    <row r="20" spans="1:7" ht="8.25" customHeight="1" x14ac:dyDescent="0.25">
      <c r="A20" s="16">
        <v>161</v>
      </c>
      <c r="B20" s="16" t="s">
        <v>57</v>
      </c>
      <c r="C20" s="176">
        <v>2019</v>
      </c>
      <c r="D20" s="177">
        <f>VLOOKUP(A20,A6_Berechnung!$B$6:$H$128,4,FALSE)</f>
        <v>11970</v>
      </c>
      <c r="E20" s="178">
        <f>VLOOKUP(A20,A6_Berechnung!$B$6:$H$128,5,FALSE)</f>
        <v>52.79866332497911</v>
      </c>
      <c r="F20" s="178">
        <f>VLOOKUP(A20,A6_Berechnung!$B$6:$H$128,6,FALSE)</f>
        <v>47.201336675020883</v>
      </c>
      <c r="G20" s="178">
        <f>VLOOKUP(A20,A6_Berechnung!$B$6:$H$128,7,FALSE)</f>
        <v>27.666382252559728</v>
      </c>
    </row>
    <row r="21" spans="1:7" ht="8.25" customHeight="1" x14ac:dyDescent="0.25">
      <c r="A21" s="16">
        <v>166</v>
      </c>
      <c r="B21" s="16" t="s">
        <v>62</v>
      </c>
      <c r="C21" s="176">
        <v>2019</v>
      </c>
      <c r="D21" s="177">
        <f>VLOOKUP(A21,A6_Berechnung!$B$6:$H$128,4,FALSE)</f>
        <v>11345</v>
      </c>
      <c r="E21" s="178">
        <f>VLOOKUP(A21,A6_Berechnung!$B$6:$H$128,5,FALSE)</f>
        <v>36.976641692375495</v>
      </c>
      <c r="F21" s="178">
        <f>VLOOKUP(A21,A6_Berechnung!$B$6:$H$128,6,FALSE)</f>
        <v>63.023358307624498</v>
      </c>
      <c r="G21" s="178">
        <f>VLOOKUP(A21,A6_Berechnung!$B$6:$H$128,7,FALSE)</f>
        <v>-2.2993455046503617</v>
      </c>
    </row>
    <row r="22" spans="1:7" ht="8.25" customHeight="1" x14ac:dyDescent="0.25">
      <c r="A22" s="16">
        <v>168</v>
      </c>
      <c r="B22" s="16" t="s">
        <v>154</v>
      </c>
      <c r="C22" s="176">
        <v>2019</v>
      </c>
      <c r="D22" s="177">
        <f>VLOOKUP(A22,A6_Berechnung!$B$6:$H$128,4,FALSE)</f>
        <v>6750</v>
      </c>
      <c r="E22" s="178">
        <f>VLOOKUP(A22,A6_Berechnung!$B$6:$H$128,5,FALSE)</f>
        <v>69.851851851851848</v>
      </c>
      <c r="F22" s="178">
        <f>VLOOKUP(A22,A6_Berechnung!$B$6:$H$128,6,FALSE)</f>
        <v>30.074074074074076</v>
      </c>
      <c r="G22" s="178">
        <f>VLOOKUP(A22,A6_Berechnung!$B$6:$H$128,7,FALSE)</f>
        <v>-34.858135495078173</v>
      </c>
    </row>
    <row r="23" spans="1:7" ht="8.25" customHeight="1" x14ac:dyDescent="0.25">
      <c r="A23" s="16">
        <v>153</v>
      </c>
      <c r="B23" s="16" t="s">
        <v>50</v>
      </c>
      <c r="C23" s="176">
        <v>2019</v>
      </c>
      <c r="D23" s="177">
        <f>VLOOKUP(A23,A6_Berechnung!$B$6:$H$128,4,FALSE)</f>
        <v>8740</v>
      </c>
      <c r="E23" s="178">
        <f>VLOOKUP(A23,A6_Berechnung!$B$6:$H$128,5,FALSE)</f>
        <v>54.118993135011436</v>
      </c>
      <c r="F23" s="178">
        <f>VLOOKUP(A23,A6_Berechnung!$B$6:$H$128,6,FALSE)</f>
        <v>45.881006864988564</v>
      </c>
      <c r="G23" s="178">
        <f>VLOOKUP(A23,A6_Berechnung!$B$6:$H$128,7,FALSE)</f>
        <v>20.584988962472405</v>
      </c>
    </row>
    <row r="24" spans="1:7" ht="8.25" customHeight="1" x14ac:dyDescent="0.25">
      <c r="A24" s="16">
        <v>130</v>
      </c>
      <c r="B24" s="16" t="s">
        <v>32</v>
      </c>
      <c r="C24" s="176">
        <v>2019</v>
      </c>
      <c r="D24" s="177">
        <f>VLOOKUP(A24,A6_Berechnung!$B$6:$H$128,4,FALSE)</f>
        <v>11915</v>
      </c>
      <c r="E24" s="178">
        <f>VLOOKUP(A24,A6_Berechnung!$B$6:$H$128,5,FALSE)</f>
        <v>56.986991187578681</v>
      </c>
      <c r="F24" s="178">
        <f>VLOOKUP(A24,A6_Berechnung!$B$6:$H$128,6,FALSE)</f>
        <v>42.971044901384808</v>
      </c>
      <c r="G24" s="178">
        <f>VLOOKUP(A24,A6_Berechnung!$B$6:$H$128,7,FALSE)</f>
        <v>84.271574389112274</v>
      </c>
    </row>
    <row r="25" spans="1:7" ht="8.25" customHeight="1" x14ac:dyDescent="0.25">
      <c r="A25" s="16">
        <v>165</v>
      </c>
      <c r="B25" s="16" t="s">
        <v>61</v>
      </c>
      <c r="C25" s="176">
        <v>2019</v>
      </c>
      <c r="D25" s="177">
        <f>VLOOKUP(A25,A6_Berechnung!$B$6:$H$128,4,FALSE)</f>
        <v>9465</v>
      </c>
      <c r="E25" s="178">
        <f>VLOOKUP(A25,A6_Berechnung!$B$6:$H$128,5,FALSE)</f>
        <v>60.116217643951394</v>
      </c>
      <c r="F25" s="178">
        <f>VLOOKUP(A25,A6_Berechnung!$B$6:$H$128,6,FALSE)</f>
        <v>39.883782356048606</v>
      </c>
      <c r="G25" s="178">
        <f>VLOOKUP(A25,A6_Berechnung!$B$6:$H$128,7,FALSE)</f>
        <v>313.86095321381725</v>
      </c>
    </row>
    <row r="26" spans="1:7" ht="8.25" customHeight="1" x14ac:dyDescent="0.25">
      <c r="A26" s="16">
        <v>999</v>
      </c>
      <c r="B26" s="25" t="s">
        <v>155</v>
      </c>
      <c r="C26" s="176">
        <v>2019</v>
      </c>
      <c r="D26" s="177">
        <f>VLOOKUP(A26,A6_Berechnung!$B$6:$H$128,4,FALSE)</f>
        <v>359185</v>
      </c>
      <c r="E26" s="178">
        <f>VLOOKUP(A26,A6_Berechnung!$B$6:$H$128,5,FALSE)</f>
        <v>51.533085504769041</v>
      </c>
      <c r="F26" s="178">
        <f>VLOOKUP(A26,A6_Berechnung!$B$6:$H$128,6,FALSE)</f>
        <v>48.500422135371529</v>
      </c>
      <c r="G26" s="178">
        <f>VLOOKUP(A26,A6_Berechnung!$B$6:$H$128,7,FALSE)</f>
        <v>194.02198188234675</v>
      </c>
    </row>
    <row r="27" spans="1:7" ht="8.25" customHeight="1" x14ac:dyDescent="0.25">
      <c r="A27" s="16">
        <v>2000</v>
      </c>
      <c r="B27" s="25" t="s">
        <v>156</v>
      </c>
      <c r="C27" s="176">
        <v>2019</v>
      </c>
      <c r="D27" s="177">
        <f>VLOOKUP(A27,A6_Berechnung!$B$6:$H$128,4,FALSE)</f>
        <v>42015</v>
      </c>
      <c r="E27" s="178">
        <f>VLOOKUP(A27,A6_Berechnung!$B$6:$H$128,5,FALSE)</f>
        <v>63.941449482327741</v>
      </c>
      <c r="F27" s="178">
        <f>VLOOKUP(A27,A6_Berechnung!$B$6:$H$128,6,FALSE)</f>
        <v>36.070451029394263</v>
      </c>
      <c r="G27" s="178">
        <f>VLOOKUP(A27,A6_Berechnung!$B$6:$H$128,7,FALSE)</f>
        <v>194.44950592192865</v>
      </c>
    </row>
    <row r="28" spans="1:7" ht="8.25" customHeight="1" x14ac:dyDescent="0.25">
      <c r="A28" s="16">
        <v>3000</v>
      </c>
      <c r="B28" s="25" t="s">
        <v>157</v>
      </c>
      <c r="C28" s="176">
        <v>2019</v>
      </c>
      <c r="D28" s="177">
        <f>VLOOKUP(A28,A6_Berechnung!$B$6:$H$128,4,FALSE)</f>
        <v>17580</v>
      </c>
      <c r="E28" s="178">
        <f>VLOOKUP(A28,A6_Berechnung!$B$6:$H$128,5,FALSE)</f>
        <v>45.620022753128552</v>
      </c>
      <c r="F28" s="178">
        <f>VLOOKUP(A28,A6_Berechnung!$B$6:$H$128,6,FALSE)</f>
        <v>54.379977246871448</v>
      </c>
      <c r="G28" s="178">
        <f>VLOOKUP(A28,A6_Berechnung!$B$6:$H$128,7,FALSE)</f>
        <v>49.020937526489789</v>
      </c>
    </row>
    <row r="29" spans="1:7" ht="8.25" customHeight="1" x14ac:dyDescent="0.25">
      <c r="A29" s="16">
        <v>4000</v>
      </c>
      <c r="B29" s="25" t="s">
        <v>158</v>
      </c>
      <c r="C29" s="176">
        <v>2019</v>
      </c>
      <c r="D29" s="177">
        <f>VLOOKUP(A29,A6_Berechnung!$B$6:$H$128,4,FALSE)</f>
        <v>226045</v>
      </c>
      <c r="E29" s="178">
        <f>VLOOKUP(A29,A6_Berechnung!$B$6:$H$128,5,FALSE)</f>
        <v>54.728040876816564</v>
      </c>
      <c r="F29" s="178">
        <f>VLOOKUP(A29,A6_Berechnung!$B$6:$H$128,6,FALSE)</f>
        <v>45.271959123183436</v>
      </c>
      <c r="G29" s="178">
        <f>VLOOKUP(A29,A6_Berechnung!$B$6:$H$128,7,FALSE)</f>
        <v>207.40201811406968</v>
      </c>
    </row>
    <row r="30" spans="1:7" ht="8.25" customHeight="1" x14ac:dyDescent="0.25">
      <c r="A30" s="16">
        <v>475</v>
      </c>
      <c r="B30" s="16" t="s">
        <v>159</v>
      </c>
      <c r="C30" s="176">
        <v>2019</v>
      </c>
      <c r="D30" s="177">
        <f>VLOOKUP(A30,A6_Berechnung!$B$6:$H$128,4,FALSE)</f>
        <v>84805</v>
      </c>
      <c r="E30" s="178">
        <f>VLOOKUP(A30,A6_Berechnung!$B$6:$H$128,5,FALSE)</f>
        <v>56.90702199162785</v>
      </c>
      <c r="F30" s="178">
        <f>VLOOKUP(A30,A6_Berechnung!$B$6:$H$128,6,FALSE)</f>
        <v>43.092978008372143</v>
      </c>
      <c r="G30" s="178">
        <f>VLOOKUP(A30,A6_Berechnung!$B$6:$H$128,7,FALSE)</f>
        <v>1453.7742762916819</v>
      </c>
    </row>
    <row r="31" spans="1:7" ht="8.25" customHeight="1" x14ac:dyDescent="0.25">
      <c r="A31" s="16">
        <v>438</v>
      </c>
      <c r="B31" s="16" t="s">
        <v>160</v>
      </c>
      <c r="C31" s="176">
        <v>2019</v>
      </c>
      <c r="D31" s="177">
        <f>VLOOKUP(A31,A6_Berechnung!$B$6:$H$128,4,FALSE)</f>
        <v>41035</v>
      </c>
      <c r="E31" s="178">
        <f>VLOOKUP(A31,A6_Berechnung!$B$6:$H$128,5,FALSE)</f>
        <v>55.196783233824789</v>
      </c>
      <c r="F31" s="178">
        <f>VLOOKUP(A31,A6_Berechnung!$B$6:$H$128,6,FALSE)</f>
        <v>44.803216766175218</v>
      </c>
      <c r="G31" s="178">
        <f>VLOOKUP(A31,A6_Berechnung!$B$6:$H$128,7,FALSE)</f>
        <v>450.953276047261</v>
      </c>
    </row>
    <row r="32" spans="1:7" ht="8.25" customHeight="1" x14ac:dyDescent="0.25">
      <c r="A32" s="16">
        <v>423</v>
      </c>
      <c r="B32" s="16" t="s">
        <v>112</v>
      </c>
      <c r="C32" s="176">
        <v>2019</v>
      </c>
      <c r="D32" s="177">
        <f>VLOOKUP(A32,A6_Berechnung!$B$6:$H$128,4,FALSE)</f>
        <v>21190</v>
      </c>
      <c r="E32" s="178">
        <f>VLOOKUP(A32,A6_Berechnung!$B$6:$H$128,5,FALSE)</f>
        <v>63.402548371873522</v>
      </c>
      <c r="F32" s="178">
        <f>VLOOKUP(A32,A6_Berechnung!$B$6:$H$128,6,FALSE)</f>
        <v>36.597451628126478</v>
      </c>
      <c r="G32" s="178">
        <f>VLOOKUP(A32,A6_Berechnung!$B$6:$H$128,7,FALSE)</f>
        <v>536.14530171119782</v>
      </c>
    </row>
    <row r="33" spans="1:7" ht="8.25" customHeight="1" x14ac:dyDescent="0.25">
      <c r="A33" s="16">
        <v>479</v>
      </c>
      <c r="B33" s="16" t="s">
        <v>134</v>
      </c>
      <c r="C33" s="176">
        <v>2019</v>
      </c>
      <c r="D33" s="177">
        <f>VLOOKUP(A33,A6_Berechnung!$B$6:$H$128,4,FALSE)</f>
        <v>10490</v>
      </c>
      <c r="E33" s="178">
        <f>VLOOKUP(A33,A6_Berechnung!$B$6:$H$128,5,FALSE)</f>
        <v>50.524308865586278</v>
      </c>
      <c r="F33" s="178">
        <f>VLOOKUP(A33,A6_Berechnung!$B$6:$H$128,6,FALSE)</f>
        <v>49.523355576739753</v>
      </c>
      <c r="G33" s="178">
        <f>VLOOKUP(A33,A6_Berechnung!$B$6:$H$128,7,FALSE)</f>
        <v>89.486994219653184</v>
      </c>
    </row>
    <row r="34" spans="1:7" ht="8.25" customHeight="1" x14ac:dyDescent="0.25">
      <c r="A34" s="16">
        <v>432</v>
      </c>
      <c r="B34" s="16" t="s">
        <v>116</v>
      </c>
      <c r="C34" s="176">
        <v>2019</v>
      </c>
      <c r="D34" s="177">
        <f>VLOOKUP(A34,A6_Berechnung!$B$6:$H$128,4,FALSE)</f>
        <v>8760</v>
      </c>
      <c r="E34" s="178">
        <f>VLOOKUP(A34,A6_Berechnung!$B$6:$H$128,5,FALSE)</f>
        <v>45.31963470319635</v>
      </c>
      <c r="F34" s="178">
        <f>VLOOKUP(A34,A6_Berechnung!$B$6:$H$128,6,FALSE)</f>
        <v>54.680365296803657</v>
      </c>
      <c r="G34" s="178">
        <f>VLOOKUP(A34,A6_Berechnung!$B$6:$H$128,7,FALSE)</f>
        <v>-9.3730602110490384</v>
      </c>
    </row>
    <row r="35" spans="1:7" ht="8.25" customHeight="1" x14ac:dyDescent="0.25">
      <c r="A35" s="16">
        <v>5000</v>
      </c>
      <c r="B35" s="25" t="s">
        <v>137</v>
      </c>
      <c r="C35" s="176">
        <v>2019</v>
      </c>
      <c r="D35" s="177">
        <f>VLOOKUP(A35,A6_Berechnung!$B$6:$H$128,4,FALSE)</f>
        <v>1065</v>
      </c>
      <c r="E35" s="178">
        <f>VLOOKUP(A35,A6_Berechnung!$B$6:$H$128,5,FALSE)</f>
        <v>56.338028169014088</v>
      </c>
      <c r="F35" s="178">
        <f>VLOOKUP(A35,A6_Berechnung!$B$6:$H$128,6,FALSE)</f>
        <v>43.1924882629108</v>
      </c>
      <c r="G35" s="178">
        <f>VLOOKUP(A35,A6_Berechnung!$B$6:$H$128,7,FALSE)</f>
        <v>59.670164917541229</v>
      </c>
    </row>
    <row r="36" spans="1:7" ht="8.25" customHeight="1" x14ac:dyDescent="0.25">
      <c r="A36" s="16"/>
      <c r="B36" s="25" t="s">
        <v>161</v>
      </c>
      <c r="C36" s="176">
        <v>2019</v>
      </c>
      <c r="D36" s="177">
        <f>D38+D37</f>
        <v>12270</v>
      </c>
      <c r="E36" s="178">
        <f>(E37+E38)/2</f>
        <v>57.586104801289146</v>
      </c>
      <c r="F36" s="178">
        <f t="shared" ref="F36:G36" si="0">(F37+F38)/2</f>
        <v>42.3432737297843</v>
      </c>
      <c r="G36" s="178">
        <f t="shared" si="0"/>
        <v>73.028433839244656</v>
      </c>
    </row>
    <row r="37" spans="1:7" ht="8.25" customHeight="1" x14ac:dyDescent="0.25">
      <c r="A37" s="16">
        <v>997</v>
      </c>
      <c r="B37" s="16" t="s">
        <v>162</v>
      </c>
      <c r="C37" s="176">
        <v>2019</v>
      </c>
      <c r="D37" s="177">
        <f>VLOOKUP(A37,A6_Berechnung!$B$6:$H$128,4,FALSE)</f>
        <v>3540</v>
      </c>
      <c r="E37" s="178">
        <f>VLOOKUP(A37,A6_Berechnung!$B$6:$H$128,5,FALSE)</f>
        <v>56.638418079096041</v>
      </c>
      <c r="F37" s="178">
        <f>VLOOKUP(A37,A6_Berechnung!$B$6:$H$128,6,FALSE)</f>
        <v>43.220338983050851</v>
      </c>
      <c r="G37" s="178">
        <f>VLOOKUP(A37,A6_Berechnung!$B$6:$H$128,7,FALSE)</f>
        <v>118.51851851851852</v>
      </c>
    </row>
    <row r="38" spans="1:7" ht="8.25" customHeight="1" x14ac:dyDescent="0.25">
      <c r="A38" s="16">
        <v>998</v>
      </c>
      <c r="B38" s="16" t="s">
        <v>163</v>
      </c>
      <c r="C38" s="176">
        <v>2019</v>
      </c>
      <c r="D38" s="177">
        <f>VLOOKUP(A38,A6_Berechnung!$B$6:$H$128,4,FALSE)</f>
        <v>8730</v>
      </c>
      <c r="E38" s="178">
        <f>VLOOKUP(A38,A6_Berechnung!$B$6:$H$128,5,FALSE)</f>
        <v>58.53379152348225</v>
      </c>
      <c r="F38" s="178">
        <f>VLOOKUP(A38,A6_Berechnung!$B$6:$H$128,6,FALSE)</f>
        <v>41.466208476517757</v>
      </c>
      <c r="G38" s="178">
        <f>VLOOKUP(A38,A6_Berechnung!$B$6:$H$128,7,FALSE)</f>
        <v>27.538349159970782</v>
      </c>
    </row>
    <row r="39" spans="1:7" ht="8.25" customHeight="1" x14ac:dyDescent="0.25">
      <c r="A39" s="16">
        <v>9999</v>
      </c>
      <c r="B39" s="25" t="s">
        <v>164</v>
      </c>
      <c r="C39" s="176">
        <v>2019</v>
      </c>
      <c r="D39" s="177">
        <f>VLOOKUP(A39,A6_Berechnung!$B$6:$H$128,4,FALSE)</f>
        <v>841165</v>
      </c>
      <c r="E39" s="178">
        <f>VLOOKUP(A39,A6_Berechnung!$B$6:$H$128,5,FALSE)</f>
        <v>54.366860247394975</v>
      </c>
      <c r="F39" s="178">
        <f>VLOOKUP(A39,A6_Berechnung!$B$6:$H$128,6,FALSE)</f>
        <v>45.633139752605018</v>
      </c>
      <c r="G39" s="178">
        <f>VLOOKUP(A39,A6_Berechnung!$B$6:$H$128,7,FALSE)</f>
        <v>82.273135046350262</v>
      </c>
    </row>
    <row r="40" spans="1:7" s="87" customFormat="1" ht="16.5" customHeight="1" x14ac:dyDescent="0.25">
      <c r="B40" s="25" t="s">
        <v>152</v>
      </c>
      <c r="C40" s="130">
        <v>2018</v>
      </c>
      <c r="D40" s="131">
        <v>528900</v>
      </c>
      <c r="E40" s="132">
        <v>53.878805067120439</v>
      </c>
      <c r="F40" s="132">
        <v>46.121194932879561</v>
      </c>
      <c r="G40" s="133">
        <v>49.934515271265525</v>
      </c>
    </row>
    <row r="41" spans="1:7" ht="8.25" customHeight="1" x14ac:dyDescent="0.25">
      <c r="A41" s="87"/>
      <c r="B41" s="16" t="s">
        <v>59</v>
      </c>
      <c r="C41" s="134">
        <v>2018</v>
      </c>
      <c r="D41" s="135">
        <v>89275</v>
      </c>
      <c r="E41" s="136">
        <v>51.223746849621953</v>
      </c>
      <c r="F41" s="136">
        <v>48.776253150378047</v>
      </c>
      <c r="G41" s="120">
        <v>-20.003046649581535</v>
      </c>
    </row>
    <row r="42" spans="1:7" ht="8.25" customHeight="1" x14ac:dyDescent="0.25">
      <c r="B42" s="16" t="s">
        <v>49</v>
      </c>
      <c r="C42" s="134">
        <v>2018</v>
      </c>
      <c r="D42" s="135">
        <v>97145</v>
      </c>
      <c r="E42" s="136">
        <v>55.319367955118636</v>
      </c>
      <c r="F42" s="136">
        <v>44.680632044881364</v>
      </c>
      <c r="G42" s="120">
        <v>199.70999290408173</v>
      </c>
    </row>
    <row r="43" spans="1:7" ht="8.25" customHeight="1" x14ac:dyDescent="0.25">
      <c r="B43" s="16" t="s">
        <v>153</v>
      </c>
      <c r="C43" s="134">
        <v>2018</v>
      </c>
      <c r="D43" s="135">
        <v>18830</v>
      </c>
      <c r="E43" s="136">
        <v>50.610727562400427</v>
      </c>
      <c r="F43" s="136">
        <v>49.362719065321301</v>
      </c>
      <c r="G43" s="120">
        <v>-49.647021071772379</v>
      </c>
    </row>
    <row r="44" spans="1:7" ht="8.25" customHeight="1" x14ac:dyDescent="0.25">
      <c r="B44" s="16" t="s">
        <v>46</v>
      </c>
      <c r="C44" s="134">
        <v>2018</v>
      </c>
      <c r="D44" s="135">
        <v>29910</v>
      </c>
      <c r="E44" s="136">
        <v>56.486125041792043</v>
      </c>
      <c r="F44" s="136">
        <v>43.513874958207957</v>
      </c>
      <c r="G44" s="120">
        <v>33.921375481328909</v>
      </c>
    </row>
    <row r="45" spans="1:7" ht="8.25" customHeight="1" x14ac:dyDescent="0.25">
      <c r="B45" s="16" t="s">
        <v>51</v>
      </c>
      <c r="C45" s="134">
        <v>2018</v>
      </c>
      <c r="D45" s="135">
        <v>52635</v>
      </c>
      <c r="E45" s="136">
        <v>61.480003799753014</v>
      </c>
      <c r="F45" s="136">
        <v>38.519996200246986</v>
      </c>
      <c r="G45" s="120">
        <v>1456.3276167947959</v>
      </c>
    </row>
    <row r="46" spans="1:7" ht="8.25" customHeight="1" x14ac:dyDescent="0.25">
      <c r="B46" s="16" t="s">
        <v>37</v>
      </c>
      <c r="C46" s="134">
        <v>2018</v>
      </c>
      <c r="D46" s="135">
        <v>28535</v>
      </c>
      <c r="E46" s="136">
        <v>61.17049237778167</v>
      </c>
      <c r="F46" s="136">
        <v>38.811985281233575</v>
      </c>
      <c r="G46" s="120">
        <v>19.178883180887937</v>
      </c>
    </row>
    <row r="47" spans="1:7" ht="8.25" customHeight="1" x14ac:dyDescent="0.25">
      <c r="B47" s="16" t="s">
        <v>56</v>
      </c>
      <c r="C47" s="134">
        <v>2018</v>
      </c>
      <c r="D47" s="135">
        <v>21820</v>
      </c>
      <c r="E47" s="136">
        <v>37.030247479376719</v>
      </c>
      <c r="F47" s="136">
        <v>62.969752520623281</v>
      </c>
      <c r="G47" s="120">
        <v>19.411153067367167</v>
      </c>
    </row>
    <row r="48" spans="1:7" ht="8.25" customHeight="1" x14ac:dyDescent="0.25">
      <c r="B48" s="16" t="s">
        <v>34</v>
      </c>
      <c r="C48" s="134">
        <v>2018</v>
      </c>
      <c r="D48" s="135">
        <v>18790</v>
      </c>
      <c r="E48" s="136">
        <v>57.051623203831824</v>
      </c>
      <c r="F48" s="136">
        <v>42.948376796168176</v>
      </c>
      <c r="G48" s="120">
        <v>16.657353945489533</v>
      </c>
    </row>
    <row r="49" spans="2:7" ht="8.25" customHeight="1" x14ac:dyDescent="0.25">
      <c r="B49" s="16" t="s">
        <v>27</v>
      </c>
      <c r="C49" s="134">
        <v>2018</v>
      </c>
      <c r="D49" s="135">
        <v>25990</v>
      </c>
      <c r="E49" s="136">
        <v>55.61754520969604</v>
      </c>
      <c r="F49" s="136">
        <v>44.382454790303967</v>
      </c>
      <c r="G49" s="120">
        <v>1263.5886673662119</v>
      </c>
    </row>
    <row r="50" spans="2:7" ht="8.25" customHeight="1" x14ac:dyDescent="0.25">
      <c r="B50" s="16" t="s">
        <v>57</v>
      </c>
      <c r="C50" s="134">
        <v>2018</v>
      </c>
      <c r="D50" s="135">
        <v>11845</v>
      </c>
      <c r="E50" s="136">
        <v>52.722667792317438</v>
      </c>
      <c r="F50" s="136">
        <v>47.277332207682562</v>
      </c>
      <c r="G50" s="120">
        <v>26.333191126279857</v>
      </c>
    </row>
    <row r="51" spans="2:7" ht="8.25" customHeight="1" x14ac:dyDescent="0.25">
      <c r="B51" s="16" t="s">
        <v>62</v>
      </c>
      <c r="C51" s="134">
        <v>2018</v>
      </c>
      <c r="D51" s="135">
        <v>11030</v>
      </c>
      <c r="E51" s="136">
        <v>36.718041704442427</v>
      </c>
      <c r="F51" s="136">
        <v>63.281958295557573</v>
      </c>
      <c r="G51" s="120">
        <v>-5.0120564932828131</v>
      </c>
    </row>
    <row r="52" spans="2:7" ht="8.25" customHeight="1" x14ac:dyDescent="0.25">
      <c r="B52" s="16" t="s">
        <v>154</v>
      </c>
      <c r="C52" s="134">
        <v>2018</v>
      </c>
      <c r="D52" s="135">
        <v>8915</v>
      </c>
      <c r="E52" s="136">
        <v>69.209197980931009</v>
      </c>
      <c r="F52" s="136">
        <v>30.790802019068984</v>
      </c>
      <c r="G52" s="120">
        <v>-13.964485620536564</v>
      </c>
    </row>
    <row r="53" spans="2:7" ht="8.25" customHeight="1" x14ac:dyDescent="0.25">
      <c r="B53" s="16" t="s">
        <v>50</v>
      </c>
      <c r="C53" s="134">
        <v>2018</v>
      </c>
      <c r="D53" s="135">
        <v>8725</v>
      </c>
      <c r="E53" s="136">
        <v>53.92550143266476</v>
      </c>
      <c r="F53" s="136">
        <v>46.07449856733524</v>
      </c>
      <c r="G53" s="120">
        <v>20.378035320088301</v>
      </c>
    </row>
    <row r="54" spans="2:7" ht="8.25" customHeight="1" x14ac:dyDescent="0.25">
      <c r="B54" s="16" t="s">
        <v>32</v>
      </c>
      <c r="C54" s="134">
        <v>2018</v>
      </c>
      <c r="D54" s="135">
        <v>11405</v>
      </c>
      <c r="E54" s="136">
        <v>56.729504603244195</v>
      </c>
      <c r="F54" s="136">
        <v>43.226654975887769</v>
      </c>
      <c r="G54" s="120">
        <v>76.38416331580575</v>
      </c>
    </row>
    <row r="55" spans="2:7" ht="8.25" customHeight="1" x14ac:dyDescent="0.25">
      <c r="B55" s="16" t="s">
        <v>61</v>
      </c>
      <c r="C55" s="134">
        <v>2018</v>
      </c>
      <c r="D55" s="135">
        <v>9430</v>
      </c>
      <c r="E55" s="136">
        <v>61.081654294803819</v>
      </c>
      <c r="F55" s="136">
        <v>38.918345705196181</v>
      </c>
      <c r="G55" s="120">
        <v>312.33056405771754</v>
      </c>
    </row>
    <row r="56" spans="2:7" s="87" customFormat="1" ht="16.5" customHeight="1" x14ac:dyDescent="0.25">
      <c r="B56" s="25" t="s">
        <v>155</v>
      </c>
      <c r="C56" s="130">
        <v>2018</v>
      </c>
      <c r="D56" s="131">
        <v>326635</v>
      </c>
      <c r="E56" s="132">
        <v>55.897255346181517</v>
      </c>
      <c r="F56" s="132">
        <v>44.105806175088404</v>
      </c>
      <c r="G56" s="133">
        <v>95.327823757355389</v>
      </c>
    </row>
    <row r="57" spans="2:7" s="87" customFormat="1" ht="16.5" customHeight="1" x14ac:dyDescent="0.25">
      <c r="B57" s="25" t="s">
        <v>156</v>
      </c>
      <c r="C57" s="130">
        <v>2018</v>
      </c>
      <c r="D57" s="131">
        <v>39055</v>
      </c>
      <c r="E57" s="132">
        <v>65.407758289591598</v>
      </c>
      <c r="F57" s="132">
        <v>34.592241710408402</v>
      </c>
      <c r="G57" s="133">
        <v>173.70523512509635</v>
      </c>
    </row>
    <row r="58" spans="2:7" s="87" customFormat="1" ht="16.5" customHeight="1" x14ac:dyDescent="0.25">
      <c r="B58" s="25" t="s">
        <v>157</v>
      </c>
      <c r="C58" s="130">
        <v>2018</v>
      </c>
      <c r="D58" s="131">
        <v>16515</v>
      </c>
      <c r="E58" s="132">
        <v>45.080230093854077</v>
      </c>
      <c r="F58" s="132">
        <v>54.91976990614593</v>
      </c>
      <c r="G58" s="133">
        <v>39.993218614902105</v>
      </c>
    </row>
    <row r="59" spans="2:7" s="87" customFormat="1" ht="16.5" customHeight="1" x14ac:dyDescent="0.25">
      <c r="B59" s="25" t="s">
        <v>158</v>
      </c>
      <c r="C59" s="130">
        <v>2018</v>
      </c>
      <c r="D59" s="131">
        <v>215705</v>
      </c>
      <c r="E59" s="132">
        <v>55.279200760297634</v>
      </c>
      <c r="F59" s="132">
        <v>44.723117220277693</v>
      </c>
      <c r="G59" s="133">
        <v>193.34049555307746</v>
      </c>
    </row>
    <row r="60" spans="2:7" ht="8.25" customHeight="1" x14ac:dyDescent="0.25">
      <c r="B60" s="16" t="s">
        <v>159</v>
      </c>
      <c r="C60" s="134">
        <v>2018</v>
      </c>
      <c r="D60" s="135">
        <v>79930</v>
      </c>
      <c r="E60" s="136">
        <v>57.813086450644313</v>
      </c>
      <c r="F60" s="136">
        <v>42.186913549355687</v>
      </c>
      <c r="G60" s="120">
        <v>1364.455844631733</v>
      </c>
    </row>
    <row r="61" spans="2:7" ht="8.25" customHeight="1" x14ac:dyDescent="0.25">
      <c r="B61" s="16" t="s">
        <v>160</v>
      </c>
      <c r="C61" s="134">
        <v>2018</v>
      </c>
      <c r="D61" s="135">
        <v>39155</v>
      </c>
      <c r="E61" s="136">
        <v>55.70169837824033</v>
      </c>
      <c r="F61" s="136">
        <v>44.285531860554208</v>
      </c>
      <c r="G61" s="120">
        <v>425.7116004296455</v>
      </c>
    </row>
    <row r="62" spans="2:7" ht="8.25" customHeight="1" x14ac:dyDescent="0.25">
      <c r="B62" s="16" t="s">
        <v>112</v>
      </c>
      <c r="C62" s="134">
        <v>2018</v>
      </c>
      <c r="D62" s="135">
        <v>20695</v>
      </c>
      <c r="E62" s="136">
        <v>64.000966417008939</v>
      </c>
      <c r="F62" s="136">
        <v>36.023194008214546</v>
      </c>
      <c r="G62" s="120">
        <v>521.28489942960073</v>
      </c>
    </row>
    <row r="63" spans="2:7" ht="8.25" customHeight="1" x14ac:dyDescent="0.25">
      <c r="B63" s="16" t="s">
        <v>134</v>
      </c>
      <c r="C63" s="134">
        <v>2018</v>
      </c>
      <c r="D63" s="135">
        <v>10150</v>
      </c>
      <c r="E63" s="136">
        <v>50.49261083743842</v>
      </c>
      <c r="F63" s="136">
        <v>49.50738916256158</v>
      </c>
      <c r="G63" s="120">
        <v>83.345375722543338</v>
      </c>
    </row>
    <row r="64" spans="2:7" ht="8.25" customHeight="1" x14ac:dyDescent="0.25">
      <c r="B64" s="16" t="s">
        <v>116</v>
      </c>
      <c r="C64" s="134">
        <v>2018</v>
      </c>
      <c r="D64" s="135">
        <v>8655</v>
      </c>
      <c r="E64" s="136">
        <v>45.753899480069329</v>
      </c>
      <c r="F64" s="136">
        <v>54.246100519930671</v>
      </c>
      <c r="G64" s="120">
        <v>-10.459342023587837</v>
      </c>
    </row>
    <row r="65" spans="2:7" s="87" customFormat="1" ht="16.5" customHeight="1" x14ac:dyDescent="0.25">
      <c r="B65" s="25" t="s">
        <v>137</v>
      </c>
      <c r="C65" s="130">
        <v>2018</v>
      </c>
      <c r="D65" s="131">
        <v>1015</v>
      </c>
      <c r="E65" s="132">
        <v>55.172413793103445</v>
      </c>
      <c r="F65" s="132">
        <v>44.827586206896555</v>
      </c>
      <c r="G65" s="133">
        <v>52.173913043478279</v>
      </c>
    </row>
    <row r="66" spans="2:7" s="87" customFormat="1" ht="16.5" customHeight="1" x14ac:dyDescent="0.25">
      <c r="B66" s="25" t="s">
        <v>161</v>
      </c>
      <c r="C66" s="130">
        <v>2018</v>
      </c>
      <c r="D66" s="131">
        <v>11890</v>
      </c>
      <c r="E66" s="132">
        <v>58.746846089150552</v>
      </c>
      <c r="F66" s="132">
        <v>41.211101766190076</v>
      </c>
      <c r="G66" s="133">
        <v>40.460720614294161</v>
      </c>
    </row>
    <row r="67" spans="2:7" ht="8.25" customHeight="1" x14ac:dyDescent="0.25">
      <c r="B67" s="16" t="s">
        <v>162</v>
      </c>
      <c r="C67" s="134">
        <v>2018</v>
      </c>
      <c r="D67" s="135">
        <v>3290</v>
      </c>
      <c r="E67" s="136">
        <v>56.838905775075986</v>
      </c>
      <c r="F67" s="136">
        <v>43.161094224924014</v>
      </c>
      <c r="G67" s="120">
        <v>103.08641975308643</v>
      </c>
    </row>
    <row r="68" spans="2:7" ht="8.25" customHeight="1" x14ac:dyDescent="0.25">
      <c r="B68" s="16" t="s">
        <v>163</v>
      </c>
      <c r="C68" s="134">
        <v>2018</v>
      </c>
      <c r="D68" s="135">
        <v>8600</v>
      </c>
      <c r="E68" s="136">
        <v>59.476744186046517</v>
      </c>
      <c r="F68" s="136">
        <v>40.465116279069768</v>
      </c>
      <c r="G68" s="120">
        <v>25.639152666179683</v>
      </c>
    </row>
    <row r="69" spans="2:7" s="87" customFormat="1" ht="16.5" customHeight="1" x14ac:dyDescent="0.25">
      <c r="B69" s="25" t="s">
        <v>164</v>
      </c>
      <c r="C69" s="130">
        <v>2018</v>
      </c>
      <c r="D69" s="131">
        <v>813080</v>
      </c>
      <c r="E69" s="132">
        <v>54.698184680474249</v>
      </c>
      <c r="F69" s="132">
        <v>45.301815319525758</v>
      </c>
      <c r="G69" s="133">
        <v>76.18735996324915</v>
      </c>
    </row>
    <row r="70" spans="2:7" s="87" customFormat="1" ht="16.5" customHeight="1" x14ac:dyDescent="0.25">
      <c r="B70" s="25" t="s">
        <v>152</v>
      </c>
      <c r="C70" s="25">
        <v>2017</v>
      </c>
      <c r="D70" s="90">
        <v>509435</v>
      </c>
      <c r="E70" s="37">
        <v>53.742872005260736</v>
      </c>
      <c r="F70" s="37">
        <v>46.257127994739271</v>
      </c>
      <c r="G70" s="38">
        <v>44.416505553445177</v>
      </c>
    </row>
    <row r="71" spans="2:7" ht="8.25" customHeight="1" x14ac:dyDescent="0.25">
      <c r="B71" s="16" t="s">
        <v>59</v>
      </c>
      <c r="C71" s="16">
        <v>2017</v>
      </c>
      <c r="D71" s="91">
        <v>89675</v>
      </c>
      <c r="E71" s="23">
        <v>51.2071368831893</v>
      </c>
      <c r="F71" s="23">
        <v>48.78728742681907</v>
      </c>
      <c r="G71" s="24">
        <v>-19.644617287048149</v>
      </c>
    </row>
    <row r="72" spans="2:7" ht="8.25" customHeight="1" x14ac:dyDescent="0.25">
      <c r="B72" s="16" t="s">
        <v>49</v>
      </c>
      <c r="C72" s="16">
        <v>2017</v>
      </c>
      <c r="D72" s="91">
        <v>94210</v>
      </c>
      <c r="E72" s="23">
        <v>55.264833881753525</v>
      </c>
      <c r="F72" s="23">
        <v>44.735166118246475</v>
      </c>
      <c r="G72" s="24">
        <v>190.65498411131335</v>
      </c>
    </row>
    <row r="73" spans="2:7" ht="8.25" customHeight="1" x14ac:dyDescent="0.25">
      <c r="B73" s="16" t="s">
        <v>153</v>
      </c>
      <c r="C73" s="16">
        <v>2017</v>
      </c>
      <c r="D73" s="91">
        <v>18770</v>
      </c>
      <c r="E73" s="23">
        <v>50.452850293020781</v>
      </c>
      <c r="F73" s="23">
        <v>49.547149706979219</v>
      </c>
      <c r="G73" s="24">
        <v>-49.807466039148572</v>
      </c>
    </row>
    <row r="74" spans="2:7" ht="8.25" customHeight="1" x14ac:dyDescent="0.25">
      <c r="B74" s="16" t="s">
        <v>46</v>
      </c>
      <c r="C74" s="16">
        <v>2017</v>
      </c>
      <c r="D74" s="91">
        <v>30230</v>
      </c>
      <c r="E74" s="23">
        <v>56.235527621567982</v>
      </c>
      <c r="F74" s="23">
        <v>43.764472378432025</v>
      </c>
      <c r="G74" s="24">
        <v>35.354168532282614</v>
      </c>
    </row>
    <row r="75" spans="2:7" ht="8.25" customHeight="1" x14ac:dyDescent="0.25">
      <c r="B75" s="16" t="s">
        <v>51</v>
      </c>
      <c r="C75" s="16">
        <v>2017</v>
      </c>
      <c r="D75" s="91">
        <v>43860</v>
      </c>
      <c r="E75" s="23">
        <v>61.616507067943459</v>
      </c>
      <c r="F75" s="23">
        <v>38.394892840857274</v>
      </c>
      <c r="G75" s="24">
        <v>1196.8657599053815</v>
      </c>
    </row>
    <row r="76" spans="2:7" ht="8.25" customHeight="1" x14ac:dyDescent="0.25">
      <c r="B76" s="16" t="s">
        <v>37</v>
      </c>
      <c r="C76" s="16">
        <v>2017</v>
      </c>
      <c r="D76" s="91">
        <v>28090</v>
      </c>
      <c r="E76" s="23">
        <v>61.302954788180855</v>
      </c>
      <c r="F76" s="23">
        <v>38.697045211819152</v>
      </c>
      <c r="G76" s="24">
        <v>17.32030238483064</v>
      </c>
    </row>
    <row r="77" spans="2:7" ht="8.25" customHeight="1" x14ac:dyDescent="0.25">
      <c r="B77" s="16" t="s">
        <v>56</v>
      </c>
      <c r="C77" s="16">
        <v>2017</v>
      </c>
      <c r="D77" s="91">
        <v>21365</v>
      </c>
      <c r="E77" s="23">
        <v>37.186988064591617</v>
      </c>
      <c r="F77" s="23">
        <v>62.813011935408383</v>
      </c>
      <c r="G77" s="24">
        <v>16.921140480490337</v>
      </c>
    </row>
    <row r="78" spans="2:7" ht="8.25" customHeight="1" x14ac:dyDescent="0.25">
      <c r="B78" s="16" t="s">
        <v>34</v>
      </c>
      <c r="C78" s="16">
        <v>2017</v>
      </c>
      <c r="D78" s="91">
        <v>18580</v>
      </c>
      <c r="E78" s="23">
        <v>56.862217438105489</v>
      </c>
      <c r="F78" s="23">
        <v>43.137782561894511</v>
      </c>
      <c r="G78" s="24">
        <v>15.353572980691624</v>
      </c>
    </row>
    <row r="79" spans="2:7" ht="8.25" customHeight="1" x14ac:dyDescent="0.25">
      <c r="B79" s="16" t="s">
        <v>27</v>
      </c>
      <c r="C79" s="16">
        <v>2017</v>
      </c>
      <c r="D79" s="91">
        <v>23270</v>
      </c>
      <c r="E79" s="23">
        <v>55.887408680704773</v>
      </c>
      <c r="F79" s="23">
        <v>44.112591319295227</v>
      </c>
      <c r="G79" s="24">
        <v>1120.8814270724031</v>
      </c>
    </row>
    <row r="80" spans="2:7" ht="8.25" customHeight="1" x14ac:dyDescent="0.25">
      <c r="B80" s="16" t="s">
        <v>57</v>
      </c>
      <c r="C80" s="16">
        <v>2017</v>
      </c>
      <c r="D80" s="91">
        <v>11785</v>
      </c>
      <c r="E80" s="23">
        <v>52.948663555366991</v>
      </c>
      <c r="F80" s="23">
        <v>47.093763258379298</v>
      </c>
      <c r="G80" s="24">
        <v>25.693259385665527</v>
      </c>
    </row>
    <row r="81" spans="2:7" ht="8.25" customHeight="1" x14ac:dyDescent="0.25">
      <c r="B81" s="16" t="s">
        <v>62</v>
      </c>
      <c r="C81" s="16">
        <v>2017</v>
      </c>
      <c r="D81" s="91">
        <v>10595</v>
      </c>
      <c r="E81" s="23">
        <v>36.621047663992449</v>
      </c>
      <c r="F81" s="23">
        <v>63.378952336007558</v>
      </c>
      <c r="G81" s="24">
        <v>-8.7581811918704773</v>
      </c>
    </row>
    <row r="82" spans="2:7" ht="8.25" customHeight="1" x14ac:dyDescent="0.25">
      <c r="B82" s="16" t="s">
        <v>154</v>
      </c>
      <c r="C82" s="16">
        <v>2017</v>
      </c>
      <c r="D82" s="91">
        <v>9425</v>
      </c>
      <c r="E82" s="23">
        <v>69.071618037135281</v>
      </c>
      <c r="F82" s="23">
        <v>30.875331564986734</v>
      </c>
      <c r="G82" s="24">
        <v>-9.0426558579424778</v>
      </c>
    </row>
    <row r="83" spans="2:7" ht="8.25" customHeight="1" x14ac:dyDescent="0.25">
      <c r="B83" s="16" t="s">
        <v>50</v>
      </c>
      <c r="C83" s="16">
        <v>2017</v>
      </c>
      <c r="D83" s="91">
        <v>8745</v>
      </c>
      <c r="E83" s="23">
        <v>54.030874785591763</v>
      </c>
      <c r="F83" s="23">
        <v>46.026300743281872</v>
      </c>
      <c r="G83" s="24">
        <v>20.653973509933763</v>
      </c>
    </row>
    <row r="84" spans="2:7" ht="8.25" customHeight="1" x14ac:dyDescent="0.25">
      <c r="B84" s="16" t="s">
        <v>32</v>
      </c>
      <c r="C84" s="16">
        <v>2017</v>
      </c>
      <c r="D84" s="91">
        <v>10455</v>
      </c>
      <c r="E84" s="23">
        <v>56.336681013868962</v>
      </c>
      <c r="F84" s="23">
        <v>43.663318986131038</v>
      </c>
      <c r="G84" s="24">
        <v>61.691927002783785</v>
      </c>
    </row>
    <row r="85" spans="2:7" ht="8.25" customHeight="1" x14ac:dyDescent="0.25">
      <c r="B85" s="16" t="s">
        <v>61</v>
      </c>
      <c r="C85" s="16">
        <v>2017</v>
      </c>
      <c r="D85" s="91">
        <v>9130</v>
      </c>
      <c r="E85" s="23">
        <v>62.376779846659367</v>
      </c>
      <c r="F85" s="23">
        <v>37.62322015334064</v>
      </c>
      <c r="G85" s="24">
        <v>299.21294271972016</v>
      </c>
    </row>
    <row r="86" spans="2:7" s="87" customFormat="1" ht="16.5" customHeight="1" x14ac:dyDescent="0.25">
      <c r="B86" s="25" t="s">
        <v>155</v>
      </c>
      <c r="C86" s="25">
        <v>2017</v>
      </c>
      <c r="D86" s="90">
        <v>324745</v>
      </c>
      <c r="E86" s="37">
        <v>55.865371291320884</v>
      </c>
      <c r="F86" s="37">
        <v>44.139247717439837</v>
      </c>
      <c r="G86" s="38">
        <v>94.197603214849522</v>
      </c>
    </row>
    <row r="87" spans="2:7" s="87" customFormat="1" ht="16.5" customHeight="1" x14ac:dyDescent="0.25">
      <c r="B87" s="25" t="s">
        <v>156</v>
      </c>
      <c r="C87" s="25">
        <v>2017</v>
      </c>
      <c r="D87" s="90">
        <v>36290</v>
      </c>
      <c r="E87" s="37">
        <v>67.001928906034721</v>
      </c>
      <c r="F87" s="37">
        <v>32.998071093965279</v>
      </c>
      <c r="G87" s="38">
        <v>154.32756324900132</v>
      </c>
    </row>
    <row r="88" spans="2:7" s="87" customFormat="1" ht="16.5" customHeight="1" x14ac:dyDescent="0.25">
      <c r="B88" s="25" t="s">
        <v>157</v>
      </c>
      <c r="C88" s="25">
        <v>2017</v>
      </c>
      <c r="D88" s="90">
        <v>15560</v>
      </c>
      <c r="E88" s="37">
        <v>44.826478149100254</v>
      </c>
      <c r="F88" s="37">
        <v>55.173521850899746</v>
      </c>
      <c r="G88" s="38">
        <v>31.897940154276512</v>
      </c>
    </row>
    <row r="89" spans="2:7" s="87" customFormat="1" ht="16.5" customHeight="1" x14ac:dyDescent="0.25">
      <c r="B89" s="25" t="s">
        <v>158</v>
      </c>
      <c r="C89" s="25">
        <v>2017</v>
      </c>
      <c r="D89" s="90">
        <v>203165</v>
      </c>
      <c r="E89" s="37">
        <v>55.797012280658578</v>
      </c>
      <c r="F89" s="37">
        <v>44.202987719341422</v>
      </c>
      <c r="G89" s="38">
        <v>176.28715968123589</v>
      </c>
    </row>
    <row r="90" spans="2:7" ht="8.25" customHeight="1" x14ac:dyDescent="0.25">
      <c r="B90" s="16" t="s">
        <v>159</v>
      </c>
      <c r="C90" s="16">
        <v>2017</v>
      </c>
      <c r="D90" s="91">
        <v>74755</v>
      </c>
      <c r="E90" s="23">
        <v>58.731857400842756</v>
      </c>
      <c r="F90" s="23">
        <v>41.268142599157251</v>
      </c>
      <c r="G90" s="24">
        <v>1269.6408941004031</v>
      </c>
    </row>
    <row r="91" spans="2:7" ht="8.25" customHeight="1" x14ac:dyDescent="0.25">
      <c r="B91" s="16" t="s">
        <v>160</v>
      </c>
      <c r="C91" s="16">
        <v>2017</v>
      </c>
      <c r="D91" s="91">
        <v>36340</v>
      </c>
      <c r="E91" s="23">
        <v>56.480462300495326</v>
      </c>
      <c r="F91" s="23">
        <v>43.519537699504681</v>
      </c>
      <c r="G91" s="24">
        <v>387.91621911922664</v>
      </c>
    </row>
    <row r="92" spans="2:7" ht="8.25" customHeight="1" x14ac:dyDescent="0.25">
      <c r="B92" s="16" t="s">
        <v>112</v>
      </c>
      <c r="C92" s="16">
        <v>2017</v>
      </c>
      <c r="D92" s="91">
        <v>20080</v>
      </c>
      <c r="E92" s="23">
        <v>64.591633466135463</v>
      </c>
      <c r="F92" s="23">
        <v>35.433266932270918</v>
      </c>
      <c r="G92" s="24">
        <v>502.82197538276796</v>
      </c>
    </row>
    <row r="93" spans="2:7" ht="8.25" customHeight="1" x14ac:dyDescent="0.25">
      <c r="B93" s="16" t="s">
        <v>134</v>
      </c>
      <c r="C93" s="16">
        <v>2017</v>
      </c>
      <c r="D93" s="91">
        <v>9670</v>
      </c>
      <c r="E93" s="23">
        <v>49.844881075491209</v>
      </c>
      <c r="F93" s="23">
        <v>50.155118924508791</v>
      </c>
      <c r="G93" s="24">
        <v>74.674855491329481</v>
      </c>
    </row>
    <row r="94" spans="2:7" ht="8.25" customHeight="1" x14ac:dyDescent="0.25">
      <c r="B94" s="16" t="s">
        <v>116</v>
      </c>
      <c r="C94" s="16">
        <v>2017</v>
      </c>
      <c r="D94" s="91">
        <v>8560</v>
      </c>
      <c r="E94" s="23">
        <v>45.852803738317753</v>
      </c>
      <c r="F94" s="23">
        <v>54.205607476635507</v>
      </c>
      <c r="G94" s="24">
        <v>-11.442168425408653</v>
      </c>
    </row>
    <row r="95" spans="2:7" s="87" customFormat="1" ht="16.5" customHeight="1" x14ac:dyDescent="0.25">
      <c r="B95" s="25" t="s">
        <v>137</v>
      </c>
      <c r="C95" s="25">
        <v>2017</v>
      </c>
      <c r="D95" s="90">
        <v>1015</v>
      </c>
      <c r="E95" s="37">
        <v>55.172413793103445</v>
      </c>
      <c r="F95" s="37">
        <v>44.827586206896555</v>
      </c>
      <c r="G95" s="38">
        <v>52.173913043478279</v>
      </c>
    </row>
    <row r="96" spans="2:7" s="87" customFormat="1" ht="16.5" customHeight="1" x14ac:dyDescent="0.25">
      <c r="B96" s="25" t="s">
        <v>161</v>
      </c>
      <c r="C96" s="25">
        <v>2017</v>
      </c>
      <c r="D96" s="90">
        <v>11890</v>
      </c>
      <c r="E96" s="37">
        <v>58.746846089150552</v>
      </c>
      <c r="F96" s="37">
        <v>41.211101766190076</v>
      </c>
      <c r="G96" s="38">
        <v>-97.432553238351474</v>
      </c>
    </row>
    <row r="97" spans="2:7" ht="8.25" customHeight="1" x14ac:dyDescent="0.25">
      <c r="B97" s="16" t="s">
        <v>162</v>
      </c>
      <c r="C97" s="16">
        <v>2017</v>
      </c>
      <c r="D97" s="91">
        <v>3290</v>
      </c>
      <c r="E97" s="23">
        <v>56.838905775075986</v>
      </c>
      <c r="F97" s="23">
        <v>43.161094224924014</v>
      </c>
      <c r="G97" s="24">
        <v>103.08641975308643</v>
      </c>
    </row>
    <row r="98" spans="2:7" ht="8.25" customHeight="1" x14ac:dyDescent="0.25">
      <c r="B98" s="16" t="s">
        <v>163</v>
      </c>
      <c r="C98" s="16">
        <v>2017</v>
      </c>
      <c r="D98" s="91">
        <v>8600</v>
      </c>
      <c r="E98" s="23">
        <v>59.476744186046517</v>
      </c>
      <c r="F98" s="23">
        <v>40.465116279069768</v>
      </c>
      <c r="G98" s="24">
        <v>25.639152666179683</v>
      </c>
    </row>
    <row r="99" spans="2:7" s="87" customFormat="1" ht="16.5" customHeight="1" x14ac:dyDescent="0.25">
      <c r="B99" s="25" t="s">
        <v>164</v>
      </c>
      <c r="C99" s="25">
        <v>2017</v>
      </c>
      <c r="D99" s="90">
        <v>813080</v>
      </c>
      <c r="E99" s="37">
        <v>54.698184680474249</v>
      </c>
      <c r="F99" s="37">
        <v>45.301815319525758</v>
      </c>
      <c r="G99" s="38">
        <v>76.18735996324915</v>
      </c>
    </row>
    <row r="100" spans="2:7" s="87" customFormat="1" ht="16.5" customHeight="1" x14ac:dyDescent="0.25">
      <c r="B100" s="25" t="s">
        <v>152</v>
      </c>
      <c r="C100" s="25">
        <v>2016</v>
      </c>
      <c r="D100" s="90">
        <v>494310</v>
      </c>
      <c r="E100" s="37">
        <v>53.550403592887051</v>
      </c>
      <c r="F100" s="37">
        <v>46.449596407112949</v>
      </c>
      <c r="G100" s="38">
        <v>40.128814981545219</v>
      </c>
    </row>
    <row r="101" spans="2:7" ht="8.25" customHeight="1" x14ac:dyDescent="0.25">
      <c r="B101" s="16" t="s">
        <v>59</v>
      </c>
      <c r="C101" s="16">
        <v>2016</v>
      </c>
      <c r="D101" s="91">
        <v>90185</v>
      </c>
      <c r="E101" s="23">
        <v>51.10051560680823</v>
      </c>
      <c r="F101" s="23">
        <v>48.905028552420028</v>
      </c>
      <c r="G101" s="24">
        <v>-19.187619849818091</v>
      </c>
    </row>
    <row r="102" spans="2:7" ht="8.25" customHeight="1" x14ac:dyDescent="0.25">
      <c r="B102" s="16" t="s">
        <v>49</v>
      </c>
      <c r="C102" s="16">
        <v>2016</v>
      </c>
      <c r="D102" s="91">
        <v>90175</v>
      </c>
      <c r="E102" s="23">
        <v>55.176046576102024</v>
      </c>
      <c r="F102" s="23">
        <v>44.823953423897976</v>
      </c>
      <c r="G102" s="24">
        <v>178.2062752599266</v>
      </c>
    </row>
    <row r="103" spans="2:7" ht="8.25" customHeight="1" x14ac:dyDescent="0.25">
      <c r="B103" s="16" t="s">
        <v>153</v>
      </c>
      <c r="C103" s="16">
        <v>2016</v>
      </c>
      <c r="D103" s="91">
        <v>18620</v>
      </c>
      <c r="E103" s="23">
        <v>49.946294307196567</v>
      </c>
      <c r="F103" s="23">
        <v>50.05370569280344</v>
      </c>
      <c r="G103" s="24">
        <v>-50.208578457589049</v>
      </c>
    </row>
    <row r="104" spans="2:7" ht="8.25" customHeight="1" x14ac:dyDescent="0.25">
      <c r="B104" s="16" t="s">
        <v>46</v>
      </c>
      <c r="C104" s="16">
        <v>2016</v>
      </c>
      <c r="D104" s="91">
        <v>30465</v>
      </c>
      <c r="E104" s="23">
        <v>56.244871163630393</v>
      </c>
      <c r="F104" s="23">
        <v>43.771541112752338</v>
      </c>
      <c r="G104" s="24">
        <v>36.406375929076745</v>
      </c>
    </row>
    <row r="105" spans="2:7" ht="8.25" customHeight="1" x14ac:dyDescent="0.25">
      <c r="B105" s="16" t="s">
        <v>51</v>
      </c>
      <c r="C105" s="16">
        <v>2016</v>
      </c>
      <c r="D105" s="91">
        <v>37250</v>
      </c>
      <c r="E105" s="23">
        <v>61.838926174496642</v>
      </c>
      <c r="F105" s="23">
        <v>38.161073825503358</v>
      </c>
      <c r="G105" s="24">
        <v>1001.4192785334124</v>
      </c>
    </row>
    <row r="106" spans="2:7" ht="8.25" customHeight="1" x14ac:dyDescent="0.25">
      <c r="B106" s="16" t="s">
        <v>37</v>
      </c>
      <c r="C106" s="16">
        <v>2016</v>
      </c>
      <c r="D106" s="91">
        <v>27765</v>
      </c>
      <c r="E106" s="23">
        <v>61.606338915901318</v>
      </c>
      <c r="F106" s="23">
        <v>38.411669367909241</v>
      </c>
      <c r="G106" s="24">
        <v>15.962911915800021</v>
      </c>
    </row>
    <row r="107" spans="2:7" ht="8.25" customHeight="1" x14ac:dyDescent="0.25">
      <c r="B107" s="16" t="s">
        <v>56</v>
      </c>
      <c r="C107" s="16">
        <v>2016</v>
      </c>
      <c r="D107" s="91">
        <v>21275</v>
      </c>
      <c r="E107" s="23">
        <v>37.414806110458279</v>
      </c>
      <c r="F107" s="23">
        <v>62.585193889541713</v>
      </c>
      <c r="G107" s="24">
        <v>16.428610518250977</v>
      </c>
    </row>
    <row r="108" spans="2:7" ht="8.25" customHeight="1" x14ac:dyDescent="0.25">
      <c r="B108" s="16" t="s">
        <v>34</v>
      </c>
      <c r="C108" s="16">
        <v>2016</v>
      </c>
      <c r="D108" s="91">
        <v>18300</v>
      </c>
      <c r="E108" s="23">
        <v>56.994535519125691</v>
      </c>
      <c r="F108" s="23">
        <v>43.032786885245898</v>
      </c>
      <c r="G108" s="24">
        <v>13.615198360961074</v>
      </c>
    </row>
    <row r="109" spans="2:7" ht="8.25" customHeight="1" x14ac:dyDescent="0.25">
      <c r="B109" s="16" t="s">
        <v>27</v>
      </c>
      <c r="C109" s="16">
        <v>2016</v>
      </c>
      <c r="D109" s="91">
        <v>20670</v>
      </c>
      <c r="E109" s="23">
        <v>55.853894533139815</v>
      </c>
      <c r="F109" s="23">
        <v>44.146105466860185</v>
      </c>
      <c r="G109" s="24">
        <v>984.47009443861498</v>
      </c>
    </row>
    <row r="110" spans="2:7" ht="8.25" customHeight="1" x14ac:dyDescent="0.25">
      <c r="B110" s="16" t="s">
        <v>57</v>
      </c>
      <c r="C110" s="16">
        <v>2016</v>
      </c>
      <c r="D110" s="91">
        <v>11770</v>
      </c>
      <c r="E110" s="23">
        <v>52.973661852166522</v>
      </c>
      <c r="F110" s="23">
        <v>47.026338147833471</v>
      </c>
      <c r="G110" s="24">
        <v>25.533276450511948</v>
      </c>
    </row>
    <row r="111" spans="2:7" ht="8.25" customHeight="1" x14ac:dyDescent="0.25">
      <c r="B111" s="16" t="s">
        <v>62</v>
      </c>
      <c r="C111" s="16">
        <v>2016</v>
      </c>
      <c r="D111" s="91">
        <v>10390</v>
      </c>
      <c r="E111" s="23">
        <v>36.284889316650627</v>
      </c>
      <c r="F111" s="23">
        <v>63.666987487969209</v>
      </c>
      <c r="G111" s="24">
        <v>-10.523596279710645</v>
      </c>
    </row>
    <row r="112" spans="2:7" ht="8.25" customHeight="1" x14ac:dyDescent="0.25">
      <c r="B112" s="16" t="s">
        <v>154</v>
      </c>
      <c r="C112" s="16">
        <v>2016</v>
      </c>
      <c r="D112" s="91">
        <v>10025</v>
      </c>
      <c r="E112" s="23">
        <v>68.379052369077314</v>
      </c>
      <c r="F112" s="23">
        <v>31.620947630922693</v>
      </c>
      <c r="G112" s="24">
        <v>-3.2522679019494376</v>
      </c>
    </row>
    <row r="113" spans="2:7" ht="8.25" customHeight="1" x14ac:dyDescent="0.25">
      <c r="B113" s="16" t="s">
        <v>50</v>
      </c>
      <c r="C113" s="16">
        <v>2016</v>
      </c>
      <c r="D113" s="91">
        <v>8940</v>
      </c>
      <c r="E113" s="23">
        <v>54.697986577181211</v>
      </c>
      <c r="F113" s="23">
        <v>45.246085011185684</v>
      </c>
      <c r="G113" s="24">
        <v>23.344370860927157</v>
      </c>
    </row>
    <row r="114" spans="2:7" ht="8.25" customHeight="1" x14ac:dyDescent="0.25">
      <c r="B114" s="16" t="s">
        <v>32</v>
      </c>
      <c r="C114" s="16">
        <v>2016</v>
      </c>
      <c r="D114" s="91">
        <v>9605</v>
      </c>
      <c r="E114" s="23">
        <v>55.023425299323272</v>
      </c>
      <c r="F114" s="23">
        <v>44.976574700676728</v>
      </c>
      <c r="G114" s="24">
        <v>48.54624188060626</v>
      </c>
    </row>
    <row r="115" spans="2:7" ht="8.25" customHeight="1" x14ac:dyDescent="0.25">
      <c r="B115" s="16" t="s">
        <v>61</v>
      </c>
      <c r="C115" s="16">
        <v>2016</v>
      </c>
      <c r="D115" s="91">
        <v>8955</v>
      </c>
      <c r="E115" s="23">
        <v>63.204913456169741</v>
      </c>
      <c r="F115" s="23">
        <v>36.795086543830266</v>
      </c>
      <c r="G115" s="24">
        <v>291.5609969392217</v>
      </c>
    </row>
    <row r="116" spans="2:7" s="87" customFormat="1" ht="16.5" customHeight="1" x14ac:dyDescent="0.25">
      <c r="B116" s="25" t="s">
        <v>155</v>
      </c>
      <c r="C116" s="25">
        <v>2016</v>
      </c>
      <c r="D116" s="90">
        <v>309960</v>
      </c>
      <c r="E116" s="37">
        <v>55.713640469738039</v>
      </c>
      <c r="F116" s="37">
        <v>44.289585753000388</v>
      </c>
      <c r="G116" s="38">
        <v>85.356168970961107</v>
      </c>
    </row>
    <row r="117" spans="2:7" s="87" customFormat="1" ht="16.5" customHeight="1" x14ac:dyDescent="0.25">
      <c r="B117" s="25" t="s">
        <v>156</v>
      </c>
      <c r="C117" s="25">
        <v>2016</v>
      </c>
      <c r="D117" s="90">
        <v>34265</v>
      </c>
      <c r="E117" s="37">
        <v>69.137603969064642</v>
      </c>
      <c r="F117" s="37">
        <v>30.847803881511748</v>
      </c>
      <c r="G117" s="38">
        <v>140.13595907211439</v>
      </c>
    </row>
    <row r="118" spans="2:7" s="87" customFormat="1" ht="16.5" customHeight="1" x14ac:dyDescent="0.25">
      <c r="B118" s="25" t="s">
        <v>157</v>
      </c>
      <c r="C118" s="25">
        <v>2016</v>
      </c>
      <c r="D118" s="90">
        <v>15115</v>
      </c>
      <c r="E118" s="37">
        <v>44.889182930863377</v>
      </c>
      <c r="F118" s="37">
        <v>55.110817069136623</v>
      </c>
      <c r="G118" s="38">
        <v>28.125794693566149</v>
      </c>
    </row>
    <row r="119" spans="2:7" s="87" customFormat="1" ht="16.5" customHeight="1" x14ac:dyDescent="0.25">
      <c r="B119" s="25" t="s">
        <v>158</v>
      </c>
      <c r="C119" s="25">
        <v>2016</v>
      </c>
      <c r="D119" s="90">
        <v>189460</v>
      </c>
      <c r="E119" s="37">
        <v>56.779795207431647</v>
      </c>
      <c r="F119" s="37">
        <v>43.220204792568353</v>
      </c>
      <c r="G119" s="38">
        <v>157.64952266978543</v>
      </c>
    </row>
    <row r="120" spans="2:7" ht="8.25" customHeight="1" x14ac:dyDescent="0.25">
      <c r="B120" s="16" t="s">
        <v>159</v>
      </c>
      <c r="C120" s="16">
        <v>2016</v>
      </c>
      <c r="D120" s="91">
        <v>68005</v>
      </c>
      <c r="E120" s="23">
        <v>60.414675391515324</v>
      </c>
      <c r="F120" s="23">
        <v>39.585324608484669</v>
      </c>
      <c r="G120" s="24">
        <v>1145.9692194943204</v>
      </c>
    </row>
    <row r="121" spans="2:7" ht="8.25" customHeight="1" x14ac:dyDescent="0.25">
      <c r="B121" s="16" t="s">
        <v>160</v>
      </c>
      <c r="C121" s="16">
        <v>2016</v>
      </c>
      <c r="D121" s="91">
        <v>32755</v>
      </c>
      <c r="E121" s="23">
        <v>58.021676079987785</v>
      </c>
      <c r="F121" s="23">
        <v>41.978323920012208</v>
      </c>
      <c r="G121" s="24">
        <v>339.78249194414605</v>
      </c>
    </row>
    <row r="122" spans="2:7" ht="8.25" customHeight="1" x14ac:dyDescent="0.25">
      <c r="B122" s="16" t="s">
        <v>112</v>
      </c>
      <c r="C122" s="16">
        <v>2016</v>
      </c>
      <c r="D122" s="91">
        <v>19775</v>
      </c>
      <c r="E122" s="23">
        <v>65.233881163084703</v>
      </c>
      <c r="F122" s="23">
        <v>34.766118836915297</v>
      </c>
      <c r="G122" s="24">
        <v>493.6655658961273</v>
      </c>
    </row>
    <row r="123" spans="2:7" ht="8.25" customHeight="1" x14ac:dyDescent="0.25">
      <c r="B123" s="16" t="s">
        <v>134</v>
      </c>
      <c r="C123" s="16">
        <v>2016</v>
      </c>
      <c r="D123" s="91">
        <v>8990</v>
      </c>
      <c r="E123" s="23">
        <v>49.276974416017801</v>
      </c>
      <c r="F123" s="23">
        <v>50.667408231368185</v>
      </c>
      <c r="G123" s="24">
        <v>62.391618497109846</v>
      </c>
    </row>
    <row r="124" spans="2:7" ht="8.25" customHeight="1" x14ac:dyDescent="0.25">
      <c r="B124" s="16" t="s">
        <v>116</v>
      </c>
      <c r="C124" s="16">
        <v>2016</v>
      </c>
      <c r="D124" s="91">
        <v>8360</v>
      </c>
      <c r="E124" s="23">
        <v>46.411483253588514</v>
      </c>
      <c r="F124" s="23">
        <v>53.588516746411486</v>
      </c>
      <c r="G124" s="24">
        <v>-13.511276639768255</v>
      </c>
    </row>
    <row r="125" spans="2:7" s="87" customFormat="1" ht="16.5" customHeight="1" x14ac:dyDescent="0.25">
      <c r="B125" s="25" t="s">
        <v>137</v>
      </c>
      <c r="C125" s="25">
        <v>2016</v>
      </c>
      <c r="D125" s="90">
        <v>945</v>
      </c>
      <c r="E125" s="37">
        <v>55.026455026455025</v>
      </c>
      <c r="F125" s="37">
        <v>44.973544973544968</v>
      </c>
      <c r="G125" s="38">
        <v>41.679160419790094</v>
      </c>
    </row>
    <row r="126" spans="2:7" s="87" customFormat="1" ht="16.5" customHeight="1" x14ac:dyDescent="0.25">
      <c r="B126" s="25" t="s">
        <v>161</v>
      </c>
      <c r="C126" s="25">
        <v>2016</v>
      </c>
      <c r="D126" s="90">
        <v>11090</v>
      </c>
      <c r="E126" s="37">
        <v>60.730387736699733</v>
      </c>
      <c r="F126" s="37">
        <v>39.269612263300267</v>
      </c>
      <c r="G126" s="38">
        <v>-97.605299866553224</v>
      </c>
    </row>
    <row r="127" spans="2:7" ht="8.25" customHeight="1" x14ac:dyDescent="0.25">
      <c r="B127" s="16" t="s">
        <v>162</v>
      </c>
      <c r="C127" s="16">
        <v>2016</v>
      </c>
      <c r="D127" s="91">
        <v>2630</v>
      </c>
      <c r="E127" s="23">
        <v>58.935361216730044</v>
      </c>
      <c r="F127" s="23">
        <v>41.064638783269963</v>
      </c>
      <c r="G127" s="24">
        <v>62.345679012345698</v>
      </c>
    </row>
    <row r="128" spans="2:7" ht="8.25" customHeight="1" x14ac:dyDescent="0.25">
      <c r="B128" s="16" t="s">
        <v>163</v>
      </c>
      <c r="C128" s="16">
        <v>2016</v>
      </c>
      <c r="D128" s="91">
        <v>8460</v>
      </c>
      <c r="E128" s="23">
        <v>61.288416075650119</v>
      </c>
      <c r="F128" s="23">
        <v>38.711583924349881</v>
      </c>
      <c r="G128" s="24">
        <v>23.593864134404669</v>
      </c>
    </row>
    <row r="129" spans="2:7" s="87" customFormat="1" ht="16.5" customHeight="1" x14ac:dyDescent="0.25">
      <c r="B129" s="25" t="s">
        <v>164</v>
      </c>
      <c r="C129" s="25">
        <v>2016</v>
      </c>
      <c r="D129" s="90">
        <v>745185</v>
      </c>
      <c r="E129" s="37">
        <v>55.021236337285373</v>
      </c>
      <c r="F129" s="37">
        <v>44.978763662714627</v>
      </c>
      <c r="G129" s="38">
        <v>61.47510433685963</v>
      </c>
    </row>
    <row r="130" spans="2:7" s="87" customFormat="1" ht="16.5" customHeight="1" x14ac:dyDescent="0.25">
      <c r="B130" s="25" t="s">
        <v>152</v>
      </c>
      <c r="C130" s="25">
        <v>2015</v>
      </c>
      <c r="D130" s="90">
        <v>478323</v>
      </c>
      <c r="E130" s="37">
        <v>53.37982911129091</v>
      </c>
      <c r="F130" s="37">
        <v>46.620170888709097</v>
      </c>
      <c r="G130" s="38">
        <v>35.596761482506224</v>
      </c>
    </row>
    <row r="131" spans="2:7" ht="8.25" customHeight="1" x14ac:dyDescent="0.25">
      <c r="B131" s="16" t="s">
        <v>59</v>
      </c>
      <c r="C131" s="16">
        <v>2015</v>
      </c>
      <c r="D131" s="91">
        <v>90914</v>
      </c>
      <c r="E131" s="23">
        <v>51.10104054381064</v>
      </c>
      <c r="F131" s="23">
        <v>48.898959456189367</v>
      </c>
      <c r="G131" s="24">
        <v>-18.534382336601013</v>
      </c>
    </row>
    <row r="132" spans="2:7" ht="8.25" customHeight="1" x14ac:dyDescent="0.25">
      <c r="B132" s="16" t="s">
        <v>49</v>
      </c>
      <c r="C132" s="16">
        <v>2015</v>
      </c>
      <c r="D132" s="91">
        <v>83950</v>
      </c>
      <c r="E132" s="23">
        <v>55.118522930315663</v>
      </c>
      <c r="F132" s="23">
        <v>44.881477069684337</v>
      </c>
      <c r="G132" s="24">
        <v>159.00101811001758</v>
      </c>
    </row>
    <row r="133" spans="2:7" ht="8.25" customHeight="1" x14ac:dyDescent="0.25">
      <c r="B133" s="16" t="s">
        <v>153</v>
      </c>
      <c r="C133" s="16">
        <v>2015</v>
      </c>
      <c r="D133" s="91">
        <v>45555</v>
      </c>
      <c r="E133" s="23">
        <v>51.019646581055866</v>
      </c>
      <c r="F133" s="23">
        <v>48.980353418944134</v>
      </c>
      <c r="G133" s="24">
        <v>21.817841480372234</v>
      </c>
    </row>
    <row r="134" spans="2:7" ht="8.25" customHeight="1" x14ac:dyDescent="0.25">
      <c r="B134" s="16" t="s">
        <v>46</v>
      </c>
      <c r="C134" s="16">
        <v>2015</v>
      </c>
      <c r="D134" s="91">
        <v>30377</v>
      </c>
      <c r="E134" s="23">
        <v>56.325509431477762</v>
      </c>
      <c r="F134" s="23">
        <v>43.674490568522238</v>
      </c>
      <c r="G134" s="24">
        <v>36.012357840064475</v>
      </c>
    </row>
    <row r="135" spans="2:7" ht="8.25" customHeight="1" x14ac:dyDescent="0.25">
      <c r="B135" s="16" t="s">
        <v>51</v>
      </c>
      <c r="C135" s="16">
        <v>2015</v>
      </c>
      <c r="D135" s="91">
        <v>29065</v>
      </c>
      <c r="E135" s="23">
        <v>61.493204885601237</v>
      </c>
      <c r="F135" s="23">
        <v>38.506795114398763</v>
      </c>
      <c r="G135" s="24">
        <v>759.40272028385573</v>
      </c>
    </row>
    <row r="136" spans="2:7" ht="8.25" customHeight="1" x14ac:dyDescent="0.25">
      <c r="B136" s="16" t="s">
        <v>37</v>
      </c>
      <c r="C136" s="16">
        <v>2015</v>
      </c>
      <c r="D136" s="91">
        <v>26951</v>
      </c>
      <c r="E136" s="23">
        <v>61.852992467811951</v>
      </c>
      <c r="F136" s="23">
        <v>38.147007532188042</v>
      </c>
      <c r="G136" s="24">
        <v>12.563170864135655</v>
      </c>
    </row>
    <row r="137" spans="2:7" ht="8.25" customHeight="1" x14ac:dyDescent="0.25">
      <c r="B137" s="16" t="s">
        <v>56</v>
      </c>
      <c r="C137" s="16">
        <v>2015</v>
      </c>
      <c r="D137" s="91">
        <v>20388</v>
      </c>
      <c r="E137" s="23">
        <v>37.316068275456146</v>
      </c>
      <c r="F137" s="23">
        <v>62.683931724543854</v>
      </c>
      <c r="G137" s="24">
        <v>11.574454112625185</v>
      </c>
    </row>
    <row r="138" spans="2:7" ht="8.25" customHeight="1" x14ac:dyDescent="0.25">
      <c r="B138" s="16" t="s">
        <v>34</v>
      </c>
      <c r="C138" s="16">
        <v>2015</v>
      </c>
      <c r="D138" s="91">
        <v>17522</v>
      </c>
      <c r="E138" s="23">
        <v>57.088231936993495</v>
      </c>
      <c r="F138" s="23">
        <v>42.911768063006505</v>
      </c>
      <c r="G138" s="24">
        <v>8.7850003104240386</v>
      </c>
    </row>
    <row r="139" spans="2:7" ht="8.25" customHeight="1" x14ac:dyDescent="0.25">
      <c r="B139" s="16" t="s">
        <v>27</v>
      </c>
      <c r="C139" s="16">
        <v>2015</v>
      </c>
      <c r="D139" s="91">
        <v>17304</v>
      </c>
      <c r="E139" s="23">
        <v>56.582293111419325</v>
      </c>
      <c r="F139" s="23">
        <v>43.417706888580675</v>
      </c>
      <c r="G139" s="24">
        <v>807.86988457502628</v>
      </c>
    </row>
    <row r="140" spans="2:7" ht="8.25" customHeight="1" x14ac:dyDescent="0.25">
      <c r="B140" s="16" t="s">
        <v>57</v>
      </c>
      <c r="C140" s="16">
        <v>2015</v>
      </c>
      <c r="D140" s="91">
        <v>11532</v>
      </c>
      <c r="E140" s="23">
        <v>52.670828997571974</v>
      </c>
      <c r="F140" s="23">
        <v>47.329171002428026</v>
      </c>
      <c r="G140" s="24">
        <v>22.994880546075084</v>
      </c>
    </row>
    <row r="141" spans="2:7" ht="8.25" customHeight="1" x14ac:dyDescent="0.25">
      <c r="B141" s="16" t="s">
        <v>62</v>
      </c>
      <c r="C141" s="16">
        <v>2015</v>
      </c>
      <c r="D141" s="91">
        <v>10295</v>
      </c>
      <c r="E141" s="23">
        <v>36.279747450218551</v>
      </c>
      <c r="F141" s="23">
        <v>63.720252549781442</v>
      </c>
      <c r="G141" s="24">
        <v>-11.341715466758526</v>
      </c>
    </row>
    <row r="142" spans="2:7" ht="8.25" customHeight="1" x14ac:dyDescent="0.25">
      <c r="B142" s="16" t="s">
        <v>154</v>
      </c>
      <c r="C142" s="16">
        <v>2015</v>
      </c>
      <c r="D142" s="91">
        <v>10250</v>
      </c>
      <c r="E142" s="23">
        <v>68.048780487804876</v>
      </c>
      <c r="F142" s="23">
        <v>31.951219512195124</v>
      </c>
      <c r="G142" s="24">
        <v>-1.0808724184520362</v>
      </c>
    </row>
    <row r="143" spans="2:7" ht="8.25" customHeight="1" x14ac:dyDescent="0.25">
      <c r="B143" s="16" t="s">
        <v>50</v>
      </c>
      <c r="C143" s="16">
        <v>2015</v>
      </c>
      <c r="D143" s="91">
        <v>8700</v>
      </c>
      <c r="E143" s="23">
        <v>54.068965517241374</v>
      </c>
      <c r="F143" s="23">
        <v>45.931034482758619</v>
      </c>
      <c r="G143" s="24">
        <v>20.033112582781456</v>
      </c>
    </row>
    <row r="144" spans="2:7" ht="8.25" customHeight="1" x14ac:dyDescent="0.25">
      <c r="B144" s="16" t="s">
        <v>32</v>
      </c>
      <c r="C144" s="16">
        <v>2015</v>
      </c>
      <c r="D144" s="91">
        <v>8505</v>
      </c>
      <c r="E144" s="23">
        <v>54.462081128747798</v>
      </c>
      <c r="F144" s="23">
        <v>45.537918871252202</v>
      </c>
      <c r="G144" s="24">
        <v>31.53417878131766</v>
      </c>
    </row>
    <row r="145" spans="2:7" ht="8.25" customHeight="1" x14ac:dyDescent="0.25">
      <c r="B145" s="16" t="s">
        <v>61</v>
      </c>
      <c r="C145" s="16">
        <v>2015</v>
      </c>
      <c r="D145" s="91">
        <v>8435</v>
      </c>
      <c r="E145" s="23">
        <v>64.516893894487254</v>
      </c>
      <c r="F145" s="23">
        <v>35.483106105512746</v>
      </c>
      <c r="G145" s="24">
        <v>268.82378662002623</v>
      </c>
    </row>
    <row r="146" spans="2:7" s="87" customFormat="1" ht="16.5" customHeight="1" x14ac:dyDescent="0.25">
      <c r="B146" s="25" t="s">
        <v>155</v>
      </c>
      <c r="C146" s="25">
        <v>2015</v>
      </c>
      <c r="D146" s="90">
        <v>285857</v>
      </c>
      <c r="E146" s="37">
        <v>56.468444012215905</v>
      </c>
      <c r="F146" s="37">
        <v>43.531555987784103</v>
      </c>
      <c r="G146" s="38">
        <v>95.558063964426211</v>
      </c>
    </row>
    <row r="147" spans="2:7" s="87" customFormat="1" ht="16.5" customHeight="1" x14ac:dyDescent="0.25">
      <c r="B147" s="25" t="s">
        <v>156</v>
      </c>
      <c r="C147" s="25">
        <v>2015</v>
      </c>
      <c r="D147" s="90">
        <v>29314</v>
      </c>
      <c r="E147" s="37">
        <v>69.219485570034806</v>
      </c>
      <c r="F147" s="37">
        <v>30.780514429965205</v>
      </c>
      <c r="G147" s="38">
        <v>105.43836288457493</v>
      </c>
    </row>
    <row r="148" spans="2:7" s="87" customFormat="1" ht="16.5" customHeight="1" x14ac:dyDescent="0.25">
      <c r="B148" s="25" t="s">
        <v>157</v>
      </c>
      <c r="C148" s="25">
        <v>2015</v>
      </c>
      <c r="D148" s="90">
        <v>14766</v>
      </c>
      <c r="E148" s="37">
        <v>45.02912095354192</v>
      </c>
      <c r="F148" s="37">
        <v>54.97087904645808</v>
      </c>
      <c r="G148" s="38">
        <v>25.167415444604568</v>
      </c>
    </row>
    <row r="149" spans="2:7" s="87" customFormat="1" ht="16.5" customHeight="1" x14ac:dyDescent="0.25">
      <c r="B149" s="25" t="s">
        <v>158</v>
      </c>
      <c r="C149" s="25">
        <v>2015</v>
      </c>
      <c r="D149" s="90">
        <v>130614</v>
      </c>
      <c r="E149" s="37">
        <v>55.426677079026753</v>
      </c>
      <c r="F149" s="37">
        <v>44.573322920973254</v>
      </c>
      <c r="G149" s="38">
        <v>77.623956265129053</v>
      </c>
    </row>
    <row r="150" spans="2:7" ht="8.25" customHeight="1" x14ac:dyDescent="0.25">
      <c r="B150" s="16" t="s">
        <v>159</v>
      </c>
      <c r="C150" s="16">
        <v>2015</v>
      </c>
      <c r="D150" s="91">
        <v>41324</v>
      </c>
      <c r="E150" s="23">
        <v>61.676023618236378</v>
      </c>
      <c r="F150" s="23">
        <v>38.323976381763622</v>
      </c>
      <c r="G150" s="24">
        <v>657.1271528032247</v>
      </c>
    </row>
    <row r="151" spans="2:7" ht="8.25" customHeight="1" x14ac:dyDescent="0.25">
      <c r="B151" s="16" t="s">
        <v>160</v>
      </c>
      <c r="C151" s="16">
        <v>2015</v>
      </c>
      <c r="D151" s="91">
        <v>17474</v>
      </c>
      <c r="E151" s="23">
        <v>60.260959139292659</v>
      </c>
      <c r="F151" s="23">
        <v>39.739040860707334</v>
      </c>
      <c r="G151" s="24">
        <v>134.61331901181524</v>
      </c>
    </row>
    <row r="152" spans="2:7" ht="8.25" customHeight="1" x14ac:dyDescent="0.25">
      <c r="B152" s="16" t="s">
        <v>112</v>
      </c>
      <c r="C152" s="16">
        <v>2015</v>
      </c>
      <c r="D152" s="91">
        <v>9085</v>
      </c>
      <c r="E152" s="23">
        <v>64.105668684645025</v>
      </c>
      <c r="F152" s="23">
        <v>35.894331315354982</v>
      </c>
      <c r="G152" s="24">
        <v>172.74091864305015</v>
      </c>
    </row>
    <row r="153" spans="2:7" ht="8.25" customHeight="1" x14ac:dyDescent="0.25">
      <c r="B153" s="16" t="s">
        <v>134</v>
      </c>
      <c r="C153" s="16">
        <v>2015</v>
      </c>
      <c r="D153" s="91">
        <v>8348</v>
      </c>
      <c r="E153" s="23">
        <v>49.40105414470532</v>
      </c>
      <c r="F153" s="23">
        <v>50.598945855294687</v>
      </c>
      <c r="G153" s="24">
        <v>50.794797687861283</v>
      </c>
    </row>
    <row r="154" spans="2:7" ht="8.25" customHeight="1" x14ac:dyDescent="0.25">
      <c r="B154" s="16" t="s">
        <v>116</v>
      </c>
      <c r="C154" s="16">
        <v>2015</v>
      </c>
      <c r="D154" s="91">
        <v>8165</v>
      </c>
      <c r="E154" s="23">
        <v>46.932026944274341</v>
      </c>
      <c r="F154" s="23">
        <v>53.067973055725659</v>
      </c>
      <c r="G154" s="24">
        <v>-15.528657148768875</v>
      </c>
    </row>
    <row r="155" spans="2:7" s="87" customFormat="1" ht="16.5" customHeight="1" x14ac:dyDescent="0.25">
      <c r="B155" s="25" t="s">
        <v>137</v>
      </c>
      <c r="C155" s="25">
        <v>2015</v>
      </c>
      <c r="D155" s="90">
        <v>952</v>
      </c>
      <c r="E155" s="37">
        <v>55.77731092436975</v>
      </c>
      <c r="F155" s="37">
        <v>44.22268907563025</v>
      </c>
      <c r="G155" s="38">
        <v>42.728635682158924</v>
      </c>
    </row>
    <row r="156" spans="2:7" s="87" customFormat="1" ht="16.5" customHeight="1" x14ac:dyDescent="0.25">
      <c r="B156" s="25" t="s">
        <v>161</v>
      </c>
      <c r="C156" s="25">
        <v>2015</v>
      </c>
      <c r="D156" s="90">
        <v>9848</v>
      </c>
      <c r="E156" s="37">
        <v>60.083265637692932</v>
      </c>
      <c r="F156" s="37">
        <v>39.916734362307068</v>
      </c>
      <c r="G156" s="38">
        <v>16.337861783815711</v>
      </c>
    </row>
    <row r="157" spans="2:7" ht="8.25" customHeight="1" x14ac:dyDescent="0.25">
      <c r="B157" s="16" t="s">
        <v>162</v>
      </c>
      <c r="C157" s="16">
        <v>2015</v>
      </c>
      <c r="D157" s="91">
        <v>2082</v>
      </c>
      <c r="E157" s="23">
        <v>58.357348703170032</v>
      </c>
      <c r="F157" s="23">
        <v>41.642651296829968</v>
      </c>
      <c r="G157" s="24">
        <v>28.518518518518519</v>
      </c>
    </row>
    <row r="158" spans="2:7" ht="8.25" customHeight="1" x14ac:dyDescent="0.25">
      <c r="B158" s="16" t="s">
        <v>163</v>
      </c>
      <c r="C158" s="16">
        <v>2015</v>
      </c>
      <c r="D158" s="91">
        <v>7766</v>
      </c>
      <c r="E158" s="23">
        <v>60.545969611125415</v>
      </c>
      <c r="F158" s="23">
        <v>39.454030388874585</v>
      </c>
      <c r="G158" s="24">
        <v>13.455076698319935</v>
      </c>
    </row>
    <row r="159" spans="2:7" s="87" customFormat="1" ht="16.5" customHeight="1" x14ac:dyDescent="0.25">
      <c r="B159" s="25" t="s">
        <v>164</v>
      </c>
      <c r="C159" s="25">
        <v>2015</v>
      </c>
      <c r="D159" s="90">
        <v>663817</v>
      </c>
      <c r="E159" s="37">
        <v>54.399179291883158</v>
      </c>
      <c r="F159" s="37">
        <v>45.600820708116849</v>
      </c>
      <c r="G159" s="38">
        <v>43.843366862700051</v>
      </c>
    </row>
    <row r="160" spans="2:7" s="87" customFormat="1" ht="16.5" customHeight="1" x14ac:dyDescent="0.25">
      <c r="B160" s="25" t="s">
        <v>152</v>
      </c>
      <c r="C160" s="25">
        <v>2014</v>
      </c>
      <c r="D160" s="90">
        <v>438357</v>
      </c>
      <c r="E160" s="37">
        <v>53.017289560791767</v>
      </c>
      <c r="F160" s="37">
        <v>46.982710439208226</v>
      </c>
      <c r="G160" s="38">
        <v>24.267052960420003</v>
      </c>
    </row>
    <row r="161" spans="2:7" ht="8.25" customHeight="1" x14ac:dyDescent="0.25">
      <c r="B161" s="16" t="s">
        <v>59</v>
      </c>
      <c r="C161" s="16">
        <v>2014</v>
      </c>
      <c r="D161" s="91">
        <v>92271</v>
      </c>
      <c r="E161" s="23">
        <v>51.111400114879004</v>
      </c>
      <c r="F161" s="23">
        <v>48.888599885121003</v>
      </c>
      <c r="G161" s="24">
        <v>-17.318410724206529</v>
      </c>
    </row>
    <row r="162" spans="2:7" ht="8.25" customHeight="1" x14ac:dyDescent="0.25">
      <c r="B162" s="16" t="s">
        <v>49</v>
      </c>
      <c r="C162" s="16">
        <v>2014</v>
      </c>
      <c r="D162" s="91">
        <v>75160</v>
      </c>
      <c r="E162" s="23">
        <v>54.860298030867483</v>
      </c>
      <c r="F162" s="23">
        <v>45.139701969132517</v>
      </c>
      <c r="G162" s="24">
        <v>131.88226945978468</v>
      </c>
    </row>
    <row r="163" spans="2:7" ht="8.25" customHeight="1" x14ac:dyDescent="0.25">
      <c r="B163" s="16" t="s">
        <v>153</v>
      </c>
      <c r="C163" s="16">
        <v>2014</v>
      </c>
      <c r="D163" s="91">
        <v>38734</v>
      </c>
      <c r="E163" s="23">
        <v>50.534414209738209</v>
      </c>
      <c r="F163" s="23">
        <v>49.465585790261784</v>
      </c>
      <c r="G163" s="24">
        <v>3.5779227724890319</v>
      </c>
    </row>
    <row r="164" spans="2:7" ht="8.25" customHeight="1" x14ac:dyDescent="0.25">
      <c r="B164" s="16" t="s">
        <v>46</v>
      </c>
      <c r="C164" s="16">
        <v>2014</v>
      </c>
      <c r="D164" s="91">
        <v>30232</v>
      </c>
      <c r="E164" s="23">
        <v>56.205345329452236</v>
      </c>
      <c r="F164" s="23">
        <v>43.794654670547764</v>
      </c>
      <c r="G164" s="24">
        <v>35.363123488851102</v>
      </c>
    </row>
    <row r="165" spans="2:7" ht="8.25" customHeight="1" x14ac:dyDescent="0.25">
      <c r="B165" s="16" t="s">
        <v>37</v>
      </c>
      <c r="C165" s="16">
        <v>2014</v>
      </c>
      <c r="D165" s="91">
        <v>25773</v>
      </c>
      <c r="E165" s="23">
        <v>62.03003142823885</v>
      </c>
      <c r="F165" s="23">
        <v>37.96996857176115</v>
      </c>
      <c r="G165" s="24">
        <v>7.6431524871569962</v>
      </c>
    </row>
    <row r="166" spans="2:7" ht="8.25" customHeight="1" x14ac:dyDescent="0.25">
      <c r="B166" s="16" t="s">
        <v>51</v>
      </c>
      <c r="C166" s="16">
        <v>2014</v>
      </c>
      <c r="D166" s="91">
        <v>21893</v>
      </c>
      <c r="E166" s="23">
        <v>61.471703284154756</v>
      </c>
      <c r="F166" s="23">
        <v>38.528296715845244</v>
      </c>
      <c r="G166" s="24">
        <v>547.33885274985209</v>
      </c>
    </row>
    <row r="167" spans="2:7" ht="8.25" customHeight="1" x14ac:dyDescent="0.25">
      <c r="B167" s="16" t="s">
        <v>56</v>
      </c>
      <c r="C167" s="16">
        <v>2014</v>
      </c>
      <c r="D167" s="91">
        <v>19594</v>
      </c>
      <c r="E167" s="23">
        <v>37.368582219046651</v>
      </c>
      <c r="F167" s="23">
        <v>62.631417780953356</v>
      </c>
      <c r="G167" s="24">
        <v>7.2292453346467482</v>
      </c>
    </row>
    <row r="168" spans="2:7" ht="8.25" customHeight="1" x14ac:dyDescent="0.25">
      <c r="B168" s="16" t="s">
        <v>34</v>
      </c>
      <c r="C168" s="16">
        <v>2014</v>
      </c>
      <c r="D168" s="91">
        <v>16895</v>
      </c>
      <c r="E168" s="23">
        <v>57.005031074282329</v>
      </c>
      <c r="F168" s="23">
        <v>42.994968925717671</v>
      </c>
      <c r="G168" s="24">
        <v>4.8922828583845472</v>
      </c>
    </row>
    <row r="169" spans="2:7" ht="8.25" customHeight="1" x14ac:dyDescent="0.25">
      <c r="B169" s="16" t="s">
        <v>27</v>
      </c>
      <c r="C169" s="16">
        <v>2014</v>
      </c>
      <c r="D169" s="91">
        <v>13006</v>
      </c>
      <c r="E169" s="23">
        <v>56.366292480393668</v>
      </c>
      <c r="F169" s="23">
        <v>43.633707519606332</v>
      </c>
      <c r="G169" s="24">
        <v>582.37145855194126</v>
      </c>
    </row>
    <row r="170" spans="2:7" ht="8.25" customHeight="1" x14ac:dyDescent="0.25">
      <c r="B170" s="16" t="s">
        <v>57</v>
      </c>
      <c r="C170" s="16">
        <v>2014</v>
      </c>
      <c r="D170" s="91">
        <v>10942</v>
      </c>
      <c r="E170" s="23">
        <v>52.568086273076219</v>
      </c>
      <c r="F170" s="23">
        <v>47.431913726923781</v>
      </c>
      <c r="G170" s="24">
        <v>16.702218430034122</v>
      </c>
    </row>
    <row r="171" spans="2:7" ht="8.25" customHeight="1" x14ac:dyDescent="0.25">
      <c r="B171" s="16" t="s">
        <v>62</v>
      </c>
      <c r="C171" s="16">
        <v>2014</v>
      </c>
      <c r="D171" s="91">
        <v>10200</v>
      </c>
      <c r="E171" s="23">
        <v>36.637254901960787</v>
      </c>
      <c r="F171" s="23">
        <v>63.36274509803922</v>
      </c>
      <c r="G171" s="24">
        <v>-12.159834653806413</v>
      </c>
    </row>
    <row r="172" spans="2:7" ht="8.25" customHeight="1" x14ac:dyDescent="0.25">
      <c r="B172" s="16" t="s">
        <v>154</v>
      </c>
      <c r="C172" s="16">
        <v>2014</v>
      </c>
      <c r="D172" s="91">
        <v>10157</v>
      </c>
      <c r="E172" s="23">
        <v>67.894063207640059</v>
      </c>
      <c r="F172" s="23">
        <v>32.105936792359948</v>
      </c>
      <c r="G172" s="24">
        <v>-1.9783825516309577</v>
      </c>
    </row>
    <row r="173" spans="2:7" ht="8.25" customHeight="1" x14ac:dyDescent="0.25">
      <c r="B173" s="16" t="s">
        <v>50</v>
      </c>
      <c r="C173" s="16">
        <v>2014</v>
      </c>
      <c r="D173" s="91">
        <v>8582</v>
      </c>
      <c r="E173" s="23">
        <v>54.742484269401068</v>
      </c>
      <c r="F173" s="23">
        <v>45.257515730598932</v>
      </c>
      <c r="G173" s="24">
        <v>18.405077262693155</v>
      </c>
    </row>
    <row r="174" spans="2:7" ht="8.25" customHeight="1" x14ac:dyDescent="0.25">
      <c r="B174" s="16" t="s">
        <v>61</v>
      </c>
      <c r="C174" s="16">
        <v>2014</v>
      </c>
      <c r="D174" s="91">
        <v>7503</v>
      </c>
      <c r="E174" s="23">
        <v>65.413834466213515</v>
      </c>
      <c r="F174" s="23">
        <v>34.586165533786485</v>
      </c>
      <c r="G174" s="24">
        <v>228.07170966331438</v>
      </c>
    </row>
    <row r="175" spans="2:7" ht="8.25" customHeight="1" x14ac:dyDescent="0.25">
      <c r="B175" s="16" t="s">
        <v>32</v>
      </c>
      <c r="C175" s="16">
        <v>2014</v>
      </c>
      <c r="D175" s="91">
        <v>7429</v>
      </c>
      <c r="E175" s="23">
        <v>53.896890564005929</v>
      </c>
      <c r="F175" s="23">
        <v>46.103109435994078</v>
      </c>
      <c r="G175" s="24">
        <v>14.893287967831739</v>
      </c>
    </row>
    <row r="176" spans="2:7" ht="8.25" customHeight="1" x14ac:dyDescent="0.25">
      <c r="B176" s="16" t="s">
        <v>48</v>
      </c>
      <c r="C176" s="16">
        <v>2014</v>
      </c>
      <c r="D176" s="91">
        <v>6510</v>
      </c>
      <c r="E176" s="23">
        <v>52.995391705069125</v>
      </c>
      <c r="F176" s="23">
        <v>47.004608294930875</v>
      </c>
      <c r="G176" s="24">
        <v>4.6287367405978728</v>
      </c>
    </row>
    <row r="177" spans="2:7" s="87" customFormat="1" ht="16.5" customHeight="1" x14ac:dyDescent="0.25">
      <c r="B177" s="25" t="s">
        <v>165</v>
      </c>
      <c r="C177" s="25">
        <v>2014</v>
      </c>
      <c r="D177" s="90">
        <v>258650</v>
      </c>
      <c r="E177" s="37">
        <v>56.217282041368641</v>
      </c>
      <c r="F177" s="37">
        <v>43.782717958631359</v>
      </c>
      <c r="G177" s="38">
        <v>76.945442107063457</v>
      </c>
    </row>
    <row r="178" spans="2:7" s="87" customFormat="1" ht="16.5" customHeight="1" x14ac:dyDescent="0.25">
      <c r="B178" s="25" t="s">
        <v>156</v>
      </c>
      <c r="C178" s="25">
        <v>2014</v>
      </c>
      <c r="D178" s="90">
        <v>20797</v>
      </c>
      <c r="E178" s="37">
        <v>63.735154108765691</v>
      </c>
      <c r="F178" s="37">
        <v>36.264845891234316</v>
      </c>
      <c r="G178" s="38">
        <v>45.749526946527425</v>
      </c>
    </row>
    <row r="179" spans="2:7" s="87" customFormat="1" ht="16.5" customHeight="1" x14ac:dyDescent="0.25">
      <c r="B179" s="25" t="s">
        <v>157</v>
      </c>
      <c r="C179" s="25">
        <v>2014</v>
      </c>
      <c r="D179" s="90">
        <v>14015</v>
      </c>
      <c r="E179" s="37">
        <v>44.338209061719589</v>
      </c>
      <c r="F179" s="37">
        <v>55.661790938280411</v>
      </c>
      <c r="G179" s="38">
        <v>18.80139018394506</v>
      </c>
    </row>
    <row r="180" spans="2:7" s="87" customFormat="1" ht="16.5" customHeight="1" x14ac:dyDescent="0.25">
      <c r="B180" s="25" t="s">
        <v>158</v>
      </c>
      <c r="C180" s="25">
        <v>2014</v>
      </c>
      <c r="D180" s="90">
        <v>89132</v>
      </c>
      <c r="E180" s="37">
        <v>51.05349369474488</v>
      </c>
      <c r="F180" s="37">
        <v>48.946506305255127</v>
      </c>
      <c r="G180" s="38">
        <v>21.211956373922263</v>
      </c>
    </row>
    <row r="181" spans="2:7" ht="8.25" customHeight="1" x14ac:dyDescent="0.25">
      <c r="B181" s="16" t="s">
        <v>159</v>
      </c>
      <c r="C181" s="16">
        <v>2014</v>
      </c>
      <c r="D181" s="91">
        <v>16986</v>
      </c>
      <c r="E181" s="23">
        <v>57.04697986577181</v>
      </c>
      <c r="F181" s="23">
        <v>42.95302013422819</v>
      </c>
      <c r="G181" s="24">
        <v>211.2128984976182</v>
      </c>
    </row>
    <row r="182" spans="2:7" ht="8.25" customHeight="1" x14ac:dyDescent="0.25">
      <c r="B182" s="16" t="s">
        <v>119</v>
      </c>
      <c r="C182" s="16">
        <v>2014</v>
      </c>
      <c r="D182" s="91">
        <v>10070</v>
      </c>
      <c r="E182" s="23">
        <v>54.865938430983121</v>
      </c>
      <c r="F182" s="23">
        <v>45.134061569016879</v>
      </c>
      <c r="G182" s="24">
        <v>35.204081632653043</v>
      </c>
    </row>
    <row r="183" spans="2:7" ht="8.25" customHeight="1" x14ac:dyDescent="0.25">
      <c r="B183" s="16" t="s">
        <v>116</v>
      </c>
      <c r="C183" s="16">
        <v>2014</v>
      </c>
      <c r="D183" s="91">
        <v>8051</v>
      </c>
      <c r="E183" s="23">
        <v>47.310893056763135</v>
      </c>
      <c r="F183" s="23">
        <v>52.689106943236865</v>
      </c>
      <c r="G183" s="24">
        <v>-16.708048830953857</v>
      </c>
    </row>
    <row r="184" spans="2:7" ht="8.25" customHeight="1" x14ac:dyDescent="0.25">
      <c r="B184" s="16" t="s">
        <v>134</v>
      </c>
      <c r="C184" s="16">
        <v>2014</v>
      </c>
      <c r="D184" s="91">
        <v>7487</v>
      </c>
      <c r="E184" s="23">
        <v>50.687858955522898</v>
      </c>
      <c r="F184" s="23">
        <v>49.312141044477094</v>
      </c>
      <c r="G184" s="24">
        <v>35.242052023121374</v>
      </c>
    </row>
    <row r="185" spans="2:7" s="87" customFormat="1" ht="16.5" customHeight="1" x14ac:dyDescent="0.25">
      <c r="B185" s="25" t="s">
        <v>166</v>
      </c>
      <c r="C185" s="25">
        <v>2014</v>
      </c>
      <c r="D185" s="90">
        <v>969</v>
      </c>
      <c r="E185" s="37">
        <v>56.140350877192979</v>
      </c>
      <c r="F185" s="37">
        <v>43.859649122807014</v>
      </c>
      <c r="G185" s="38">
        <v>45.277361319340315</v>
      </c>
    </row>
    <row r="186" spans="2:7" s="87" customFormat="1" ht="16.5" customHeight="1" x14ac:dyDescent="0.25">
      <c r="B186" s="25" t="s">
        <v>161</v>
      </c>
      <c r="C186" s="25">
        <v>2014</v>
      </c>
      <c r="D186" s="90">
        <v>7613</v>
      </c>
      <c r="E186" s="37">
        <v>58.360698804676211</v>
      </c>
      <c r="F186" s="37">
        <v>41.639301195323789</v>
      </c>
      <c r="G186" s="38">
        <v>-10.064973419964559</v>
      </c>
    </row>
    <row r="187" spans="2:7" ht="8.25" customHeight="1" x14ac:dyDescent="0.25">
      <c r="B187" s="16" t="s">
        <v>162</v>
      </c>
      <c r="C187" s="16">
        <v>2014</v>
      </c>
      <c r="D187" s="91">
        <v>1814</v>
      </c>
      <c r="E187" s="23">
        <v>58.04851157662624</v>
      </c>
      <c r="F187" s="23">
        <v>41.95148842337376</v>
      </c>
      <c r="G187" s="24">
        <v>11.975308641975317</v>
      </c>
    </row>
    <row r="188" spans="2:7" ht="8.25" customHeight="1" x14ac:dyDescent="0.25">
      <c r="B188" s="16" t="s">
        <v>163</v>
      </c>
      <c r="C188" s="16">
        <v>2014</v>
      </c>
      <c r="D188" s="91">
        <v>5799</v>
      </c>
      <c r="E188" s="23">
        <v>58.458354888773925</v>
      </c>
      <c r="F188" s="23">
        <v>41.541645111226075</v>
      </c>
      <c r="G188" s="24">
        <v>-15.281227173119063</v>
      </c>
    </row>
    <row r="189" spans="2:7" s="87" customFormat="1" ht="16.5" customHeight="1" x14ac:dyDescent="0.25">
      <c r="B189" s="25" t="s">
        <v>164</v>
      </c>
      <c r="C189" s="25">
        <v>2014</v>
      </c>
      <c r="D189" s="90">
        <v>570883</v>
      </c>
      <c r="E189" s="37">
        <v>52.964617969005914</v>
      </c>
      <c r="F189" s="37">
        <v>47.035382030994093</v>
      </c>
      <c r="G189" s="38">
        <v>23.705377844615001</v>
      </c>
    </row>
    <row r="190" spans="2:7" s="87" customFormat="1" ht="16.5" customHeight="1" x14ac:dyDescent="0.25">
      <c r="B190" s="25" t="s">
        <v>152</v>
      </c>
      <c r="C190" s="25">
        <v>2013</v>
      </c>
      <c r="D190" s="90">
        <v>408277</v>
      </c>
      <c r="E190" s="37">
        <v>52.719844615297951</v>
      </c>
      <c r="F190" s="37">
        <v>47.280155384702056</v>
      </c>
      <c r="G190" s="38">
        <v>15.739864041229865</v>
      </c>
    </row>
    <row r="191" spans="2:7" ht="8.25" customHeight="1" x14ac:dyDescent="0.25">
      <c r="B191" s="16" t="s">
        <v>59</v>
      </c>
      <c r="C191" s="16">
        <v>2013</v>
      </c>
      <c r="D191" s="91">
        <v>93726</v>
      </c>
      <c r="E191" s="23">
        <v>51.174700723385193</v>
      </c>
      <c r="F191" s="23">
        <v>48.825299276614814</v>
      </c>
      <c r="G191" s="24">
        <v>-16.014623917991372</v>
      </c>
    </row>
    <row r="192" spans="2:7" ht="8.25" customHeight="1" x14ac:dyDescent="0.25">
      <c r="B192" s="16" t="s">
        <v>49</v>
      </c>
      <c r="C192" s="16">
        <v>2013</v>
      </c>
      <c r="D192" s="91">
        <v>65850</v>
      </c>
      <c r="E192" s="23">
        <v>54.309794988610484</v>
      </c>
      <c r="F192" s="23">
        <v>45.690205011389523</v>
      </c>
      <c r="G192" s="24">
        <v>103.15922623638664</v>
      </c>
    </row>
    <row r="193" spans="2:7" ht="8.25" customHeight="1" x14ac:dyDescent="0.25">
      <c r="B193" s="16" t="s">
        <v>153</v>
      </c>
      <c r="C193" s="16">
        <v>2013</v>
      </c>
      <c r="D193" s="91">
        <v>34926</v>
      </c>
      <c r="E193" s="23">
        <v>50.690030349882612</v>
      </c>
      <c r="F193" s="23">
        <v>49.309969650117388</v>
      </c>
      <c r="G193" s="24">
        <v>-6.604984490319822</v>
      </c>
    </row>
    <row r="194" spans="2:7" ht="8.25" customHeight="1" x14ac:dyDescent="0.25">
      <c r="B194" s="16" t="s">
        <v>46</v>
      </c>
      <c r="C194" s="16">
        <v>2013</v>
      </c>
      <c r="D194" s="91">
        <v>30260</v>
      </c>
      <c r="E194" s="23">
        <v>56.245869134170526</v>
      </c>
      <c r="F194" s="23">
        <v>43.754130865829474</v>
      </c>
      <c r="G194" s="24">
        <v>35.488492880809531</v>
      </c>
    </row>
    <row r="195" spans="2:7" ht="8.25" customHeight="1" x14ac:dyDescent="0.25">
      <c r="B195" s="16" t="s">
        <v>37</v>
      </c>
      <c r="C195" s="16">
        <v>2013</v>
      </c>
      <c r="D195" s="91">
        <v>24509</v>
      </c>
      <c r="E195" s="23">
        <v>62.352605165449425</v>
      </c>
      <c r="F195" s="23">
        <v>37.647394834550575</v>
      </c>
      <c r="G195" s="24">
        <v>2.3639477091425505</v>
      </c>
    </row>
    <row r="196" spans="2:7" ht="8.25" customHeight="1" x14ac:dyDescent="0.25">
      <c r="B196" s="16" t="s">
        <v>56</v>
      </c>
      <c r="C196" s="16">
        <v>2013</v>
      </c>
      <c r="D196" s="91">
        <v>19399</v>
      </c>
      <c r="E196" s="23">
        <v>37.527707613794526</v>
      </c>
      <c r="F196" s="23">
        <v>62.472292386205474</v>
      </c>
      <c r="G196" s="24">
        <v>6.162097083128117</v>
      </c>
    </row>
    <row r="197" spans="2:7" ht="8.25" customHeight="1" x14ac:dyDescent="0.25">
      <c r="B197" s="16" t="s">
        <v>34</v>
      </c>
      <c r="C197" s="16">
        <v>2013</v>
      </c>
      <c r="D197" s="91">
        <v>16257</v>
      </c>
      <c r="E197" s="23">
        <v>56.695577289782861</v>
      </c>
      <c r="F197" s="23">
        <v>43.304422710217139</v>
      </c>
      <c r="G197" s="24">
        <v>0.93127211771279406</v>
      </c>
    </row>
    <row r="198" spans="2:7" ht="8.25" customHeight="1" x14ac:dyDescent="0.25">
      <c r="B198" s="16" t="s">
        <v>51</v>
      </c>
      <c r="C198" s="16">
        <v>2013</v>
      </c>
      <c r="D198" s="91">
        <v>15614</v>
      </c>
      <c r="E198" s="23">
        <v>60.83642884590752</v>
      </c>
      <c r="F198" s="23">
        <v>39.16357115409248</v>
      </c>
      <c r="G198" s="24">
        <v>361.67947959787108</v>
      </c>
    </row>
    <row r="199" spans="2:7" ht="8.25" customHeight="1" x14ac:dyDescent="0.25">
      <c r="B199" s="16" t="s">
        <v>57</v>
      </c>
      <c r="C199" s="16">
        <v>2013</v>
      </c>
      <c r="D199" s="91">
        <v>10389</v>
      </c>
      <c r="E199" s="23">
        <v>52.112811627683129</v>
      </c>
      <c r="F199" s="23">
        <v>47.887188372316878</v>
      </c>
      <c r="G199" s="24">
        <v>10.804180887372013</v>
      </c>
    </row>
    <row r="200" spans="2:7" ht="8.25" customHeight="1" x14ac:dyDescent="0.25">
      <c r="B200" s="16" t="s">
        <v>154</v>
      </c>
      <c r="C200" s="16">
        <v>2013</v>
      </c>
      <c r="D200" s="91">
        <v>10242</v>
      </c>
      <c r="E200" s="23">
        <v>67.564928724858433</v>
      </c>
      <c r="F200" s="23">
        <v>32.435071275141574</v>
      </c>
      <c r="G200" s="24">
        <v>-1.1580775911986194</v>
      </c>
    </row>
    <row r="201" spans="2:7" ht="8.25" customHeight="1" x14ac:dyDescent="0.25">
      <c r="B201" s="16" t="s">
        <v>62</v>
      </c>
      <c r="C201" s="16">
        <v>2013</v>
      </c>
      <c r="D201" s="91">
        <v>9884</v>
      </c>
      <c r="E201" s="23">
        <v>36.715904492108457</v>
      </c>
      <c r="F201" s="23">
        <v>63.28409550789155</v>
      </c>
      <c r="G201" s="24">
        <v>-14.881157423355148</v>
      </c>
    </row>
    <row r="202" spans="2:7" ht="8.25" customHeight="1" x14ac:dyDescent="0.25">
      <c r="B202" s="16" t="s">
        <v>27</v>
      </c>
      <c r="C202" s="16">
        <v>2013</v>
      </c>
      <c r="D202" s="91">
        <v>9641</v>
      </c>
      <c r="E202" s="23">
        <v>56.59163987138264</v>
      </c>
      <c r="F202" s="23">
        <v>43.40836012861736</v>
      </c>
      <c r="G202" s="24">
        <v>405.82371458551938</v>
      </c>
    </row>
    <row r="203" spans="2:7" ht="8.25" customHeight="1" x14ac:dyDescent="0.25">
      <c r="B203" s="16" t="s">
        <v>50</v>
      </c>
      <c r="C203" s="16">
        <v>2013</v>
      </c>
      <c r="D203" s="91">
        <v>8255</v>
      </c>
      <c r="E203" s="23">
        <v>55.118110236220474</v>
      </c>
      <c r="F203" s="23">
        <v>44.881889763779526</v>
      </c>
      <c r="G203" s="24">
        <v>13.893487858719638</v>
      </c>
    </row>
    <row r="204" spans="2:7" ht="8.25" customHeight="1" x14ac:dyDescent="0.25">
      <c r="B204" s="16" t="s">
        <v>32</v>
      </c>
      <c r="C204" s="16">
        <v>2013</v>
      </c>
      <c r="D204" s="91">
        <v>6823</v>
      </c>
      <c r="E204" s="23">
        <v>51.985929942840393</v>
      </c>
      <c r="F204" s="23">
        <v>48.014070057159607</v>
      </c>
      <c r="G204" s="24">
        <v>5.5211877513145566</v>
      </c>
    </row>
    <row r="205" spans="2:7" ht="8.25" customHeight="1" x14ac:dyDescent="0.25">
      <c r="B205" s="16" t="s">
        <v>61</v>
      </c>
      <c r="C205" s="16">
        <v>2013</v>
      </c>
      <c r="D205" s="91">
        <v>6680</v>
      </c>
      <c r="E205" s="23">
        <v>67.06586826347305</v>
      </c>
      <c r="F205" s="23">
        <v>32.934131736526943</v>
      </c>
      <c r="G205" s="24">
        <v>192.08570179274159</v>
      </c>
    </row>
    <row r="206" spans="2:7" ht="8.25" customHeight="1" x14ac:dyDescent="0.25">
      <c r="B206" s="16" t="s">
        <v>48</v>
      </c>
      <c r="C206" s="16">
        <v>2013</v>
      </c>
      <c r="D206" s="91">
        <v>6438</v>
      </c>
      <c r="E206" s="23">
        <v>52.516309412861141</v>
      </c>
      <c r="F206" s="23">
        <v>47.483690587138859</v>
      </c>
      <c r="G206" s="24">
        <v>3.4715525554483975</v>
      </c>
    </row>
    <row r="207" spans="2:7" s="87" customFormat="1" ht="16.5" customHeight="1" x14ac:dyDescent="0.25">
      <c r="B207" s="25" t="s">
        <v>165</v>
      </c>
      <c r="C207" s="25">
        <v>2013</v>
      </c>
      <c r="D207" s="90">
        <v>233984</v>
      </c>
      <c r="E207" s="37">
        <v>55.908096280087527</v>
      </c>
      <c r="F207" s="37">
        <v>44.091903719912473</v>
      </c>
      <c r="G207" s="38">
        <v>60.071147597058314</v>
      </c>
    </row>
    <row r="208" spans="2:7" s="87" customFormat="1" ht="16.5" customHeight="1" x14ac:dyDescent="0.25">
      <c r="B208" s="25" t="s">
        <v>156</v>
      </c>
      <c r="C208" s="25">
        <v>2013</v>
      </c>
      <c r="D208" s="90">
        <v>17408</v>
      </c>
      <c r="E208" s="37">
        <v>62.195542279411761</v>
      </c>
      <c r="F208" s="37">
        <v>37.804457720588239</v>
      </c>
      <c r="G208" s="38">
        <v>21.998738524073175</v>
      </c>
    </row>
    <row r="209" spans="2:7" s="87" customFormat="1" ht="16.5" customHeight="1" x14ac:dyDescent="0.25">
      <c r="B209" s="25" t="s">
        <v>157</v>
      </c>
      <c r="C209" s="25">
        <v>2013</v>
      </c>
      <c r="D209" s="90">
        <v>13537</v>
      </c>
      <c r="E209" s="37">
        <v>44.11612617271183</v>
      </c>
      <c r="F209" s="37">
        <v>55.883873827288177</v>
      </c>
      <c r="G209" s="38">
        <v>14.749512587946072</v>
      </c>
    </row>
    <row r="210" spans="2:7" s="87" customFormat="1" ht="16.5" customHeight="1" x14ac:dyDescent="0.25">
      <c r="B210" s="25" t="s">
        <v>158</v>
      </c>
      <c r="C210" s="25">
        <v>2013</v>
      </c>
      <c r="D210" s="90">
        <v>78630</v>
      </c>
      <c r="E210" s="37">
        <v>49.98982576624698</v>
      </c>
      <c r="F210" s="37">
        <v>50.010174233753027</v>
      </c>
      <c r="G210" s="38">
        <v>6.9301275600402619</v>
      </c>
    </row>
    <row r="211" spans="2:7" ht="8.25" customHeight="1" x14ac:dyDescent="0.25">
      <c r="B211" s="16" t="s">
        <v>159</v>
      </c>
      <c r="C211" s="16">
        <v>2013</v>
      </c>
      <c r="D211" s="91">
        <v>9582</v>
      </c>
      <c r="E211" s="23">
        <v>54.790231684408262</v>
      </c>
      <c r="F211" s="23">
        <v>45.209768315591738</v>
      </c>
      <c r="G211" s="24">
        <v>75.558812751923767</v>
      </c>
    </row>
    <row r="212" spans="2:7" ht="8.25" customHeight="1" x14ac:dyDescent="0.25">
      <c r="B212" s="16" t="s">
        <v>119</v>
      </c>
      <c r="C212" s="16">
        <v>2013</v>
      </c>
      <c r="D212" s="91">
        <v>9544</v>
      </c>
      <c r="E212" s="23">
        <v>54.494970662196138</v>
      </c>
      <c r="F212" s="23">
        <v>45.505029337803855</v>
      </c>
      <c r="G212" s="24">
        <v>28.14178302900109</v>
      </c>
    </row>
    <row r="213" spans="2:7" ht="8.25" customHeight="1" x14ac:dyDescent="0.25">
      <c r="B213" s="16" t="s">
        <v>116</v>
      </c>
      <c r="C213" s="16">
        <v>2013</v>
      </c>
      <c r="D213" s="91">
        <v>8076</v>
      </c>
      <c r="E213" s="23">
        <v>47.99405646359584</v>
      </c>
      <c r="F213" s="23">
        <v>52.005943536404168</v>
      </c>
      <c r="G213" s="24">
        <v>-16.449410304158903</v>
      </c>
    </row>
    <row r="214" spans="2:7" ht="8.25" customHeight="1" x14ac:dyDescent="0.25">
      <c r="B214" s="16" t="s">
        <v>134</v>
      </c>
      <c r="C214" s="16">
        <v>2013</v>
      </c>
      <c r="D214" s="91">
        <v>6880</v>
      </c>
      <c r="E214" s="23">
        <v>50.843023255813961</v>
      </c>
      <c r="F214" s="23">
        <v>49.156976744186046</v>
      </c>
      <c r="G214" s="24">
        <v>24.27745664739885</v>
      </c>
    </row>
    <row r="215" spans="2:7" s="87" customFormat="1" ht="16.5" customHeight="1" x14ac:dyDescent="0.25">
      <c r="B215" s="25" t="s">
        <v>166</v>
      </c>
      <c r="C215" s="25">
        <v>2013</v>
      </c>
      <c r="D215" s="90">
        <v>982</v>
      </c>
      <c r="E215" s="37">
        <v>55.70264765784114</v>
      </c>
      <c r="F215" s="37">
        <v>44.29735234215886</v>
      </c>
      <c r="G215" s="38">
        <v>47.226386806596707</v>
      </c>
    </row>
    <row r="216" spans="2:7" s="87" customFormat="1" ht="16.5" customHeight="1" x14ac:dyDescent="0.25">
      <c r="B216" s="25" t="s">
        <v>161</v>
      </c>
      <c r="C216" s="25">
        <v>2013</v>
      </c>
      <c r="D216" s="90">
        <v>6855</v>
      </c>
      <c r="E216" s="37">
        <v>58.614150255288109</v>
      </c>
      <c r="F216" s="37">
        <v>41.385849744711891</v>
      </c>
      <c r="G216" s="38">
        <v>-19.019492025989365</v>
      </c>
    </row>
    <row r="217" spans="2:7" ht="8.25" customHeight="1" x14ac:dyDescent="0.25">
      <c r="B217" s="16" t="s">
        <v>162</v>
      </c>
      <c r="C217" s="16">
        <v>2013</v>
      </c>
      <c r="D217" s="91">
        <v>1707</v>
      </c>
      <c r="E217" s="23">
        <v>59.636789689513769</v>
      </c>
      <c r="F217" s="23">
        <v>40.363210310486231</v>
      </c>
      <c r="G217" s="24">
        <v>5.3703703703703809</v>
      </c>
    </row>
    <row r="218" spans="2:7" ht="8.25" customHeight="1" x14ac:dyDescent="0.25">
      <c r="B218" s="16" t="s">
        <v>163</v>
      </c>
      <c r="C218" s="16">
        <v>2013</v>
      </c>
      <c r="D218" s="91">
        <v>5148</v>
      </c>
      <c r="E218" s="23">
        <v>58.275058275058278</v>
      </c>
      <c r="F218" s="23">
        <v>41.724941724941729</v>
      </c>
      <c r="G218" s="24">
        <v>-24.791818845872911</v>
      </c>
    </row>
    <row r="219" spans="2:7" s="87" customFormat="1" ht="16.5" customHeight="1" x14ac:dyDescent="0.25">
      <c r="B219" s="25" t="s">
        <v>164</v>
      </c>
      <c r="C219" s="25">
        <v>2013</v>
      </c>
      <c r="D219" s="90">
        <v>525689</v>
      </c>
      <c r="E219" s="37">
        <v>52.486165774821238</v>
      </c>
      <c r="F219" s="37">
        <v>47.513834225178762</v>
      </c>
      <c r="G219" s="38">
        <v>13.912231356964242</v>
      </c>
    </row>
    <row r="220" spans="2:7" s="87" customFormat="1" ht="16.5" customHeight="1" x14ac:dyDescent="0.25">
      <c r="B220" s="25" t="s">
        <v>152</v>
      </c>
      <c r="C220" s="25">
        <v>2012</v>
      </c>
      <c r="D220" s="90">
        <v>383378</v>
      </c>
      <c r="E220" s="37">
        <v>52.333988909118411</v>
      </c>
      <c r="F220" s="37">
        <v>47.666011090881582</v>
      </c>
      <c r="G220" s="38">
        <v>8.6814040379414621</v>
      </c>
    </row>
    <row r="221" spans="2:7" ht="8.25" customHeight="1" x14ac:dyDescent="0.25">
      <c r="B221" s="16" t="s">
        <v>59</v>
      </c>
      <c r="C221" s="16">
        <v>2012</v>
      </c>
      <c r="D221" s="91">
        <v>95470</v>
      </c>
      <c r="E221" s="23">
        <v>51.327118466533996</v>
      </c>
      <c r="F221" s="23">
        <v>48.672881533466011</v>
      </c>
      <c r="G221" s="24">
        <v>-14.451871897345839</v>
      </c>
    </row>
    <row r="222" spans="2:7" ht="8.25" customHeight="1" x14ac:dyDescent="0.25">
      <c r="B222" s="16" t="s">
        <v>49</v>
      </c>
      <c r="C222" s="16">
        <v>2012</v>
      </c>
      <c r="D222" s="91">
        <v>56054</v>
      </c>
      <c r="E222" s="23">
        <v>53.104149570057444</v>
      </c>
      <c r="F222" s="23">
        <v>46.895850429942556</v>
      </c>
      <c r="G222" s="24">
        <v>72.936784623453548</v>
      </c>
    </row>
    <row r="223" spans="2:7" ht="8.25" customHeight="1" x14ac:dyDescent="0.25">
      <c r="B223" s="16" t="s">
        <v>322</v>
      </c>
      <c r="C223" s="16">
        <v>2012</v>
      </c>
      <c r="D223" s="91">
        <v>33752</v>
      </c>
      <c r="E223" s="23">
        <v>50.681441099786682</v>
      </c>
      <c r="F223" s="23">
        <v>49.318558900213318</v>
      </c>
      <c r="G223" s="24">
        <v>-9.7443576853139433</v>
      </c>
    </row>
    <row r="224" spans="2:7" ht="8.25" customHeight="1" x14ac:dyDescent="0.25">
      <c r="B224" s="16" t="s">
        <v>46</v>
      </c>
      <c r="C224" s="16">
        <v>2012</v>
      </c>
      <c r="D224" s="91">
        <v>30048</v>
      </c>
      <c r="E224" s="23">
        <v>56.269968051118212</v>
      </c>
      <c r="F224" s="23">
        <v>43.730031948881788</v>
      </c>
      <c r="G224" s="24">
        <v>34.539267484552681</v>
      </c>
    </row>
    <row r="225" spans="2:7" ht="8.25" customHeight="1" x14ac:dyDescent="0.25">
      <c r="B225" s="16" t="s">
        <v>37</v>
      </c>
      <c r="C225" s="16">
        <v>2012</v>
      </c>
      <c r="D225" s="91">
        <v>23272</v>
      </c>
      <c r="E225" s="23">
        <v>62.564455139223099</v>
      </c>
      <c r="F225" s="23">
        <v>37.435544860776901</v>
      </c>
      <c r="G225" s="24">
        <v>-2.8024892452909</v>
      </c>
    </row>
    <row r="226" spans="2:7" ht="8.25" customHeight="1" x14ac:dyDescent="0.25">
      <c r="B226" s="16" t="s">
        <v>56</v>
      </c>
      <c r="C226" s="16">
        <v>2012</v>
      </c>
      <c r="D226" s="91">
        <v>18118</v>
      </c>
      <c r="E226" s="23">
        <v>37.172977149795784</v>
      </c>
      <c r="F226" s="23">
        <v>62.827022850204216</v>
      </c>
      <c r="G226" s="24">
        <v>-0.84824604607891274</v>
      </c>
    </row>
    <row r="227" spans="2:7" ht="8.25" customHeight="1" x14ac:dyDescent="0.25">
      <c r="B227" s="16" t="s">
        <v>34</v>
      </c>
      <c r="C227" s="16">
        <v>2012</v>
      </c>
      <c r="D227" s="91">
        <v>15427</v>
      </c>
      <c r="E227" s="23">
        <v>56.634472029558566</v>
      </c>
      <c r="F227" s="23">
        <v>43.365527970441434</v>
      </c>
      <c r="G227" s="24">
        <v>-4.2217669336313435</v>
      </c>
    </row>
    <row r="228" spans="2:7" ht="8.25" customHeight="1" x14ac:dyDescent="0.25">
      <c r="B228" s="16" t="s">
        <v>51</v>
      </c>
      <c r="C228" s="16">
        <v>2012</v>
      </c>
      <c r="D228" s="91">
        <v>12237</v>
      </c>
      <c r="E228" s="23">
        <v>59.851270736291575</v>
      </c>
      <c r="F228" s="23">
        <v>40.148729263708425</v>
      </c>
      <c r="G228" s="24">
        <v>261.82732111176819</v>
      </c>
    </row>
    <row r="229" spans="2:7" ht="8.25" customHeight="1" x14ac:dyDescent="0.25">
      <c r="B229" s="16" t="s">
        <v>154</v>
      </c>
      <c r="C229" s="16">
        <v>2012</v>
      </c>
      <c r="D229" s="91">
        <v>10052</v>
      </c>
      <c r="E229" s="23">
        <v>67.399522483087949</v>
      </c>
      <c r="F229" s="23">
        <v>32.600477516912058</v>
      </c>
      <c r="G229" s="24">
        <v>-2.9917004439297443</v>
      </c>
    </row>
    <row r="230" spans="2:7" ht="8.25" customHeight="1" x14ac:dyDescent="0.25">
      <c r="B230" s="16" t="s">
        <v>62</v>
      </c>
      <c r="C230" s="16">
        <v>2012</v>
      </c>
      <c r="D230" s="91">
        <v>9974</v>
      </c>
      <c r="E230" s="23">
        <v>37.266893924202925</v>
      </c>
      <c r="F230" s="23">
        <v>62.733106075797075</v>
      </c>
      <c r="G230" s="24">
        <v>-14.106097140888735</v>
      </c>
    </row>
    <row r="231" spans="2:7" ht="8.25" customHeight="1" x14ac:dyDescent="0.25">
      <c r="B231" s="16" t="s">
        <v>57</v>
      </c>
      <c r="C231" s="16">
        <v>2012</v>
      </c>
      <c r="D231" s="91">
        <v>9238</v>
      </c>
      <c r="E231" s="23">
        <v>51.95929854946958</v>
      </c>
      <c r="F231" s="23">
        <v>48.040701450530413</v>
      </c>
      <c r="G231" s="24">
        <v>-1.471843003412971</v>
      </c>
    </row>
    <row r="232" spans="2:7" ht="8.25" customHeight="1" x14ac:dyDescent="0.25">
      <c r="B232" s="16" t="s">
        <v>27</v>
      </c>
      <c r="C232" s="16">
        <v>2012</v>
      </c>
      <c r="D232" s="91">
        <v>7755</v>
      </c>
      <c r="E232" s="23">
        <v>56.118633139909733</v>
      </c>
      <c r="F232" s="23">
        <v>43.881366860090267</v>
      </c>
      <c r="G232" s="24">
        <v>306.87303252885624</v>
      </c>
    </row>
    <row r="233" spans="2:7" ht="8.25" customHeight="1" x14ac:dyDescent="0.25">
      <c r="B233" s="16" t="s">
        <v>50</v>
      </c>
      <c r="C233" s="16">
        <v>2012</v>
      </c>
      <c r="D233" s="91">
        <v>7436</v>
      </c>
      <c r="E233" s="23">
        <v>53.953738569123189</v>
      </c>
      <c r="F233" s="23">
        <v>46.046261430876818</v>
      </c>
      <c r="G233" s="24">
        <v>2.5938189845474682</v>
      </c>
    </row>
    <row r="234" spans="2:7" ht="8.25" customHeight="1" x14ac:dyDescent="0.25">
      <c r="B234" s="16" t="s">
        <v>32</v>
      </c>
      <c r="C234" s="16">
        <v>2012</v>
      </c>
      <c r="D234" s="91">
        <v>6495</v>
      </c>
      <c r="E234" s="23">
        <v>51.439568899153201</v>
      </c>
      <c r="F234" s="23">
        <v>48.560431100846806</v>
      </c>
      <c r="G234" s="24">
        <v>0.44849984534486964</v>
      </c>
    </row>
    <row r="235" spans="2:7" ht="8.25" customHeight="1" x14ac:dyDescent="0.25">
      <c r="B235" s="16" t="s">
        <v>48</v>
      </c>
      <c r="C235" s="16">
        <v>2012</v>
      </c>
      <c r="D235" s="91">
        <v>6309</v>
      </c>
      <c r="E235" s="23">
        <v>52.797590743382472</v>
      </c>
      <c r="F235" s="23">
        <v>47.202409256617528</v>
      </c>
      <c r="G235" s="24">
        <v>1.3982642237222649</v>
      </c>
    </row>
    <row r="236" spans="2:7" ht="8.25" customHeight="1" x14ac:dyDescent="0.25">
      <c r="B236" s="16" t="s">
        <v>24</v>
      </c>
      <c r="C236" s="16">
        <v>2012</v>
      </c>
      <c r="D236" s="91">
        <v>5935</v>
      </c>
      <c r="E236" s="23">
        <v>51.979780960404376</v>
      </c>
      <c r="F236" s="23">
        <v>48.020219039595617</v>
      </c>
      <c r="G236" s="24">
        <v>-8.1695806900820003</v>
      </c>
    </row>
    <row r="237" spans="2:7" s="87" customFormat="1" ht="16.5" customHeight="1" x14ac:dyDescent="0.25">
      <c r="B237" s="25" t="s">
        <v>165</v>
      </c>
      <c r="C237" s="25">
        <v>2012</v>
      </c>
      <c r="D237" s="90">
        <v>204205</v>
      </c>
      <c r="E237" s="37">
        <v>55.527533605935211</v>
      </c>
      <c r="F237" s="37">
        <v>44.472466394064789</v>
      </c>
      <c r="G237" s="38">
        <v>39.698990935522488</v>
      </c>
    </row>
    <row r="238" spans="2:7" s="87" customFormat="1" ht="16.5" customHeight="1" x14ac:dyDescent="0.25">
      <c r="B238" s="25" t="s">
        <v>156</v>
      </c>
      <c r="C238" s="25">
        <v>2012</v>
      </c>
      <c r="D238" s="90">
        <v>14464</v>
      </c>
      <c r="E238" s="37">
        <v>60.702433628318587</v>
      </c>
      <c r="F238" s="37">
        <v>39.297566371681413</v>
      </c>
      <c r="G238" s="38">
        <v>1.3665989207372746</v>
      </c>
    </row>
    <row r="239" spans="2:7" s="87" customFormat="1" ht="16.5" customHeight="1" x14ac:dyDescent="0.25">
      <c r="B239" s="25" t="s">
        <v>157</v>
      </c>
      <c r="C239" s="25">
        <v>2012</v>
      </c>
      <c r="D239" s="90">
        <v>12960</v>
      </c>
      <c r="E239" s="37">
        <v>43.348765432098766</v>
      </c>
      <c r="F239" s="37">
        <v>56.651234567901234</v>
      </c>
      <c r="G239" s="38">
        <v>9.8584385860811921</v>
      </c>
    </row>
    <row r="240" spans="2:7" s="87" customFormat="1" ht="16.5" customHeight="1" x14ac:dyDescent="0.25">
      <c r="B240" s="25" t="s">
        <v>158</v>
      </c>
      <c r="C240" s="25">
        <v>2012</v>
      </c>
      <c r="D240" s="90">
        <v>73247</v>
      </c>
      <c r="E240" s="37">
        <v>49.367209578549293</v>
      </c>
      <c r="F240" s="37">
        <v>50.632790421450714</v>
      </c>
      <c r="G240" s="38">
        <v>-0.39029564555171703</v>
      </c>
    </row>
    <row r="241" spans="2:7" ht="8.25" customHeight="1" x14ac:dyDescent="0.25">
      <c r="B241" s="16" t="s">
        <v>119</v>
      </c>
      <c r="C241" s="16">
        <v>2012</v>
      </c>
      <c r="D241" s="91">
        <v>9379</v>
      </c>
      <c r="E241" s="23">
        <v>54.963215694636958</v>
      </c>
      <c r="F241" s="23">
        <v>45.036784305363042</v>
      </c>
      <c r="G241" s="24">
        <v>25.92642320085929</v>
      </c>
    </row>
    <row r="242" spans="2:7" ht="8.25" customHeight="1" x14ac:dyDescent="0.25">
      <c r="B242" s="16" t="s">
        <v>116</v>
      </c>
      <c r="C242" s="16">
        <v>2012</v>
      </c>
      <c r="D242" s="91">
        <v>8303</v>
      </c>
      <c r="E242" s="23">
        <v>48.343972058292181</v>
      </c>
      <c r="F242" s="23">
        <v>51.656027941707819</v>
      </c>
      <c r="G242" s="24">
        <v>-14.100972480860747</v>
      </c>
    </row>
    <row r="243" spans="2:7" ht="8.25" customHeight="1" x14ac:dyDescent="0.25">
      <c r="B243" s="16" t="s">
        <v>159</v>
      </c>
      <c r="C243" s="16">
        <v>2012</v>
      </c>
      <c r="D243" s="91">
        <v>7200</v>
      </c>
      <c r="E243" s="23">
        <v>54.125</v>
      </c>
      <c r="F243" s="23">
        <v>45.875</v>
      </c>
      <c r="G243" s="24">
        <v>31.916452913154984</v>
      </c>
    </row>
    <row r="244" spans="2:7" ht="8.25" customHeight="1" x14ac:dyDescent="0.25">
      <c r="B244" s="16" t="s">
        <v>134</v>
      </c>
      <c r="C244" s="16">
        <v>2012</v>
      </c>
      <c r="D244" s="91">
        <v>6161</v>
      </c>
      <c r="E244" s="23">
        <v>50.754747605908136</v>
      </c>
      <c r="F244" s="23">
        <v>49.245252394091871</v>
      </c>
      <c r="G244" s="24">
        <v>11.289739884393057</v>
      </c>
    </row>
    <row r="245" spans="2:7" s="87" customFormat="1" ht="16.5" customHeight="1" x14ac:dyDescent="0.25">
      <c r="B245" s="25" t="s">
        <v>166</v>
      </c>
      <c r="C245" s="25">
        <v>2012</v>
      </c>
      <c r="D245" s="90">
        <v>924</v>
      </c>
      <c r="E245" s="37">
        <v>56.060606060606055</v>
      </c>
      <c r="F245" s="37">
        <v>43.939393939393938</v>
      </c>
      <c r="G245" s="38">
        <v>38.530734632683675</v>
      </c>
    </row>
    <row r="246" spans="2:7" s="87" customFormat="1" ht="16.5" customHeight="1" x14ac:dyDescent="0.25">
      <c r="B246" s="25" t="s">
        <v>161</v>
      </c>
      <c r="C246" s="25">
        <v>2012</v>
      </c>
      <c r="D246" s="90">
        <v>7099</v>
      </c>
      <c r="E246" s="37">
        <v>58.34624595013382</v>
      </c>
      <c r="F246" s="37">
        <v>41.65375404986618</v>
      </c>
      <c r="G246" s="38">
        <v>-16.137034849379788</v>
      </c>
    </row>
    <row r="247" spans="2:7" ht="8.25" customHeight="1" x14ac:dyDescent="0.25">
      <c r="B247" s="16" t="s">
        <v>162</v>
      </c>
      <c r="C247" s="16">
        <v>2012</v>
      </c>
      <c r="D247" s="91">
        <v>1694</v>
      </c>
      <c r="E247" s="23">
        <v>58.382526564344751</v>
      </c>
      <c r="F247" s="23">
        <v>41.617473435655256</v>
      </c>
      <c r="G247" s="24">
        <v>4.5679012345678984</v>
      </c>
    </row>
    <row r="248" spans="2:7" ht="8.25" customHeight="1" x14ac:dyDescent="0.25">
      <c r="B248" s="16" t="s">
        <v>163</v>
      </c>
      <c r="C248" s="16">
        <v>2012</v>
      </c>
      <c r="D248" s="91">
        <v>5405</v>
      </c>
      <c r="E248" s="23">
        <v>58.334875115633679</v>
      </c>
      <c r="F248" s="23">
        <v>41.665124884366328</v>
      </c>
      <c r="G248" s="24">
        <v>-21.037253469685908</v>
      </c>
    </row>
    <row r="249" spans="2:7" s="87" customFormat="1" ht="16.5" customHeight="1" x14ac:dyDescent="0.25">
      <c r="B249" s="25" t="s">
        <v>164</v>
      </c>
      <c r="C249" s="25">
        <v>2012</v>
      </c>
      <c r="D249" s="90">
        <v>492072</v>
      </c>
      <c r="E249" s="37">
        <v>51.995439691752431</v>
      </c>
      <c r="F249" s="37">
        <v>48.004560308247576</v>
      </c>
      <c r="G249" s="38">
        <v>6.6277200175086648</v>
      </c>
    </row>
    <row r="250" spans="2:7" ht="8.25" customHeight="1" x14ac:dyDescent="0.25">
      <c r="B250" s="14"/>
      <c r="C250" s="14"/>
      <c r="D250" s="14"/>
      <c r="E250" s="14"/>
      <c r="F250" s="14"/>
    </row>
    <row r="251" spans="2:7" ht="8.25" customHeight="1" x14ac:dyDescent="0.25">
      <c r="B251" s="14" t="s">
        <v>167</v>
      </c>
      <c r="C251" s="14"/>
      <c r="D251" s="14"/>
      <c r="E251" s="14"/>
      <c r="F251" s="14"/>
    </row>
    <row r="252" spans="2:7" ht="8.25" customHeight="1" x14ac:dyDescent="0.25">
      <c r="B252" s="14" t="s">
        <v>168</v>
      </c>
      <c r="C252" s="14"/>
      <c r="D252" s="14"/>
      <c r="E252" s="14"/>
      <c r="F252" s="14"/>
    </row>
    <row r="253" spans="2:7" ht="8.25" customHeight="1" x14ac:dyDescent="0.25">
      <c r="B253" s="14"/>
      <c r="C253" s="14"/>
      <c r="D253" s="14"/>
      <c r="E253" s="14"/>
      <c r="F253" s="14"/>
    </row>
    <row r="254" spans="2:7" ht="8.25" customHeight="1" x14ac:dyDescent="0.25">
      <c r="B254" s="14" t="s">
        <v>144</v>
      </c>
      <c r="C254" s="14"/>
      <c r="D254" s="14"/>
      <c r="E254" s="14"/>
      <c r="F254" s="14"/>
    </row>
  </sheetData>
  <mergeCells count="7">
    <mergeCell ref="G5:G7"/>
    <mergeCell ref="E8:G8"/>
    <mergeCell ref="B5:B8"/>
    <mergeCell ref="C5:C8"/>
    <mergeCell ref="D5:D7"/>
    <mergeCell ref="E5:E7"/>
    <mergeCell ref="F5:F7"/>
  </mergeCells>
  <pageMargins left="0.7" right="0.7" top="0.78740157499999996" bottom="0.78740157499999996" header="0.3" footer="0.3"/>
  <ignoredErrors>
    <ignoredError sqref="D36:G3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41"/>
  <sheetViews>
    <sheetView workbookViewId="0"/>
  </sheetViews>
  <sheetFormatPr baseColWidth="10" defaultRowHeight="15" x14ac:dyDescent="0.25"/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320</v>
      </c>
    </row>
    <row r="14" spans="1:4" ht="30" x14ac:dyDescent="0.25">
      <c r="A14" s="59" t="s">
        <v>177</v>
      </c>
      <c r="B14" s="167" t="s">
        <v>182</v>
      </c>
      <c r="C14" s="168"/>
      <c r="D14" s="169"/>
    </row>
    <row r="15" spans="1:4" ht="45" x14ac:dyDescent="0.25">
      <c r="A15" s="60" t="s">
        <v>178</v>
      </c>
      <c r="B15" s="170"/>
      <c r="C15" s="171"/>
      <c r="D15" s="172"/>
    </row>
    <row r="16" spans="1:4" x14ac:dyDescent="0.25">
      <c r="A16" s="60" t="s">
        <v>179</v>
      </c>
      <c r="B16" s="173"/>
      <c r="C16" s="174"/>
      <c r="D16" s="175"/>
    </row>
    <row r="17" spans="1:6" ht="45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ht="30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4" t="s">
        <v>185</v>
      </c>
      <c r="B20" s="165"/>
      <c r="C20" s="165"/>
      <c r="D20" s="166"/>
    </row>
    <row r="21" spans="1:6" x14ac:dyDescent="0.25">
      <c r="A21" s="65" t="s">
        <v>186</v>
      </c>
      <c r="B21" s="65">
        <v>913</v>
      </c>
      <c r="C21" s="65">
        <v>534</v>
      </c>
      <c r="D21" s="65">
        <v>379</v>
      </c>
      <c r="F21" t="s">
        <v>321</v>
      </c>
    </row>
    <row r="22" spans="1:6" x14ac:dyDescent="0.25">
      <c r="A22" s="65" t="s">
        <v>187</v>
      </c>
      <c r="B22" s="65">
        <v>982</v>
      </c>
      <c r="C22" s="65">
        <v>458</v>
      </c>
      <c r="D22" s="65">
        <v>524</v>
      </c>
      <c r="F22" s="81">
        <f>B22+B24+B25+B26+B27+B28+B29+B43+B32+B30+B34+B35+B36+B37+B45+B46+B47+B48+B50+B55+B56+B58+B59+B60+B62+B64+B66</f>
        <v>167224</v>
      </c>
    </row>
    <row r="23" spans="1:6" ht="60" x14ac:dyDescent="0.25">
      <c r="A23" s="65" t="s">
        <v>188</v>
      </c>
      <c r="B23" s="65">
        <v>6463</v>
      </c>
      <c r="C23" s="65">
        <v>3337</v>
      </c>
      <c r="D23" s="65">
        <v>3126</v>
      </c>
    </row>
    <row r="24" spans="1:6" x14ac:dyDescent="0.25">
      <c r="A24" s="65" t="s">
        <v>189</v>
      </c>
      <c r="B24" s="65">
        <v>1906</v>
      </c>
      <c r="C24" s="65">
        <v>798</v>
      </c>
      <c r="D24" s="65">
        <v>1108</v>
      </c>
    </row>
    <row r="25" spans="1:6" x14ac:dyDescent="0.25">
      <c r="A25" s="65" t="s">
        <v>190</v>
      </c>
      <c r="B25" s="65">
        <v>1576</v>
      </c>
      <c r="C25" s="65">
        <v>611</v>
      </c>
      <c r="D25" s="65">
        <v>965</v>
      </c>
    </row>
    <row r="26" spans="1:6" x14ac:dyDescent="0.25">
      <c r="A26" s="65" t="s">
        <v>191</v>
      </c>
      <c r="B26" s="65">
        <v>305</v>
      </c>
      <c r="C26" s="65">
        <v>81</v>
      </c>
      <c r="D26" s="65">
        <v>224</v>
      </c>
    </row>
    <row r="27" spans="1:6" x14ac:dyDescent="0.25">
      <c r="A27" s="65" t="s">
        <v>192</v>
      </c>
      <c r="B27" s="65">
        <v>1110</v>
      </c>
      <c r="C27" s="65">
        <v>287</v>
      </c>
      <c r="D27" s="65">
        <v>823</v>
      </c>
    </row>
    <row r="28" spans="1:6" x14ac:dyDescent="0.25">
      <c r="A28" s="65" t="s">
        <v>193</v>
      </c>
      <c r="B28" s="65">
        <v>3892</v>
      </c>
      <c r="C28" s="65">
        <v>1659</v>
      </c>
      <c r="D28" s="65">
        <v>2233</v>
      </c>
    </row>
    <row r="29" spans="1:6" ht="30" x14ac:dyDescent="0.25">
      <c r="A29" s="65" t="s">
        <v>194</v>
      </c>
      <c r="B29" s="65">
        <v>16107</v>
      </c>
      <c r="C29" s="65">
        <v>8996</v>
      </c>
      <c r="D29" s="65">
        <v>7111</v>
      </c>
    </row>
    <row r="30" spans="1:6" x14ac:dyDescent="0.25">
      <c r="A30" s="65" t="s">
        <v>195</v>
      </c>
      <c r="B30" s="65">
        <v>500</v>
      </c>
      <c r="C30" s="65">
        <v>270</v>
      </c>
      <c r="D30" s="65">
        <v>230</v>
      </c>
    </row>
    <row r="31" spans="1:6" x14ac:dyDescent="0.25">
      <c r="A31" s="65" t="s">
        <v>196</v>
      </c>
      <c r="B31" s="65">
        <v>141</v>
      </c>
      <c r="C31" s="65">
        <v>76</v>
      </c>
      <c r="D31" s="65">
        <v>65</v>
      </c>
    </row>
    <row r="32" spans="1:6" x14ac:dyDescent="0.25">
      <c r="A32" s="65" t="s">
        <v>197</v>
      </c>
      <c r="B32" s="65">
        <v>23943</v>
      </c>
      <c r="C32" s="65">
        <v>14941</v>
      </c>
      <c r="D32" s="65">
        <v>9002</v>
      </c>
    </row>
    <row r="33" spans="1:4" ht="30" x14ac:dyDescent="0.25">
      <c r="A33" s="65" t="s">
        <v>198</v>
      </c>
      <c r="B33" s="65" t="s">
        <v>67</v>
      </c>
      <c r="C33" s="65" t="s">
        <v>67</v>
      </c>
      <c r="D33" s="65" t="s">
        <v>67</v>
      </c>
    </row>
    <row r="34" spans="1:4" x14ac:dyDescent="0.25">
      <c r="A34" s="65" t="s">
        <v>199</v>
      </c>
      <c r="B34" s="65">
        <v>6466</v>
      </c>
      <c r="C34" s="65">
        <v>3253</v>
      </c>
      <c r="D34" s="65">
        <v>3213</v>
      </c>
    </row>
    <row r="35" spans="1:4" x14ac:dyDescent="0.25">
      <c r="A35" s="65" t="s">
        <v>200</v>
      </c>
      <c r="B35" s="65">
        <v>1050</v>
      </c>
      <c r="C35" s="65">
        <v>404</v>
      </c>
      <c r="D35" s="65">
        <v>646</v>
      </c>
    </row>
    <row r="36" spans="1:4" x14ac:dyDescent="0.25">
      <c r="A36" s="65" t="s">
        <v>201</v>
      </c>
      <c r="B36" s="65">
        <v>2052</v>
      </c>
      <c r="C36" s="65">
        <v>542</v>
      </c>
      <c r="D36" s="65">
        <v>1510</v>
      </c>
    </row>
    <row r="37" spans="1:4" ht="30" x14ac:dyDescent="0.25">
      <c r="A37" s="65" t="s">
        <v>202</v>
      </c>
      <c r="B37" s="65">
        <v>150</v>
      </c>
      <c r="C37" s="65">
        <v>76</v>
      </c>
      <c r="D37" s="65">
        <v>74</v>
      </c>
    </row>
    <row r="38" spans="1:4" x14ac:dyDescent="0.25">
      <c r="A38" s="65" t="s">
        <v>203</v>
      </c>
      <c r="B38" s="65" t="s">
        <v>67</v>
      </c>
      <c r="C38" s="65" t="s">
        <v>67</v>
      </c>
      <c r="D38" s="65" t="s">
        <v>67</v>
      </c>
    </row>
    <row r="39" spans="1:4" ht="30" x14ac:dyDescent="0.25">
      <c r="A39" s="65" t="s">
        <v>204</v>
      </c>
      <c r="B39" s="65">
        <v>2634</v>
      </c>
      <c r="C39" s="65">
        <v>1412</v>
      </c>
      <c r="D39" s="65">
        <v>1222</v>
      </c>
    </row>
    <row r="40" spans="1:4" ht="30" x14ac:dyDescent="0.25">
      <c r="A40" s="65" t="s">
        <v>205</v>
      </c>
      <c r="B40" s="65">
        <v>1087</v>
      </c>
      <c r="C40" s="65">
        <v>468</v>
      </c>
      <c r="D40" s="65">
        <v>619</v>
      </c>
    </row>
    <row r="41" spans="1:4" x14ac:dyDescent="0.25">
      <c r="A41" s="65" t="s">
        <v>206</v>
      </c>
      <c r="B41" s="65">
        <v>2</v>
      </c>
      <c r="C41" s="65" t="s">
        <v>67</v>
      </c>
      <c r="D41" s="65">
        <v>2</v>
      </c>
    </row>
    <row r="42" spans="1:4" ht="30" x14ac:dyDescent="0.25">
      <c r="A42" s="65" t="s">
        <v>207</v>
      </c>
      <c r="B42" s="65" t="s">
        <v>67</v>
      </c>
      <c r="C42" s="65" t="s">
        <v>67</v>
      </c>
      <c r="D42" s="65" t="s">
        <v>67</v>
      </c>
    </row>
    <row r="43" spans="1:4" ht="30" x14ac:dyDescent="0.25">
      <c r="A43" s="65" t="s">
        <v>208</v>
      </c>
      <c r="B43" s="65">
        <v>22334</v>
      </c>
      <c r="C43" s="65">
        <v>12637</v>
      </c>
      <c r="D43" s="65">
        <v>9697</v>
      </c>
    </row>
    <row r="44" spans="1:4" x14ac:dyDescent="0.25">
      <c r="A44" s="65" t="s">
        <v>209</v>
      </c>
      <c r="B44" s="65">
        <v>537</v>
      </c>
      <c r="C44" s="65">
        <v>231</v>
      </c>
      <c r="D44" s="65">
        <v>306</v>
      </c>
    </row>
    <row r="45" spans="1:4" x14ac:dyDescent="0.25">
      <c r="A45" s="65" t="s">
        <v>210</v>
      </c>
      <c r="B45" s="65">
        <v>6222</v>
      </c>
      <c r="C45" s="65">
        <v>3298</v>
      </c>
      <c r="D45" s="65">
        <v>2924</v>
      </c>
    </row>
    <row r="46" spans="1:4" x14ac:dyDescent="0.25">
      <c r="A46" s="65" t="s">
        <v>211</v>
      </c>
      <c r="B46" s="65">
        <v>32413</v>
      </c>
      <c r="C46" s="65">
        <v>14573</v>
      </c>
      <c r="D46" s="65">
        <v>17840</v>
      </c>
    </row>
    <row r="47" spans="1:4" x14ac:dyDescent="0.25">
      <c r="A47" s="65" t="s">
        <v>212</v>
      </c>
      <c r="B47" s="65">
        <v>7248</v>
      </c>
      <c r="C47" s="65">
        <v>3862</v>
      </c>
      <c r="D47" s="65">
        <v>3386</v>
      </c>
    </row>
    <row r="48" spans="1:4" x14ac:dyDescent="0.25">
      <c r="A48" s="65" t="s">
        <v>213</v>
      </c>
      <c r="B48" s="65">
        <v>3382</v>
      </c>
      <c r="C48" s="65">
        <v>1398</v>
      </c>
      <c r="D48" s="65">
        <v>1984</v>
      </c>
    </row>
    <row r="49" spans="1:4" ht="30" x14ac:dyDescent="0.25">
      <c r="A49" s="65" t="s">
        <v>214</v>
      </c>
      <c r="B49" s="65">
        <v>18273</v>
      </c>
      <c r="C49" s="65">
        <v>7443</v>
      </c>
      <c r="D49" s="65">
        <v>10830</v>
      </c>
    </row>
    <row r="50" spans="1:4" x14ac:dyDescent="0.25">
      <c r="A50" s="65" t="s">
        <v>215</v>
      </c>
      <c r="B50" s="65">
        <v>1288</v>
      </c>
      <c r="C50" s="65">
        <v>539</v>
      </c>
      <c r="D50" s="65">
        <v>749</v>
      </c>
    </row>
    <row r="51" spans="1:4" x14ac:dyDescent="0.25">
      <c r="A51" s="65" t="s">
        <v>216</v>
      </c>
      <c r="B51" s="65">
        <v>2211</v>
      </c>
      <c r="C51" s="65">
        <v>1015</v>
      </c>
      <c r="D51" s="65">
        <v>1196</v>
      </c>
    </row>
    <row r="52" spans="1:4" ht="75" x14ac:dyDescent="0.25">
      <c r="A52" s="65" t="s">
        <v>217</v>
      </c>
      <c r="B52" s="65">
        <v>37396</v>
      </c>
      <c r="C52" s="65">
        <v>19716</v>
      </c>
      <c r="D52" s="65">
        <v>17680</v>
      </c>
    </row>
    <row r="53" spans="1:4" ht="45" x14ac:dyDescent="0.25">
      <c r="A53" s="65" t="s">
        <v>218</v>
      </c>
      <c r="B53" s="65" t="s">
        <v>67</v>
      </c>
      <c r="C53" s="65" t="s">
        <v>67</v>
      </c>
      <c r="D53" s="65" t="s">
        <v>67</v>
      </c>
    </row>
    <row r="54" spans="1:4" ht="60" x14ac:dyDescent="0.25">
      <c r="A54" s="65" t="s">
        <v>219</v>
      </c>
      <c r="B54" s="65" t="s">
        <v>67</v>
      </c>
      <c r="C54" s="65" t="s">
        <v>67</v>
      </c>
      <c r="D54" s="65" t="s">
        <v>67</v>
      </c>
    </row>
    <row r="55" spans="1:4" ht="45" x14ac:dyDescent="0.25">
      <c r="A55" s="65" t="s">
        <v>220</v>
      </c>
      <c r="B55" s="65">
        <v>868</v>
      </c>
      <c r="C55" s="65">
        <v>295</v>
      </c>
      <c r="D55" s="65">
        <v>573</v>
      </c>
    </row>
    <row r="56" spans="1:4" x14ac:dyDescent="0.25">
      <c r="A56" s="65" t="s">
        <v>221</v>
      </c>
      <c r="B56" s="65">
        <v>433</v>
      </c>
      <c r="C56" s="65">
        <v>219</v>
      </c>
      <c r="D56" s="65">
        <v>214</v>
      </c>
    </row>
    <row r="57" spans="1:4" ht="45" x14ac:dyDescent="0.25">
      <c r="A57" s="65" t="s">
        <v>222</v>
      </c>
      <c r="B57" s="65">
        <v>341</v>
      </c>
      <c r="C57" s="65">
        <v>144</v>
      </c>
      <c r="D57" s="65">
        <v>197</v>
      </c>
    </row>
    <row r="58" spans="1:4" x14ac:dyDescent="0.25">
      <c r="A58" s="65" t="s">
        <v>223</v>
      </c>
      <c r="B58" s="65">
        <v>9376</v>
      </c>
      <c r="C58" s="65">
        <v>4820</v>
      </c>
      <c r="D58" s="65">
        <v>4556</v>
      </c>
    </row>
    <row r="59" spans="1:4" ht="45" x14ac:dyDescent="0.25">
      <c r="A59" s="65" t="s">
        <v>224</v>
      </c>
      <c r="B59" s="65">
        <v>245</v>
      </c>
      <c r="C59" s="65">
        <v>100</v>
      </c>
      <c r="D59" s="65">
        <v>145</v>
      </c>
    </row>
    <row r="60" spans="1:4" ht="45" x14ac:dyDescent="0.25">
      <c r="A60" s="65" t="s">
        <v>225</v>
      </c>
      <c r="B60" s="65">
        <v>1352</v>
      </c>
      <c r="C60" s="65">
        <v>506</v>
      </c>
      <c r="D60" s="65">
        <v>846</v>
      </c>
    </row>
    <row r="61" spans="1:4" x14ac:dyDescent="0.25">
      <c r="A61" s="65" t="s">
        <v>226</v>
      </c>
      <c r="B61" s="65">
        <v>111598</v>
      </c>
      <c r="C61" s="65">
        <v>58627</v>
      </c>
      <c r="D61" s="65">
        <v>52971</v>
      </c>
    </row>
    <row r="62" spans="1:4" x14ac:dyDescent="0.25">
      <c r="A62" s="65" t="s">
        <v>227</v>
      </c>
      <c r="B62" s="65">
        <v>11612</v>
      </c>
      <c r="C62" s="65">
        <v>4577</v>
      </c>
      <c r="D62" s="65">
        <v>7035</v>
      </c>
    </row>
    <row r="63" spans="1:4" x14ac:dyDescent="0.25">
      <c r="A63" s="65" t="s">
        <v>228</v>
      </c>
      <c r="B63" s="65">
        <v>2287</v>
      </c>
      <c r="C63" s="65">
        <v>1394</v>
      </c>
      <c r="D63" s="65">
        <v>893</v>
      </c>
    </row>
    <row r="64" spans="1:4" ht="60" x14ac:dyDescent="0.25">
      <c r="A64" s="65" t="s">
        <v>229</v>
      </c>
      <c r="B64" s="65">
        <v>10362</v>
      </c>
      <c r="C64" s="65">
        <v>6901</v>
      </c>
      <c r="D64" s="65">
        <v>3461</v>
      </c>
    </row>
    <row r="65" spans="1:4" ht="30" x14ac:dyDescent="0.25">
      <c r="A65" s="65" t="s">
        <v>230</v>
      </c>
      <c r="B65" s="65">
        <v>1593</v>
      </c>
      <c r="C65" s="65">
        <v>486</v>
      </c>
      <c r="D65" s="65">
        <v>1107</v>
      </c>
    </row>
    <row r="66" spans="1:4" x14ac:dyDescent="0.25">
      <c r="A66" s="65" t="s">
        <v>231</v>
      </c>
      <c r="B66" s="65">
        <v>50</v>
      </c>
      <c r="C66" s="65">
        <v>30</v>
      </c>
      <c r="D66" s="65">
        <v>20</v>
      </c>
    </row>
    <row r="67" spans="1:4" ht="45" x14ac:dyDescent="0.25">
      <c r="A67" s="65" t="s">
        <v>232</v>
      </c>
      <c r="B67" s="65">
        <v>54</v>
      </c>
      <c r="C67" s="65">
        <v>27</v>
      </c>
      <c r="D67" s="65">
        <v>27</v>
      </c>
    </row>
    <row r="68" spans="1:4" ht="30" x14ac:dyDescent="0.25">
      <c r="A68" s="65" t="s">
        <v>233</v>
      </c>
      <c r="B68" s="65">
        <v>352754</v>
      </c>
      <c r="C68" s="65">
        <v>181041</v>
      </c>
      <c r="D68" s="65">
        <v>171713</v>
      </c>
    </row>
    <row r="69" spans="1:4" x14ac:dyDescent="0.25">
      <c r="A69" s="65" t="s">
        <v>234</v>
      </c>
      <c r="B69" s="65">
        <v>652</v>
      </c>
      <c r="C69" s="65">
        <v>514</v>
      </c>
      <c r="D69" s="65">
        <v>138</v>
      </c>
    </row>
    <row r="70" spans="1:4" x14ac:dyDescent="0.25">
      <c r="A70" s="65" t="s">
        <v>235</v>
      </c>
      <c r="B70" s="65">
        <v>478</v>
      </c>
      <c r="C70" s="65">
        <v>296</v>
      </c>
      <c r="D70" s="65">
        <v>182</v>
      </c>
    </row>
    <row r="71" spans="1:4" x14ac:dyDescent="0.25">
      <c r="A71" s="65" t="s">
        <v>236</v>
      </c>
      <c r="B71" s="65">
        <v>547</v>
      </c>
      <c r="C71" s="65">
        <v>377</v>
      </c>
      <c r="D71" s="65">
        <v>170</v>
      </c>
    </row>
    <row r="72" spans="1:4" x14ac:dyDescent="0.25">
      <c r="A72" s="65" t="s">
        <v>237</v>
      </c>
      <c r="B72" s="65">
        <v>238</v>
      </c>
      <c r="C72" s="65">
        <v>135</v>
      </c>
      <c r="D72" s="65">
        <v>103</v>
      </c>
    </row>
    <row r="73" spans="1:4" x14ac:dyDescent="0.25">
      <c r="A73" s="65" t="s">
        <v>238</v>
      </c>
      <c r="B73" s="65">
        <v>60</v>
      </c>
      <c r="C73" s="65">
        <v>46</v>
      </c>
      <c r="D73" s="65">
        <v>14</v>
      </c>
    </row>
    <row r="74" spans="1:4" ht="30" x14ac:dyDescent="0.25">
      <c r="A74" s="65" t="s">
        <v>239</v>
      </c>
      <c r="B74" s="65">
        <v>71</v>
      </c>
      <c r="C74" s="65">
        <v>52</v>
      </c>
      <c r="D74" s="65">
        <v>19</v>
      </c>
    </row>
    <row r="75" spans="1:4" ht="30" x14ac:dyDescent="0.25">
      <c r="A75" s="65" t="s">
        <v>240</v>
      </c>
      <c r="B75" s="65">
        <v>300</v>
      </c>
      <c r="C75" s="65">
        <v>237</v>
      </c>
      <c r="D75" s="65">
        <v>63</v>
      </c>
    </row>
    <row r="76" spans="1:4" x14ac:dyDescent="0.25">
      <c r="A76" s="65" t="s">
        <v>241</v>
      </c>
      <c r="B76" s="65">
        <v>106</v>
      </c>
      <c r="C76" s="65">
        <v>45</v>
      </c>
      <c r="D76" s="65">
        <v>61</v>
      </c>
    </row>
    <row r="77" spans="1:4" x14ac:dyDescent="0.25">
      <c r="A77" s="65" t="s">
        <v>242</v>
      </c>
      <c r="B77" s="65">
        <v>326</v>
      </c>
      <c r="C77" s="65">
        <v>276</v>
      </c>
      <c r="D77" s="65">
        <v>50</v>
      </c>
    </row>
    <row r="78" spans="1:4" x14ac:dyDescent="0.25">
      <c r="A78" s="65" t="s">
        <v>243</v>
      </c>
      <c r="B78" s="65">
        <v>1159</v>
      </c>
      <c r="C78" s="65">
        <v>563</v>
      </c>
      <c r="D78" s="65">
        <v>596</v>
      </c>
    </row>
    <row r="79" spans="1:4" x14ac:dyDescent="0.25">
      <c r="A79" s="65" t="s">
        <v>244</v>
      </c>
      <c r="B79" s="65">
        <v>1155</v>
      </c>
      <c r="C79" s="65">
        <v>741</v>
      </c>
      <c r="D79" s="65">
        <v>414</v>
      </c>
    </row>
    <row r="80" spans="1:4" x14ac:dyDescent="0.25">
      <c r="A80" s="65" t="s">
        <v>245</v>
      </c>
      <c r="B80" s="65">
        <v>391</v>
      </c>
      <c r="C80" s="65">
        <v>120</v>
      </c>
      <c r="D80" s="65">
        <v>271</v>
      </c>
    </row>
    <row r="81" spans="1:4" x14ac:dyDescent="0.25">
      <c r="A81" s="65" t="s">
        <v>246</v>
      </c>
      <c r="B81" s="65">
        <v>151</v>
      </c>
      <c r="C81" s="65">
        <v>123</v>
      </c>
      <c r="D81" s="65">
        <v>28</v>
      </c>
    </row>
    <row r="82" spans="1:4" x14ac:dyDescent="0.25">
      <c r="A82" s="65" t="s">
        <v>247</v>
      </c>
      <c r="B82" s="65">
        <v>1397</v>
      </c>
      <c r="C82" s="65">
        <v>883</v>
      </c>
      <c r="D82" s="65">
        <v>514</v>
      </c>
    </row>
    <row r="83" spans="1:4" x14ac:dyDescent="0.25">
      <c r="A83" s="65" t="s">
        <v>248</v>
      </c>
      <c r="B83" s="65">
        <v>1016</v>
      </c>
      <c r="C83" s="65">
        <v>718</v>
      </c>
      <c r="D83" s="65">
        <v>298</v>
      </c>
    </row>
    <row r="84" spans="1:4" x14ac:dyDescent="0.25">
      <c r="A84" s="65" t="s">
        <v>249</v>
      </c>
      <c r="B84" s="65">
        <v>124</v>
      </c>
      <c r="C84" s="65">
        <v>87</v>
      </c>
      <c r="D84" s="65">
        <v>37</v>
      </c>
    </row>
    <row r="85" spans="1:4" ht="30" x14ac:dyDescent="0.25">
      <c r="A85" s="65" t="s">
        <v>250</v>
      </c>
      <c r="B85" s="65">
        <v>335</v>
      </c>
      <c r="C85" s="65">
        <v>279</v>
      </c>
      <c r="D85" s="65">
        <v>56</v>
      </c>
    </row>
    <row r="86" spans="1:4" x14ac:dyDescent="0.25">
      <c r="A86" s="65" t="s">
        <v>251</v>
      </c>
      <c r="B86" s="65">
        <v>275</v>
      </c>
      <c r="C86" s="65">
        <v>160</v>
      </c>
      <c r="D86" s="65">
        <v>115</v>
      </c>
    </row>
    <row r="87" spans="1:4" x14ac:dyDescent="0.25">
      <c r="A87" s="65" t="s">
        <v>252</v>
      </c>
      <c r="B87" s="65">
        <v>400</v>
      </c>
      <c r="C87" s="65">
        <v>186</v>
      </c>
      <c r="D87" s="65">
        <v>214</v>
      </c>
    </row>
    <row r="88" spans="1:4" ht="45" x14ac:dyDescent="0.25">
      <c r="A88" s="65" t="s">
        <v>253</v>
      </c>
      <c r="B88" s="65">
        <v>210</v>
      </c>
      <c r="C88" s="65">
        <v>162</v>
      </c>
      <c r="D88" s="65">
        <v>48</v>
      </c>
    </row>
    <row r="89" spans="1:4" ht="30" x14ac:dyDescent="0.25">
      <c r="A89" s="65" t="s">
        <v>254</v>
      </c>
      <c r="B89" s="65" t="s">
        <v>67</v>
      </c>
      <c r="C89" s="65" t="s">
        <v>67</v>
      </c>
      <c r="D89" s="65" t="s">
        <v>67</v>
      </c>
    </row>
    <row r="90" spans="1:4" ht="30" x14ac:dyDescent="0.25">
      <c r="A90" s="65" t="s">
        <v>255</v>
      </c>
      <c r="B90" s="65" t="s">
        <v>67</v>
      </c>
      <c r="C90" s="65" t="s">
        <v>67</v>
      </c>
      <c r="D90" s="65" t="s">
        <v>67</v>
      </c>
    </row>
    <row r="91" spans="1:4" x14ac:dyDescent="0.25">
      <c r="A91" s="65" t="s">
        <v>256</v>
      </c>
      <c r="B91" s="65">
        <v>713</v>
      </c>
      <c r="C91" s="65">
        <v>466</v>
      </c>
      <c r="D91" s="65">
        <v>247</v>
      </c>
    </row>
    <row r="92" spans="1:4" x14ac:dyDescent="0.25">
      <c r="A92" s="65" t="s">
        <v>257</v>
      </c>
      <c r="B92" s="65">
        <v>2228</v>
      </c>
      <c r="C92" s="65">
        <v>1588</v>
      </c>
      <c r="D92" s="65">
        <v>640</v>
      </c>
    </row>
    <row r="93" spans="1:4" ht="75" x14ac:dyDescent="0.25">
      <c r="A93" s="65" t="s">
        <v>258</v>
      </c>
      <c r="B93" s="65">
        <v>622</v>
      </c>
      <c r="C93" s="65">
        <v>327</v>
      </c>
      <c r="D93" s="65">
        <v>295</v>
      </c>
    </row>
    <row r="94" spans="1:4" ht="45" x14ac:dyDescent="0.25">
      <c r="A94" s="65" t="s">
        <v>259</v>
      </c>
      <c r="B94" s="65">
        <v>1315</v>
      </c>
      <c r="C94" s="65">
        <v>848</v>
      </c>
      <c r="D94" s="65">
        <v>467</v>
      </c>
    </row>
    <row r="95" spans="1:4" ht="30" x14ac:dyDescent="0.25">
      <c r="A95" s="65" t="s">
        <v>260</v>
      </c>
      <c r="B95" s="65">
        <v>14269</v>
      </c>
      <c r="C95" s="65">
        <v>9229</v>
      </c>
      <c r="D95" s="65">
        <v>5040</v>
      </c>
    </row>
    <row r="96" spans="1:4" ht="30" x14ac:dyDescent="0.25">
      <c r="A96" s="65" t="s">
        <v>261</v>
      </c>
      <c r="B96" s="65">
        <v>297</v>
      </c>
      <c r="C96" s="65">
        <v>130</v>
      </c>
      <c r="D96" s="65">
        <v>167</v>
      </c>
    </row>
    <row r="97" spans="1:4" x14ac:dyDescent="0.25">
      <c r="A97" s="65" t="s">
        <v>262</v>
      </c>
      <c r="B97" s="65">
        <v>129</v>
      </c>
      <c r="C97" s="65">
        <v>56</v>
      </c>
      <c r="D97" s="65">
        <v>73</v>
      </c>
    </row>
    <row r="98" spans="1:4" x14ac:dyDescent="0.25">
      <c r="A98" s="65" t="s">
        <v>263</v>
      </c>
      <c r="B98" s="65">
        <v>1899</v>
      </c>
      <c r="C98" s="65">
        <v>549</v>
      </c>
      <c r="D98" s="65">
        <v>1350</v>
      </c>
    </row>
    <row r="99" spans="1:4" x14ac:dyDescent="0.25">
      <c r="A99" s="65" t="s">
        <v>264</v>
      </c>
      <c r="B99" s="65">
        <v>381</v>
      </c>
      <c r="C99" s="65">
        <v>165</v>
      </c>
      <c r="D99" s="65">
        <v>216</v>
      </c>
    </row>
    <row r="100" spans="1:4" ht="45" x14ac:dyDescent="0.25">
      <c r="A100" s="65" t="s">
        <v>265</v>
      </c>
      <c r="B100" s="65">
        <v>446</v>
      </c>
      <c r="C100" s="65">
        <v>124</v>
      </c>
      <c r="D100" s="65">
        <v>322</v>
      </c>
    </row>
    <row r="101" spans="1:4" x14ac:dyDescent="0.25">
      <c r="A101" s="65" t="s">
        <v>266</v>
      </c>
      <c r="B101" s="65">
        <v>800</v>
      </c>
      <c r="C101" s="65">
        <v>387</v>
      </c>
      <c r="D101" s="65">
        <v>413</v>
      </c>
    </row>
    <row r="102" spans="1:4" ht="30" x14ac:dyDescent="0.25">
      <c r="A102" s="65" t="s">
        <v>267</v>
      </c>
      <c r="B102" s="65">
        <v>629</v>
      </c>
      <c r="C102" s="65">
        <v>176</v>
      </c>
      <c r="D102" s="65">
        <v>453</v>
      </c>
    </row>
    <row r="103" spans="1:4" x14ac:dyDescent="0.25">
      <c r="A103" s="65" t="s">
        <v>268</v>
      </c>
      <c r="B103" s="65">
        <v>453</v>
      </c>
      <c r="C103" s="65">
        <v>119</v>
      </c>
      <c r="D103" s="65">
        <v>334</v>
      </c>
    </row>
    <row r="104" spans="1:4" x14ac:dyDescent="0.25">
      <c r="A104" s="65" t="s">
        <v>269</v>
      </c>
      <c r="B104" s="65">
        <v>903</v>
      </c>
      <c r="C104" s="65">
        <v>368</v>
      </c>
      <c r="D104" s="65">
        <v>535</v>
      </c>
    </row>
    <row r="105" spans="1:4" x14ac:dyDescent="0.25">
      <c r="A105" s="65" t="s">
        <v>270</v>
      </c>
      <c r="B105" s="65">
        <v>622</v>
      </c>
      <c r="C105" s="65">
        <v>201</v>
      </c>
      <c r="D105" s="65">
        <v>421</v>
      </c>
    </row>
    <row r="106" spans="1:4" ht="60" x14ac:dyDescent="0.25">
      <c r="A106" s="65" t="s">
        <v>271</v>
      </c>
      <c r="B106" s="65">
        <v>211</v>
      </c>
      <c r="C106" s="65">
        <v>74</v>
      </c>
      <c r="D106" s="65">
        <v>137</v>
      </c>
    </row>
    <row r="107" spans="1:4" ht="30" x14ac:dyDescent="0.25">
      <c r="A107" s="65" t="s">
        <v>272</v>
      </c>
      <c r="B107" s="65">
        <v>4211</v>
      </c>
      <c r="C107" s="65">
        <v>2125</v>
      </c>
      <c r="D107" s="65">
        <v>2086</v>
      </c>
    </row>
    <row r="108" spans="1:4" ht="45" x14ac:dyDescent="0.25">
      <c r="A108" s="65" t="s">
        <v>273</v>
      </c>
      <c r="B108" s="65">
        <v>816</v>
      </c>
      <c r="C108" s="65">
        <v>327</v>
      </c>
      <c r="D108" s="65">
        <v>489</v>
      </c>
    </row>
    <row r="109" spans="1:4" ht="30" x14ac:dyDescent="0.25">
      <c r="A109" s="65" t="s">
        <v>274</v>
      </c>
      <c r="B109" s="65">
        <v>11797</v>
      </c>
      <c r="C109" s="65">
        <v>4801</v>
      </c>
      <c r="D109" s="65">
        <v>6996</v>
      </c>
    </row>
    <row r="110" spans="1:4" ht="30" x14ac:dyDescent="0.25">
      <c r="A110" s="65" t="s">
        <v>275</v>
      </c>
      <c r="B110" s="65">
        <v>3331</v>
      </c>
      <c r="C110" s="65">
        <v>1750</v>
      </c>
      <c r="D110" s="65">
        <v>1581</v>
      </c>
    </row>
    <row r="111" spans="1:4" x14ac:dyDescent="0.25">
      <c r="A111" s="65" t="s">
        <v>276</v>
      </c>
      <c r="B111" s="65">
        <v>1063</v>
      </c>
      <c r="C111" s="65">
        <v>528</v>
      </c>
      <c r="D111" s="65">
        <v>535</v>
      </c>
    </row>
    <row r="112" spans="1:4" ht="30" x14ac:dyDescent="0.25">
      <c r="A112" s="65" t="s">
        <v>277</v>
      </c>
      <c r="B112" s="65">
        <v>1725</v>
      </c>
      <c r="C112" s="65">
        <v>902</v>
      </c>
      <c r="D112" s="65">
        <v>823</v>
      </c>
    </row>
    <row r="113" spans="1:4" ht="30" x14ac:dyDescent="0.25">
      <c r="A113" s="65" t="s">
        <v>278</v>
      </c>
      <c r="B113" s="65">
        <v>180</v>
      </c>
      <c r="C113" s="65">
        <v>118</v>
      </c>
      <c r="D113" s="65">
        <v>62</v>
      </c>
    </row>
    <row r="114" spans="1:4" x14ac:dyDescent="0.25">
      <c r="A114" s="65" t="s">
        <v>279</v>
      </c>
      <c r="B114" s="65">
        <v>5536</v>
      </c>
      <c r="C114" s="65">
        <v>3011</v>
      </c>
      <c r="D114" s="65">
        <v>2525</v>
      </c>
    </row>
    <row r="115" spans="1:4" x14ac:dyDescent="0.25">
      <c r="A115" s="65" t="s">
        <v>280</v>
      </c>
      <c r="B115" s="65">
        <v>1197</v>
      </c>
      <c r="C115" s="65">
        <v>444</v>
      </c>
      <c r="D115" s="65">
        <v>753</v>
      </c>
    </row>
    <row r="116" spans="1:4" x14ac:dyDescent="0.25">
      <c r="A116" s="65" t="s">
        <v>281</v>
      </c>
      <c r="B116" s="65">
        <v>1875</v>
      </c>
      <c r="C116" s="65">
        <v>1194</v>
      </c>
      <c r="D116" s="65">
        <v>681</v>
      </c>
    </row>
    <row r="117" spans="1:4" ht="30" x14ac:dyDescent="0.25">
      <c r="A117" s="65" t="s">
        <v>282</v>
      </c>
      <c r="B117" s="65">
        <v>803</v>
      </c>
      <c r="C117" s="65">
        <v>350</v>
      </c>
      <c r="D117" s="65">
        <v>453</v>
      </c>
    </row>
    <row r="118" spans="1:4" x14ac:dyDescent="0.25">
      <c r="A118" s="65" t="s">
        <v>283</v>
      </c>
      <c r="B118" s="65">
        <v>628</v>
      </c>
      <c r="C118" s="65">
        <v>413</v>
      </c>
      <c r="D118" s="65">
        <v>215</v>
      </c>
    </row>
    <row r="119" spans="1:4" x14ac:dyDescent="0.25">
      <c r="A119" s="65" t="s">
        <v>284</v>
      </c>
      <c r="B119" s="65">
        <v>7448</v>
      </c>
      <c r="C119" s="65">
        <v>4333</v>
      </c>
      <c r="D119" s="65">
        <v>3115</v>
      </c>
    </row>
    <row r="120" spans="1:4" ht="45" x14ac:dyDescent="0.25">
      <c r="A120" s="65" t="s">
        <v>285</v>
      </c>
      <c r="B120" s="65">
        <v>5520</v>
      </c>
      <c r="C120" s="65">
        <v>3100</v>
      </c>
      <c r="D120" s="65">
        <v>2420</v>
      </c>
    </row>
    <row r="121" spans="1:4" x14ac:dyDescent="0.25">
      <c r="A121" s="65" t="s">
        <v>286</v>
      </c>
      <c r="B121" s="65">
        <v>1005</v>
      </c>
      <c r="C121" s="65">
        <v>383</v>
      </c>
      <c r="D121" s="65">
        <v>622</v>
      </c>
    </row>
    <row r="122" spans="1:4" x14ac:dyDescent="0.25">
      <c r="A122" s="65" t="s">
        <v>287</v>
      </c>
      <c r="B122" s="65">
        <v>420</v>
      </c>
      <c r="C122" s="65">
        <v>274</v>
      </c>
      <c r="D122" s="65">
        <v>146</v>
      </c>
    </row>
    <row r="123" spans="1:4" ht="30" x14ac:dyDescent="0.25">
      <c r="A123" s="65" t="s">
        <v>288</v>
      </c>
      <c r="B123" s="65">
        <v>6071</v>
      </c>
      <c r="C123" s="65">
        <v>2783</v>
      </c>
      <c r="D123" s="65">
        <v>3288</v>
      </c>
    </row>
    <row r="124" spans="1:4" ht="30" x14ac:dyDescent="0.25">
      <c r="A124" s="65" t="s">
        <v>289</v>
      </c>
      <c r="B124" s="65">
        <v>822</v>
      </c>
      <c r="C124" s="65">
        <v>342</v>
      </c>
      <c r="D124" s="65">
        <v>480</v>
      </c>
    </row>
    <row r="125" spans="1:4" x14ac:dyDescent="0.25">
      <c r="A125" s="65" t="s">
        <v>290</v>
      </c>
      <c r="B125" s="65">
        <v>7530</v>
      </c>
      <c r="C125" s="65">
        <v>4148</v>
      </c>
      <c r="D125" s="65">
        <v>3382</v>
      </c>
    </row>
    <row r="126" spans="1:4" x14ac:dyDescent="0.25">
      <c r="A126" s="65" t="s">
        <v>291</v>
      </c>
      <c r="B126" s="65">
        <v>400</v>
      </c>
      <c r="C126" s="65">
        <v>206</v>
      </c>
      <c r="D126" s="65">
        <v>194</v>
      </c>
    </row>
    <row r="127" spans="1:4" x14ac:dyDescent="0.25">
      <c r="A127" s="65" t="s">
        <v>292</v>
      </c>
      <c r="B127" s="65">
        <v>248</v>
      </c>
      <c r="C127" s="65">
        <v>180</v>
      </c>
      <c r="D127" s="65">
        <v>68</v>
      </c>
    </row>
    <row r="128" spans="1:4" x14ac:dyDescent="0.25">
      <c r="A128" s="65" t="s">
        <v>293</v>
      </c>
      <c r="B128" s="65">
        <v>1514</v>
      </c>
      <c r="C128" s="65">
        <v>922</v>
      </c>
      <c r="D128" s="65">
        <v>592</v>
      </c>
    </row>
    <row r="129" spans="1:4" ht="60" x14ac:dyDescent="0.25">
      <c r="A129" s="65" t="s">
        <v>294</v>
      </c>
      <c r="B129" s="65" t="s">
        <v>67</v>
      </c>
      <c r="C129" s="65" t="s">
        <v>67</v>
      </c>
      <c r="D129" s="65" t="s">
        <v>67</v>
      </c>
    </row>
    <row r="130" spans="1:4" ht="30" x14ac:dyDescent="0.25">
      <c r="A130" s="65" t="s">
        <v>295</v>
      </c>
      <c r="B130" s="65">
        <v>1689</v>
      </c>
      <c r="C130" s="65">
        <v>516</v>
      </c>
      <c r="D130" s="65">
        <v>1173</v>
      </c>
    </row>
    <row r="131" spans="1:4" x14ac:dyDescent="0.25">
      <c r="A131" s="65" t="s">
        <v>296</v>
      </c>
      <c r="B131" s="65">
        <v>2178</v>
      </c>
      <c r="C131" s="65">
        <v>1068</v>
      </c>
      <c r="D131" s="65">
        <v>1110</v>
      </c>
    </row>
    <row r="132" spans="1:4" ht="45" x14ac:dyDescent="0.25">
      <c r="A132" s="65" t="s">
        <v>297</v>
      </c>
      <c r="B132" s="65">
        <v>5458</v>
      </c>
      <c r="C132" s="65">
        <v>2997</v>
      </c>
      <c r="D132" s="65">
        <v>2461</v>
      </c>
    </row>
    <row r="133" spans="1:4" x14ac:dyDescent="0.25">
      <c r="A133" s="65" t="s">
        <v>298</v>
      </c>
      <c r="B133" s="65">
        <v>210</v>
      </c>
      <c r="C133" s="65">
        <v>73</v>
      </c>
      <c r="D133" s="65">
        <v>137</v>
      </c>
    </row>
    <row r="134" spans="1:4" x14ac:dyDescent="0.25">
      <c r="A134" s="65" t="s">
        <v>299</v>
      </c>
      <c r="B134" s="65">
        <v>3803</v>
      </c>
      <c r="C134" s="65">
        <v>483</v>
      </c>
      <c r="D134" s="65">
        <v>3320</v>
      </c>
    </row>
    <row r="135" spans="1:4" x14ac:dyDescent="0.25">
      <c r="A135" s="65" t="s">
        <v>300</v>
      </c>
      <c r="B135" s="65">
        <v>9666</v>
      </c>
      <c r="C135" s="65">
        <v>4982</v>
      </c>
      <c r="D135" s="65">
        <v>4684</v>
      </c>
    </row>
    <row r="136" spans="1:4" ht="45" x14ac:dyDescent="0.25">
      <c r="A136" s="65" t="s">
        <v>301</v>
      </c>
      <c r="B136" s="65">
        <v>3214</v>
      </c>
      <c r="C136" s="65">
        <v>1579</v>
      </c>
      <c r="D136" s="65">
        <v>1635</v>
      </c>
    </row>
    <row r="137" spans="1:4" ht="30" x14ac:dyDescent="0.25">
      <c r="A137" s="65" t="s">
        <v>302</v>
      </c>
      <c r="B137" s="65">
        <v>73534</v>
      </c>
      <c r="C137" s="65">
        <v>37079</v>
      </c>
      <c r="D137" s="65">
        <v>36455</v>
      </c>
    </row>
    <row r="138" spans="1:4" ht="45" x14ac:dyDescent="0.25">
      <c r="A138" s="65" t="s">
        <v>137</v>
      </c>
      <c r="B138" s="65">
        <v>667</v>
      </c>
      <c r="C138" s="65">
        <v>314</v>
      </c>
      <c r="D138" s="65">
        <v>353</v>
      </c>
    </row>
    <row r="139" spans="1:4" x14ac:dyDescent="0.25">
      <c r="A139" s="65" t="s">
        <v>139</v>
      </c>
      <c r="B139" s="65">
        <v>1620</v>
      </c>
      <c r="C139" s="65">
        <v>926</v>
      </c>
      <c r="D139" s="65">
        <v>694</v>
      </c>
    </row>
    <row r="140" spans="1:4" ht="45" x14ac:dyDescent="0.25">
      <c r="A140" s="65" t="s">
        <v>303</v>
      </c>
      <c r="B140" s="65">
        <v>6845</v>
      </c>
      <c r="C140" s="65">
        <v>3854</v>
      </c>
      <c r="D140" s="65">
        <v>2991</v>
      </c>
    </row>
    <row r="141" spans="1:4" ht="30" x14ac:dyDescent="0.25">
      <c r="A141" s="65" t="s">
        <v>304</v>
      </c>
      <c r="B141" s="65">
        <v>461486</v>
      </c>
      <c r="C141" s="65">
        <v>237244</v>
      </c>
      <c r="D141" s="65">
        <v>224242</v>
      </c>
    </row>
    <row r="142" spans="1:4" ht="15" customHeight="1" x14ac:dyDescent="0.25">
      <c r="A142" s="164" t="s">
        <v>305</v>
      </c>
      <c r="B142" s="165"/>
      <c r="C142" s="165"/>
      <c r="D142" s="166"/>
    </row>
    <row r="143" spans="1:4" x14ac:dyDescent="0.25">
      <c r="A143" s="65" t="s">
        <v>186</v>
      </c>
      <c r="B143" s="65">
        <v>131</v>
      </c>
      <c r="C143" s="65">
        <v>73</v>
      </c>
      <c r="D143" s="65">
        <v>58</v>
      </c>
    </row>
    <row r="144" spans="1:4" x14ac:dyDescent="0.25">
      <c r="A144" s="65" t="s">
        <v>187</v>
      </c>
      <c r="B144" s="65">
        <v>181</v>
      </c>
      <c r="C144" s="65">
        <v>91</v>
      </c>
      <c r="D144" s="65">
        <v>90</v>
      </c>
    </row>
    <row r="145" spans="1:4" ht="60" x14ac:dyDescent="0.25">
      <c r="A145" s="65" t="s">
        <v>188</v>
      </c>
      <c r="B145" s="65">
        <v>1365</v>
      </c>
      <c r="C145" s="65">
        <v>691</v>
      </c>
      <c r="D145" s="65">
        <v>674</v>
      </c>
    </row>
    <row r="146" spans="1:4" x14ac:dyDescent="0.25">
      <c r="A146" s="65" t="s">
        <v>189</v>
      </c>
      <c r="B146" s="65">
        <v>347</v>
      </c>
      <c r="C146" s="65">
        <v>133</v>
      </c>
      <c r="D146" s="65">
        <v>214</v>
      </c>
    </row>
    <row r="147" spans="1:4" x14ac:dyDescent="0.25">
      <c r="A147" s="65" t="s">
        <v>190</v>
      </c>
      <c r="B147" s="65">
        <v>301</v>
      </c>
      <c r="C147" s="65">
        <v>137</v>
      </c>
      <c r="D147" s="65">
        <v>164</v>
      </c>
    </row>
    <row r="148" spans="1:4" x14ac:dyDescent="0.25">
      <c r="A148" s="65" t="s">
        <v>191</v>
      </c>
      <c r="B148" s="65">
        <v>56</v>
      </c>
      <c r="C148" s="65">
        <v>11</v>
      </c>
      <c r="D148" s="65">
        <v>45</v>
      </c>
    </row>
    <row r="149" spans="1:4" x14ac:dyDescent="0.25">
      <c r="A149" s="65" t="s">
        <v>192</v>
      </c>
      <c r="B149" s="65">
        <v>205</v>
      </c>
      <c r="C149" s="65">
        <v>50</v>
      </c>
      <c r="D149" s="65">
        <v>155</v>
      </c>
    </row>
    <row r="150" spans="1:4" x14ac:dyDescent="0.25">
      <c r="A150" s="65" t="s">
        <v>193</v>
      </c>
      <c r="B150" s="65">
        <v>973</v>
      </c>
      <c r="C150" s="65">
        <v>456</v>
      </c>
      <c r="D150" s="65">
        <v>517</v>
      </c>
    </row>
    <row r="151" spans="1:4" ht="30" x14ac:dyDescent="0.25">
      <c r="A151" s="65" t="s">
        <v>194</v>
      </c>
      <c r="B151" s="65">
        <v>3359</v>
      </c>
      <c r="C151" s="65">
        <v>1875</v>
      </c>
      <c r="D151" s="65">
        <v>1484</v>
      </c>
    </row>
    <row r="152" spans="1:4" x14ac:dyDescent="0.25">
      <c r="A152" s="65" t="s">
        <v>195</v>
      </c>
      <c r="B152" s="65">
        <v>95</v>
      </c>
      <c r="C152" s="65">
        <v>51</v>
      </c>
      <c r="D152" s="65">
        <v>44</v>
      </c>
    </row>
    <row r="153" spans="1:4" x14ac:dyDescent="0.25">
      <c r="A153" s="65" t="s">
        <v>196</v>
      </c>
      <c r="B153" s="65">
        <v>11</v>
      </c>
      <c r="C153" s="65">
        <v>6</v>
      </c>
      <c r="D153" s="65">
        <v>5</v>
      </c>
    </row>
    <row r="154" spans="1:4" x14ac:dyDescent="0.25">
      <c r="A154" s="65" t="s">
        <v>197</v>
      </c>
      <c r="B154" s="65">
        <v>10493</v>
      </c>
      <c r="C154" s="65">
        <v>6417</v>
      </c>
      <c r="D154" s="65">
        <v>4076</v>
      </c>
    </row>
    <row r="155" spans="1:4" ht="30" x14ac:dyDescent="0.25">
      <c r="A155" s="65" t="s">
        <v>198</v>
      </c>
      <c r="B155" s="65" t="s">
        <v>67</v>
      </c>
      <c r="C155" s="65" t="s">
        <v>67</v>
      </c>
      <c r="D155" s="65" t="s">
        <v>67</v>
      </c>
    </row>
    <row r="156" spans="1:4" x14ac:dyDescent="0.25">
      <c r="A156" s="65" t="s">
        <v>199</v>
      </c>
      <c r="B156" s="65">
        <v>1494</v>
      </c>
      <c r="C156" s="65">
        <v>747</v>
      </c>
      <c r="D156" s="65">
        <v>747</v>
      </c>
    </row>
    <row r="157" spans="1:4" x14ac:dyDescent="0.25">
      <c r="A157" s="65" t="s">
        <v>200</v>
      </c>
      <c r="B157" s="65">
        <v>120</v>
      </c>
      <c r="C157" s="65">
        <v>37</v>
      </c>
      <c r="D157" s="65">
        <v>83</v>
      </c>
    </row>
    <row r="158" spans="1:4" x14ac:dyDescent="0.25">
      <c r="A158" s="65" t="s">
        <v>201</v>
      </c>
      <c r="B158" s="65">
        <v>301</v>
      </c>
      <c r="C158" s="65">
        <v>81</v>
      </c>
      <c r="D158" s="65">
        <v>220</v>
      </c>
    </row>
    <row r="159" spans="1:4" ht="30" x14ac:dyDescent="0.25">
      <c r="A159" s="65" t="s">
        <v>202</v>
      </c>
      <c r="B159" s="65">
        <v>36</v>
      </c>
      <c r="C159" s="65">
        <v>18</v>
      </c>
      <c r="D159" s="65">
        <v>18</v>
      </c>
    </row>
    <row r="160" spans="1:4" x14ac:dyDescent="0.25">
      <c r="A160" s="65" t="s">
        <v>203</v>
      </c>
      <c r="B160" s="65" t="s">
        <v>67</v>
      </c>
      <c r="C160" s="65" t="s">
        <v>67</v>
      </c>
      <c r="D160" s="65" t="s">
        <v>67</v>
      </c>
    </row>
    <row r="161" spans="1:4" ht="30" x14ac:dyDescent="0.25">
      <c r="A161" s="65" t="s">
        <v>204</v>
      </c>
      <c r="B161" s="65">
        <v>661</v>
      </c>
      <c r="C161" s="65">
        <v>360</v>
      </c>
      <c r="D161" s="65">
        <v>301</v>
      </c>
    </row>
    <row r="162" spans="1:4" ht="30" x14ac:dyDescent="0.25">
      <c r="A162" s="65" t="s">
        <v>205</v>
      </c>
      <c r="B162" s="65">
        <v>159</v>
      </c>
      <c r="C162" s="65">
        <v>54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ht="30" x14ac:dyDescent="0.25">
      <c r="A164" s="65" t="s">
        <v>207</v>
      </c>
      <c r="B164" s="65" t="s">
        <v>67</v>
      </c>
      <c r="C164" s="65" t="s">
        <v>67</v>
      </c>
      <c r="D164" s="65" t="s">
        <v>67</v>
      </c>
    </row>
    <row r="165" spans="1:4" ht="30" x14ac:dyDescent="0.25">
      <c r="A165" s="65" t="s">
        <v>208</v>
      </c>
      <c r="B165" s="65">
        <v>934</v>
      </c>
      <c r="C165" s="65">
        <v>507</v>
      </c>
      <c r="D165" s="65">
        <v>427</v>
      </c>
    </row>
    <row r="166" spans="1:4" x14ac:dyDescent="0.25">
      <c r="A166" s="65" t="s">
        <v>209</v>
      </c>
      <c r="B166" s="65">
        <v>91</v>
      </c>
      <c r="C166" s="65">
        <v>41</v>
      </c>
      <c r="D166" s="65">
        <v>50</v>
      </c>
    </row>
    <row r="167" spans="1:4" x14ac:dyDescent="0.25">
      <c r="A167" s="65" t="s">
        <v>210</v>
      </c>
      <c r="B167" s="65">
        <v>1449</v>
      </c>
      <c r="C167" s="65">
        <v>799</v>
      </c>
      <c r="D167" s="65">
        <v>650</v>
      </c>
    </row>
    <row r="168" spans="1:4" x14ac:dyDescent="0.25">
      <c r="A168" s="65" t="s">
        <v>211</v>
      </c>
      <c r="B168" s="65">
        <v>6479</v>
      </c>
      <c r="C168" s="65">
        <v>2471</v>
      </c>
      <c r="D168" s="65">
        <v>4008</v>
      </c>
    </row>
    <row r="169" spans="1:4" x14ac:dyDescent="0.25">
      <c r="A169" s="65" t="s">
        <v>212</v>
      </c>
      <c r="B169" s="65">
        <v>816</v>
      </c>
      <c r="C169" s="65">
        <v>444</v>
      </c>
      <c r="D169" s="65">
        <v>372</v>
      </c>
    </row>
    <row r="170" spans="1:4" x14ac:dyDescent="0.25">
      <c r="A170" s="65" t="s">
        <v>213</v>
      </c>
      <c r="B170" s="65">
        <v>808</v>
      </c>
      <c r="C170" s="65">
        <v>339</v>
      </c>
      <c r="D170" s="65">
        <v>469</v>
      </c>
    </row>
    <row r="171" spans="1:4" ht="30" x14ac:dyDescent="0.25">
      <c r="A171" s="65" t="s">
        <v>214</v>
      </c>
      <c r="B171" s="65">
        <v>3047</v>
      </c>
      <c r="C171" s="65">
        <v>1291</v>
      </c>
      <c r="D171" s="65">
        <v>1756</v>
      </c>
    </row>
    <row r="172" spans="1:4" x14ac:dyDescent="0.25">
      <c r="A172" s="65" t="s">
        <v>215</v>
      </c>
      <c r="B172" s="65">
        <v>239</v>
      </c>
      <c r="C172" s="65">
        <v>99</v>
      </c>
      <c r="D172" s="65">
        <v>140</v>
      </c>
    </row>
    <row r="173" spans="1:4" x14ac:dyDescent="0.25">
      <c r="A173" s="65" t="s">
        <v>216</v>
      </c>
      <c r="B173" s="65">
        <v>611</v>
      </c>
      <c r="C173" s="65">
        <v>309</v>
      </c>
      <c r="D173" s="65">
        <v>302</v>
      </c>
    </row>
    <row r="174" spans="1:4" ht="75" x14ac:dyDescent="0.25">
      <c r="A174" s="65" t="s">
        <v>217</v>
      </c>
      <c r="B174" s="65">
        <v>7764</v>
      </c>
      <c r="C174" s="65">
        <v>4131</v>
      </c>
      <c r="D174" s="65">
        <v>3633</v>
      </c>
    </row>
    <row r="175" spans="1:4" ht="45" x14ac:dyDescent="0.25">
      <c r="A175" s="65" t="s">
        <v>218</v>
      </c>
      <c r="B175" s="65" t="s">
        <v>67</v>
      </c>
      <c r="C175" s="65" t="s">
        <v>67</v>
      </c>
      <c r="D175" s="65" t="s">
        <v>67</v>
      </c>
    </row>
    <row r="176" spans="1:4" ht="60" x14ac:dyDescent="0.25">
      <c r="A176" s="65" t="s">
        <v>219</v>
      </c>
      <c r="B176" s="65" t="s">
        <v>67</v>
      </c>
      <c r="C176" s="65" t="s">
        <v>67</v>
      </c>
      <c r="D176" s="65" t="s">
        <v>67</v>
      </c>
    </row>
    <row r="177" spans="1:4" ht="45" x14ac:dyDescent="0.25">
      <c r="A177" s="65" t="s">
        <v>220</v>
      </c>
      <c r="B177" s="65">
        <v>221</v>
      </c>
      <c r="C177" s="65">
        <v>81</v>
      </c>
      <c r="D177" s="65">
        <v>140</v>
      </c>
    </row>
    <row r="178" spans="1:4" x14ac:dyDescent="0.25">
      <c r="A178" s="65" t="s">
        <v>221</v>
      </c>
      <c r="B178" s="65">
        <v>137</v>
      </c>
      <c r="C178" s="65">
        <v>69</v>
      </c>
      <c r="D178" s="65">
        <v>68</v>
      </c>
    </row>
    <row r="179" spans="1:4" ht="45" x14ac:dyDescent="0.25">
      <c r="A179" s="65" t="s">
        <v>222</v>
      </c>
      <c r="B179" s="65">
        <v>44</v>
      </c>
      <c r="C179" s="65">
        <v>12</v>
      </c>
      <c r="D179" s="65">
        <v>32</v>
      </c>
    </row>
    <row r="180" spans="1:4" x14ac:dyDescent="0.25">
      <c r="A180" s="65" t="s">
        <v>223</v>
      </c>
      <c r="B180" s="65">
        <v>1540</v>
      </c>
      <c r="C180" s="65">
        <v>770</v>
      </c>
      <c r="D180" s="65">
        <v>770</v>
      </c>
    </row>
    <row r="181" spans="1:4" ht="45" x14ac:dyDescent="0.25">
      <c r="A181" s="65" t="s">
        <v>224</v>
      </c>
      <c r="B181" s="65">
        <v>62</v>
      </c>
      <c r="C181" s="65">
        <v>23</v>
      </c>
      <c r="D181" s="65">
        <v>39</v>
      </c>
    </row>
    <row r="182" spans="1:4" ht="45" x14ac:dyDescent="0.25">
      <c r="A182" s="65" t="s">
        <v>225</v>
      </c>
      <c r="B182" s="65">
        <v>364</v>
      </c>
      <c r="C182" s="65">
        <v>132</v>
      </c>
      <c r="D182" s="65">
        <v>232</v>
      </c>
    </row>
    <row r="183" spans="1:4" x14ac:dyDescent="0.25">
      <c r="A183" s="65" t="s">
        <v>226</v>
      </c>
      <c r="B183" s="65">
        <v>26963</v>
      </c>
      <c r="C183" s="65">
        <v>14088</v>
      </c>
      <c r="D183" s="65">
        <v>12875</v>
      </c>
    </row>
    <row r="184" spans="1:4" x14ac:dyDescent="0.25">
      <c r="A184" s="65" t="s">
        <v>227</v>
      </c>
      <c r="B184" s="65">
        <v>1421</v>
      </c>
      <c r="C184" s="65">
        <v>528</v>
      </c>
      <c r="D184" s="65">
        <v>893</v>
      </c>
    </row>
    <row r="185" spans="1:4" x14ac:dyDescent="0.25">
      <c r="A185" s="65" t="s">
        <v>228</v>
      </c>
      <c r="B185" s="65">
        <v>431</v>
      </c>
      <c r="C185" s="65">
        <v>205</v>
      </c>
      <c r="D185" s="65">
        <v>226</v>
      </c>
    </row>
    <row r="186" spans="1:4" ht="60" x14ac:dyDescent="0.25">
      <c r="A186" s="65" t="s">
        <v>229</v>
      </c>
      <c r="B186" s="65">
        <v>1448</v>
      </c>
      <c r="C186" s="65">
        <v>905</v>
      </c>
      <c r="D186" s="65">
        <v>543</v>
      </c>
    </row>
    <row r="187" spans="1:4" ht="30" x14ac:dyDescent="0.25">
      <c r="A187" s="65" t="s">
        <v>230</v>
      </c>
      <c r="B187" s="65">
        <v>273</v>
      </c>
      <c r="C187" s="65">
        <v>88</v>
      </c>
      <c r="D187" s="65">
        <v>185</v>
      </c>
    </row>
    <row r="188" spans="1:4" x14ac:dyDescent="0.25">
      <c r="A188" s="65" t="s">
        <v>231</v>
      </c>
      <c r="B188" s="65">
        <v>18</v>
      </c>
      <c r="C188" s="65">
        <v>12</v>
      </c>
      <c r="D188" s="65">
        <v>6</v>
      </c>
    </row>
    <row r="189" spans="1:4" ht="45" x14ac:dyDescent="0.25">
      <c r="A189" s="65" t="s">
        <v>232</v>
      </c>
      <c r="B189" s="65">
        <v>7</v>
      </c>
      <c r="C189" s="65">
        <v>4</v>
      </c>
      <c r="D189" s="65">
        <v>3</v>
      </c>
    </row>
    <row r="190" spans="1:4" ht="30" x14ac:dyDescent="0.25">
      <c r="A190" s="65" t="s">
        <v>233</v>
      </c>
      <c r="B190" s="65">
        <v>75455</v>
      </c>
      <c r="C190" s="65">
        <v>38636</v>
      </c>
      <c r="D190" s="65">
        <v>36819</v>
      </c>
    </row>
    <row r="191" spans="1:4" x14ac:dyDescent="0.25">
      <c r="A191" s="65" t="s">
        <v>234</v>
      </c>
      <c r="B191" s="65">
        <v>158</v>
      </c>
      <c r="C191" s="65">
        <v>130</v>
      </c>
      <c r="D191" s="65">
        <v>28</v>
      </c>
    </row>
    <row r="192" spans="1:4" x14ac:dyDescent="0.25">
      <c r="A192" s="65" t="s">
        <v>235</v>
      </c>
      <c r="B192" s="65">
        <v>78</v>
      </c>
      <c r="C192" s="65">
        <v>57</v>
      </c>
      <c r="D192" s="65">
        <v>21</v>
      </c>
    </row>
    <row r="193" spans="1:4" x14ac:dyDescent="0.25">
      <c r="A193" s="65" t="s">
        <v>236</v>
      </c>
      <c r="B193" s="65">
        <v>193</v>
      </c>
      <c r="C193" s="65">
        <v>123</v>
      </c>
      <c r="D193" s="65">
        <v>70</v>
      </c>
    </row>
    <row r="194" spans="1:4" x14ac:dyDescent="0.25">
      <c r="A194" s="65" t="s">
        <v>237</v>
      </c>
      <c r="B194" s="65">
        <v>50</v>
      </c>
      <c r="C194" s="65">
        <v>28</v>
      </c>
      <c r="D194" s="65">
        <v>22</v>
      </c>
    </row>
    <row r="195" spans="1:4" x14ac:dyDescent="0.25">
      <c r="A195" s="65" t="s">
        <v>238</v>
      </c>
      <c r="B195" s="65">
        <v>9</v>
      </c>
      <c r="C195" s="65">
        <v>9</v>
      </c>
      <c r="D195" s="65" t="s">
        <v>67</v>
      </c>
    </row>
    <row r="196" spans="1:4" ht="30" x14ac:dyDescent="0.25">
      <c r="A196" s="65" t="s">
        <v>239</v>
      </c>
      <c r="B196" s="65">
        <v>5</v>
      </c>
      <c r="C196" s="65">
        <v>5</v>
      </c>
      <c r="D196" s="65" t="s">
        <v>67</v>
      </c>
    </row>
    <row r="197" spans="1:4" ht="30" x14ac:dyDescent="0.25">
      <c r="A197" s="65" t="s">
        <v>240</v>
      </c>
      <c r="B197" s="65">
        <v>65</v>
      </c>
      <c r="C197" s="65">
        <v>52</v>
      </c>
      <c r="D197" s="65">
        <v>13</v>
      </c>
    </row>
    <row r="198" spans="1:4" x14ac:dyDescent="0.25">
      <c r="A198" s="65" t="s">
        <v>241</v>
      </c>
      <c r="B198" s="65">
        <v>10</v>
      </c>
      <c r="C198" s="65">
        <v>4</v>
      </c>
      <c r="D198" s="65">
        <v>6</v>
      </c>
    </row>
    <row r="199" spans="1:4" x14ac:dyDescent="0.25">
      <c r="A199" s="65" t="s">
        <v>242</v>
      </c>
      <c r="B199" s="65">
        <v>55</v>
      </c>
      <c r="C199" s="65">
        <v>45</v>
      </c>
      <c r="D199" s="65">
        <v>10</v>
      </c>
    </row>
    <row r="200" spans="1:4" x14ac:dyDescent="0.25">
      <c r="A200" s="65" t="s">
        <v>243</v>
      </c>
      <c r="B200" s="65">
        <v>116</v>
      </c>
      <c r="C200" s="65">
        <v>70</v>
      </c>
      <c r="D200" s="65">
        <v>46</v>
      </c>
    </row>
    <row r="201" spans="1:4" x14ac:dyDescent="0.25">
      <c r="A201" s="65" t="s">
        <v>244</v>
      </c>
      <c r="B201" s="65">
        <v>481</v>
      </c>
      <c r="C201" s="65">
        <v>320</v>
      </c>
      <c r="D201" s="65">
        <v>161</v>
      </c>
    </row>
    <row r="202" spans="1:4" x14ac:dyDescent="0.25">
      <c r="A202" s="65" t="s">
        <v>245</v>
      </c>
      <c r="B202" s="65">
        <v>86</v>
      </c>
      <c r="C202" s="65">
        <v>23</v>
      </c>
      <c r="D202" s="65">
        <v>63</v>
      </c>
    </row>
    <row r="203" spans="1:4" x14ac:dyDescent="0.25">
      <c r="A203" s="65" t="s">
        <v>246</v>
      </c>
      <c r="B203" s="65">
        <v>25</v>
      </c>
      <c r="C203" s="65">
        <v>21</v>
      </c>
      <c r="D203" s="65">
        <v>4</v>
      </c>
    </row>
    <row r="204" spans="1:4" x14ac:dyDescent="0.25">
      <c r="A204" s="65" t="s">
        <v>247</v>
      </c>
      <c r="B204" s="65">
        <v>167</v>
      </c>
      <c r="C204" s="65">
        <v>100</v>
      </c>
      <c r="D204" s="65">
        <v>67</v>
      </c>
    </row>
    <row r="205" spans="1:4" x14ac:dyDescent="0.25">
      <c r="A205" s="65" t="s">
        <v>248</v>
      </c>
      <c r="B205" s="65">
        <v>211</v>
      </c>
      <c r="C205" s="65">
        <v>155</v>
      </c>
      <c r="D205" s="65">
        <v>56</v>
      </c>
    </row>
    <row r="206" spans="1:4" x14ac:dyDescent="0.25">
      <c r="A206" s="65" t="s">
        <v>249</v>
      </c>
      <c r="B206" s="65">
        <v>14</v>
      </c>
      <c r="C206" s="65">
        <v>12</v>
      </c>
      <c r="D206" s="65">
        <v>2</v>
      </c>
    </row>
    <row r="207" spans="1:4" ht="30" x14ac:dyDescent="0.25">
      <c r="A207" s="65" t="s">
        <v>250</v>
      </c>
      <c r="B207" s="65">
        <v>108</v>
      </c>
      <c r="C207" s="65">
        <v>86</v>
      </c>
      <c r="D207" s="65">
        <v>22</v>
      </c>
    </row>
    <row r="208" spans="1:4" x14ac:dyDescent="0.25">
      <c r="A208" s="65" t="s">
        <v>251</v>
      </c>
      <c r="B208" s="65">
        <v>65</v>
      </c>
      <c r="C208" s="65">
        <v>31</v>
      </c>
      <c r="D208" s="65">
        <v>34</v>
      </c>
    </row>
    <row r="209" spans="1:4" x14ac:dyDescent="0.25">
      <c r="A209" s="65" t="s">
        <v>252</v>
      </c>
      <c r="B209" s="65">
        <v>100</v>
      </c>
      <c r="C209" s="65">
        <v>49</v>
      </c>
      <c r="D209" s="65">
        <v>51</v>
      </c>
    </row>
    <row r="210" spans="1:4" ht="45" x14ac:dyDescent="0.25">
      <c r="A210" s="65" t="s">
        <v>253</v>
      </c>
      <c r="B210" s="65">
        <v>110</v>
      </c>
      <c r="C210" s="65">
        <v>90</v>
      </c>
      <c r="D210" s="65">
        <v>20</v>
      </c>
    </row>
    <row r="211" spans="1:4" ht="30" x14ac:dyDescent="0.25">
      <c r="A211" s="65" t="s">
        <v>254</v>
      </c>
      <c r="B211" s="65" t="s">
        <v>67</v>
      </c>
      <c r="C211" s="65" t="s">
        <v>67</v>
      </c>
      <c r="D211" s="65" t="s">
        <v>67</v>
      </c>
    </row>
    <row r="212" spans="1:4" ht="30" x14ac:dyDescent="0.25">
      <c r="A212" s="65" t="s">
        <v>255</v>
      </c>
      <c r="B212" s="65" t="s">
        <v>67</v>
      </c>
      <c r="C212" s="65" t="s">
        <v>67</v>
      </c>
      <c r="D212" s="65" t="s">
        <v>67</v>
      </c>
    </row>
    <row r="213" spans="1:4" x14ac:dyDescent="0.25">
      <c r="A213" s="65" t="s">
        <v>256</v>
      </c>
      <c r="B213" s="65">
        <v>92</v>
      </c>
      <c r="C213" s="65">
        <v>71</v>
      </c>
      <c r="D213" s="65">
        <v>21</v>
      </c>
    </row>
    <row r="214" spans="1:4" x14ac:dyDescent="0.25">
      <c r="A214" s="65" t="s">
        <v>257</v>
      </c>
      <c r="B214" s="65">
        <v>1409</v>
      </c>
      <c r="C214" s="65">
        <v>990</v>
      </c>
      <c r="D214" s="65">
        <v>419</v>
      </c>
    </row>
    <row r="215" spans="1:4" ht="75" x14ac:dyDescent="0.25">
      <c r="A215" s="65" t="s">
        <v>258</v>
      </c>
      <c r="B215" s="65">
        <v>82</v>
      </c>
      <c r="C215" s="65">
        <v>45</v>
      </c>
      <c r="D215" s="65">
        <v>37</v>
      </c>
    </row>
    <row r="216" spans="1:4" ht="45" x14ac:dyDescent="0.25">
      <c r="A216" s="65" t="s">
        <v>259</v>
      </c>
      <c r="B216" s="65">
        <v>302</v>
      </c>
      <c r="C216" s="65">
        <v>203</v>
      </c>
      <c r="D216" s="65">
        <v>99</v>
      </c>
    </row>
    <row r="217" spans="1:4" ht="30" x14ac:dyDescent="0.25">
      <c r="A217" s="65" t="s">
        <v>260</v>
      </c>
      <c r="B217" s="65">
        <v>3991</v>
      </c>
      <c r="C217" s="65">
        <v>2719</v>
      </c>
      <c r="D217" s="65">
        <v>1272</v>
      </c>
    </row>
    <row r="218" spans="1:4" ht="30" x14ac:dyDescent="0.25">
      <c r="A218" s="65" t="s">
        <v>261</v>
      </c>
      <c r="B218" s="65">
        <v>101</v>
      </c>
      <c r="C218" s="65">
        <v>46</v>
      </c>
      <c r="D218" s="65">
        <v>55</v>
      </c>
    </row>
    <row r="219" spans="1:4" x14ac:dyDescent="0.25">
      <c r="A219" s="65" t="s">
        <v>262</v>
      </c>
      <c r="B219" s="65">
        <v>34</v>
      </c>
      <c r="C219" s="65">
        <v>17</v>
      </c>
      <c r="D219" s="65">
        <v>17</v>
      </c>
    </row>
    <row r="220" spans="1:4" x14ac:dyDescent="0.25">
      <c r="A220" s="65" t="s">
        <v>263</v>
      </c>
      <c r="B220" s="65">
        <v>491</v>
      </c>
      <c r="C220" s="65">
        <v>142</v>
      </c>
      <c r="D220" s="65">
        <v>349</v>
      </c>
    </row>
    <row r="221" spans="1:4" x14ac:dyDescent="0.25">
      <c r="A221" s="65" t="s">
        <v>264</v>
      </c>
      <c r="B221" s="65">
        <v>106</v>
      </c>
      <c r="C221" s="65">
        <v>53</v>
      </c>
      <c r="D221" s="65">
        <v>53</v>
      </c>
    </row>
    <row r="222" spans="1:4" ht="45" x14ac:dyDescent="0.25">
      <c r="A222" s="65" t="s">
        <v>265</v>
      </c>
      <c r="B222" s="65">
        <v>92</v>
      </c>
      <c r="C222" s="65">
        <v>23</v>
      </c>
      <c r="D222" s="65">
        <v>69</v>
      </c>
    </row>
    <row r="223" spans="1:4" x14ac:dyDescent="0.25">
      <c r="A223" s="65" t="s">
        <v>266</v>
      </c>
      <c r="B223" s="65">
        <v>181</v>
      </c>
      <c r="C223" s="65">
        <v>81</v>
      </c>
      <c r="D223" s="65">
        <v>100</v>
      </c>
    </row>
    <row r="224" spans="1:4" ht="30" x14ac:dyDescent="0.25">
      <c r="A224" s="65" t="s">
        <v>267</v>
      </c>
      <c r="B224" s="65">
        <v>143</v>
      </c>
      <c r="C224" s="65">
        <v>40</v>
      </c>
      <c r="D224" s="65">
        <v>103</v>
      </c>
    </row>
    <row r="225" spans="1:4" x14ac:dyDescent="0.25">
      <c r="A225" s="65" t="s">
        <v>268</v>
      </c>
      <c r="B225" s="65">
        <v>113</v>
      </c>
      <c r="C225" s="65">
        <v>38</v>
      </c>
      <c r="D225" s="65">
        <v>75</v>
      </c>
    </row>
    <row r="226" spans="1:4" x14ac:dyDescent="0.25">
      <c r="A226" s="65" t="s">
        <v>269</v>
      </c>
      <c r="B226" s="65">
        <v>496</v>
      </c>
      <c r="C226" s="65">
        <v>225</v>
      </c>
      <c r="D226" s="65">
        <v>271</v>
      </c>
    </row>
    <row r="227" spans="1:4" x14ac:dyDescent="0.25">
      <c r="A227" s="65" t="s">
        <v>270</v>
      </c>
      <c r="B227" s="65">
        <v>95</v>
      </c>
      <c r="C227" s="65">
        <v>29</v>
      </c>
      <c r="D227" s="65">
        <v>66</v>
      </c>
    </row>
    <row r="228" spans="1:4" ht="60" x14ac:dyDescent="0.25">
      <c r="A228" s="65" t="s">
        <v>271</v>
      </c>
      <c r="B228" s="65">
        <v>63</v>
      </c>
      <c r="C228" s="65">
        <v>21</v>
      </c>
      <c r="D228" s="65">
        <v>42</v>
      </c>
    </row>
    <row r="229" spans="1:4" ht="30" x14ac:dyDescent="0.25">
      <c r="A229" s="65" t="s">
        <v>272</v>
      </c>
      <c r="B229" s="65">
        <v>976</v>
      </c>
      <c r="C229" s="65">
        <v>493</v>
      </c>
      <c r="D229" s="65">
        <v>483</v>
      </c>
    </row>
    <row r="230" spans="1:4" ht="45" x14ac:dyDescent="0.25">
      <c r="A230" s="65" t="s">
        <v>273</v>
      </c>
      <c r="B230" s="65">
        <v>160</v>
      </c>
      <c r="C230" s="65">
        <v>75</v>
      </c>
      <c r="D230" s="65">
        <v>85</v>
      </c>
    </row>
    <row r="231" spans="1:4" ht="30" x14ac:dyDescent="0.25">
      <c r="A231" s="65" t="s">
        <v>274</v>
      </c>
      <c r="B231" s="65">
        <v>3051</v>
      </c>
      <c r="C231" s="65">
        <v>1283</v>
      </c>
      <c r="D231" s="65">
        <v>1768</v>
      </c>
    </row>
    <row r="232" spans="1:4" ht="30" x14ac:dyDescent="0.25">
      <c r="A232" s="65" t="s">
        <v>275</v>
      </c>
      <c r="B232" s="65">
        <v>453</v>
      </c>
      <c r="C232" s="65">
        <v>251</v>
      </c>
      <c r="D232" s="65">
        <v>202</v>
      </c>
    </row>
    <row r="233" spans="1:4" x14ac:dyDescent="0.25">
      <c r="A233" s="65" t="s">
        <v>276</v>
      </c>
      <c r="B233" s="65">
        <v>308</v>
      </c>
      <c r="C233" s="65">
        <v>154</v>
      </c>
      <c r="D233" s="65">
        <v>154</v>
      </c>
    </row>
    <row r="234" spans="1:4" ht="30" x14ac:dyDescent="0.25">
      <c r="A234" s="65" t="s">
        <v>277</v>
      </c>
      <c r="B234" s="65">
        <v>462</v>
      </c>
      <c r="C234" s="65">
        <v>241</v>
      </c>
      <c r="D234" s="65">
        <v>221</v>
      </c>
    </row>
    <row r="235" spans="1:4" ht="30" x14ac:dyDescent="0.25">
      <c r="A235" s="65" t="s">
        <v>278</v>
      </c>
      <c r="B235" s="65">
        <v>54</v>
      </c>
      <c r="C235" s="65">
        <v>42</v>
      </c>
      <c r="D235" s="65">
        <v>12</v>
      </c>
    </row>
    <row r="236" spans="1:4" x14ac:dyDescent="0.25">
      <c r="A236" s="65" t="s">
        <v>279</v>
      </c>
      <c r="B236" s="65">
        <v>2215</v>
      </c>
      <c r="C236" s="65">
        <v>1246</v>
      </c>
      <c r="D236" s="65">
        <v>969</v>
      </c>
    </row>
    <row r="237" spans="1:4" x14ac:dyDescent="0.25">
      <c r="A237" s="65" t="s">
        <v>280</v>
      </c>
      <c r="B237" s="65">
        <v>276</v>
      </c>
      <c r="C237" s="65">
        <v>137</v>
      </c>
      <c r="D237" s="65">
        <v>139</v>
      </c>
    </row>
    <row r="238" spans="1:4" x14ac:dyDescent="0.25">
      <c r="A238" s="65" t="s">
        <v>281</v>
      </c>
      <c r="B238" s="65">
        <v>516</v>
      </c>
      <c r="C238" s="65">
        <v>343</v>
      </c>
      <c r="D238" s="65">
        <v>173</v>
      </c>
    </row>
    <row r="239" spans="1:4" ht="30" x14ac:dyDescent="0.25">
      <c r="A239" s="65" t="s">
        <v>282</v>
      </c>
      <c r="B239" s="65">
        <v>271</v>
      </c>
      <c r="C239" s="65">
        <v>125</v>
      </c>
      <c r="D239" s="65">
        <v>146</v>
      </c>
    </row>
    <row r="240" spans="1:4" x14ac:dyDescent="0.25">
      <c r="A240" s="65" t="s">
        <v>283</v>
      </c>
      <c r="B240" s="65">
        <v>141</v>
      </c>
      <c r="C240" s="65">
        <v>110</v>
      </c>
      <c r="D240" s="65">
        <v>31</v>
      </c>
    </row>
    <row r="241" spans="1:4" x14ac:dyDescent="0.25">
      <c r="A241" s="65" t="s">
        <v>284</v>
      </c>
      <c r="B241" s="65">
        <v>1263</v>
      </c>
      <c r="C241" s="65">
        <v>757</v>
      </c>
      <c r="D241" s="65">
        <v>506</v>
      </c>
    </row>
    <row r="242" spans="1:4" ht="45" x14ac:dyDescent="0.25">
      <c r="A242" s="65" t="s">
        <v>285</v>
      </c>
      <c r="B242" s="65">
        <v>971</v>
      </c>
      <c r="C242" s="65">
        <v>558</v>
      </c>
      <c r="D242" s="65">
        <v>413</v>
      </c>
    </row>
    <row r="243" spans="1:4" x14ac:dyDescent="0.25">
      <c r="A243" s="65" t="s">
        <v>286</v>
      </c>
      <c r="B243" s="65">
        <v>268</v>
      </c>
      <c r="C243" s="65">
        <v>120</v>
      </c>
      <c r="D243" s="65">
        <v>148</v>
      </c>
    </row>
    <row r="244" spans="1:4" x14ac:dyDescent="0.25">
      <c r="A244" s="65" t="s">
        <v>287</v>
      </c>
      <c r="B244" s="65">
        <v>116</v>
      </c>
      <c r="C244" s="65">
        <v>77</v>
      </c>
      <c r="D244" s="65">
        <v>39</v>
      </c>
    </row>
    <row r="245" spans="1:4" ht="30" x14ac:dyDescent="0.25">
      <c r="A245" s="65" t="s">
        <v>288</v>
      </c>
      <c r="B245" s="65">
        <v>1128</v>
      </c>
      <c r="C245" s="65">
        <v>516</v>
      </c>
      <c r="D245" s="65">
        <v>612</v>
      </c>
    </row>
    <row r="246" spans="1:4" ht="30" x14ac:dyDescent="0.25">
      <c r="A246" s="65" t="s">
        <v>289</v>
      </c>
      <c r="B246" s="65">
        <v>351</v>
      </c>
      <c r="C246" s="65">
        <v>168</v>
      </c>
      <c r="D246" s="65">
        <v>183</v>
      </c>
    </row>
    <row r="247" spans="1:4" x14ac:dyDescent="0.25">
      <c r="A247" s="65" t="s">
        <v>290</v>
      </c>
      <c r="B247" s="65">
        <v>1520</v>
      </c>
      <c r="C247" s="65">
        <v>840</v>
      </c>
      <c r="D247" s="65">
        <v>680</v>
      </c>
    </row>
    <row r="248" spans="1:4" x14ac:dyDescent="0.25">
      <c r="A248" s="65" t="s">
        <v>291</v>
      </c>
      <c r="B248" s="65">
        <v>96</v>
      </c>
      <c r="C248" s="65">
        <v>54</v>
      </c>
      <c r="D248" s="65">
        <v>42</v>
      </c>
    </row>
    <row r="249" spans="1:4" x14ac:dyDescent="0.25">
      <c r="A249" s="65" t="s">
        <v>292</v>
      </c>
      <c r="B249" s="65">
        <v>34</v>
      </c>
      <c r="C249" s="65">
        <v>26</v>
      </c>
      <c r="D249" s="65">
        <v>8</v>
      </c>
    </row>
    <row r="250" spans="1:4" x14ac:dyDescent="0.25">
      <c r="A250" s="65" t="s">
        <v>293</v>
      </c>
      <c r="B250" s="65">
        <v>170</v>
      </c>
      <c r="C250" s="65">
        <v>131</v>
      </c>
      <c r="D250" s="65">
        <v>39</v>
      </c>
    </row>
    <row r="251" spans="1:4" ht="60" x14ac:dyDescent="0.25">
      <c r="A251" s="65" t="s">
        <v>294</v>
      </c>
      <c r="B251" s="65" t="s">
        <v>67</v>
      </c>
      <c r="C251" s="65" t="s">
        <v>67</v>
      </c>
      <c r="D251" s="65" t="s">
        <v>67</v>
      </c>
    </row>
    <row r="252" spans="1:4" ht="30" x14ac:dyDescent="0.25">
      <c r="A252" s="65" t="s">
        <v>295</v>
      </c>
      <c r="B252" s="65">
        <v>228</v>
      </c>
      <c r="C252" s="65">
        <v>18</v>
      </c>
      <c r="D252" s="65">
        <v>210</v>
      </c>
    </row>
    <row r="253" spans="1:4" x14ac:dyDescent="0.25">
      <c r="A253" s="65" t="s">
        <v>296</v>
      </c>
      <c r="B253" s="65">
        <v>323</v>
      </c>
      <c r="C253" s="65">
        <v>159</v>
      </c>
      <c r="D253" s="65">
        <v>164</v>
      </c>
    </row>
    <row r="254" spans="1:4" ht="45" x14ac:dyDescent="0.25">
      <c r="A254" s="65" t="s">
        <v>297</v>
      </c>
      <c r="B254" s="65">
        <v>1028</v>
      </c>
      <c r="C254" s="65">
        <v>596</v>
      </c>
      <c r="D254" s="65">
        <v>432</v>
      </c>
    </row>
    <row r="255" spans="1:4" x14ac:dyDescent="0.25">
      <c r="A255" s="65" t="s">
        <v>298</v>
      </c>
      <c r="B255" s="65">
        <v>72</v>
      </c>
      <c r="C255" s="65">
        <v>24</v>
      </c>
      <c r="D255" s="65">
        <v>48</v>
      </c>
    </row>
    <row r="256" spans="1:4" x14ac:dyDescent="0.25">
      <c r="A256" s="65" t="s">
        <v>299</v>
      </c>
      <c r="B256" s="65">
        <v>929</v>
      </c>
      <c r="C256" s="65">
        <v>113</v>
      </c>
      <c r="D256" s="65">
        <v>816</v>
      </c>
    </row>
    <row r="257" spans="1:4" x14ac:dyDescent="0.25">
      <c r="A257" s="65" t="s">
        <v>300</v>
      </c>
      <c r="B257" s="65">
        <v>1382</v>
      </c>
      <c r="C257" s="65">
        <v>726</v>
      </c>
      <c r="D257" s="65">
        <v>656</v>
      </c>
    </row>
    <row r="258" spans="1:4" ht="45" x14ac:dyDescent="0.25">
      <c r="A258" s="65" t="s">
        <v>301</v>
      </c>
      <c r="B258" s="65">
        <v>646</v>
      </c>
      <c r="C258" s="65">
        <v>325</v>
      </c>
      <c r="D258" s="65">
        <v>321</v>
      </c>
    </row>
    <row r="259" spans="1:4" ht="30" x14ac:dyDescent="0.25">
      <c r="A259" s="65" t="s">
        <v>302</v>
      </c>
      <c r="B259" s="65">
        <v>15221</v>
      </c>
      <c r="C259" s="65">
        <v>7857</v>
      </c>
      <c r="D259" s="65">
        <v>7364</v>
      </c>
    </row>
    <row r="260" spans="1:4" ht="45" x14ac:dyDescent="0.25">
      <c r="A260" s="65" t="s">
        <v>137</v>
      </c>
      <c r="B260" s="65">
        <v>149</v>
      </c>
      <c r="C260" s="65">
        <v>80</v>
      </c>
      <c r="D260" s="65">
        <v>69</v>
      </c>
    </row>
    <row r="261" spans="1:4" x14ac:dyDescent="0.25">
      <c r="A261" s="65" t="s">
        <v>139</v>
      </c>
      <c r="B261" s="65">
        <v>347</v>
      </c>
      <c r="C261" s="65">
        <v>200</v>
      </c>
      <c r="D261" s="65">
        <v>147</v>
      </c>
    </row>
    <row r="262" spans="1:4" ht="45" x14ac:dyDescent="0.25">
      <c r="A262" s="65" t="s">
        <v>303</v>
      </c>
      <c r="B262" s="65">
        <v>1322</v>
      </c>
      <c r="C262" s="65">
        <v>738</v>
      </c>
      <c r="D262" s="65">
        <v>584</v>
      </c>
    </row>
    <row r="263" spans="1:4" ht="30" x14ac:dyDescent="0.25">
      <c r="A263" s="65" t="s">
        <v>304</v>
      </c>
      <c r="B263" s="65">
        <v>99536</v>
      </c>
      <c r="C263" s="65">
        <v>51513</v>
      </c>
      <c r="D263" s="65">
        <v>48023</v>
      </c>
    </row>
    <row r="264" spans="1:4" ht="15" customHeight="1" x14ac:dyDescent="0.25">
      <c r="A264" s="164" t="s">
        <v>306</v>
      </c>
      <c r="B264" s="165"/>
      <c r="C264" s="165"/>
      <c r="D264" s="166"/>
    </row>
    <row r="265" spans="1:4" x14ac:dyDescent="0.25">
      <c r="A265" s="65" t="s">
        <v>186</v>
      </c>
      <c r="B265" s="65">
        <v>336</v>
      </c>
      <c r="C265" s="65">
        <v>194</v>
      </c>
      <c r="D265" s="65">
        <v>142</v>
      </c>
    </row>
    <row r="266" spans="1:4" x14ac:dyDescent="0.25">
      <c r="A266" s="65" t="s">
        <v>187</v>
      </c>
      <c r="B266" s="65">
        <v>334</v>
      </c>
      <c r="C266" s="65">
        <v>163</v>
      </c>
      <c r="D266" s="65">
        <v>171</v>
      </c>
    </row>
    <row r="267" spans="1:4" ht="60" x14ac:dyDescent="0.25">
      <c r="A267" s="65" t="s">
        <v>188</v>
      </c>
      <c r="B267" s="65">
        <v>2325</v>
      </c>
      <c r="C267" s="65">
        <v>1209</v>
      </c>
      <c r="D267" s="65">
        <v>1116</v>
      </c>
    </row>
    <row r="268" spans="1:4" x14ac:dyDescent="0.25">
      <c r="A268" s="65" t="s">
        <v>189</v>
      </c>
      <c r="B268" s="65">
        <v>771</v>
      </c>
      <c r="C268" s="65">
        <v>336</v>
      </c>
      <c r="D268" s="65">
        <v>435</v>
      </c>
    </row>
    <row r="269" spans="1:4" x14ac:dyDescent="0.25">
      <c r="A269" s="65" t="s">
        <v>190</v>
      </c>
      <c r="B269" s="65">
        <v>406</v>
      </c>
      <c r="C269" s="65">
        <v>154</v>
      </c>
      <c r="D269" s="65">
        <v>252</v>
      </c>
    </row>
    <row r="270" spans="1:4" x14ac:dyDescent="0.25">
      <c r="A270" s="65" t="s">
        <v>191</v>
      </c>
      <c r="B270" s="65">
        <v>93</v>
      </c>
      <c r="C270" s="65">
        <v>20</v>
      </c>
      <c r="D270" s="65">
        <v>73</v>
      </c>
    </row>
    <row r="271" spans="1:4" x14ac:dyDescent="0.25">
      <c r="A271" s="65" t="s">
        <v>192</v>
      </c>
      <c r="B271" s="65">
        <v>324</v>
      </c>
      <c r="C271" s="65">
        <v>74</v>
      </c>
      <c r="D271" s="65">
        <v>250</v>
      </c>
    </row>
    <row r="272" spans="1:4" x14ac:dyDescent="0.25">
      <c r="A272" s="65" t="s">
        <v>193</v>
      </c>
      <c r="B272" s="65">
        <v>1378</v>
      </c>
      <c r="C272" s="65">
        <v>570</v>
      </c>
      <c r="D272" s="65">
        <v>808</v>
      </c>
    </row>
    <row r="273" spans="1:4" ht="30" x14ac:dyDescent="0.25">
      <c r="A273" s="65" t="s">
        <v>194</v>
      </c>
      <c r="B273" s="65">
        <v>7999</v>
      </c>
      <c r="C273" s="65">
        <v>4375</v>
      </c>
      <c r="D273" s="65">
        <v>3624</v>
      </c>
    </row>
    <row r="274" spans="1:4" x14ac:dyDescent="0.25">
      <c r="A274" s="65" t="s">
        <v>195</v>
      </c>
      <c r="B274" s="65">
        <v>181</v>
      </c>
      <c r="C274" s="65">
        <v>99</v>
      </c>
      <c r="D274" s="65">
        <v>82</v>
      </c>
    </row>
    <row r="275" spans="1:4" x14ac:dyDescent="0.25">
      <c r="A275" s="65" t="s">
        <v>196</v>
      </c>
      <c r="B275" s="65">
        <v>46</v>
      </c>
      <c r="C275" s="65">
        <v>24</v>
      </c>
      <c r="D275" s="65">
        <v>22</v>
      </c>
    </row>
    <row r="276" spans="1:4" x14ac:dyDescent="0.25">
      <c r="A276" s="65" t="s">
        <v>197</v>
      </c>
      <c r="B276" s="65">
        <v>7626</v>
      </c>
      <c r="C276" s="65">
        <v>4670</v>
      </c>
      <c r="D276" s="65">
        <v>2956</v>
      </c>
    </row>
    <row r="277" spans="1:4" ht="30" x14ac:dyDescent="0.25">
      <c r="A277" s="65" t="s">
        <v>198</v>
      </c>
      <c r="B277" s="65" t="s">
        <v>67</v>
      </c>
      <c r="C277" s="65" t="s">
        <v>67</v>
      </c>
      <c r="D277" s="65" t="s">
        <v>67</v>
      </c>
    </row>
    <row r="278" spans="1:4" x14ac:dyDescent="0.25">
      <c r="A278" s="65" t="s">
        <v>199</v>
      </c>
      <c r="B278" s="65">
        <v>3255</v>
      </c>
      <c r="C278" s="65">
        <v>1667</v>
      </c>
      <c r="D278" s="65">
        <v>1588</v>
      </c>
    </row>
    <row r="279" spans="1:4" x14ac:dyDescent="0.25">
      <c r="A279" s="65" t="s">
        <v>200</v>
      </c>
      <c r="B279" s="65">
        <v>337</v>
      </c>
      <c r="C279" s="65">
        <v>124</v>
      </c>
      <c r="D279" s="65">
        <v>213</v>
      </c>
    </row>
    <row r="280" spans="1:4" x14ac:dyDescent="0.25">
      <c r="A280" s="65" t="s">
        <v>201</v>
      </c>
      <c r="B280" s="65">
        <v>661</v>
      </c>
      <c r="C280" s="65">
        <v>161</v>
      </c>
      <c r="D280" s="65">
        <v>500</v>
      </c>
    </row>
    <row r="281" spans="1:4" ht="30" x14ac:dyDescent="0.25">
      <c r="A281" s="65" t="s">
        <v>202</v>
      </c>
      <c r="B281" s="65">
        <v>43</v>
      </c>
      <c r="C281" s="65">
        <v>27</v>
      </c>
      <c r="D281" s="65">
        <v>16</v>
      </c>
    </row>
    <row r="282" spans="1:4" x14ac:dyDescent="0.25">
      <c r="A282" s="65" t="s">
        <v>203</v>
      </c>
      <c r="B282" s="65" t="s">
        <v>67</v>
      </c>
      <c r="C282" s="65" t="s">
        <v>67</v>
      </c>
      <c r="D282" s="65" t="s">
        <v>67</v>
      </c>
    </row>
    <row r="283" spans="1:4" ht="30" x14ac:dyDescent="0.25">
      <c r="A283" s="65" t="s">
        <v>204</v>
      </c>
      <c r="B283" s="65">
        <v>926</v>
      </c>
      <c r="C283" s="65">
        <v>499</v>
      </c>
      <c r="D283" s="65">
        <v>427</v>
      </c>
    </row>
    <row r="284" spans="1:4" ht="30" x14ac:dyDescent="0.25">
      <c r="A284" s="65" t="s">
        <v>205</v>
      </c>
      <c r="B284" s="65">
        <v>697</v>
      </c>
      <c r="C284" s="65">
        <v>325</v>
      </c>
      <c r="D284" s="65">
        <v>372</v>
      </c>
    </row>
    <row r="285" spans="1:4" x14ac:dyDescent="0.25">
      <c r="A285" s="65" t="s">
        <v>206</v>
      </c>
      <c r="B285" s="65">
        <v>1</v>
      </c>
      <c r="C285" s="65" t="s">
        <v>67</v>
      </c>
      <c r="D285" s="65">
        <v>1</v>
      </c>
    </row>
    <row r="286" spans="1:4" ht="30" x14ac:dyDescent="0.25">
      <c r="A286" s="65" t="s">
        <v>207</v>
      </c>
      <c r="B286" s="65" t="s">
        <v>67</v>
      </c>
      <c r="C286" s="65" t="s">
        <v>67</v>
      </c>
      <c r="D286" s="65" t="s">
        <v>67</v>
      </c>
    </row>
    <row r="287" spans="1:4" ht="30" x14ac:dyDescent="0.25">
      <c r="A287" s="65" t="s">
        <v>208</v>
      </c>
      <c r="B287" s="65">
        <v>1928</v>
      </c>
      <c r="C287" s="65">
        <v>1100</v>
      </c>
      <c r="D287" s="65">
        <v>828</v>
      </c>
    </row>
    <row r="288" spans="1:4" x14ac:dyDescent="0.25">
      <c r="A288" s="65" t="s">
        <v>209</v>
      </c>
      <c r="B288" s="65">
        <v>134</v>
      </c>
      <c r="C288" s="65">
        <v>47</v>
      </c>
      <c r="D288" s="65">
        <v>87</v>
      </c>
    </row>
    <row r="289" spans="1:4" x14ac:dyDescent="0.25">
      <c r="A289" s="65" t="s">
        <v>210</v>
      </c>
      <c r="B289" s="65">
        <v>2053</v>
      </c>
      <c r="C289" s="65">
        <v>1070</v>
      </c>
      <c r="D289" s="65">
        <v>983</v>
      </c>
    </row>
    <row r="290" spans="1:4" x14ac:dyDescent="0.25">
      <c r="A290" s="65" t="s">
        <v>211</v>
      </c>
      <c r="B290" s="65">
        <v>11450</v>
      </c>
      <c r="C290" s="65">
        <v>4690</v>
      </c>
      <c r="D290" s="65">
        <v>6760</v>
      </c>
    </row>
    <row r="291" spans="1:4" x14ac:dyDescent="0.25">
      <c r="A291" s="65" t="s">
        <v>212</v>
      </c>
      <c r="B291" s="65">
        <v>1256</v>
      </c>
      <c r="C291" s="65">
        <v>668</v>
      </c>
      <c r="D291" s="65">
        <v>588</v>
      </c>
    </row>
    <row r="292" spans="1:4" x14ac:dyDescent="0.25">
      <c r="A292" s="65" t="s">
        <v>213</v>
      </c>
      <c r="B292" s="65">
        <v>1082</v>
      </c>
      <c r="C292" s="65">
        <v>417</v>
      </c>
      <c r="D292" s="65">
        <v>665</v>
      </c>
    </row>
    <row r="293" spans="1:4" ht="30" x14ac:dyDescent="0.25">
      <c r="A293" s="65" t="s">
        <v>214</v>
      </c>
      <c r="B293" s="65">
        <v>6708</v>
      </c>
      <c r="C293" s="65">
        <v>2694</v>
      </c>
      <c r="D293" s="65">
        <v>4014</v>
      </c>
    </row>
    <row r="294" spans="1:4" x14ac:dyDescent="0.25">
      <c r="A294" s="65" t="s">
        <v>215</v>
      </c>
      <c r="B294" s="65">
        <v>419</v>
      </c>
      <c r="C294" s="65">
        <v>192</v>
      </c>
      <c r="D294" s="65">
        <v>227</v>
      </c>
    </row>
    <row r="295" spans="1:4" x14ac:dyDescent="0.25">
      <c r="A295" s="65" t="s">
        <v>216</v>
      </c>
      <c r="B295" s="65">
        <v>739</v>
      </c>
      <c r="C295" s="65">
        <v>319</v>
      </c>
      <c r="D295" s="65">
        <v>420</v>
      </c>
    </row>
    <row r="296" spans="1:4" ht="75" x14ac:dyDescent="0.25">
      <c r="A296" s="65" t="s">
        <v>217</v>
      </c>
      <c r="B296" s="65">
        <v>13081</v>
      </c>
      <c r="C296" s="65">
        <v>6859</v>
      </c>
      <c r="D296" s="65">
        <v>6222</v>
      </c>
    </row>
    <row r="297" spans="1:4" ht="45" x14ac:dyDescent="0.25">
      <c r="A297" s="65" t="s">
        <v>218</v>
      </c>
      <c r="B297" s="65" t="s">
        <v>67</v>
      </c>
      <c r="C297" s="65" t="s">
        <v>67</v>
      </c>
      <c r="D297" s="65" t="s">
        <v>67</v>
      </c>
    </row>
    <row r="298" spans="1:4" ht="60" x14ac:dyDescent="0.25">
      <c r="A298" s="65" t="s">
        <v>219</v>
      </c>
      <c r="B298" s="65" t="s">
        <v>67</v>
      </c>
      <c r="C298" s="65" t="s">
        <v>67</v>
      </c>
      <c r="D298" s="65" t="s">
        <v>67</v>
      </c>
    </row>
    <row r="299" spans="1:4" ht="45" x14ac:dyDescent="0.25">
      <c r="A299" s="65" t="s">
        <v>220</v>
      </c>
      <c r="B299" s="65">
        <v>182</v>
      </c>
      <c r="C299" s="65">
        <v>70</v>
      </c>
      <c r="D299" s="65">
        <v>112</v>
      </c>
    </row>
    <row r="300" spans="1:4" x14ac:dyDescent="0.25">
      <c r="A300" s="65" t="s">
        <v>221</v>
      </c>
      <c r="B300" s="65">
        <v>163</v>
      </c>
      <c r="C300" s="65">
        <v>85</v>
      </c>
      <c r="D300" s="65">
        <v>78</v>
      </c>
    </row>
    <row r="301" spans="1:4" ht="45" x14ac:dyDescent="0.25">
      <c r="A301" s="65" t="s">
        <v>222</v>
      </c>
      <c r="B301" s="65">
        <v>111</v>
      </c>
      <c r="C301" s="65">
        <v>46</v>
      </c>
      <c r="D301" s="65">
        <v>65</v>
      </c>
    </row>
    <row r="302" spans="1:4" x14ac:dyDescent="0.25">
      <c r="A302" s="65" t="s">
        <v>223</v>
      </c>
      <c r="B302" s="65">
        <v>4733</v>
      </c>
      <c r="C302" s="65">
        <v>2444</v>
      </c>
      <c r="D302" s="65">
        <v>2289</v>
      </c>
    </row>
    <row r="303" spans="1:4" ht="45" x14ac:dyDescent="0.25">
      <c r="A303" s="65" t="s">
        <v>224</v>
      </c>
      <c r="B303" s="65">
        <v>94</v>
      </c>
      <c r="C303" s="65">
        <v>40</v>
      </c>
      <c r="D303" s="65">
        <v>54</v>
      </c>
    </row>
    <row r="304" spans="1:4" ht="45" x14ac:dyDescent="0.25">
      <c r="A304" s="65" t="s">
        <v>225</v>
      </c>
      <c r="B304" s="65">
        <v>406</v>
      </c>
      <c r="C304" s="65">
        <v>142</v>
      </c>
      <c r="D304" s="65">
        <v>264</v>
      </c>
    </row>
    <row r="305" spans="1:4" x14ac:dyDescent="0.25">
      <c r="A305" s="65" t="s">
        <v>226</v>
      </c>
      <c r="B305" s="65">
        <v>45270</v>
      </c>
      <c r="C305" s="65">
        <v>23591</v>
      </c>
      <c r="D305" s="65">
        <v>21679</v>
      </c>
    </row>
    <row r="306" spans="1:4" x14ac:dyDescent="0.25">
      <c r="A306" s="65" t="s">
        <v>227</v>
      </c>
      <c r="B306" s="65">
        <v>6863</v>
      </c>
      <c r="C306" s="65">
        <v>2836</v>
      </c>
      <c r="D306" s="65">
        <v>4027</v>
      </c>
    </row>
    <row r="307" spans="1:4" x14ac:dyDescent="0.25">
      <c r="A307" s="65" t="s">
        <v>228</v>
      </c>
      <c r="B307" s="65">
        <v>554</v>
      </c>
      <c r="C307" s="65">
        <v>298</v>
      </c>
      <c r="D307" s="65">
        <v>256</v>
      </c>
    </row>
    <row r="308" spans="1:4" ht="60" x14ac:dyDescent="0.25">
      <c r="A308" s="65" t="s">
        <v>229</v>
      </c>
      <c r="B308" s="65">
        <v>3415</v>
      </c>
      <c r="C308" s="65">
        <v>2377</v>
      </c>
      <c r="D308" s="65">
        <v>1038</v>
      </c>
    </row>
    <row r="309" spans="1:4" ht="30" x14ac:dyDescent="0.25">
      <c r="A309" s="65" t="s">
        <v>230</v>
      </c>
      <c r="B309" s="65">
        <v>543</v>
      </c>
      <c r="C309" s="65">
        <v>162</v>
      </c>
      <c r="D309" s="65">
        <v>381</v>
      </c>
    </row>
    <row r="310" spans="1:4" x14ac:dyDescent="0.25">
      <c r="A310" s="65" t="s">
        <v>231</v>
      </c>
      <c r="B310" s="65">
        <v>13</v>
      </c>
      <c r="C310" s="65">
        <v>8</v>
      </c>
      <c r="D310" s="65">
        <v>5</v>
      </c>
    </row>
    <row r="311" spans="1:4" ht="45" x14ac:dyDescent="0.25">
      <c r="A311" s="65" t="s">
        <v>232</v>
      </c>
      <c r="B311" s="65">
        <v>16</v>
      </c>
      <c r="C311" s="65">
        <v>8</v>
      </c>
      <c r="D311" s="65">
        <v>8</v>
      </c>
    </row>
    <row r="312" spans="1:4" ht="30" x14ac:dyDescent="0.25">
      <c r="A312" s="65" t="s">
        <v>233</v>
      </c>
      <c r="B312" s="65">
        <v>128952</v>
      </c>
      <c r="C312" s="65">
        <v>64854</v>
      </c>
      <c r="D312" s="65">
        <v>64098</v>
      </c>
    </row>
    <row r="313" spans="1:4" x14ac:dyDescent="0.25">
      <c r="A313" s="65" t="s">
        <v>234</v>
      </c>
      <c r="B313" s="65">
        <v>215</v>
      </c>
      <c r="C313" s="65">
        <v>156</v>
      </c>
      <c r="D313" s="65">
        <v>59</v>
      </c>
    </row>
    <row r="314" spans="1:4" x14ac:dyDescent="0.25">
      <c r="A314" s="65" t="s">
        <v>235</v>
      </c>
      <c r="B314" s="65">
        <v>115</v>
      </c>
      <c r="C314" s="65">
        <v>67</v>
      </c>
      <c r="D314" s="65">
        <v>48</v>
      </c>
    </row>
    <row r="315" spans="1:4" x14ac:dyDescent="0.25">
      <c r="A315" s="65" t="s">
        <v>236</v>
      </c>
      <c r="B315" s="65">
        <v>195</v>
      </c>
      <c r="C315" s="65">
        <v>145</v>
      </c>
      <c r="D315" s="65">
        <v>50</v>
      </c>
    </row>
    <row r="316" spans="1:4" x14ac:dyDescent="0.25">
      <c r="A316" s="65" t="s">
        <v>237</v>
      </c>
      <c r="B316" s="65">
        <v>131</v>
      </c>
      <c r="C316" s="65">
        <v>74</v>
      </c>
      <c r="D316" s="65">
        <v>57</v>
      </c>
    </row>
    <row r="317" spans="1:4" x14ac:dyDescent="0.25">
      <c r="A317" s="65" t="s">
        <v>238</v>
      </c>
      <c r="B317" s="65">
        <v>20</v>
      </c>
      <c r="C317" s="65">
        <v>16</v>
      </c>
      <c r="D317" s="65">
        <v>4</v>
      </c>
    </row>
    <row r="318" spans="1:4" ht="30" x14ac:dyDescent="0.25">
      <c r="A318" s="65" t="s">
        <v>239</v>
      </c>
      <c r="B318" s="65">
        <v>37</v>
      </c>
      <c r="C318" s="65">
        <v>27</v>
      </c>
      <c r="D318" s="65">
        <v>10</v>
      </c>
    </row>
    <row r="319" spans="1:4" ht="30" x14ac:dyDescent="0.25">
      <c r="A319" s="65" t="s">
        <v>240</v>
      </c>
      <c r="B319" s="65">
        <v>70</v>
      </c>
      <c r="C319" s="65">
        <v>58</v>
      </c>
      <c r="D319" s="65">
        <v>12</v>
      </c>
    </row>
    <row r="320" spans="1:4" x14ac:dyDescent="0.25">
      <c r="A320" s="65" t="s">
        <v>241</v>
      </c>
      <c r="B320" s="65">
        <v>75</v>
      </c>
      <c r="C320" s="65">
        <v>29</v>
      </c>
      <c r="D320" s="65">
        <v>46</v>
      </c>
    </row>
    <row r="321" spans="1:4" x14ac:dyDescent="0.25">
      <c r="A321" s="65" t="s">
        <v>242</v>
      </c>
      <c r="B321" s="65">
        <v>153</v>
      </c>
      <c r="C321" s="65">
        <v>129</v>
      </c>
      <c r="D321" s="65">
        <v>24</v>
      </c>
    </row>
    <row r="322" spans="1:4" x14ac:dyDescent="0.25">
      <c r="A322" s="65" t="s">
        <v>243</v>
      </c>
      <c r="B322" s="65">
        <v>642</v>
      </c>
      <c r="C322" s="65">
        <v>275</v>
      </c>
      <c r="D322" s="65">
        <v>367</v>
      </c>
    </row>
    <row r="323" spans="1:4" x14ac:dyDescent="0.25">
      <c r="A323" s="65" t="s">
        <v>244</v>
      </c>
      <c r="B323" s="65">
        <v>263</v>
      </c>
      <c r="C323" s="65">
        <v>169</v>
      </c>
      <c r="D323" s="65">
        <v>94</v>
      </c>
    </row>
    <row r="324" spans="1:4" x14ac:dyDescent="0.25">
      <c r="A324" s="65" t="s">
        <v>245</v>
      </c>
      <c r="B324" s="65">
        <v>134</v>
      </c>
      <c r="C324" s="65">
        <v>36</v>
      </c>
      <c r="D324" s="65">
        <v>98</v>
      </c>
    </row>
    <row r="325" spans="1:4" x14ac:dyDescent="0.25">
      <c r="A325" s="65" t="s">
        <v>246</v>
      </c>
      <c r="B325" s="65">
        <v>24</v>
      </c>
      <c r="C325" s="65">
        <v>21</v>
      </c>
      <c r="D325" s="65">
        <v>3</v>
      </c>
    </row>
    <row r="326" spans="1:4" x14ac:dyDescent="0.25">
      <c r="A326" s="65" t="s">
        <v>247</v>
      </c>
      <c r="B326" s="65">
        <v>741</v>
      </c>
      <c r="C326" s="65">
        <v>495</v>
      </c>
      <c r="D326" s="65">
        <v>246</v>
      </c>
    </row>
    <row r="327" spans="1:4" x14ac:dyDescent="0.25">
      <c r="A327" s="65" t="s">
        <v>248</v>
      </c>
      <c r="B327" s="65">
        <v>247</v>
      </c>
      <c r="C327" s="65">
        <v>156</v>
      </c>
      <c r="D327" s="65">
        <v>91</v>
      </c>
    </row>
    <row r="328" spans="1:4" x14ac:dyDescent="0.25">
      <c r="A328" s="65" t="s">
        <v>249</v>
      </c>
      <c r="B328" s="65">
        <v>86</v>
      </c>
      <c r="C328" s="65">
        <v>58</v>
      </c>
      <c r="D328" s="65">
        <v>28</v>
      </c>
    </row>
    <row r="329" spans="1:4" ht="30" x14ac:dyDescent="0.25">
      <c r="A329" s="65" t="s">
        <v>250</v>
      </c>
      <c r="B329" s="65">
        <v>83</v>
      </c>
      <c r="C329" s="65">
        <v>63</v>
      </c>
      <c r="D329" s="65">
        <v>20</v>
      </c>
    </row>
    <row r="330" spans="1:4" x14ac:dyDescent="0.25">
      <c r="A330" s="65" t="s">
        <v>251</v>
      </c>
      <c r="B330" s="65">
        <v>61</v>
      </c>
      <c r="C330" s="65">
        <v>34</v>
      </c>
      <c r="D330" s="65">
        <v>27</v>
      </c>
    </row>
    <row r="331" spans="1:4" x14ac:dyDescent="0.25">
      <c r="A331" s="65" t="s">
        <v>252</v>
      </c>
      <c r="B331" s="65">
        <v>112</v>
      </c>
      <c r="C331" s="65">
        <v>58</v>
      </c>
      <c r="D331" s="65">
        <v>54</v>
      </c>
    </row>
    <row r="332" spans="1:4" ht="45" x14ac:dyDescent="0.25">
      <c r="A332" s="65" t="s">
        <v>253</v>
      </c>
      <c r="B332" s="65">
        <v>40</v>
      </c>
      <c r="C332" s="65">
        <v>23</v>
      </c>
      <c r="D332" s="65">
        <v>17</v>
      </c>
    </row>
    <row r="333" spans="1:4" ht="30" x14ac:dyDescent="0.25">
      <c r="A333" s="65" t="s">
        <v>254</v>
      </c>
      <c r="B333" s="65" t="s">
        <v>67</v>
      </c>
      <c r="C333" s="65" t="s">
        <v>67</v>
      </c>
      <c r="D333" s="65" t="s">
        <v>67</v>
      </c>
    </row>
    <row r="334" spans="1:4" ht="30" x14ac:dyDescent="0.25">
      <c r="A334" s="65" t="s">
        <v>255</v>
      </c>
      <c r="B334" s="65" t="s">
        <v>67</v>
      </c>
      <c r="C334" s="65" t="s">
        <v>67</v>
      </c>
      <c r="D334" s="65" t="s">
        <v>67</v>
      </c>
    </row>
    <row r="335" spans="1:4" x14ac:dyDescent="0.25">
      <c r="A335" s="65" t="s">
        <v>256</v>
      </c>
      <c r="B335" s="65">
        <v>316</v>
      </c>
      <c r="C335" s="65">
        <v>182</v>
      </c>
      <c r="D335" s="65">
        <v>134</v>
      </c>
    </row>
    <row r="336" spans="1:4" x14ac:dyDescent="0.25">
      <c r="A336" s="65" t="s">
        <v>257</v>
      </c>
      <c r="B336" s="65">
        <v>508</v>
      </c>
      <c r="C336" s="65">
        <v>370</v>
      </c>
      <c r="D336" s="65">
        <v>138</v>
      </c>
    </row>
    <row r="337" spans="1:4" ht="75" x14ac:dyDescent="0.25">
      <c r="A337" s="65" t="s">
        <v>258</v>
      </c>
      <c r="B337" s="65">
        <v>280</v>
      </c>
      <c r="C337" s="65">
        <v>148</v>
      </c>
      <c r="D337" s="65">
        <v>132</v>
      </c>
    </row>
    <row r="338" spans="1:4" ht="45" x14ac:dyDescent="0.25">
      <c r="A338" s="65" t="s">
        <v>259</v>
      </c>
      <c r="B338" s="65">
        <v>388</v>
      </c>
      <c r="C338" s="65">
        <v>214</v>
      </c>
      <c r="D338" s="65">
        <v>174</v>
      </c>
    </row>
    <row r="339" spans="1:4" ht="30" x14ac:dyDescent="0.25">
      <c r="A339" s="65" t="s">
        <v>260</v>
      </c>
      <c r="B339" s="65">
        <v>4936</v>
      </c>
      <c r="C339" s="65">
        <v>3003</v>
      </c>
      <c r="D339" s="65">
        <v>1933</v>
      </c>
    </row>
    <row r="340" spans="1:4" ht="30" x14ac:dyDescent="0.25">
      <c r="A340" s="65" t="s">
        <v>261</v>
      </c>
      <c r="B340" s="65">
        <v>90</v>
      </c>
      <c r="C340" s="65">
        <v>36</v>
      </c>
      <c r="D340" s="65">
        <v>54</v>
      </c>
    </row>
    <row r="341" spans="1:4" x14ac:dyDescent="0.25">
      <c r="A341" s="65" t="s">
        <v>262</v>
      </c>
      <c r="B341" s="65">
        <v>49</v>
      </c>
      <c r="C341" s="65">
        <v>18</v>
      </c>
      <c r="D341" s="65">
        <v>31</v>
      </c>
    </row>
    <row r="342" spans="1:4" x14ac:dyDescent="0.25">
      <c r="A342" s="65" t="s">
        <v>263</v>
      </c>
      <c r="B342" s="65">
        <v>507</v>
      </c>
      <c r="C342" s="65">
        <v>111</v>
      </c>
      <c r="D342" s="65">
        <v>396</v>
      </c>
    </row>
    <row r="343" spans="1:4" x14ac:dyDescent="0.25">
      <c r="A343" s="65" t="s">
        <v>264</v>
      </c>
      <c r="B343" s="65">
        <v>133</v>
      </c>
      <c r="C343" s="65">
        <v>52</v>
      </c>
      <c r="D343" s="65">
        <v>81</v>
      </c>
    </row>
    <row r="344" spans="1:4" ht="45" x14ac:dyDescent="0.25">
      <c r="A344" s="65" t="s">
        <v>265</v>
      </c>
      <c r="B344" s="65">
        <v>156</v>
      </c>
      <c r="C344" s="65">
        <v>46</v>
      </c>
      <c r="D344" s="65">
        <v>110</v>
      </c>
    </row>
    <row r="345" spans="1:4" x14ac:dyDescent="0.25">
      <c r="A345" s="65" t="s">
        <v>266</v>
      </c>
      <c r="B345" s="65">
        <v>270</v>
      </c>
      <c r="C345" s="65">
        <v>137</v>
      </c>
      <c r="D345" s="65">
        <v>133</v>
      </c>
    </row>
    <row r="346" spans="1:4" ht="30" x14ac:dyDescent="0.25">
      <c r="A346" s="65" t="s">
        <v>267</v>
      </c>
      <c r="B346" s="65">
        <v>192</v>
      </c>
      <c r="C346" s="65">
        <v>60</v>
      </c>
      <c r="D346" s="65">
        <v>132</v>
      </c>
    </row>
    <row r="347" spans="1:4" x14ac:dyDescent="0.25">
      <c r="A347" s="65" t="s">
        <v>268</v>
      </c>
      <c r="B347" s="65">
        <v>148</v>
      </c>
      <c r="C347" s="65">
        <v>44</v>
      </c>
      <c r="D347" s="65">
        <v>104</v>
      </c>
    </row>
    <row r="348" spans="1:4" x14ac:dyDescent="0.25">
      <c r="A348" s="65" t="s">
        <v>269</v>
      </c>
      <c r="B348" s="65">
        <v>186</v>
      </c>
      <c r="C348" s="65">
        <v>69</v>
      </c>
      <c r="D348" s="65">
        <v>117</v>
      </c>
    </row>
    <row r="349" spans="1:4" x14ac:dyDescent="0.25">
      <c r="A349" s="65" t="s">
        <v>270</v>
      </c>
      <c r="B349" s="65">
        <v>330</v>
      </c>
      <c r="C349" s="65">
        <v>114</v>
      </c>
      <c r="D349" s="65">
        <v>216</v>
      </c>
    </row>
    <row r="350" spans="1:4" ht="60" x14ac:dyDescent="0.25">
      <c r="A350" s="65" t="s">
        <v>271</v>
      </c>
      <c r="B350" s="65">
        <v>55</v>
      </c>
      <c r="C350" s="65">
        <v>27</v>
      </c>
      <c r="D350" s="65">
        <v>28</v>
      </c>
    </row>
    <row r="351" spans="1:4" ht="30" x14ac:dyDescent="0.25">
      <c r="A351" s="65" t="s">
        <v>272</v>
      </c>
      <c r="B351" s="65">
        <v>1265</v>
      </c>
      <c r="C351" s="65">
        <v>638</v>
      </c>
      <c r="D351" s="65">
        <v>627</v>
      </c>
    </row>
    <row r="352" spans="1:4" ht="45" x14ac:dyDescent="0.25">
      <c r="A352" s="65" t="s">
        <v>273</v>
      </c>
      <c r="B352" s="65">
        <v>263</v>
      </c>
      <c r="C352" s="65">
        <v>118</v>
      </c>
      <c r="D352" s="65">
        <v>145</v>
      </c>
    </row>
    <row r="353" spans="1:4" ht="30" x14ac:dyDescent="0.25">
      <c r="A353" s="65" t="s">
        <v>274</v>
      </c>
      <c r="B353" s="65">
        <v>3644</v>
      </c>
      <c r="C353" s="65">
        <v>1470</v>
      </c>
      <c r="D353" s="65">
        <v>2174</v>
      </c>
    </row>
    <row r="354" spans="1:4" ht="30" x14ac:dyDescent="0.25">
      <c r="A354" s="65" t="s">
        <v>275</v>
      </c>
      <c r="B354" s="65">
        <v>1809</v>
      </c>
      <c r="C354" s="65">
        <v>908</v>
      </c>
      <c r="D354" s="65">
        <v>901</v>
      </c>
    </row>
    <row r="355" spans="1:4" x14ac:dyDescent="0.25">
      <c r="A355" s="65" t="s">
        <v>276</v>
      </c>
      <c r="B355" s="65">
        <v>248</v>
      </c>
      <c r="C355" s="65">
        <v>110</v>
      </c>
      <c r="D355" s="65">
        <v>138</v>
      </c>
    </row>
    <row r="356" spans="1:4" ht="30" x14ac:dyDescent="0.25">
      <c r="A356" s="65" t="s">
        <v>277</v>
      </c>
      <c r="B356" s="65">
        <v>528</v>
      </c>
      <c r="C356" s="65">
        <v>273</v>
      </c>
      <c r="D356" s="65">
        <v>255</v>
      </c>
    </row>
    <row r="357" spans="1:4" ht="30" x14ac:dyDescent="0.25">
      <c r="A357" s="65" t="s">
        <v>278</v>
      </c>
      <c r="B357" s="65">
        <v>73</v>
      </c>
      <c r="C357" s="65">
        <v>41</v>
      </c>
      <c r="D357" s="65">
        <v>32</v>
      </c>
    </row>
    <row r="358" spans="1:4" x14ac:dyDescent="0.25">
      <c r="A358" s="65" t="s">
        <v>279</v>
      </c>
      <c r="B358" s="65">
        <v>1860</v>
      </c>
      <c r="C358" s="65">
        <v>998</v>
      </c>
      <c r="D358" s="65">
        <v>862</v>
      </c>
    </row>
    <row r="359" spans="1:4" x14ac:dyDescent="0.25">
      <c r="A359" s="65" t="s">
        <v>280</v>
      </c>
      <c r="B359" s="65">
        <v>541</v>
      </c>
      <c r="C359" s="65">
        <v>174</v>
      </c>
      <c r="D359" s="65">
        <v>367</v>
      </c>
    </row>
    <row r="360" spans="1:4" x14ac:dyDescent="0.25">
      <c r="A360" s="65" t="s">
        <v>281</v>
      </c>
      <c r="B360" s="65">
        <v>558</v>
      </c>
      <c r="C360" s="65">
        <v>336</v>
      </c>
      <c r="D360" s="65">
        <v>222</v>
      </c>
    </row>
    <row r="361" spans="1:4" ht="30" x14ac:dyDescent="0.25">
      <c r="A361" s="65" t="s">
        <v>282</v>
      </c>
      <c r="B361" s="65">
        <v>292</v>
      </c>
      <c r="C361" s="65">
        <v>145</v>
      </c>
      <c r="D361" s="65">
        <v>147</v>
      </c>
    </row>
    <row r="362" spans="1:4" x14ac:dyDescent="0.25">
      <c r="A362" s="65" t="s">
        <v>283</v>
      </c>
      <c r="B362" s="65">
        <v>325</v>
      </c>
      <c r="C362" s="65">
        <v>202</v>
      </c>
      <c r="D362" s="65">
        <v>123</v>
      </c>
    </row>
    <row r="363" spans="1:4" x14ac:dyDescent="0.25">
      <c r="A363" s="65" t="s">
        <v>284</v>
      </c>
      <c r="B363" s="65">
        <v>3178</v>
      </c>
      <c r="C363" s="65">
        <v>1791</v>
      </c>
      <c r="D363" s="65">
        <v>1387</v>
      </c>
    </row>
    <row r="364" spans="1:4" ht="45" x14ac:dyDescent="0.25">
      <c r="A364" s="65" t="s">
        <v>285</v>
      </c>
      <c r="B364" s="65">
        <v>2703</v>
      </c>
      <c r="C364" s="65">
        <v>1432</v>
      </c>
      <c r="D364" s="65">
        <v>1271</v>
      </c>
    </row>
    <row r="365" spans="1:4" x14ac:dyDescent="0.25">
      <c r="A365" s="65" t="s">
        <v>286</v>
      </c>
      <c r="B365" s="65">
        <v>409</v>
      </c>
      <c r="C365" s="65">
        <v>162</v>
      </c>
      <c r="D365" s="65">
        <v>247</v>
      </c>
    </row>
    <row r="366" spans="1:4" x14ac:dyDescent="0.25">
      <c r="A366" s="65" t="s">
        <v>287</v>
      </c>
      <c r="B366" s="65">
        <v>170</v>
      </c>
      <c r="C366" s="65">
        <v>110</v>
      </c>
      <c r="D366" s="65">
        <v>60</v>
      </c>
    </row>
    <row r="367" spans="1:4" ht="30" x14ac:dyDescent="0.25">
      <c r="A367" s="65" t="s">
        <v>288</v>
      </c>
      <c r="B367" s="65">
        <v>1777</v>
      </c>
      <c r="C367" s="65">
        <v>818</v>
      </c>
      <c r="D367" s="65">
        <v>959</v>
      </c>
    </row>
    <row r="368" spans="1:4" ht="30" x14ac:dyDescent="0.25">
      <c r="A368" s="65" t="s">
        <v>289</v>
      </c>
      <c r="B368" s="65">
        <v>282</v>
      </c>
      <c r="C368" s="65">
        <v>98</v>
      </c>
      <c r="D368" s="65">
        <v>184</v>
      </c>
    </row>
    <row r="369" spans="1:4" x14ac:dyDescent="0.25">
      <c r="A369" s="65" t="s">
        <v>290</v>
      </c>
      <c r="B369" s="65">
        <v>2629</v>
      </c>
      <c r="C369" s="65">
        <v>1423</v>
      </c>
      <c r="D369" s="65">
        <v>1206</v>
      </c>
    </row>
    <row r="370" spans="1:4" x14ac:dyDescent="0.25">
      <c r="A370" s="65" t="s">
        <v>291</v>
      </c>
      <c r="B370" s="65">
        <v>125</v>
      </c>
      <c r="C370" s="65">
        <v>60</v>
      </c>
      <c r="D370" s="65">
        <v>65</v>
      </c>
    </row>
    <row r="371" spans="1:4" x14ac:dyDescent="0.25">
      <c r="A371" s="65" t="s">
        <v>292</v>
      </c>
      <c r="B371" s="65">
        <v>48</v>
      </c>
      <c r="C371" s="65">
        <v>30</v>
      </c>
      <c r="D371" s="65">
        <v>18</v>
      </c>
    </row>
    <row r="372" spans="1:4" x14ac:dyDescent="0.25">
      <c r="A372" s="65" t="s">
        <v>293</v>
      </c>
      <c r="B372" s="65">
        <v>485</v>
      </c>
      <c r="C372" s="65">
        <v>281</v>
      </c>
      <c r="D372" s="65">
        <v>204</v>
      </c>
    </row>
    <row r="373" spans="1:4" ht="60" x14ac:dyDescent="0.25">
      <c r="A373" s="65" t="s">
        <v>294</v>
      </c>
      <c r="B373" s="65" t="s">
        <v>67</v>
      </c>
      <c r="C373" s="65" t="s">
        <v>67</v>
      </c>
      <c r="D373" s="65" t="s">
        <v>67</v>
      </c>
    </row>
    <row r="374" spans="1:4" ht="30" x14ac:dyDescent="0.25">
      <c r="A374" s="65" t="s">
        <v>295</v>
      </c>
      <c r="B374" s="65">
        <v>363</v>
      </c>
      <c r="C374" s="65">
        <v>38</v>
      </c>
      <c r="D374" s="65">
        <v>325</v>
      </c>
    </row>
    <row r="375" spans="1:4" x14ac:dyDescent="0.25">
      <c r="A375" s="65" t="s">
        <v>296</v>
      </c>
      <c r="B375" s="65">
        <v>763</v>
      </c>
      <c r="C375" s="65">
        <v>382</v>
      </c>
      <c r="D375" s="65">
        <v>381</v>
      </c>
    </row>
    <row r="376" spans="1:4" ht="45" x14ac:dyDescent="0.25">
      <c r="A376" s="65" t="s">
        <v>297</v>
      </c>
      <c r="B376" s="65">
        <v>2043</v>
      </c>
      <c r="C376" s="65">
        <v>1085</v>
      </c>
      <c r="D376" s="65">
        <v>958</v>
      </c>
    </row>
    <row r="377" spans="1:4" x14ac:dyDescent="0.25">
      <c r="A377" s="65" t="s">
        <v>298</v>
      </c>
      <c r="B377" s="65">
        <v>79</v>
      </c>
      <c r="C377" s="65">
        <v>34</v>
      </c>
      <c r="D377" s="65">
        <v>45</v>
      </c>
    </row>
    <row r="378" spans="1:4" x14ac:dyDescent="0.25">
      <c r="A378" s="65" t="s">
        <v>299</v>
      </c>
      <c r="B378" s="65">
        <v>1344</v>
      </c>
      <c r="C378" s="65">
        <v>202</v>
      </c>
      <c r="D378" s="65">
        <v>1142</v>
      </c>
    </row>
    <row r="379" spans="1:4" x14ac:dyDescent="0.25">
      <c r="A379" s="65" t="s">
        <v>300</v>
      </c>
      <c r="B379" s="65">
        <v>2540</v>
      </c>
      <c r="C379" s="65">
        <v>1285</v>
      </c>
      <c r="D379" s="65">
        <v>1255</v>
      </c>
    </row>
    <row r="380" spans="1:4" ht="45" x14ac:dyDescent="0.25">
      <c r="A380" s="65" t="s">
        <v>301</v>
      </c>
      <c r="B380" s="65">
        <v>1170</v>
      </c>
      <c r="C380" s="65">
        <v>539</v>
      </c>
      <c r="D380" s="65">
        <v>631</v>
      </c>
    </row>
    <row r="381" spans="1:4" ht="30" x14ac:dyDescent="0.25">
      <c r="A381" s="65" t="s">
        <v>302</v>
      </c>
      <c r="B381" s="65">
        <v>26342</v>
      </c>
      <c r="C381" s="65">
        <v>12957</v>
      </c>
      <c r="D381" s="65">
        <v>13385</v>
      </c>
    </row>
    <row r="382" spans="1:4" ht="45" x14ac:dyDescent="0.25">
      <c r="A382" s="65" t="s">
        <v>137</v>
      </c>
      <c r="B382" s="65">
        <v>207</v>
      </c>
      <c r="C382" s="65">
        <v>91</v>
      </c>
      <c r="D382" s="65">
        <v>116</v>
      </c>
    </row>
    <row r="383" spans="1:4" x14ac:dyDescent="0.25">
      <c r="A383" s="65" t="s">
        <v>139</v>
      </c>
      <c r="B383" s="65">
        <v>660</v>
      </c>
      <c r="C383" s="65">
        <v>358</v>
      </c>
      <c r="D383" s="65">
        <v>302</v>
      </c>
    </row>
    <row r="384" spans="1:4" ht="45" x14ac:dyDescent="0.25">
      <c r="A384" s="65" t="s">
        <v>303</v>
      </c>
      <c r="B384" s="65">
        <v>2854</v>
      </c>
      <c r="C384" s="65">
        <v>1601</v>
      </c>
      <c r="D384" s="65">
        <v>1253</v>
      </c>
    </row>
    <row r="385" spans="1:4" ht="30" x14ac:dyDescent="0.25">
      <c r="A385" s="65" t="s">
        <v>304</v>
      </c>
      <c r="B385" s="65">
        <v>167595</v>
      </c>
      <c r="C385" s="65">
        <v>84334</v>
      </c>
      <c r="D385" s="65">
        <v>83261</v>
      </c>
    </row>
    <row r="386" spans="1:4" ht="15" customHeight="1" x14ac:dyDescent="0.25">
      <c r="A386" s="164" t="s">
        <v>307</v>
      </c>
      <c r="B386" s="165"/>
      <c r="C386" s="165"/>
      <c r="D386" s="166"/>
    </row>
    <row r="387" spans="1:4" x14ac:dyDescent="0.25">
      <c r="A387" s="65" t="s">
        <v>186</v>
      </c>
      <c r="B387" s="65">
        <v>201</v>
      </c>
      <c r="C387" s="65">
        <v>111</v>
      </c>
      <c r="D387" s="65">
        <v>90</v>
      </c>
    </row>
    <row r="388" spans="1:4" x14ac:dyDescent="0.25">
      <c r="A388" s="65" t="s">
        <v>187</v>
      </c>
      <c r="B388" s="65">
        <v>193</v>
      </c>
      <c r="C388" s="65">
        <v>72</v>
      </c>
      <c r="D388" s="65">
        <v>121</v>
      </c>
    </row>
    <row r="389" spans="1:4" ht="60" x14ac:dyDescent="0.25">
      <c r="A389" s="65" t="s">
        <v>188</v>
      </c>
      <c r="B389" s="65">
        <v>1012</v>
      </c>
      <c r="C389" s="65">
        <v>518</v>
      </c>
      <c r="D389" s="65">
        <v>494</v>
      </c>
    </row>
    <row r="390" spans="1:4" x14ac:dyDescent="0.25">
      <c r="A390" s="65" t="s">
        <v>189</v>
      </c>
      <c r="B390" s="65">
        <v>278</v>
      </c>
      <c r="C390" s="65">
        <v>103</v>
      </c>
      <c r="D390" s="65">
        <v>175</v>
      </c>
    </row>
    <row r="391" spans="1:4" x14ac:dyDescent="0.25">
      <c r="A391" s="65" t="s">
        <v>190</v>
      </c>
      <c r="B391" s="65">
        <v>560</v>
      </c>
      <c r="C391" s="65">
        <v>187</v>
      </c>
      <c r="D391" s="65">
        <v>373</v>
      </c>
    </row>
    <row r="392" spans="1:4" x14ac:dyDescent="0.25">
      <c r="A392" s="65" t="s">
        <v>191</v>
      </c>
      <c r="B392" s="65">
        <v>64</v>
      </c>
      <c r="C392" s="65">
        <v>16</v>
      </c>
      <c r="D392" s="65">
        <v>48</v>
      </c>
    </row>
    <row r="393" spans="1:4" x14ac:dyDescent="0.25">
      <c r="A393" s="65" t="s">
        <v>192</v>
      </c>
      <c r="B393" s="65">
        <v>328</v>
      </c>
      <c r="C393" s="65">
        <v>77</v>
      </c>
      <c r="D393" s="65">
        <v>251</v>
      </c>
    </row>
    <row r="394" spans="1:4" x14ac:dyDescent="0.25">
      <c r="A394" s="65" t="s">
        <v>193</v>
      </c>
      <c r="B394" s="65">
        <v>710</v>
      </c>
      <c r="C394" s="65">
        <v>292</v>
      </c>
      <c r="D394" s="65">
        <v>418</v>
      </c>
    </row>
    <row r="395" spans="1:4" ht="30" x14ac:dyDescent="0.25">
      <c r="A395" s="65" t="s">
        <v>194</v>
      </c>
      <c r="B395" s="65">
        <v>1482</v>
      </c>
      <c r="C395" s="65">
        <v>857</v>
      </c>
      <c r="D395" s="65">
        <v>625</v>
      </c>
    </row>
    <row r="396" spans="1:4" x14ac:dyDescent="0.25">
      <c r="A396" s="65" t="s">
        <v>195</v>
      </c>
      <c r="B396" s="65">
        <v>103</v>
      </c>
      <c r="C396" s="65">
        <v>51</v>
      </c>
      <c r="D396" s="65">
        <v>52</v>
      </c>
    </row>
    <row r="397" spans="1:4" x14ac:dyDescent="0.25">
      <c r="A397" s="65" t="s">
        <v>196</v>
      </c>
      <c r="B397" s="65">
        <v>67</v>
      </c>
      <c r="C397" s="65">
        <v>37</v>
      </c>
      <c r="D397" s="65">
        <v>30</v>
      </c>
    </row>
    <row r="398" spans="1:4" x14ac:dyDescent="0.25">
      <c r="A398" s="65" t="s">
        <v>197</v>
      </c>
      <c r="B398" s="65">
        <v>2313</v>
      </c>
      <c r="C398" s="65">
        <v>1521</v>
      </c>
      <c r="D398" s="65">
        <v>792</v>
      </c>
    </row>
    <row r="399" spans="1:4" ht="30" x14ac:dyDescent="0.25">
      <c r="A399" s="65" t="s">
        <v>198</v>
      </c>
      <c r="B399" s="65" t="s">
        <v>67</v>
      </c>
      <c r="C399" s="65" t="s">
        <v>67</v>
      </c>
      <c r="D399" s="65" t="s">
        <v>67</v>
      </c>
    </row>
    <row r="400" spans="1:4" x14ac:dyDescent="0.25">
      <c r="A400" s="65" t="s">
        <v>199</v>
      </c>
      <c r="B400" s="65">
        <v>724</v>
      </c>
      <c r="C400" s="65">
        <v>362</v>
      </c>
      <c r="D400" s="65">
        <v>362</v>
      </c>
    </row>
    <row r="401" spans="1:4" x14ac:dyDescent="0.25">
      <c r="A401" s="65" t="s">
        <v>200</v>
      </c>
      <c r="B401" s="65">
        <v>198</v>
      </c>
      <c r="C401" s="65">
        <v>42</v>
      </c>
      <c r="D401" s="65">
        <v>156</v>
      </c>
    </row>
    <row r="402" spans="1:4" x14ac:dyDescent="0.25">
      <c r="A402" s="65" t="s">
        <v>201</v>
      </c>
      <c r="B402" s="65">
        <v>335</v>
      </c>
      <c r="C402" s="65">
        <v>82</v>
      </c>
      <c r="D402" s="65">
        <v>253</v>
      </c>
    </row>
    <row r="403" spans="1:4" ht="30" x14ac:dyDescent="0.25">
      <c r="A403" s="65" t="s">
        <v>202</v>
      </c>
      <c r="B403" s="65">
        <v>32</v>
      </c>
      <c r="C403" s="65">
        <v>13</v>
      </c>
      <c r="D403" s="65">
        <v>19</v>
      </c>
    </row>
    <row r="404" spans="1:4" x14ac:dyDescent="0.25">
      <c r="A404" s="65" t="s">
        <v>203</v>
      </c>
      <c r="B404" s="65" t="s">
        <v>67</v>
      </c>
      <c r="C404" s="65" t="s">
        <v>67</v>
      </c>
      <c r="D404" s="65" t="s">
        <v>67</v>
      </c>
    </row>
    <row r="405" spans="1:4" ht="30" x14ac:dyDescent="0.25">
      <c r="A405" s="65" t="s">
        <v>204</v>
      </c>
      <c r="B405" s="65">
        <v>423</v>
      </c>
      <c r="C405" s="65">
        <v>222</v>
      </c>
      <c r="D405" s="65">
        <v>201</v>
      </c>
    </row>
    <row r="406" spans="1:4" ht="30" x14ac:dyDescent="0.25">
      <c r="A406" s="65" t="s">
        <v>205</v>
      </c>
      <c r="B406" s="65">
        <v>72</v>
      </c>
      <c r="C406" s="65">
        <v>29</v>
      </c>
      <c r="D406" s="65">
        <v>43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ht="30" x14ac:dyDescent="0.25">
      <c r="A408" s="65" t="s">
        <v>207</v>
      </c>
      <c r="B408" s="65" t="s">
        <v>67</v>
      </c>
      <c r="C408" s="65" t="s">
        <v>67</v>
      </c>
      <c r="D408" s="65" t="s">
        <v>67</v>
      </c>
    </row>
    <row r="409" spans="1:4" ht="30" x14ac:dyDescent="0.25">
      <c r="A409" s="65" t="s">
        <v>208</v>
      </c>
      <c r="B409" s="65">
        <v>2951</v>
      </c>
      <c r="C409" s="65">
        <v>1924</v>
      </c>
      <c r="D409" s="65">
        <v>1027</v>
      </c>
    </row>
    <row r="410" spans="1:4" x14ac:dyDescent="0.25">
      <c r="A410" s="65" t="s">
        <v>209</v>
      </c>
      <c r="B410" s="65">
        <v>165</v>
      </c>
      <c r="C410" s="65">
        <v>62</v>
      </c>
      <c r="D410" s="65">
        <v>103</v>
      </c>
    </row>
    <row r="411" spans="1:4" x14ac:dyDescent="0.25">
      <c r="A411" s="65" t="s">
        <v>210</v>
      </c>
      <c r="B411" s="65">
        <v>1481</v>
      </c>
      <c r="C411" s="65">
        <v>794</v>
      </c>
      <c r="D411" s="65">
        <v>687</v>
      </c>
    </row>
    <row r="412" spans="1:4" x14ac:dyDescent="0.25">
      <c r="A412" s="65" t="s">
        <v>211</v>
      </c>
      <c r="B412" s="65">
        <v>5422</v>
      </c>
      <c r="C412" s="65">
        <v>2340</v>
      </c>
      <c r="D412" s="65">
        <v>3082</v>
      </c>
    </row>
    <row r="413" spans="1:4" x14ac:dyDescent="0.25">
      <c r="A413" s="65" t="s">
        <v>212</v>
      </c>
      <c r="B413" s="65">
        <v>2147</v>
      </c>
      <c r="C413" s="65">
        <v>1121</v>
      </c>
      <c r="D413" s="65">
        <v>1026</v>
      </c>
    </row>
    <row r="414" spans="1:4" x14ac:dyDescent="0.25">
      <c r="A414" s="65" t="s">
        <v>213</v>
      </c>
      <c r="B414" s="65">
        <v>549</v>
      </c>
      <c r="C414" s="65">
        <v>216</v>
      </c>
      <c r="D414" s="65">
        <v>333</v>
      </c>
    </row>
    <row r="415" spans="1:4" ht="30" x14ac:dyDescent="0.25">
      <c r="A415" s="65" t="s">
        <v>214</v>
      </c>
      <c r="B415" s="65">
        <v>2860</v>
      </c>
      <c r="C415" s="65">
        <v>1073</v>
      </c>
      <c r="D415" s="65">
        <v>1787</v>
      </c>
    </row>
    <row r="416" spans="1:4" x14ac:dyDescent="0.25">
      <c r="A416" s="65" t="s">
        <v>215</v>
      </c>
      <c r="B416" s="65">
        <v>318</v>
      </c>
      <c r="C416" s="65">
        <v>122</v>
      </c>
      <c r="D416" s="65">
        <v>196</v>
      </c>
    </row>
    <row r="417" spans="1:4" x14ac:dyDescent="0.25">
      <c r="A417" s="65" t="s">
        <v>216</v>
      </c>
      <c r="B417" s="65">
        <v>462</v>
      </c>
      <c r="C417" s="65">
        <v>209</v>
      </c>
      <c r="D417" s="65">
        <v>253</v>
      </c>
    </row>
    <row r="418" spans="1:4" ht="75" x14ac:dyDescent="0.25">
      <c r="A418" s="65" t="s">
        <v>217</v>
      </c>
      <c r="B418" s="65">
        <v>6411</v>
      </c>
      <c r="C418" s="65">
        <v>3364</v>
      </c>
      <c r="D418" s="65">
        <v>3047</v>
      </c>
    </row>
    <row r="419" spans="1:4" ht="45" x14ac:dyDescent="0.25">
      <c r="A419" s="65" t="s">
        <v>218</v>
      </c>
      <c r="B419" s="65" t="s">
        <v>67</v>
      </c>
      <c r="C419" s="65" t="s">
        <v>67</v>
      </c>
      <c r="D419" s="65" t="s">
        <v>67</v>
      </c>
    </row>
    <row r="420" spans="1:4" ht="60" x14ac:dyDescent="0.25">
      <c r="A420" s="65" t="s">
        <v>219</v>
      </c>
      <c r="B420" s="65" t="s">
        <v>67</v>
      </c>
      <c r="C420" s="65" t="s">
        <v>67</v>
      </c>
      <c r="D420" s="65" t="s">
        <v>67</v>
      </c>
    </row>
    <row r="421" spans="1:4" ht="45" x14ac:dyDescent="0.25">
      <c r="A421" s="65" t="s">
        <v>220</v>
      </c>
      <c r="B421" s="65">
        <v>143</v>
      </c>
      <c r="C421" s="65">
        <v>36</v>
      </c>
      <c r="D421" s="65">
        <v>107</v>
      </c>
    </row>
    <row r="422" spans="1:4" x14ac:dyDescent="0.25">
      <c r="A422" s="65" t="s">
        <v>221</v>
      </c>
      <c r="B422" s="65">
        <v>57</v>
      </c>
      <c r="C422" s="65">
        <v>27</v>
      </c>
      <c r="D422" s="65">
        <v>30</v>
      </c>
    </row>
    <row r="423" spans="1:4" ht="45" x14ac:dyDescent="0.25">
      <c r="A423" s="65" t="s">
        <v>222</v>
      </c>
      <c r="B423" s="65">
        <v>25</v>
      </c>
      <c r="C423" s="65">
        <v>5</v>
      </c>
      <c r="D423" s="65">
        <v>20</v>
      </c>
    </row>
    <row r="424" spans="1:4" x14ac:dyDescent="0.25">
      <c r="A424" s="65" t="s">
        <v>223</v>
      </c>
      <c r="B424" s="65">
        <v>1334</v>
      </c>
      <c r="C424" s="65">
        <v>657</v>
      </c>
      <c r="D424" s="65">
        <v>677</v>
      </c>
    </row>
    <row r="425" spans="1:4" ht="45" x14ac:dyDescent="0.25">
      <c r="A425" s="65" t="s">
        <v>224</v>
      </c>
      <c r="B425" s="65">
        <v>44</v>
      </c>
      <c r="C425" s="65">
        <v>20</v>
      </c>
      <c r="D425" s="65">
        <v>24</v>
      </c>
    </row>
    <row r="426" spans="1:4" ht="45" x14ac:dyDescent="0.25">
      <c r="A426" s="65" t="s">
        <v>225</v>
      </c>
      <c r="B426" s="65">
        <v>216</v>
      </c>
      <c r="C426" s="65">
        <v>62</v>
      </c>
      <c r="D426" s="65">
        <v>154</v>
      </c>
    </row>
    <row r="427" spans="1:4" x14ac:dyDescent="0.25">
      <c r="A427" s="65" t="s">
        <v>226</v>
      </c>
      <c r="B427" s="65">
        <v>14464</v>
      </c>
      <c r="C427" s="65">
        <v>7605</v>
      </c>
      <c r="D427" s="65">
        <v>6859</v>
      </c>
    </row>
    <row r="428" spans="1:4" x14ac:dyDescent="0.25">
      <c r="A428" s="65" t="s">
        <v>227</v>
      </c>
      <c r="B428" s="65">
        <v>837</v>
      </c>
      <c r="C428" s="65">
        <v>250</v>
      </c>
      <c r="D428" s="65">
        <v>587</v>
      </c>
    </row>
    <row r="429" spans="1:4" x14ac:dyDescent="0.25">
      <c r="A429" s="65" t="s">
        <v>228</v>
      </c>
      <c r="B429" s="65">
        <v>240</v>
      </c>
      <c r="C429" s="65">
        <v>131</v>
      </c>
      <c r="D429" s="65">
        <v>109</v>
      </c>
    </row>
    <row r="430" spans="1:4" ht="60" x14ac:dyDescent="0.25">
      <c r="A430" s="65" t="s">
        <v>229</v>
      </c>
      <c r="B430" s="65">
        <v>2975</v>
      </c>
      <c r="C430" s="65">
        <v>1956</v>
      </c>
      <c r="D430" s="65">
        <v>1019</v>
      </c>
    </row>
    <row r="431" spans="1:4" ht="30" x14ac:dyDescent="0.25">
      <c r="A431" s="65" t="s">
        <v>230</v>
      </c>
      <c r="B431" s="65">
        <v>279</v>
      </c>
      <c r="C431" s="65">
        <v>76</v>
      </c>
      <c r="D431" s="65">
        <v>203</v>
      </c>
    </row>
    <row r="432" spans="1:4" x14ac:dyDescent="0.25">
      <c r="A432" s="65" t="s">
        <v>231</v>
      </c>
      <c r="B432" s="65">
        <v>9</v>
      </c>
      <c r="C432" s="65">
        <v>5</v>
      </c>
      <c r="D432" s="65">
        <v>4</v>
      </c>
    </row>
    <row r="433" spans="1:4" ht="45" x14ac:dyDescent="0.25">
      <c r="A433" s="65" t="s">
        <v>232</v>
      </c>
      <c r="B433" s="65">
        <v>15</v>
      </c>
      <c r="C433" s="65">
        <v>8</v>
      </c>
      <c r="D433" s="65">
        <v>7</v>
      </c>
    </row>
    <row r="434" spans="1:4" ht="30" x14ac:dyDescent="0.25">
      <c r="A434" s="65" t="s">
        <v>233</v>
      </c>
      <c r="B434" s="65">
        <v>52499</v>
      </c>
      <c r="C434" s="65">
        <v>26655</v>
      </c>
      <c r="D434" s="65">
        <v>25844</v>
      </c>
    </row>
    <row r="435" spans="1:4" x14ac:dyDescent="0.25">
      <c r="A435" s="65" t="s">
        <v>234</v>
      </c>
      <c r="B435" s="65">
        <v>116</v>
      </c>
      <c r="C435" s="65">
        <v>92</v>
      </c>
      <c r="D435" s="65">
        <v>24</v>
      </c>
    </row>
    <row r="436" spans="1:4" x14ac:dyDescent="0.25">
      <c r="A436" s="65" t="s">
        <v>235</v>
      </c>
      <c r="B436" s="65">
        <v>88</v>
      </c>
      <c r="C436" s="65">
        <v>50</v>
      </c>
      <c r="D436" s="65">
        <v>38</v>
      </c>
    </row>
    <row r="437" spans="1:4" x14ac:dyDescent="0.25">
      <c r="A437" s="65" t="s">
        <v>236</v>
      </c>
      <c r="B437" s="65">
        <v>63</v>
      </c>
      <c r="C437" s="65">
        <v>47</v>
      </c>
      <c r="D437" s="65">
        <v>16</v>
      </c>
    </row>
    <row r="438" spans="1:4" x14ac:dyDescent="0.25">
      <c r="A438" s="65" t="s">
        <v>237</v>
      </c>
      <c r="B438" s="65">
        <v>25</v>
      </c>
      <c r="C438" s="65">
        <v>16</v>
      </c>
      <c r="D438" s="65">
        <v>9</v>
      </c>
    </row>
    <row r="439" spans="1:4" x14ac:dyDescent="0.25">
      <c r="A439" s="65" t="s">
        <v>238</v>
      </c>
      <c r="B439" s="65">
        <v>10</v>
      </c>
      <c r="C439" s="65">
        <v>8</v>
      </c>
      <c r="D439" s="65">
        <v>2</v>
      </c>
    </row>
    <row r="440" spans="1:4" ht="30" x14ac:dyDescent="0.25">
      <c r="A440" s="65" t="s">
        <v>239</v>
      </c>
      <c r="B440" s="65">
        <v>6</v>
      </c>
      <c r="C440" s="65">
        <v>6</v>
      </c>
      <c r="D440" s="65" t="s">
        <v>67</v>
      </c>
    </row>
    <row r="441" spans="1:4" ht="30" x14ac:dyDescent="0.25">
      <c r="A441" s="65" t="s">
        <v>240</v>
      </c>
      <c r="B441" s="65">
        <v>39</v>
      </c>
      <c r="C441" s="65">
        <v>33</v>
      </c>
      <c r="D441" s="65">
        <v>6</v>
      </c>
    </row>
    <row r="442" spans="1:4" x14ac:dyDescent="0.25">
      <c r="A442" s="65" t="s">
        <v>241</v>
      </c>
      <c r="B442" s="65">
        <v>14</v>
      </c>
      <c r="C442" s="65">
        <v>7</v>
      </c>
      <c r="D442" s="65">
        <v>7</v>
      </c>
    </row>
    <row r="443" spans="1:4" x14ac:dyDescent="0.25">
      <c r="A443" s="65" t="s">
        <v>242</v>
      </c>
      <c r="B443" s="65">
        <v>53</v>
      </c>
      <c r="C443" s="65">
        <v>45</v>
      </c>
      <c r="D443" s="65">
        <v>8</v>
      </c>
    </row>
    <row r="444" spans="1:4" x14ac:dyDescent="0.25">
      <c r="A444" s="65" t="s">
        <v>243</v>
      </c>
      <c r="B444" s="65">
        <v>137</v>
      </c>
      <c r="C444" s="65">
        <v>72</v>
      </c>
      <c r="D444" s="65">
        <v>65</v>
      </c>
    </row>
    <row r="445" spans="1:4" x14ac:dyDescent="0.25">
      <c r="A445" s="65" t="s">
        <v>244</v>
      </c>
      <c r="B445" s="65">
        <v>77</v>
      </c>
      <c r="C445" s="65">
        <v>43</v>
      </c>
      <c r="D445" s="65">
        <v>34</v>
      </c>
    </row>
    <row r="446" spans="1:4" x14ac:dyDescent="0.25">
      <c r="A446" s="65" t="s">
        <v>245</v>
      </c>
      <c r="B446" s="65">
        <v>71</v>
      </c>
      <c r="C446" s="65">
        <v>27</v>
      </c>
      <c r="D446" s="65">
        <v>44</v>
      </c>
    </row>
    <row r="447" spans="1:4" x14ac:dyDescent="0.25">
      <c r="A447" s="65" t="s">
        <v>246</v>
      </c>
      <c r="B447" s="65">
        <v>35</v>
      </c>
      <c r="C447" s="65">
        <v>26</v>
      </c>
      <c r="D447" s="65">
        <v>9</v>
      </c>
    </row>
    <row r="448" spans="1:4" x14ac:dyDescent="0.25">
      <c r="A448" s="65" t="s">
        <v>247</v>
      </c>
      <c r="B448" s="65">
        <v>154</v>
      </c>
      <c r="C448" s="65">
        <v>79</v>
      </c>
      <c r="D448" s="65">
        <v>75</v>
      </c>
    </row>
    <row r="449" spans="1:4" x14ac:dyDescent="0.25">
      <c r="A449" s="65" t="s">
        <v>248</v>
      </c>
      <c r="B449" s="65">
        <v>211</v>
      </c>
      <c r="C449" s="65">
        <v>157</v>
      </c>
      <c r="D449" s="65">
        <v>54</v>
      </c>
    </row>
    <row r="450" spans="1:4" x14ac:dyDescent="0.25">
      <c r="A450" s="65" t="s">
        <v>249</v>
      </c>
      <c r="B450" s="65">
        <v>9</v>
      </c>
      <c r="C450" s="65">
        <v>7</v>
      </c>
      <c r="D450" s="65">
        <v>2</v>
      </c>
    </row>
    <row r="451" spans="1:4" ht="30" x14ac:dyDescent="0.25">
      <c r="A451" s="65" t="s">
        <v>250</v>
      </c>
      <c r="B451" s="65">
        <v>63</v>
      </c>
      <c r="C451" s="65">
        <v>57</v>
      </c>
      <c r="D451" s="65">
        <v>6</v>
      </c>
    </row>
    <row r="452" spans="1:4" x14ac:dyDescent="0.25">
      <c r="A452" s="65" t="s">
        <v>251</v>
      </c>
      <c r="B452" s="65">
        <v>32</v>
      </c>
      <c r="C452" s="65">
        <v>22</v>
      </c>
      <c r="D452" s="65">
        <v>10</v>
      </c>
    </row>
    <row r="453" spans="1:4" x14ac:dyDescent="0.25">
      <c r="A453" s="65" t="s">
        <v>252</v>
      </c>
      <c r="B453" s="65">
        <v>99</v>
      </c>
      <c r="C453" s="65">
        <v>38</v>
      </c>
      <c r="D453" s="65">
        <v>61</v>
      </c>
    </row>
    <row r="454" spans="1:4" ht="45" x14ac:dyDescent="0.25">
      <c r="A454" s="65" t="s">
        <v>253</v>
      </c>
      <c r="B454" s="65">
        <v>27</v>
      </c>
      <c r="C454" s="65">
        <v>21</v>
      </c>
      <c r="D454" s="65">
        <v>6</v>
      </c>
    </row>
    <row r="455" spans="1:4" ht="30" x14ac:dyDescent="0.25">
      <c r="A455" s="65" t="s">
        <v>254</v>
      </c>
      <c r="B455" s="65" t="s">
        <v>67</v>
      </c>
      <c r="C455" s="65" t="s">
        <v>67</v>
      </c>
      <c r="D455" s="65" t="s">
        <v>67</v>
      </c>
    </row>
    <row r="456" spans="1:4" ht="30" x14ac:dyDescent="0.25">
      <c r="A456" s="65" t="s">
        <v>255</v>
      </c>
      <c r="B456" s="65" t="s">
        <v>67</v>
      </c>
      <c r="C456" s="65" t="s">
        <v>67</v>
      </c>
      <c r="D456" s="65" t="s">
        <v>67</v>
      </c>
    </row>
    <row r="457" spans="1:4" x14ac:dyDescent="0.25">
      <c r="A457" s="65" t="s">
        <v>256</v>
      </c>
      <c r="B457" s="65">
        <v>120</v>
      </c>
      <c r="C457" s="65">
        <v>83</v>
      </c>
      <c r="D457" s="65">
        <v>37</v>
      </c>
    </row>
    <row r="458" spans="1:4" x14ac:dyDescent="0.25">
      <c r="A458" s="65" t="s">
        <v>257</v>
      </c>
      <c r="B458" s="65">
        <v>134</v>
      </c>
      <c r="C458" s="65">
        <v>98</v>
      </c>
      <c r="D458" s="65">
        <v>36</v>
      </c>
    </row>
    <row r="459" spans="1:4" ht="75" x14ac:dyDescent="0.25">
      <c r="A459" s="65" t="s">
        <v>258</v>
      </c>
      <c r="B459" s="65">
        <v>105</v>
      </c>
      <c r="C459" s="65">
        <v>55</v>
      </c>
      <c r="D459" s="65">
        <v>50</v>
      </c>
    </row>
    <row r="460" spans="1:4" ht="45" x14ac:dyDescent="0.25">
      <c r="A460" s="65" t="s">
        <v>259</v>
      </c>
      <c r="B460" s="65">
        <v>197</v>
      </c>
      <c r="C460" s="65">
        <v>120</v>
      </c>
      <c r="D460" s="65">
        <v>77</v>
      </c>
    </row>
    <row r="461" spans="1:4" ht="30" x14ac:dyDescent="0.25">
      <c r="A461" s="65" t="s">
        <v>260</v>
      </c>
      <c r="B461" s="65">
        <v>1885</v>
      </c>
      <c r="C461" s="65">
        <v>1209</v>
      </c>
      <c r="D461" s="65">
        <v>676</v>
      </c>
    </row>
    <row r="462" spans="1:4" ht="30" x14ac:dyDescent="0.25">
      <c r="A462" s="65" t="s">
        <v>261</v>
      </c>
      <c r="B462" s="65">
        <v>49</v>
      </c>
      <c r="C462" s="65">
        <v>24</v>
      </c>
      <c r="D462" s="65">
        <v>25</v>
      </c>
    </row>
    <row r="463" spans="1:4" x14ac:dyDescent="0.25">
      <c r="A463" s="65" t="s">
        <v>262</v>
      </c>
      <c r="B463" s="65">
        <v>17</v>
      </c>
      <c r="C463" s="65">
        <v>9</v>
      </c>
      <c r="D463" s="65">
        <v>8</v>
      </c>
    </row>
    <row r="464" spans="1:4" x14ac:dyDescent="0.25">
      <c r="A464" s="65" t="s">
        <v>263</v>
      </c>
      <c r="B464" s="65">
        <v>451</v>
      </c>
      <c r="C464" s="65">
        <v>163</v>
      </c>
      <c r="D464" s="65">
        <v>288</v>
      </c>
    </row>
    <row r="465" spans="1:4" x14ac:dyDescent="0.25">
      <c r="A465" s="65" t="s">
        <v>264</v>
      </c>
      <c r="B465" s="65">
        <v>88</v>
      </c>
      <c r="C465" s="65">
        <v>40</v>
      </c>
      <c r="D465" s="65">
        <v>48</v>
      </c>
    </row>
    <row r="466" spans="1:4" ht="45" x14ac:dyDescent="0.25">
      <c r="A466" s="65" t="s">
        <v>265</v>
      </c>
      <c r="B466" s="65">
        <v>101</v>
      </c>
      <c r="C466" s="65">
        <v>28</v>
      </c>
      <c r="D466" s="65">
        <v>73</v>
      </c>
    </row>
    <row r="467" spans="1:4" x14ac:dyDescent="0.25">
      <c r="A467" s="65" t="s">
        <v>266</v>
      </c>
      <c r="B467" s="65">
        <v>178</v>
      </c>
      <c r="C467" s="65">
        <v>86</v>
      </c>
      <c r="D467" s="65">
        <v>92</v>
      </c>
    </row>
    <row r="468" spans="1:4" ht="30" x14ac:dyDescent="0.25">
      <c r="A468" s="65" t="s">
        <v>267</v>
      </c>
      <c r="B468" s="65">
        <v>184</v>
      </c>
      <c r="C468" s="65">
        <v>38</v>
      </c>
      <c r="D468" s="65">
        <v>146</v>
      </c>
    </row>
    <row r="469" spans="1:4" x14ac:dyDescent="0.25">
      <c r="A469" s="65" t="s">
        <v>268</v>
      </c>
      <c r="B469" s="65">
        <v>88</v>
      </c>
      <c r="C469" s="65">
        <v>15</v>
      </c>
      <c r="D469" s="65">
        <v>73</v>
      </c>
    </row>
    <row r="470" spans="1:4" x14ac:dyDescent="0.25">
      <c r="A470" s="65" t="s">
        <v>269</v>
      </c>
      <c r="B470" s="65">
        <v>78</v>
      </c>
      <c r="C470" s="65">
        <v>25</v>
      </c>
      <c r="D470" s="65">
        <v>53</v>
      </c>
    </row>
    <row r="471" spans="1:4" x14ac:dyDescent="0.25">
      <c r="A471" s="65" t="s">
        <v>270</v>
      </c>
      <c r="B471" s="65">
        <v>107</v>
      </c>
      <c r="C471" s="65">
        <v>25</v>
      </c>
      <c r="D471" s="65">
        <v>82</v>
      </c>
    </row>
    <row r="472" spans="1:4" ht="60" x14ac:dyDescent="0.25">
      <c r="A472" s="65" t="s">
        <v>271</v>
      </c>
      <c r="B472" s="65">
        <v>48</v>
      </c>
      <c r="C472" s="65">
        <v>9</v>
      </c>
      <c r="D472" s="65">
        <v>39</v>
      </c>
    </row>
    <row r="473" spans="1:4" ht="30" x14ac:dyDescent="0.25">
      <c r="A473" s="65" t="s">
        <v>272</v>
      </c>
      <c r="B473" s="65">
        <v>987</v>
      </c>
      <c r="C473" s="65">
        <v>478</v>
      </c>
      <c r="D473" s="65">
        <v>509</v>
      </c>
    </row>
    <row r="474" spans="1:4" ht="45" x14ac:dyDescent="0.25">
      <c r="A474" s="65" t="s">
        <v>273</v>
      </c>
      <c r="B474" s="65">
        <v>221</v>
      </c>
      <c r="C474" s="65">
        <v>77</v>
      </c>
      <c r="D474" s="65">
        <v>144</v>
      </c>
    </row>
    <row r="475" spans="1:4" ht="30" x14ac:dyDescent="0.25">
      <c r="A475" s="65" t="s">
        <v>274</v>
      </c>
      <c r="B475" s="65">
        <v>2597</v>
      </c>
      <c r="C475" s="65">
        <v>1017</v>
      </c>
      <c r="D475" s="65">
        <v>1580</v>
      </c>
    </row>
    <row r="476" spans="1:4" ht="30" x14ac:dyDescent="0.25">
      <c r="A476" s="65" t="s">
        <v>275</v>
      </c>
      <c r="B476" s="65">
        <v>647</v>
      </c>
      <c r="C476" s="65">
        <v>352</v>
      </c>
      <c r="D476" s="65">
        <v>295</v>
      </c>
    </row>
    <row r="477" spans="1:4" x14ac:dyDescent="0.25">
      <c r="A477" s="65" t="s">
        <v>276</v>
      </c>
      <c r="B477" s="65">
        <v>217</v>
      </c>
      <c r="C477" s="65">
        <v>100</v>
      </c>
      <c r="D477" s="65">
        <v>117</v>
      </c>
    </row>
    <row r="478" spans="1:4" ht="30" x14ac:dyDescent="0.25">
      <c r="A478" s="65" t="s">
        <v>277</v>
      </c>
      <c r="B478" s="65">
        <v>269</v>
      </c>
      <c r="C478" s="65">
        <v>146</v>
      </c>
      <c r="D478" s="65">
        <v>123</v>
      </c>
    </row>
    <row r="479" spans="1:4" ht="30" x14ac:dyDescent="0.25">
      <c r="A479" s="65" t="s">
        <v>278</v>
      </c>
      <c r="B479" s="65">
        <v>15</v>
      </c>
      <c r="C479" s="65">
        <v>14</v>
      </c>
      <c r="D479" s="65">
        <v>1</v>
      </c>
    </row>
    <row r="480" spans="1:4" x14ac:dyDescent="0.25">
      <c r="A480" s="65" t="s">
        <v>279</v>
      </c>
      <c r="B480" s="65">
        <v>394</v>
      </c>
      <c r="C480" s="65">
        <v>223</v>
      </c>
      <c r="D480" s="65">
        <v>171</v>
      </c>
    </row>
    <row r="481" spans="1:4" x14ac:dyDescent="0.25">
      <c r="A481" s="65" t="s">
        <v>280</v>
      </c>
      <c r="B481" s="65">
        <v>126</v>
      </c>
      <c r="C481" s="65">
        <v>42</v>
      </c>
      <c r="D481" s="65">
        <v>84</v>
      </c>
    </row>
    <row r="482" spans="1:4" x14ac:dyDescent="0.25">
      <c r="A482" s="65" t="s">
        <v>281</v>
      </c>
      <c r="B482" s="65">
        <v>295</v>
      </c>
      <c r="C482" s="65">
        <v>187</v>
      </c>
      <c r="D482" s="65">
        <v>108</v>
      </c>
    </row>
    <row r="483" spans="1:4" ht="30" x14ac:dyDescent="0.25">
      <c r="A483" s="65" t="s">
        <v>282</v>
      </c>
      <c r="B483" s="65">
        <v>99</v>
      </c>
      <c r="C483" s="65">
        <v>27</v>
      </c>
      <c r="D483" s="65">
        <v>72</v>
      </c>
    </row>
    <row r="484" spans="1:4" x14ac:dyDescent="0.25">
      <c r="A484" s="65" t="s">
        <v>283</v>
      </c>
      <c r="B484" s="65">
        <v>73</v>
      </c>
      <c r="C484" s="65">
        <v>41</v>
      </c>
      <c r="D484" s="65">
        <v>32</v>
      </c>
    </row>
    <row r="485" spans="1:4" x14ac:dyDescent="0.25">
      <c r="A485" s="65" t="s">
        <v>284</v>
      </c>
      <c r="B485" s="65">
        <v>911</v>
      </c>
      <c r="C485" s="65">
        <v>570</v>
      </c>
      <c r="D485" s="65">
        <v>341</v>
      </c>
    </row>
    <row r="486" spans="1:4" ht="45" x14ac:dyDescent="0.25">
      <c r="A486" s="65" t="s">
        <v>285</v>
      </c>
      <c r="B486" s="65">
        <v>721</v>
      </c>
      <c r="C486" s="65">
        <v>423</v>
      </c>
      <c r="D486" s="65">
        <v>298</v>
      </c>
    </row>
    <row r="487" spans="1:4" x14ac:dyDescent="0.25">
      <c r="A487" s="65" t="s">
        <v>286</v>
      </c>
      <c r="B487" s="65">
        <v>142</v>
      </c>
      <c r="C487" s="65">
        <v>31</v>
      </c>
      <c r="D487" s="65">
        <v>111</v>
      </c>
    </row>
    <row r="488" spans="1:4" x14ac:dyDescent="0.25">
      <c r="A488" s="65" t="s">
        <v>287</v>
      </c>
      <c r="B488" s="65">
        <v>55</v>
      </c>
      <c r="C488" s="65">
        <v>33</v>
      </c>
      <c r="D488" s="65">
        <v>22</v>
      </c>
    </row>
    <row r="489" spans="1:4" ht="30" x14ac:dyDescent="0.25">
      <c r="A489" s="65" t="s">
        <v>288</v>
      </c>
      <c r="B489" s="65">
        <v>1106</v>
      </c>
      <c r="C489" s="65">
        <v>494</v>
      </c>
      <c r="D489" s="65">
        <v>612</v>
      </c>
    </row>
    <row r="490" spans="1:4" ht="30" x14ac:dyDescent="0.25">
      <c r="A490" s="65" t="s">
        <v>289</v>
      </c>
      <c r="B490" s="65">
        <v>80</v>
      </c>
      <c r="C490" s="65">
        <v>33</v>
      </c>
      <c r="D490" s="65">
        <v>47</v>
      </c>
    </row>
    <row r="491" spans="1:4" x14ac:dyDescent="0.25">
      <c r="A491" s="65" t="s">
        <v>290</v>
      </c>
      <c r="B491" s="65">
        <v>1338</v>
      </c>
      <c r="C491" s="65">
        <v>736</v>
      </c>
      <c r="D491" s="65">
        <v>602</v>
      </c>
    </row>
    <row r="492" spans="1:4" x14ac:dyDescent="0.25">
      <c r="A492" s="65" t="s">
        <v>291</v>
      </c>
      <c r="B492" s="65">
        <v>98</v>
      </c>
      <c r="C492" s="65">
        <v>54</v>
      </c>
      <c r="D492" s="65">
        <v>44</v>
      </c>
    </row>
    <row r="493" spans="1:4" x14ac:dyDescent="0.25">
      <c r="A493" s="65" t="s">
        <v>292</v>
      </c>
      <c r="B493" s="65">
        <v>39</v>
      </c>
      <c r="C493" s="65">
        <v>30</v>
      </c>
      <c r="D493" s="65">
        <v>9</v>
      </c>
    </row>
    <row r="494" spans="1:4" x14ac:dyDescent="0.25">
      <c r="A494" s="65" t="s">
        <v>293</v>
      </c>
      <c r="B494" s="65">
        <v>240</v>
      </c>
      <c r="C494" s="65">
        <v>145</v>
      </c>
      <c r="D494" s="65">
        <v>95</v>
      </c>
    </row>
    <row r="495" spans="1:4" ht="60" x14ac:dyDescent="0.25">
      <c r="A495" s="65" t="s">
        <v>294</v>
      </c>
      <c r="B495" s="65" t="s">
        <v>67</v>
      </c>
      <c r="C495" s="65" t="s">
        <v>67</v>
      </c>
      <c r="D495" s="65" t="s">
        <v>67</v>
      </c>
    </row>
    <row r="496" spans="1:4" ht="30" x14ac:dyDescent="0.25">
      <c r="A496" s="65" t="s">
        <v>295</v>
      </c>
      <c r="B496" s="65">
        <v>412</v>
      </c>
      <c r="C496" s="65">
        <v>125</v>
      </c>
      <c r="D496" s="65">
        <v>287</v>
      </c>
    </row>
    <row r="497" spans="1:4" x14ac:dyDescent="0.25">
      <c r="A497" s="65" t="s">
        <v>296</v>
      </c>
      <c r="B497" s="65">
        <v>493</v>
      </c>
      <c r="C497" s="65">
        <v>226</v>
      </c>
      <c r="D497" s="65">
        <v>267</v>
      </c>
    </row>
    <row r="498" spans="1:4" ht="45" x14ac:dyDescent="0.25">
      <c r="A498" s="65" t="s">
        <v>297</v>
      </c>
      <c r="B498" s="65">
        <v>842</v>
      </c>
      <c r="C498" s="65">
        <v>457</v>
      </c>
      <c r="D498" s="65">
        <v>385</v>
      </c>
    </row>
    <row r="499" spans="1:4" x14ac:dyDescent="0.25">
      <c r="A499" s="65" t="s">
        <v>298</v>
      </c>
      <c r="B499" s="65">
        <v>32</v>
      </c>
      <c r="C499" s="65">
        <v>7</v>
      </c>
      <c r="D499" s="65">
        <v>25</v>
      </c>
    </row>
    <row r="500" spans="1:4" x14ac:dyDescent="0.25">
      <c r="A500" s="65" t="s">
        <v>299</v>
      </c>
      <c r="B500" s="65">
        <v>786</v>
      </c>
      <c r="C500" s="65">
        <v>85</v>
      </c>
      <c r="D500" s="65">
        <v>701</v>
      </c>
    </row>
    <row r="501" spans="1:4" x14ac:dyDescent="0.25">
      <c r="A501" s="65" t="s">
        <v>300</v>
      </c>
      <c r="B501" s="65">
        <v>1474</v>
      </c>
      <c r="C501" s="65">
        <v>768</v>
      </c>
      <c r="D501" s="65">
        <v>706</v>
      </c>
    </row>
    <row r="502" spans="1:4" ht="45" x14ac:dyDescent="0.25">
      <c r="A502" s="65" t="s">
        <v>301</v>
      </c>
      <c r="B502" s="65">
        <v>394</v>
      </c>
      <c r="C502" s="65">
        <v>182</v>
      </c>
      <c r="D502" s="65">
        <v>212</v>
      </c>
    </row>
    <row r="503" spans="1:4" ht="30" x14ac:dyDescent="0.25">
      <c r="A503" s="65" t="s">
        <v>302</v>
      </c>
      <c r="B503" s="65">
        <v>11298</v>
      </c>
      <c r="C503" s="65">
        <v>5531</v>
      </c>
      <c r="D503" s="65">
        <v>5767</v>
      </c>
    </row>
    <row r="504" spans="1:4" ht="45" x14ac:dyDescent="0.25">
      <c r="A504" s="65" t="s">
        <v>137</v>
      </c>
      <c r="B504" s="65">
        <v>161</v>
      </c>
      <c r="C504" s="65">
        <v>71</v>
      </c>
      <c r="D504" s="65">
        <v>90</v>
      </c>
    </row>
    <row r="505" spans="1:4" x14ac:dyDescent="0.25">
      <c r="A505" s="65" t="s">
        <v>139</v>
      </c>
      <c r="B505" s="65">
        <v>252</v>
      </c>
      <c r="C505" s="65">
        <v>160</v>
      </c>
      <c r="D505" s="65">
        <v>92</v>
      </c>
    </row>
    <row r="506" spans="1:4" ht="45" x14ac:dyDescent="0.25">
      <c r="A506" s="65" t="s">
        <v>303</v>
      </c>
      <c r="B506" s="65">
        <v>1070</v>
      </c>
      <c r="C506" s="65">
        <v>604</v>
      </c>
      <c r="D506" s="65">
        <v>466</v>
      </c>
    </row>
    <row r="507" spans="1:4" ht="30" x14ac:dyDescent="0.25">
      <c r="A507" s="65" t="s">
        <v>304</v>
      </c>
      <c r="B507" s="65">
        <v>69762</v>
      </c>
      <c r="C507" s="65">
        <v>35247</v>
      </c>
      <c r="D507" s="65">
        <v>34515</v>
      </c>
    </row>
    <row r="508" spans="1:4" ht="15" customHeight="1" x14ac:dyDescent="0.25">
      <c r="A508" s="164" t="s">
        <v>308</v>
      </c>
      <c r="B508" s="165"/>
      <c r="C508" s="165"/>
      <c r="D508" s="166"/>
    </row>
    <row r="509" spans="1:4" x14ac:dyDescent="0.25">
      <c r="A509" s="65" t="s">
        <v>186</v>
      </c>
      <c r="B509" s="65">
        <v>245</v>
      </c>
      <c r="C509" s="65">
        <v>156</v>
      </c>
      <c r="D509" s="65">
        <v>89</v>
      </c>
    </row>
    <row r="510" spans="1:4" x14ac:dyDescent="0.25">
      <c r="A510" s="65" t="s">
        <v>187</v>
      </c>
      <c r="B510" s="65">
        <v>274</v>
      </c>
      <c r="C510" s="65">
        <v>132</v>
      </c>
      <c r="D510" s="65">
        <v>142</v>
      </c>
    </row>
    <row r="511" spans="1:4" ht="60" x14ac:dyDescent="0.25">
      <c r="A511" s="65" t="s">
        <v>188</v>
      </c>
      <c r="B511" s="65">
        <v>1761</v>
      </c>
      <c r="C511" s="65">
        <v>919</v>
      </c>
      <c r="D511" s="65">
        <v>842</v>
      </c>
    </row>
    <row r="512" spans="1:4" x14ac:dyDescent="0.25">
      <c r="A512" s="65" t="s">
        <v>189</v>
      </c>
      <c r="B512" s="65">
        <v>510</v>
      </c>
      <c r="C512" s="65">
        <v>226</v>
      </c>
      <c r="D512" s="65">
        <v>284</v>
      </c>
    </row>
    <row r="513" spans="1:4" x14ac:dyDescent="0.25">
      <c r="A513" s="65" t="s">
        <v>190</v>
      </c>
      <c r="B513" s="65">
        <v>309</v>
      </c>
      <c r="C513" s="65">
        <v>133</v>
      </c>
      <c r="D513" s="65">
        <v>176</v>
      </c>
    </row>
    <row r="514" spans="1:4" x14ac:dyDescent="0.25">
      <c r="A514" s="65" t="s">
        <v>191</v>
      </c>
      <c r="B514" s="65">
        <v>92</v>
      </c>
      <c r="C514" s="65">
        <v>34</v>
      </c>
      <c r="D514" s="65">
        <v>58</v>
      </c>
    </row>
    <row r="515" spans="1:4" x14ac:dyDescent="0.25">
      <c r="A515" s="65" t="s">
        <v>192</v>
      </c>
      <c r="B515" s="65">
        <v>253</v>
      </c>
      <c r="C515" s="65">
        <v>86</v>
      </c>
      <c r="D515" s="65">
        <v>167</v>
      </c>
    </row>
    <row r="516" spans="1:4" x14ac:dyDescent="0.25">
      <c r="A516" s="65" t="s">
        <v>193</v>
      </c>
      <c r="B516" s="65">
        <v>831</v>
      </c>
      <c r="C516" s="65">
        <v>341</v>
      </c>
      <c r="D516" s="65">
        <v>490</v>
      </c>
    </row>
    <row r="517" spans="1:4" ht="30" x14ac:dyDescent="0.25">
      <c r="A517" s="65" t="s">
        <v>194</v>
      </c>
      <c r="B517" s="65">
        <v>3267</v>
      </c>
      <c r="C517" s="65">
        <v>1889</v>
      </c>
      <c r="D517" s="65">
        <v>1378</v>
      </c>
    </row>
    <row r="518" spans="1:4" x14ac:dyDescent="0.25">
      <c r="A518" s="65" t="s">
        <v>195</v>
      </c>
      <c r="B518" s="65">
        <v>121</v>
      </c>
      <c r="C518" s="65">
        <v>69</v>
      </c>
      <c r="D518" s="65">
        <v>52</v>
      </c>
    </row>
    <row r="519" spans="1:4" x14ac:dyDescent="0.25">
      <c r="A519" s="65" t="s">
        <v>196</v>
      </c>
      <c r="B519" s="65">
        <v>17</v>
      </c>
      <c r="C519" s="65">
        <v>9</v>
      </c>
      <c r="D519" s="65">
        <v>8</v>
      </c>
    </row>
    <row r="520" spans="1:4" x14ac:dyDescent="0.25">
      <c r="A520" s="65" t="s">
        <v>197</v>
      </c>
      <c r="B520" s="65">
        <v>3511</v>
      </c>
      <c r="C520" s="65">
        <v>2333</v>
      </c>
      <c r="D520" s="65">
        <v>1178</v>
      </c>
    </row>
    <row r="521" spans="1:4" ht="30" x14ac:dyDescent="0.25">
      <c r="A521" s="65" t="s">
        <v>198</v>
      </c>
      <c r="B521" s="65" t="s">
        <v>67</v>
      </c>
      <c r="C521" s="65" t="s">
        <v>67</v>
      </c>
      <c r="D521" s="65" t="s">
        <v>67</v>
      </c>
    </row>
    <row r="522" spans="1:4" x14ac:dyDescent="0.25">
      <c r="A522" s="65" t="s">
        <v>199</v>
      </c>
      <c r="B522" s="65">
        <v>993</v>
      </c>
      <c r="C522" s="65">
        <v>477</v>
      </c>
      <c r="D522" s="65">
        <v>516</v>
      </c>
    </row>
    <row r="523" spans="1:4" x14ac:dyDescent="0.25">
      <c r="A523" s="65" t="s">
        <v>200</v>
      </c>
      <c r="B523" s="65">
        <v>395</v>
      </c>
      <c r="C523" s="65">
        <v>201</v>
      </c>
      <c r="D523" s="65">
        <v>194</v>
      </c>
    </row>
    <row r="524" spans="1:4" x14ac:dyDescent="0.25">
      <c r="A524" s="65" t="s">
        <v>201</v>
      </c>
      <c r="B524" s="65">
        <v>755</v>
      </c>
      <c r="C524" s="65">
        <v>218</v>
      </c>
      <c r="D524" s="65">
        <v>537</v>
      </c>
    </row>
    <row r="525" spans="1:4" ht="30" x14ac:dyDescent="0.25">
      <c r="A525" s="65" t="s">
        <v>202</v>
      </c>
      <c r="B525" s="65">
        <v>39</v>
      </c>
      <c r="C525" s="65">
        <v>18</v>
      </c>
      <c r="D525" s="65">
        <v>21</v>
      </c>
    </row>
    <row r="526" spans="1:4" x14ac:dyDescent="0.25">
      <c r="A526" s="65" t="s">
        <v>203</v>
      </c>
      <c r="B526" s="65" t="s">
        <v>67</v>
      </c>
      <c r="C526" s="65" t="s">
        <v>67</v>
      </c>
      <c r="D526" s="65" t="s">
        <v>67</v>
      </c>
    </row>
    <row r="527" spans="1:4" ht="30" x14ac:dyDescent="0.25">
      <c r="A527" s="65" t="s">
        <v>204</v>
      </c>
      <c r="B527" s="65">
        <v>624</v>
      </c>
      <c r="C527" s="65">
        <v>331</v>
      </c>
      <c r="D527" s="65">
        <v>293</v>
      </c>
    </row>
    <row r="528" spans="1:4" ht="30" x14ac:dyDescent="0.25">
      <c r="A528" s="65" t="s">
        <v>205</v>
      </c>
      <c r="B528" s="65">
        <v>159</v>
      </c>
      <c r="C528" s="65">
        <v>60</v>
      </c>
      <c r="D528" s="65">
        <v>99</v>
      </c>
    </row>
    <row r="529" spans="1:4" x14ac:dyDescent="0.25">
      <c r="A529" s="65" t="s">
        <v>206</v>
      </c>
      <c r="B529" s="65">
        <v>1</v>
      </c>
      <c r="C529" s="65" t="s">
        <v>67</v>
      </c>
      <c r="D529" s="65">
        <v>1</v>
      </c>
    </row>
    <row r="530" spans="1:4" ht="30" x14ac:dyDescent="0.25">
      <c r="A530" s="65" t="s">
        <v>207</v>
      </c>
      <c r="B530" s="65" t="s">
        <v>67</v>
      </c>
      <c r="C530" s="65" t="s">
        <v>67</v>
      </c>
      <c r="D530" s="65" t="s">
        <v>67</v>
      </c>
    </row>
    <row r="531" spans="1:4" ht="30" x14ac:dyDescent="0.25">
      <c r="A531" s="65" t="s">
        <v>208</v>
      </c>
      <c r="B531" s="65">
        <v>16521</v>
      </c>
      <c r="C531" s="65">
        <v>9106</v>
      </c>
      <c r="D531" s="65">
        <v>7415</v>
      </c>
    </row>
    <row r="532" spans="1:4" x14ac:dyDescent="0.25">
      <c r="A532" s="65" t="s">
        <v>209</v>
      </c>
      <c r="B532" s="65">
        <v>147</v>
      </c>
      <c r="C532" s="65">
        <v>81</v>
      </c>
      <c r="D532" s="65">
        <v>66</v>
      </c>
    </row>
    <row r="533" spans="1:4" x14ac:dyDescent="0.25">
      <c r="A533" s="65" t="s">
        <v>210</v>
      </c>
      <c r="B533" s="65">
        <v>1239</v>
      </c>
      <c r="C533" s="65">
        <v>635</v>
      </c>
      <c r="D533" s="65">
        <v>604</v>
      </c>
    </row>
    <row r="534" spans="1:4" x14ac:dyDescent="0.25">
      <c r="A534" s="65" t="s">
        <v>211</v>
      </c>
      <c r="B534" s="65">
        <v>9062</v>
      </c>
      <c r="C534" s="65">
        <v>5072</v>
      </c>
      <c r="D534" s="65">
        <v>3990</v>
      </c>
    </row>
    <row r="535" spans="1:4" x14ac:dyDescent="0.25">
      <c r="A535" s="65" t="s">
        <v>212</v>
      </c>
      <c r="B535" s="65">
        <v>3029</v>
      </c>
      <c r="C535" s="65">
        <v>1629</v>
      </c>
      <c r="D535" s="65">
        <v>1400</v>
      </c>
    </row>
    <row r="536" spans="1:4" x14ac:dyDescent="0.25">
      <c r="A536" s="65" t="s">
        <v>213</v>
      </c>
      <c r="B536" s="65">
        <v>943</v>
      </c>
      <c r="C536" s="65">
        <v>426</v>
      </c>
      <c r="D536" s="65">
        <v>517</v>
      </c>
    </row>
    <row r="537" spans="1:4" ht="30" x14ac:dyDescent="0.25">
      <c r="A537" s="65" t="s">
        <v>214</v>
      </c>
      <c r="B537" s="65">
        <v>5658</v>
      </c>
      <c r="C537" s="65">
        <v>2385</v>
      </c>
      <c r="D537" s="65">
        <v>3273</v>
      </c>
    </row>
    <row r="538" spans="1:4" x14ac:dyDescent="0.25">
      <c r="A538" s="65" t="s">
        <v>215</v>
      </c>
      <c r="B538" s="65">
        <v>312</v>
      </c>
      <c r="C538" s="65">
        <v>126</v>
      </c>
      <c r="D538" s="65">
        <v>186</v>
      </c>
    </row>
    <row r="539" spans="1:4" x14ac:dyDescent="0.25">
      <c r="A539" s="65" t="s">
        <v>216</v>
      </c>
      <c r="B539" s="65">
        <v>399</v>
      </c>
      <c r="C539" s="65">
        <v>178</v>
      </c>
      <c r="D539" s="65">
        <v>221</v>
      </c>
    </row>
    <row r="540" spans="1:4" ht="75" x14ac:dyDescent="0.25">
      <c r="A540" s="65" t="s">
        <v>217</v>
      </c>
      <c r="B540" s="65">
        <v>10140</v>
      </c>
      <c r="C540" s="65">
        <v>5362</v>
      </c>
      <c r="D540" s="65">
        <v>4778</v>
      </c>
    </row>
    <row r="541" spans="1:4" ht="45" x14ac:dyDescent="0.25">
      <c r="A541" s="65" t="s">
        <v>218</v>
      </c>
      <c r="B541" s="65" t="s">
        <v>67</v>
      </c>
      <c r="C541" s="65" t="s">
        <v>67</v>
      </c>
      <c r="D541" s="65" t="s">
        <v>67</v>
      </c>
    </row>
    <row r="542" spans="1:4" ht="60" x14ac:dyDescent="0.25">
      <c r="A542" s="65" t="s">
        <v>219</v>
      </c>
      <c r="B542" s="65" t="s">
        <v>67</v>
      </c>
      <c r="C542" s="65" t="s">
        <v>67</v>
      </c>
      <c r="D542" s="65" t="s">
        <v>67</v>
      </c>
    </row>
    <row r="543" spans="1:4" ht="45" x14ac:dyDescent="0.25">
      <c r="A543" s="65" t="s">
        <v>220</v>
      </c>
      <c r="B543" s="65">
        <v>322</v>
      </c>
      <c r="C543" s="65">
        <v>108</v>
      </c>
      <c r="D543" s="65">
        <v>214</v>
      </c>
    </row>
    <row r="544" spans="1:4" x14ac:dyDescent="0.25">
      <c r="A544" s="65" t="s">
        <v>221</v>
      </c>
      <c r="B544" s="65">
        <v>76</v>
      </c>
      <c r="C544" s="65">
        <v>38</v>
      </c>
      <c r="D544" s="65">
        <v>38</v>
      </c>
    </row>
    <row r="545" spans="1:4" ht="45" x14ac:dyDescent="0.25">
      <c r="A545" s="65" t="s">
        <v>222</v>
      </c>
      <c r="B545" s="65">
        <v>161</v>
      </c>
      <c r="C545" s="65">
        <v>81</v>
      </c>
      <c r="D545" s="65">
        <v>80</v>
      </c>
    </row>
    <row r="546" spans="1:4" x14ac:dyDescent="0.25">
      <c r="A546" s="65" t="s">
        <v>223</v>
      </c>
      <c r="B546" s="65">
        <v>1769</v>
      </c>
      <c r="C546" s="65">
        <v>949</v>
      </c>
      <c r="D546" s="65">
        <v>820</v>
      </c>
    </row>
    <row r="547" spans="1:4" ht="45" x14ac:dyDescent="0.25">
      <c r="A547" s="65" t="s">
        <v>224</v>
      </c>
      <c r="B547" s="65">
        <v>45</v>
      </c>
      <c r="C547" s="65">
        <v>17</v>
      </c>
      <c r="D547" s="65">
        <v>28</v>
      </c>
    </row>
    <row r="548" spans="1:4" ht="45" x14ac:dyDescent="0.25">
      <c r="A548" s="65" t="s">
        <v>225</v>
      </c>
      <c r="B548" s="65">
        <v>366</v>
      </c>
      <c r="C548" s="65">
        <v>170</v>
      </c>
      <c r="D548" s="65">
        <v>196</v>
      </c>
    </row>
    <row r="549" spans="1:4" x14ac:dyDescent="0.25">
      <c r="A549" s="65" t="s">
        <v>226</v>
      </c>
      <c r="B549" s="65">
        <v>24901</v>
      </c>
      <c r="C549" s="65">
        <v>13343</v>
      </c>
      <c r="D549" s="65">
        <v>11558</v>
      </c>
    </row>
    <row r="550" spans="1:4" x14ac:dyDescent="0.25">
      <c r="A550" s="65" t="s">
        <v>227</v>
      </c>
      <c r="B550" s="65">
        <v>2491</v>
      </c>
      <c r="C550" s="65">
        <v>963</v>
      </c>
      <c r="D550" s="65">
        <v>1528</v>
      </c>
    </row>
    <row r="551" spans="1:4" x14ac:dyDescent="0.25">
      <c r="A551" s="65" t="s">
        <v>228</v>
      </c>
      <c r="B551" s="65">
        <v>1062</v>
      </c>
      <c r="C551" s="65">
        <v>760</v>
      </c>
      <c r="D551" s="65">
        <v>302</v>
      </c>
    </row>
    <row r="552" spans="1:4" ht="60" x14ac:dyDescent="0.25">
      <c r="A552" s="65" t="s">
        <v>229</v>
      </c>
      <c r="B552" s="65">
        <v>2524</v>
      </c>
      <c r="C552" s="65">
        <v>1663</v>
      </c>
      <c r="D552" s="65">
        <v>861</v>
      </c>
    </row>
    <row r="553" spans="1:4" ht="30" x14ac:dyDescent="0.25">
      <c r="A553" s="65" t="s">
        <v>230</v>
      </c>
      <c r="B553" s="65">
        <v>498</v>
      </c>
      <c r="C553" s="65">
        <v>160</v>
      </c>
      <c r="D553" s="65">
        <v>338</v>
      </c>
    </row>
    <row r="554" spans="1:4" x14ac:dyDescent="0.25">
      <c r="A554" s="65" t="s">
        <v>231</v>
      </c>
      <c r="B554" s="65">
        <v>10</v>
      </c>
      <c r="C554" s="65">
        <v>5</v>
      </c>
      <c r="D554" s="65">
        <v>5</v>
      </c>
    </row>
    <row r="555" spans="1:4" ht="45" x14ac:dyDescent="0.25">
      <c r="A555" s="65" t="s">
        <v>232</v>
      </c>
      <c r="B555" s="65">
        <v>16</v>
      </c>
      <c r="C555" s="65">
        <v>7</v>
      </c>
      <c r="D555" s="65">
        <v>9</v>
      </c>
    </row>
    <row r="556" spans="1:4" ht="30" x14ac:dyDescent="0.25">
      <c r="A556" s="65" t="s">
        <v>233</v>
      </c>
      <c r="B556" s="65">
        <v>95848</v>
      </c>
      <c r="C556" s="65">
        <v>50896</v>
      </c>
      <c r="D556" s="65">
        <v>44952</v>
      </c>
    </row>
    <row r="557" spans="1:4" x14ac:dyDescent="0.25">
      <c r="A557" s="65" t="s">
        <v>234</v>
      </c>
      <c r="B557" s="65">
        <v>163</v>
      </c>
      <c r="C557" s="65">
        <v>136</v>
      </c>
      <c r="D557" s="65">
        <v>27</v>
      </c>
    </row>
    <row r="558" spans="1:4" x14ac:dyDescent="0.25">
      <c r="A558" s="65" t="s">
        <v>235</v>
      </c>
      <c r="B558" s="65">
        <v>197</v>
      </c>
      <c r="C558" s="65">
        <v>122</v>
      </c>
      <c r="D558" s="65">
        <v>75</v>
      </c>
    </row>
    <row r="559" spans="1:4" x14ac:dyDescent="0.25">
      <c r="A559" s="65" t="s">
        <v>236</v>
      </c>
      <c r="B559" s="65">
        <v>96</v>
      </c>
      <c r="C559" s="65">
        <v>62</v>
      </c>
      <c r="D559" s="65">
        <v>34</v>
      </c>
    </row>
    <row r="560" spans="1:4" x14ac:dyDescent="0.25">
      <c r="A560" s="65" t="s">
        <v>237</v>
      </c>
      <c r="B560" s="65">
        <v>32</v>
      </c>
      <c r="C560" s="65">
        <v>17</v>
      </c>
      <c r="D560" s="65">
        <v>15</v>
      </c>
    </row>
    <row r="561" spans="1:4" x14ac:dyDescent="0.25">
      <c r="A561" s="65" t="s">
        <v>238</v>
      </c>
      <c r="B561" s="65">
        <v>21</v>
      </c>
      <c r="C561" s="65">
        <v>13</v>
      </c>
      <c r="D561" s="65">
        <v>8</v>
      </c>
    </row>
    <row r="562" spans="1:4" ht="30" x14ac:dyDescent="0.25">
      <c r="A562" s="65" t="s">
        <v>239</v>
      </c>
      <c r="B562" s="65">
        <v>23</v>
      </c>
      <c r="C562" s="65">
        <v>14</v>
      </c>
      <c r="D562" s="65">
        <v>9</v>
      </c>
    </row>
    <row r="563" spans="1:4" ht="30" x14ac:dyDescent="0.25">
      <c r="A563" s="65" t="s">
        <v>240</v>
      </c>
      <c r="B563" s="65">
        <v>126</v>
      </c>
      <c r="C563" s="65">
        <v>94</v>
      </c>
      <c r="D563" s="65">
        <v>32</v>
      </c>
    </row>
    <row r="564" spans="1:4" x14ac:dyDescent="0.25">
      <c r="A564" s="65" t="s">
        <v>241</v>
      </c>
      <c r="B564" s="65">
        <v>7</v>
      </c>
      <c r="C564" s="65">
        <v>5</v>
      </c>
      <c r="D564" s="65">
        <v>2</v>
      </c>
    </row>
    <row r="565" spans="1:4" x14ac:dyDescent="0.25">
      <c r="A565" s="65" t="s">
        <v>242</v>
      </c>
      <c r="B565" s="65">
        <v>65</v>
      </c>
      <c r="C565" s="65">
        <v>57</v>
      </c>
      <c r="D565" s="65">
        <v>8</v>
      </c>
    </row>
    <row r="566" spans="1:4" x14ac:dyDescent="0.25">
      <c r="A566" s="65" t="s">
        <v>243</v>
      </c>
      <c r="B566" s="65">
        <v>264</v>
      </c>
      <c r="C566" s="65">
        <v>146</v>
      </c>
      <c r="D566" s="65">
        <v>118</v>
      </c>
    </row>
    <row r="567" spans="1:4" x14ac:dyDescent="0.25">
      <c r="A567" s="65" t="s">
        <v>244</v>
      </c>
      <c r="B567" s="65">
        <v>334</v>
      </c>
      <c r="C567" s="65">
        <v>209</v>
      </c>
      <c r="D567" s="65">
        <v>125</v>
      </c>
    </row>
    <row r="568" spans="1:4" x14ac:dyDescent="0.25">
      <c r="A568" s="65" t="s">
        <v>245</v>
      </c>
      <c r="B568" s="65">
        <v>100</v>
      </c>
      <c r="C568" s="65">
        <v>34</v>
      </c>
      <c r="D568" s="65">
        <v>66</v>
      </c>
    </row>
    <row r="569" spans="1:4" x14ac:dyDescent="0.25">
      <c r="A569" s="65" t="s">
        <v>246</v>
      </c>
      <c r="B569" s="65">
        <v>67</v>
      </c>
      <c r="C569" s="65">
        <v>55</v>
      </c>
      <c r="D569" s="65">
        <v>12</v>
      </c>
    </row>
    <row r="570" spans="1:4" x14ac:dyDescent="0.25">
      <c r="A570" s="65" t="s">
        <v>247</v>
      </c>
      <c r="B570" s="65">
        <v>335</v>
      </c>
      <c r="C570" s="65">
        <v>209</v>
      </c>
      <c r="D570" s="65">
        <v>126</v>
      </c>
    </row>
    <row r="571" spans="1:4" x14ac:dyDescent="0.25">
      <c r="A571" s="65" t="s">
        <v>248</v>
      </c>
      <c r="B571" s="65">
        <v>347</v>
      </c>
      <c r="C571" s="65">
        <v>250</v>
      </c>
      <c r="D571" s="65">
        <v>97</v>
      </c>
    </row>
    <row r="572" spans="1:4" x14ac:dyDescent="0.25">
      <c r="A572" s="65" t="s">
        <v>249</v>
      </c>
      <c r="B572" s="65">
        <v>15</v>
      </c>
      <c r="C572" s="65">
        <v>10</v>
      </c>
      <c r="D572" s="65">
        <v>5</v>
      </c>
    </row>
    <row r="573" spans="1:4" ht="30" x14ac:dyDescent="0.25">
      <c r="A573" s="65" t="s">
        <v>250</v>
      </c>
      <c r="B573" s="65">
        <v>81</v>
      </c>
      <c r="C573" s="65">
        <v>73</v>
      </c>
      <c r="D573" s="65">
        <v>8</v>
      </c>
    </row>
    <row r="574" spans="1:4" x14ac:dyDescent="0.25">
      <c r="A574" s="65" t="s">
        <v>251</v>
      </c>
      <c r="B574" s="65">
        <v>117</v>
      </c>
      <c r="C574" s="65">
        <v>73</v>
      </c>
      <c r="D574" s="65">
        <v>44</v>
      </c>
    </row>
    <row r="575" spans="1:4" x14ac:dyDescent="0.25">
      <c r="A575" s="65" t="s">
        <v>252</v>
      </c>
      <c r="B575" s="65">
        <v>89</v>
      </c>
      <c r="C575" s="65">
        <v>41</v>
      </c>
      <c r="D575" s="65">
        <v>48</v>
      </c>
    </row>
    <row r="576" spans="1:4" ht="45" x14ac:dyDescent="0.25">
      <c r="A576" s="65" t="s">
        <v>253</v>
      </c>
      <c r="B576" s="65">
        <v>33</v>
      </c>
      <c r="C576" s="65">
        <v>28</v>
      </c>
      <c r="D576" s="65">
        <v>5</v>
      </c>
    </row>
    <row r="577" spans="1:4" ht="30" x14ac:dyDescent="0.25">
      <c r="A577" s="65" t="s">
        <v>254</v>
      </c>
      <c r="B577" s="65" t="s">
        <v>67</v>
      </c>
      <c r="C577" s="65" t="s">
        <v>67</v>
      </c>
      <c r="D577" s="65" t="s">
        <v>67</v>
      </c>
    </row>
    <row r="578" spans="1:4" ht="30" x14ac:dyDescent="0.25">
      <c r="A578" s="65" t="s">
        <v>255</v>
      </c>
      <c r="B578" s="65" t="s">
        <v>67</v>
      </c>
      <c r="C578" s="65" t="s">
        <v>67</v>
      </c>
      <c r="D578" s="65" t="s">
        <v>67</v>
      </c>
    </row>
    <row r="579" spans="1:4" x14ac:dyDescent="0.25">
      <c r="A579" s="65" t="s">
        <v>256</v>
      </c>
      <c r="B579" s="65">
        <v>185</v>
      </c>
      <c r="C579" s="65">
        <v>130</v>
      </c>
      <c r="D579" s="65">
        <v>55</v>
      </c>
    </row>
    <row r="580" spans="1:4" x14ac:dyDescent="0.25">
      <c r="A580" s="65" t="s">
        <v>257</v>
      </c>
      <c r="B580" s="65">
        <v>177</v>
      </c>
      <c r="C580" s="65">
        <v>130</v>
      </c>
      <c r="D580" s="65">
        <v>47</v>
      </c>
    </row>
    <row r="581" spans="1:4" ht="75" x14ac:dyDescent="0.25">
      <c r="A581" s="65" t="s">
        <v>258</v>
      </c>
      <c r="B581" s="65">
        <v>155</v>
      </c>
      <c r="C581" s="65">
        <v>79</v>
      </c>
      <c r="D581" s="65">
        <v>76</v>
      </c>
    </row>
    <row r="582" spans="1:4" ht="45" x14ac:dyDescent="0.25">
      <c r="A582" s="65" t="s">
        <v>259</v>
      </c>
      <c r="B582" s="65">
        <v>428</v>
      </c>
      <c r="C582" s="65">
        <v>311</v>
      </c>
      <c r="D582" s="65">
        <v>117</v>
      </c>
    </row>
    <row r="583" spans="1:4" ht="30" x14ac:dyDescent="0.25">
      <c r="A583" s="65" t="s">
        <v>260</v>
      </c>
      <c r="B583" s="65">
        <v>3457</v>
      </c>
      <c r="C583" s="65">
        <v>2298</v>
      </c>
      <c r="D583" s="65">
        <v>1159</v>
      </c>
    </row>
    <row r="584" spans="1:4" ht="30" x14ac:dyDescent="0.25">
      <c r="A584" s="65" t="s">
        <v>261</v>
      </c>
      <c r="B584" s="65">
        <v>57</v>
      </c>
      <c r="C584" s="65">
        <v>24</v>
      </c>
      <c r="D584" s="65">
        <v>33</v>
      </c>
    </row>
    <row r="585" spans="1:4" x14ac:dyDescent="0.25">
      <c r="A585" s="65" t="s">
        <v>262</v>
      </c>
      <c r="B585" s="65">
        <v>29</v>
      </c>
      <c r="C585" s="65">
        <v>12</v>
      </c>
      <c r="D585" s="65">
        <v>17</v>
      </c>
    </row>
    <row r="586" spans="1:4" x14ac:dyDescent="0.25">
      <c r="A586" s="65" t="s">
        <v>263</v>
      </c>
      <c r="B586" s="65">
        <v>450</v>
      </c>
      <c r="C586" s="65">
        <v>133</v>
      </c>
      <c r="D586" s="65">
        <v>317</v>
      </c>
    </row>
    <row r="587" spans="1:4" x14ac:dyDescent="0.25">
      <c r="A587" s="65" t="s">
        <v>264</v>
      </c>
      <c r="B587" s="65">
        <v>54</v>
      </c>
      <c r="C587" s="65">
        <v>20</v>
      </c>
      <c r="D587" s="65">
        <v>34</v>
      </c>
    </row>
    <row r="588" spans="1:4" ht="45" x14ac:dyDescent="0.25">
      <c r="A588" s="65" t="s">
        <v>265</v>
      </c>
      <c r="B588" s="65">
        <v>97</v>
      </c>
      <c r="C588" s="65">
        <v>27</v>
      </c>
      <c r="D588" s="65">
        <v>70</v>
      </c>
    </row>
    <row r="589" spans="1:4" x14ac:dyDescent="0.25">
      <c r="A589" s="65" t="s">
        <v>266</v>
      </c>
      <c r="B589" s="65">
        <v>171</v>
      </c>
      <c r="C589" s="65">
        <v>83</v>
      </c>
      <c r="D589" s="65">
        <v>88</v>
      </c>
    </row>
    <row r="590" spans="1:4" ht="30" x14ac:dyDescent="0.25">
      <c r="A590" s="65" t="s">
        <v>267</v>
      </c>
      <c r="B590" s="65">
        <v>110</v>
      </c>
      <c r="C590" s="65">
        <v>38</v>
      </c>
      <c r="D590" s="65">
        <v>72</v>
      </c>
    </row>
    <row r="591" spans="1:4" x14ac:dyDescent="0.25">
      <c r="A591" s="65" t="s">
        <v>268</v>
      </c>
      <c r="B591" s="65">
        <v>104</v>
      </c>
      <c r="C591" s="65">
        <v>22</v>
      </c>
      <c r="D591" s="65">
        <v>82</v>
      </c>
    </row>
    <row r="592" spans="1:4" x14ac:dyDescent="0.25">
      <c r="A592" s="65" t="s">
        <v>269</v>
      </c>
      <c r="B592" s="65">
        <v>143</v>
      </c>
      <c r="C592" s="65">
        <v>49</v>
      </c>
      <c r="D592" s="65">
        <v>94</v>
      </c>
    </row>
    <row r="593" spans="1:4" x14ac:dyDescent="0.25">
      <c r="A593" s="65" t="s">
        <v>270</v>
      </c>
      <c r="B593" s="65">
        <v>90</v>
      </c>
      <c r="C593" s="65">
        <v>33</v>
      </c>
      <c r="D593" s="65">
        <v>57</v>
      </c>
    </row>
    <row r="594" spans="1:4" ht="60" x14ac:dyDescent="0.25">
      <c r="A594" s="65" t="s">
        <v>271</v>
      </c>
      <c r="B594" s="65">
        <v>45</v>
      </c>
      <c r="C594" s="65">
        <v>17</v>
      </c>
      <c r="D594" s="65">
        <v>28</v>
      </c>
    </row>
    <row r="595" spans="1:4" ht="30" x14ac:dyDescent="0.25">
      <c r="A595" s="65" t="s">
        <v>272</v>
      </c>
      <c r="B595" s="65">
        <v>983</v>
      </c>
      <c r="C595" s="65">
        <v>516</v>
      </c>
      <c r="D595" s="65">
        <v>467</v>
      </c>
    </row>
    <row r="596" spans="1:4" ht="45" x14ac:dyDescent="0.25">
      <c r="A596" s="65" t="s">
        <v>273</v>
      </c>
      <c r="B596" s="65">
        <v>172</v>
      </c>
      <c r="C596" s="65">
        <v>57</v>
      </c>
      <c r="D596" s="65">
        <v>115</v>
      </c>
    </row>
    <row r="597" spans="1:4" ht="30" x14ac:dyDescent="0.25">
      <c r="A597" s="65" t="s">
        <v>274</v>
      </c>
      <c r="B597" s="65">
        <v>2505</v>
      </c>
      <c r="C597" s="65">
        <v>1031</v>
      </c>
      <c r="D597" s="65">
        <v>1474</v>
      </c>
    </row>
    <row r="598" spans="1:4" ht="30" x14ac:dyDescent="0.25">
      <c r="A598" s="65" t="s">
        <v>275</v>
      </c>
      <c r="B598" s="65">
        <v>422</v>
      </c>
      <c r="C598" s="65">
        <v>239</v>
      </c>
      <c r="D598" s="65">
        <v>183</v>
      </c>
    </row>
    <row r="599" spans="1:4" x14ac:dyDescent="0.25">
      <c r="A599" s="65" t="s">
        <v>276</v>
      </c>
      <c r="B599" s="65">
        <v>290</v>
      </c>
      <c r="C599" s="65">
        <v>164</v>
      </c>
      <c r="D599" s="65">
        <v>126</v>
      </c>
    </row>
    <row r="600" spans="1:4" ht="30" x14ac:dyDescent="0.25">
      <c r="A600" s="65" t="s">
        <v>277</v>
      </c>
      <c r="B600" s="65">
        <v>466</v>
      </c>
      <c r="C600" s="65">
        <v>242</v>
      </c>
      <c r="D600" s="65">
        <v>224</v>
      </c>
    </row>
    <row r="601" spans="1:4" ht="30" x14ac:dyDescent="0.25">
      <c r="A601" s="65" t="s">
        <v>278</v>
      </c>
      <c r="B601" s="65">
        <v>38</v>
      </c>
      <c r="C601" s="65">
        <v>21</v>
      </c>
      <c r="D601" s="65">
        <v>17</v>
      </c>
    </row>
    <row r="602" spans="1:4" x14ac:dyDescent="0.25">
      <c r="A602" s="65" t="s">
        <v>279</v>
      </c>
      <c r="B602" s="65">
        <v>1067</v>
      </c>
      <c r="C602" s="65">
        <v>544</v>
      </c>
      <c r="D602" s="65">
        <v>523</v>
      </c>
    </row>
    <row r="603" spans="1:4" x14ac:dyDescent="0.25">
      <c r="A603" s="65" t="s">
        <v>280</v>
      </c>
      <c r="B603" s="65">
        <v>254</v>
      </c>
      <c r="C603" s="65">
        <v>91</v>
      </c>
      <c r="D603" s="65">
        <v>163</v>
      </c>
    </row>
    <row r="604" spans="1:4" x14ac:dyDescent="0.25">
      <c r="A604" s="65" t="s">
        <v>281</v>
      </c>
      <c r="B604" s="65">
        <v>506</v>
      </c>
      <c r="C604" s="65">
        <v>328</v>
      </c>
      <c r="D604" s="65">
        <v>178</v>
      </c>
    </row>
    <row r="605" spans="1:4" ht="30" x14ac:dyDescent="0.25">
      <c r="A605" s="65" t="s">
        <v>282</v>
      </c>
      <c r="B605" s="65">
        <v>141</v>
      </c>
      <c r="C605" s="65">
        <v>53</v>
      </c>
      <c r="D605" s="65">
        <v>88</v>
      </c>
    </row>
    <row r="606" spans="1:4" x14ac:dyDescent="0.25">
      <c r="A606" s="65" t="s">
        <v>283</v>
      </c>
      <c r="B606" s="65">
        <v>89</v>
      </c>
      <c r="C606" s="65">
        <v>60</v>
      </c>
      <c r="D606" s="65">
        <v>29</v>
      </c>
    </row>
    <row r="607" spans="1:4" x14ac:dyDescent="0.25">
      <c r="A607" s="65" t="s">
        <v>284</v>
      </c>
      <c r="B607" s="65">
        <v>2096</v>
      </c>
      <c r="C607" s="65">
        <v>1215</v>
      </c>
      <c r="D607" s="65">
        <v>881</v>
      </c>
    </row>
    <row r="608" spans="1:4" ht="45" x14ac:dyDescent="0.25">
      <c r="A608" s="65" t="s">
        <v>285</v>
      </c>
      <c r="B608" s="65">
        <v>1125</v>
      </c>
      <c r="C608" s="65">
        <v>687</v>
      </c>
      <c r="D608" s="65">
        <v>438</v>
      </c>
    </row>
    <row r="609" spans="1:4" x14ac:dyDescent="0.25">
      <c r="A609" s="65" t="s">
        <v>286</v>
      </c>
      <c r="B609" s="65">
        <v>186</v>
      </c>
      <c r="C609" s="65">
        <v>70</v>
      </c>
      <c r="D609" s="65">
        <v>116</v>
      </c>
    </row>
    <row r="610" spans="1:4" x14ac:dyDescent="0.25">
      <c r="A610" s="65" t="s">
        <v>287</v>
      </c>
      <c r="B610" s="65">
        <v>79</v>
      </c>
      <c r="C610" s="65">
        <v>54</v>
      </c>
      <c r="D610" s="65">
        <v>25</v>
      </c>
    </row>
    <row r="611" spans="1:4" ht="30" x14ac:dyDescent="0.25">
      <c r="A611" s="65" t="s">
        <v>288</v>
      </c>
      <c r="B611" s="65">
        <v>2060</v>
      </c>
      <c r="C611" s="65">
        <v>955</v>
      </c>
      <c r="D611" s="65">
        <v>1105</v>
      </c>
    </row>
    <row r="612" spans="1:4" ht="30" x14ac:dyDescent="0.25">
      <c r="A612" s="65" t="s">
        <v>289</v>
      </c>
      <c r="B612" s="65">
        <v>109</v>
      </c>
      <c r="C612" s="65">
        <v>43</v>
      </c>
      <c r="D612" s="65">
        <v>66</v>
      </c>
    </row>
    <row r="613" spans="1:4" x14ac:dyDescent="0.25">
      <c r="A613" s="65" t="s">
        <v>290</v>
      </c>
      <c r="B613" s="65">
        <v>2043</v>
      </c>
      <c r="C613" s="65">
        <v>1149</v>
      </c>
      <c r="D613" s="65">
        <v>894</v>
      </c>
    </row>
    <row r="614" spans="1:4" x14ac:dyDescent="0.25">
      <c r="A614" s="65" t="s">
        <v>291</v>
      </c>
      <c r="B614" s="65">
        <v>81</v>
      </c>
      <c r="C614" s="65">
        <v>38</v>
      </c>
      <c r="D614" s="65">
        <v>43</v>
      </c>
    </row>
    <row r="615" spans="1:4" x14ac:dyDescent="0.25">
      <c r="A615" s="65" t="s">
        <v>292</v>
      </c>
      <c r="B615" s="65">
        <v>127</v>
      </c>
      <c r="C615" s="65">
        <v>94</v>
      </c>
      <c r="D615" s="65">
        <v>33</v>
      </c>
    </row>
    <row r="616" spans="1:4" x14ac:dyDescent="0.25">
      <c r="A616" s="65" t="s">
        <v>293</v>
      </c>
      <c r="B616" s="65">
        <v>619</v>
      </c>
      <c r="C616" s="65">
        <v>365</v>
      </c>
      <c r="D616" s="65">
        <v>254</v>
      </c>
    </row>
    <row r="617" spans="1:4" ht="60" x14ac:dyDescent="0.25">
      <c r="A617" s="65" t="s">
        <v>294</v>
      </c>
      <c r="B617" s="65" t="s">
        <v>67</v>
      </c>
      <c r="C617" s="65" t="s">
        <v>67</v>
      </c>
      <c r="D617" s="65" t="s">
        <v>67</v>
      </c>
    </row>
    <row r="618" spans="1:4" ht="30" x14ac:dyDescent="0.25">
      <c r="A618" s="65" t="s">
        <v>295</v>
      </c>
      <c r="B618" s="65">
        <v>686</v>
      </c>
      <c r="C618" s="65">
        <v>335</v>
      </c>
      <c r="D618" s="65">
        <v>351</v>
      </c>
    </row>
    <row r="619" spans="1:4" x14ac:dyDescent="0.25">
      <c r="A619" s="65" t="s">
        <v>296</v>
      </c>
      <c r="B619" s="65">
        <v>599</v>
      </c>
      <c r="C619" s="65">
        <v>301</v>
      </c>
      <c r="D619" s="65">
        <v>298</v>
      </c>
    </row>
    <row r="620" spans="1:4" ht="45" x14ac:dyDescent="0.25">
      <c r="A620" s="65" t="s">
        <v>297</v>
      </c>
      <c r="B620" s="65">
        <v>1545</v>
      </c>
      <c r="C620" s="65">
        <v>859</v>
      </c>
      <c r="D620" s="65">
        <v>686</v>
      </c>
    </row>
    <row r="621" spans="1:4" x14ac:dyDescent="0.25">
      <c r="A621" s="65" t="s">
        <v>298</v>
      </c>
      <c r="B621" s="65">
        <v>27</v>
      </c>
      <c r="C621" s="65">
        <v>8</v>
      </c>
      <c r="D621" s="65">
        <v>19</v>
      </c>
    </row>
    <row r="622" spans="1:4" x14ac:dyDescent="0.25">
      <c r="A622" s="65" t="s">
        <v>299</v>
      </c>
      <c r="B622" s="65">
        <v>744</v>
      </c>
      <c r="C622" s="65">
        <v>83</v>
      </c>
      <c r="D622" s="65">
        <v>661</v>
      </c>
    </row>
    <row r="623" spans="1:4" x14ac:dyDescent="0.25">
      <c r="A623" s="65" t="s">
        <v>300</v>
      </c>
      <c r="B623" s="65">
        <v>4270</v>
      </c>
      <c r="C623" s="65">
        <v>2203</v>
      </c>
      <c r="D623" s="65">
        <v>2067</v>
      </c>
    </row>
    <row r="624" spans="1:4" ht="45" x14ac:dyDescent="0.25">
      <c r="A624" s="65" t="s">
        <v>301</v>
      </c>
      <c r="B624" s="65">
        <v>1004</v>
      </c>
      <c r="C624" s="65">
        <v>533</v>
      </c>
      <c r="D624" s="65">
        <v>471</v>
      </c>
    </row>
    <row r="625" spans="1:4" ht="30" x14ac:dyDescent="0.25">
      <c r="A625" s="65" t="s">
        <v>302</v>
      </c>
      <c r="B625" s="65">
        <v>20673</v>
      </c>
      <c r="C625" s="65">
        <v>10734</v>
      </c>
      <c r="D625" s="65">
        <v>9939</v>
      </c>
    </row>
    <row r="626" spans="1:4" ht="45" x14ac:dyDescent="0.25">
      <c r="A626" s="65" t="s">
        <v>137</v>
      </c>
      <c r="B626" s="65">
        <v>150</v>
      </c>
      <c r="C626" s="65">
        <v>72</v>
      </c>
      <c r="D626" s="65">
        <v>78</v>
      </c>
    </row>
    <row r="627" spans="1:4" x14ac:dyDescent="0.25">
      <c r="A627" s="65" t="s">
        <v>139</v>
      </c>
      <c r="B627" s="65">
        <v>361</v>
      </c>
      <c r="C627" s="65">
        <v>208</v>
      </c>
      <c r="D627" s="65">
        <v>153</v>
      </c>
    </row>
    <row r="628" spans="1:4" ht="45" x14ac:dyDescent="0.25">
      <c r="A628" s="65" t="s">
        <v>303</v>
      </c>
      <c r="B628" s="65">
        <v>1599</v>
      </c>
      <c r="C628" s="65">
        <v>911</v>
      </c>
      <c r="D628" s="65">
        <v>688</v>
      </c>
    </row>
    <row r="629" spans="1:4" ht="30" x14ac:dyDescent="0.25">
      <c r="A629" s="65" t="s">
        <v>304</v>
      </c>
      <c r="B629" s="65">
        <v>124593</v>
      </c>
      <c r="C629" s="65">
        <v>66150</v>
      </c>
      <c r="D629" s="65">
        <v>58443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83A2370EC08A81E5B58BAF5AE04B0FBDB93A4A8B.zip" xr:uid="{00000000-0004-0000-0700-00000000000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41"/>
  <sheetViews>
    <sheetView workbookViewId="0"/>
  </sheetViews>
  <sheetFormatPr baseColWidth="10" defaultRowHeight="15" x14ac:dyDescent="0.25"/>
  <cols>
    <col min="1" max="1" width="36.8554687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176</v>
      </c>
    </row>
    <row r="14" spans="1:4" x14ac:dyDescent="0.25">
      <c r="A14" s="59" t="s">
        <v>177</v>
      </c>
      <c r="B14" s="167" t="s">
        <v>182</v>
      </c>
      <c r="C14" s="168"/>
      <c r="D14" s="169"/>
    </row>
    <row r="15" spans="1:4" x14ac:dyDescent="0.25">
      <c r="A15" s="60" t="s">
        <v>178</v>
      </c>
      <c r="B15" s="170"/>
      <c r="C15" s="171"/>
      <c r="D15" s="172"/>
    </row>
    <row r="16" spans="1:4" x14ac:dyDescent="0.25">
      <c r="A16" s="60" t="s">
        <v>179</v>
      </c>
      <c r="B16" s="173"/>
      <c r="C16" s="174"/>
      <c r="D16" s="175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4" t="s">
        <v>185</v>
      </c>
      <c r="B20" s="165"/>
      <c r="C20" s="165"/>
      <c r="D20" s="166"/>
      <c r="F20" t="s">
        <v>321</v>
      </c>
    </row>
    <row r="21" spans="1:6" x14ac:dyDescent="0.25">
      <c r="A21" s="65" t="s">
        <v>186</v>
      </c>
      <c r="B21" s="65">
        <v>5015</v>
      </c>
      <c r="C21" s="65">
        <v>2790</v>
      </c>
      <c r="D21" s="65">
        <v>2225</v>
      </c>
      <c r="F21" s="81">
        <f>B22+B24+B25+B26+B27+B28+B29+B43+B32+B30+B34+B35+B36+B37+B38+B45+B46+B47+B48+B50+B55+B56+B58+B59+B60+B62+B64+B66</f>
        <v>309960</v>
      </c>
    </row>
    <row r="22" spans="1:6" x14ac:dyDescent="0.25">
      <c r="A22" s="65" t="s">
        <v>187</v>
      </c>
      <c r="B22" s="65">
        <v>1305</v>
      </c>
      <c r="C22" s="65">
        <v>655</v>
      </c>
      <c r="D22" s="65">
        <v>650</v>
      </c>
    </row>
    <row r="23" spans="1:6" x14ac:dyDescent="0.25">
      <c r="A23" s="65" t="s">
        <v>188</v>
      </c>
      <c r="B23" s="65">
        <v>6865</v>
      </c>
      <c r="C23" s="65">
        <v>3650</v>
      </c>
      <c r="D23" s="65">
        <v>3220</v>
      </c>
    </row>
    <row r="24" spans="1:6" x14ac:dyDescent="0.25">
      <c r="A24" s="65" t="s">
        <v>189</v>
      </c>
      <c r="B24" s="65">
        <v>20670</v>
      </c>
      <c r="C24" s="65">
        <v>11545</v>
      </c>
      <c r="D24" s="65">
        <v>9125</v>
      </c>
    </row>
    <row r="25" spans="1:6" x14ac:dyDescent="0.25">
      <c r="A25" s="65" t="s">
        <v>190</v>
      </c>
      <c r="B25" s="65">
        <v>1430</v>
      </c>
      <c r="C25" s="65">
        <v>580</v>
      </c>
      <c r="D25" s="65">
        <v>855</v>
      </c>
    </row>
    <row r="26" spans="1:6" x14ac:dyDescent="0.25">
      <c r="A26" s="65" t="s">
        <v>191</v>
      </c>
      <c r="B26" s="65">
        <v>490</v>
      </c>
      <c r="C26" s="65">
        <v>170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280</v>
      </c>
      <c r="D27" s="65">
        <v>765</v>
      </c>
    </row>
    <row r="28" spans="1:6" x14ac:dyDescent="0.25">
      <c r="A28" s="65" t="s">
        <v>193</v>
      </c>
      <c r="B28" s="65">
        <v>4775</v>
      </c>
      <c r="C28" s="65">
        <v>2200</v>
      </c>
      <c r="D28" s="65">
        <v>2570</v>
      </c>
    </row>
    <row r="29" spans="1:6" x14ac:dyDescent="0.25">
      <c r="A29" s="65" t="s">
        <v>194</v>
      </c>
      <c r="B29" s="65">
        <v>18300</v>
      </c>
      <c r="C29" s="65">
        <v>10430</v>
      </c>
      <c r="D29" s="65">
        <v>7875</v>
      </c>
    </row>
    <row r="30" spans="1:6" x14ac:dyDescent="0.25">
      <c r="A30" s="65" t="s">
        <v>195</v>
      </c>
      <c r="B30" s="65">
        <v>680</v>
      </c>
      <c r="C30" s="65">
        <v>405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27765</v>
      </c>
      <c r="C32" s="65">
        <v>17105</v>
      </c>
      <c r="D32" s="65">
        <v>10665</v>
      </c>
    </row>
    <row r="33" spans="1:4" x14ac:dyDescent="0.25">
      <c r="A33" s="65" t="s">
        <v>198</v>
      </c>
      <c r="B33" s="65">
        <v>15170</v>
      </c>
      <c r="C33" s="65">
        <v>7805</v>
      </c>
      <c r="D33" s="65">
        <v>7365</v>
      </c>
    </row>
    <row r="34" spans="1:4" x14ac:dyDescent="0.25">
      <c r="A34" s="65" t="s">
        <v>199</v>
      </c>
      <c r="B34" s="65">
        <v>9605</v>
      </c>
      <c r="C34" s="65">
        <v>5285</v>
      </c>
      <c r="D34" s="65">
        <v>4320</v>
      </c>
    </row>
    <row r="35" spans="1:4" x14ac:dyDescent="0.25">
      <c r="A35" s="65" t="s">
        <v>200</v>
      </c>
      <c r="B35" s="65">
        <v>4725</v>
      </c>
      <c r="C35" s="65">
        <v>2540</v>
      </c>
      <c r="D35" s="65">
        <v>2185</v>
      </c>
    </row>
    <row r="36" spans="1:4" x14ac:dyDescent="0.25">
      <c r="A36" s="65" t="s">
        <v>201</v>
      </c>
      <c r="B36" s="65">
        <v>6200</v>
      </c>
      <c r="C36" s="65">
        <v>2860</v>
      </c>
      <c r="D36" s="65">
        <v>3340</v>
      </c>
    </row>
    <row r="37" spans="1:4" x14ac:dyDescent="0.25">
      <c r="A37" s="65" t="s">
        <v>202</v>
      </c>
      <c r="B37" s="65">
        <v>210</v>
      </c>
      <c r="C37" s="65">
        <v>100</v>
      </c>
      <c r="D37" s="65">
        <v>115</v>
      </c>
    </row>
    <row r="38" spans="1:4" x14ac:dyDescent="0.25">
      <c r="A38" s="65" t="s">
        <v>203</v>
      </c>
      <c r="B38" s="65">
        <v>40</v>
      </c>
      <c r="C38" s="65">
        <v>15</v>
      </c>
      <c r="D38" s="65">
        <v>25</v>
      </c>
    </row>
    <row r="39" spans="1:4" x14ac:dyDescent="0.25">
      <c r="A39" s="65" t="s">
        <v>204</v>
      </c>
      <c r="B39" s="65">
        <v>5060</v>
      </c>
      <c r="C39" s="65">
        <v>2620</v>
      </c>
      <c r="D39" s="65">
        <v>2440</v>
      </c>
    </row>
    <row r="40" spans="1:4" x14ac:dyDescent="0.25">
      <c r="A40" s="65" t="s">
        <v>205</v>
      </c>
      <c r="B40" s="65">
        <v>1150</v>
      </c>
      <c r="C40" s="65">
        <v>455</v>
      </c>
      <c r="D40" s="65">
        <v>700</v>
      </c>
    </row>
    <row r="41" spans="1:4" x14ac:dyDescent="0.25">
      <c r="A41" s="65" t="s">
        <v>206</v>
      </c>
      <c r="B41" s="65">
        <v>5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4770</v>
      </c>
      <c r="C42" s="65">
        <v>2490</v>
      </c>
      <c r="D42" s="65">
        <v>2280</v>
      </c>
    </row>
    <row r="43" spans="1:4" x14ac:dyDescent="0.25">
      <c r="A43" s="65" t="s">
        <v>208</v>
      </c>
      <c r="B43" s="65">
        <v>30465</v>
      </c>
      <c r="C43" s="65">
        <v>17135</v>
      </c>
      <c r="D43" s="65">
        <v>13335</v>
      </c>
    </row>
    <row r="44" spans="1:4" x14ac:dyDescent="0.25">
      <c r="A44" s="65" t="s">
        <v>209</v>
      </c>
      <c r="B44" s="65">
        <v>490</v>
      </c>
      <c r="C44" s="65">
        <v>230</v>
      </c>
      <c r="D44" s="65">
        <v>260</v>
      </c>
    </row>
    <row r="45" spans="1:4" x14ac:dyDescent="0.25">
      <c r="A45" s="65" t="s">
        <v>210</v>
      </c>
      <c r="B45" s="65">
        <v>6575</v>
      </c>
      <c r="C45" s="65">
        <v>3465</v>
      </c>
      <c r="D45" s="65">
        <v>3110</v>
      </c>
    </row>
    <row r="46" spans="1:4" x14ac:dyDescent="0.25">
      <c r="A46" s="65" t="s">
        <v>211</v>
      </c>
      <c r="B46" s="65">
        <v>90175</v>
      </c>
      <c r="C46" s="65">
        <v>49755</v>
      </c>
      <c r="D46" s="65">
        <v>40420</v>
      </c>
    </row>
    <row r="47" spans="1:4" x14ac:dyDescent="0.25">
      <c r="A47" s="65" t="s">
        <v>212</v>
      </c>
      <c r="B47" s="65">
        <v>8940</v>
      </c>
      <c r="C47" s="65">
        <v>4890</v>
      </c>
      <c r="D47" s="65">
        <v>4045</v>
      </c>
    </row>
    <row r="48" spans="1:4" x14ac:dyDescent="0.25">
      <c r="A48" s="65" t="s">
        <v>213</v>
      </c>
      <c r="B48" s="65">
        <v>37250</v>
      </c>
      <c r="C48" s="65">
        <v>23035</v>
      </c>
      <c r="D48" s="65">
        <v>14215</v>
      </c>
    </row>
    <row r="49" spans="1:4" x14ac:dyDescent="0.25">
      <c r="A49" s="65" t="s">
        <v>214</v>
      </c>
      <c r="B49" s="65">
        <v>21275</v>
      </c>
      <c r="C49" s="65">
        <v>7960</v>
      </c>
      <c r="D49" s="65">
        <v>13315</v>
      </c>
    </row>
    <row r="50" spans="1:4" x14ac:dyDescent="0.25">
      <c r="A50" s="65" t="s">
        <v>215</v>
      </c>
      <c r="B50" s="65">
        <v>1470</v>
      </c>
      <c r="C50" s="65">
        <v>675</v>
      </c>
      <c r="D50" s="65">
        <v>795</v>
      </c>
    </row>
    <row r="51" spans="1:4" x14ac:dyDescent="0.25">
      <c r="A51" s="65" t="s">
        <v>216</v>
      </c>
      <c r="B51" s="65">
        <v>2265</v>
      </c>
      <c r="C51" s="65">
        <v>1055</v>
      </c>
      <c r="D51" s="65">
        <v>1210</v>
      </c>
    </row>
    <row r="52" spans="1:4" ht="30" x14ac:dyDescent="0.25">
      <c r="A52" s="65" t="s">
        <v>217</v>
      </c>
      <c r="B52" s="65">
        <v>1845</v>
      </c>
      <c r="C52" s="65">
        <v>995</v>
      </c>
      <c r="D52" s="65">
        <v>850</v>
      </c>
    </row>
    <row r="53" spans="1:4" x14ac:dyDescent="0.25">
      <c r="A53" s="65" t="s">
        <v>218</v>
      </c>
      <c r="B53" s="65">
        <v>545</v>
      </c>
      <c r="C53" s="65">
        <v>275</v>
      </c>
      <c r="D53" s="65">
        <v>270</v>
      </c>
    </row>
    <row r="54" spans="1:4" x14ac:dyDescent="0.25">
      <c r="A54" s="65" t="s">
        <v>219</v>
      </c>
      <c r="B54" s="65">
        <v>18620</v>
      </c>
      <c r="C54" s="65">
        <v>9300</v>
      </c>
      <c r="D54" s="65">
        <v>9320</v>
      </c>
    </row>
    <row r="55" spans="1:4" x14ac:dyDescent="0.25">
      <c r="A55" s="65" t="s">
        <v>220</v>
      </c>
      <c r="B55" s="65">
        <v>2450</v>
      </c>
      <c r="C55" s="65">
        <v>1165</v>
      </c>
      <c r="D55" s="65">
        <v>1285</v>
      </c>
    </row>
    <row r="56" spans="1:4" x14ac:dyDescent="0.25">
      <c r="A56" s="65" t="s">
        <v>221</v>
      </c>
      <c r="B56" s="65">
        <v>885</v>
      </c>
      <c r="C56" s="65">
        <v>505</v>
      </c>
      <c r="D56" s="65">
        <v>380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11770</v>
      </c>
      <c r="C58" s="65">
        <v>6235</v>
      </c>
      <c r="D58" s="65">
        <v>5535</v>
      </c>
    </row>
    <row r="59" spans="1:4" x14ac:dyDescent="0.25">
      <c r="A59" s="65" t="s">
        <v>224</v>
      </c>
      <c r="B59" s="65">
        <v>110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2095</v>
      </c>
      <c r="C60" s="65">
        <v>925</v>
      </c>
      <c r="D60" s="65">
        <v>1170</v>
      </c>
    </row>
    <row r="61" spans="1:4" x14ac:dyDescent="0.25">
      <c r="A61" s="65" t="s">
        <v>226</v>
      </c>
      <c r="B61" s="65">
        <v>90185</v>
      </c>
      <c r="C61" s="65">
        <v>46085</v>
      </c>
      <c r="D61" s="65">
        <v>44105</v>
      </c>
    </row>
    <row r="62" spans="1:4" x14ac:dyDescent="0.25">
      <c r="A62" s="65" t="s">
        <v>227</v>
      </c>
      <c r="B62" s="65">
        <v>10390</v>
      </c>
      <c r="C62" s="65">
        <v>3770</v>
      </c>
      <c r="D62" s="65">
        <v>6615</v>
      </c>
    </row>
    <row r="63" spans="1:4" x14ac:dyDescent="0.25">
      <c r="A63" s="65" t="s">
        <v>228</v>
      </c>
      <c r="B63" s="65">
        <v>8955</v>
      </c>
      <c r="C63" s="65">
        <v>5660</v>
      </c>
      <c r="D63" s="65">
        <v>3295</v>
      </c>
    </row>
    <row r="64" spans="1:4" x14ac:dyDescent="0.25">
      <c r="A64" s="65" t="s">
        <v>229</v>
      </c>
      <c r="B64" s="65">
        <v>10025</v>
      </c>
      <c r="C64" s="65">
        <v>6855</v>
      </c>
      <c r="D64" s="65">
        <v>3170</v>
      </c>
    </row>
    <row r="65" spans="1:4" x14ac:dyDescent="0.25">
      <c r="A65" s="65" t="s">
        <v>230</v>
      </c>
      <c r="B65" s="65">
        <v>1895</v>
      </c>
      <c r="C65" s="65">
        <v>540</v>
      </c>
      <c r="D65" s="65">
        <v>1360</v>
      </c>
    </row>
    <row r="66" spans="1:4" x14ac:dyDescent="0.25">
      <c r="A66" s="65" t="s">
        <v>231</v>
      </c>
      <c r="B66" s="65">
        <v>125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494310</v>
      </c>
      <c r="C68" s="65">
        <v>264705</v>
      </c>
      <c r="D68" s="65">
        <v>229605</v>
      </c>
    </row>
    <row r="69" spans="1:4" x14ac:dyDescent="0.25">
      <c r="A69" s="65" t="s">
        <v>234</v>
      </c>
      <c r="B69" s="65">
        <v>1690</v>
      </c>
      <c r="C69" s="65">
        <v>1385</v>
      </c>
      <c r="D69" s="65">
        <v>305</v>
      </c>
    </row>
    <row r="70" spans="1:4" x14ac:dyDescent="0.25">
      <c r="A70" s="65" t="s">
        <v>235</v>
      </c>
      <c r="B70" s="65">
        <v>280</v>
      </c>
      <c r="C70" s="65">
        <v>165</v>
      </c>
      <c r="D70" s="65">
        <v>115</v>
      </c>
    </row>
    <row r="71" spans="1:4" x14ac:dyDescent="0.25">
      <c r="A71" s="65" t="s">
        <v>236</v>
      </c>
      <c r="B71" s="65">
        <v>1450</v>
      </c>
      <c r="C71" s="65">
        <v>965</v>
      </c>
      <c r="D71" s="65">
        <v>485</v>
      </c>
    </row>
    <row r="72" spans="1:4" x14ac:dyDescent="0.25">
      <c r="A72" s="65" t="s">
        <v>237</v>
      </c>
      <c r="B72" s="65">
        <v>270</v>
      </c>
      <c r="C72" s="65">
        <v>140</v>
      </c>
      <c r="D72" s="65">
        <v>130</v>
      </c>
    </row>
    <row r="73" spans="1:4" x14ac:dyDescent="0.25">
      <c r="A73" s="65" t="s">
        <v>238</v>
      </c>
      <c r="B73" s="65">
        <v>115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80</v>
      </c>
      <c r="C74" s="65">
        <v>55</v>
      </c>
      <c r="D74" s="65">
        <v>20</v>
      </c>
    </row>
    <row r="75" spans="1:4" x14ac:dyDescent="0.25">
      <c r="A75" s="65" t="s">
        <v>240</v>
      </c>
      <c r="B75" s="65">
        <v>2630</v>
      </c>
      <c r="C75" s="65">
        <v>2150</v>
      </c>
      <c r="D75" s="65">
        <v>485</v>
      </c>
    </row>
    <row r="76" spans="1:4" x14ac:dyDescent="0.25">
      <c r="A76" s="65" t="s">
        <v>241</v>
      </c>
      <c r="B76" s="65">
        <v>3190</v>
      </c>
      <c r="C76" s="65">
        <v>2295</v>
      </c>
      <c r="D76" s="65">
        <v>890</v>
      </c>
    </row>
    <row r="77" spans="1:4" x14ac:dyDescent="0.25">
      <c r="A77" s="65" t="s">
        <v>242</v>
      </c>
      <c r="B77" s="65">
        <v>615</v>
      </c>
      <c r="C77" s="65">
        <v>475</v>
      </c>
      <c r="D77" s="65">
        <v>140</v>
      </c>
    </row>
    <row r="78" spans="1:4" x14ac:dyDescent="0.25">
      <c r="A78" s="65" t="s">
        <v>243</v>
      </c>
      <c r="B78" s="65">
        <v>2370</v>
      </c>
      <c r="C78" s="65">
        <v>1140</v>
      </c>
      <c r="D78" s="65">
        <v>1230</v>
      </c>
    </row>
    <row r="79" spans="1:4" x14ac:dyDescent="0.25">
      <c r="A79" s="65" t="s">
        <v>244</v>
      </c>
      <c r="B79" s="65">
        <v>1120</v>
      </c>
      <c r="C79" s="65">
        <v>630</v>
      </c>
      <c r="D79" s="65">
        <v>495</v>
      </c>
    </row>
    <row r="80" spans="1:4" x14ac:dyDescent="0.25">
      <c r="A80" s="65" t="s">
        <v>245</v>
      </c>
      <c r="B80" s="65">
        <v>610</v>
      </c>
      <c r="C80" s="65">
        <v>205</v>
      </c>
      <c r="D80" s="65">
        <v>405</v>
      </c>
    </row>
    <row r="81" spans="1:4" x14ac:dyDescent="0.25">
      <c r="A81" s="65" t="s">
        <v>246</v>
      </c>
      <c r="B81" s="65">
        <v>370</v>
      </c>
      <c r="C81" s="65">
        <v>305</v>
      </c>
      <c r="D81" s="65">
        <v>65</v>
      </c>
    </row>
    <row r="82" spans="1:4" x14ac:dyDescent="0.25">
      <c r="A82" s="65" t="s">
        <v>247</v>
      </c>
      <c r="B82" s="65">
        <v>2185</v>
      </c>
      <c r="C82" s="65">
        <v>1420</v>
      </c>
      <c r="D82" s="65">
        <v>765</v>
      </c>
    </row>
    <row r="83" spans="1:4" x14ac:dyDescent="0.25">
      <c r="A83" s="65" t="s">
        <v>248</v>
      </c>
      <c r="B83" s="65">
        <v>1755</v>
      </c>
      <c r="C83" s="65">
        <v>1105</v>
      </c>
      <c r="D83" s="65">
        <v>655</v>
      </c>
    </row>
    <row r="84" spans="1:4" x14ac:dyDescent="0.25">
      <c r="A84" s="65" t="s">
        <v>249</v>
      </c>
      <c r="B84" s="65">
        <v>220</v>
      </c>
      <c r="C84" s="65">
        <v>140</v>
      </c>
      <c r="D84" s="65">
        <v>80</v>
      </c>
    </row>
    <row r="85" spans="1:4" x14ac:dyDescent="0.25">
      <c r="A85" s="65" t="s">
        <v>250</v>
      </c>
      <c r="B85" s="65">
        <v>135</v>
      </c>
      <c r="C85" s="65">
        <v>100</v>
      </c>
      <c r="D85" s="65">
        <v>35</v>
      </c>
    </row>
    <row r="86" spans="1:4" x14ac:dyDescent="0.25">
      <c r="A86" s="65" t="s">
        <v>251</v>
      </c>
      <c r="B86" s="65">
        <v>2435</v>
      </c>
      <c r="C86" s="65">
        <v>1700</v>
      </c>
      <c r="D86" s="65">
        <v>740</v>
      </c>
    </row>
    <row r="87" spans="1:4" x14ac:dyDescent="0.25">
      <c r="A87" s="65" t="s">
        <v>252</v>
      </c>
      <c r="B87" s="65">
        <v>440</v>
      </c>
      <c r="C87" s="65">
        <v>200</v>
      </c>
      <c r="D87" s="65">
        <v>240</v>
      </c>
    </row>
    <row r="88" spans="1:4" x14ac:dyDescent="0.25">
      <c r="A88" s="65" t="s">
        <v>253</v>
      </c>
      <c r="B88" s="65">
        <v>460</v>
      </c>
      <c r="C88" s="65">
        <v>410</v>
      </c>
      <c r="D88" s="65">
        <v>50</v>
      </c>
    </row>
    <row r="89" spans="1:4" x14ac:dyDescent="0.25">
      <c r="A89" s="65" t="s">
        <v>254</v>
      </c>
      <c r="B89" s="65">
        <v>4775</v>
      </c>
      <c r="C89" s="65">
        <v>4290</v>
      </c>
      <c r="D89" s="65">
        <v>485</v>
      </c>
    </row>
    <row r="90" spans="1:4" x14ac:dyDescent="0.25">
      <c r="A90" s="65" t="s">
        <v>255</v>
      </c>
      <c r="B90" s="65">
        <v>200</v>
      </c>
      <c r="C90" s="65">
        <v>175</v>
      </c>
      <c r="D90" s="65">
        <v>25</v>
      </c>
    </row>
    <row r="91" spans="1:4" x14ac:dyDescent="0.25">
      <c r="A91" s="65" t="s">
        <v>256</v>
      </c>
      <c r="B91" s="65">
        <v>510</v>
      </c>
      <c r="C91" s="65">
        <v>245</v>
      </c>
      <c r="D91" s="65">
        <v>265</v>
      </c>
    </row>
    <row r="92" spans="1:4" x14ac:dyDescent="0.25">
      <c r="A92" s="65" t="s">
        <v>257</v>
      </c>
      <c r="B92" s="65">
        <v>3005</v>
      </c>
      <c r="C92" s="65">
        <v>1980</v>
      </c>
      <c r="D92" s="65">
        <v>1025</v>
      </c>
    </row>
    <row r="93" spans="1:4" ht="30" x14ac:dyDescent="0.25">
      <c r="A93" s="65" t="s">
        <v>258</v>
      </c>
      <c r="B93" s="65">
        <v>285</v>
      </c>
      <c r="C93" s="65">
        <v>155</v>
      </c>
      <c r="D93" s="65">
        <v>130</v>
      </c>
    </row>
    <row r="94" spans="1:4" x14ac:dyDescent="0.25">
      <c r="A94" s="65" t="s">
        <v>259</v>
      </c>
      <c r="B94" s="65">
        <v>3070</v>
      </c>
      <c r="C94" s="65">
        <v>1790</v>
      </c>
      <c r="D94" s="65">
        <v>1280</v>
      </c>
    </row>
    <row r="95" spans="1:4" x14ac:dyDescent="0.25">
      <c r="A95" s="65" t="s">
        <v>260</v>
      </c>
      <c r="B95" s="65">
        <v>34265</v>
      </c>
      <c r="C95" s="65">
        <v>23690</v>
      </c>
      <c r="D95" s="65">
        <v>10570</v>
      </c>
    </row>
    <row r="96" spans="1:4" x14ac:dyDescent="0.25">
      <c r="A96" s="65" t="s">
        <v>261</v>
      </c>
      <c r="B96" s="65">
        <v>365</v>
      </c>
      <c r="C96" s="65">
        <v>180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75</v>
      </c>
    </row>
    <row r="98" spans="1:4" x14ac:dyDescent="0.25">
      <c r="A98" s="65" t="s">
        <v>263</v>
      </c>
      <c r="B98" s="65">
        <v>2715</v>
      </c>
      <c r="C98" s="65">
        <v>980</v>
      </c>
      <c r="D98" s="65">
        <v>1735</v>
      </c>
    </row>
    <row r="99" spans="1:4" x14ac:dyDescent="0.25">
      <c r="A99" s="65" t="s">
        <v>264</v>
      </c>
      <c r="B99" s="65">
        <v>490</v>
      </c>
      <c r="C99" s="65">
        <v>250</v>
      </c>
      <c r="D99" s="65">
        <v>240</v>
      </c>
    </row>
    <row r="100" spans="1:4" x14ac:dyDescent="0.25">
      <c r="A100" s="65" t="s">
        <v>265</v>
      </c>
      <c r="B100" s="65">
        <v>440</v>
      </c>
      <c r="C100" s="65">
        <v>165</v>
      </c>
      <c r="D100" s="65">
        <v>275</v>
      </c>
    </row>
    <row r="101" spans="1:4" x14ac:dyDescent="0.25">
      <c r="A101" s="65" t="s">
        <v>266</v>
      </c>
      <c r="B101" s="65">
        <v>975</v>
      </c>
      <c r="C101" s="65">
        <v>465</v>
      </c>
      <c r="D101" s="65">
        <v>515</v>
      </c>
    </row>
    <row r="102" spans="1:4" x14ac:dyDescent="0.25">
      <c r="A102" s="65" t="s">
        <v>267</v>
      </c>
      <c r="B102" s="65">
        <v>1010</v>
      </c>
      <c r="C102" s="65">
        <v>410</v>
      </c>
      <c r="D102" s="65">
        <v>600</v>
      </c>
    </row>
    <row r="103" spans="1:4" x14ac:dyDescent="0.25">
      <c r="A103" s="65" t="s">
        <v>268</v>
      </c>
      <c r="B103" s="65">
        <v>420</v>
      </c>
      <c r="C103" s="65">
        <v>140</v>
      </c>
      <c r="D103" s="65">
        <v>280</v>
      </c>
    </row>
    <row r="104" spans="1:4" x14ac:dyDescent="0.25">
      <c r="A104" s="65" t="s">
        <v>269</v>
      </c>
      <c r="B104" s="65">
        <v>1455</v>
      </c>
      <c r="C104" s="65">
        <v>670</v>
      </c>
      <c r="D104" s="65">
        <v>785</v>
      </c>
    </row>
    <row r="105" spans="1:4" x14ac:dyDescent="0.25">
      <c r="A105" s="65" t="s">
        <v>270</v>
      </c>
      <c r="B105" s="65">
        <v>655</v>
      </c>
      <c r="C105" s="65">
        <v>240</v>
      </c>
      <c r="D105" s="65">
        <v>415</v>
      </c>
    </row>
    <row r="106" spans="1:4" x14ac:dyDescent="0.25">
      <c r="A106" s="65" t="s">
        <v>271</v>
      </c>
      <c r="B106" s="65">
        <v>285</v>
      </c>
      <c r="C106" s="65">
        <v>115</v>
      </c>
      <c r="D106" s="65">
        <v>175</v>
      </c>
    </row>
    <row r="107" spans="1:4" x14ac:dyDescent="0.25">
      <c r="A107" s="65" t="s">
        <v>272</v>
      </c>
      <c r="B107" s="65">
        <v>5060</v>
      </c>
      <c r="C107" s="65">
        <v>2615</v>
      </c>
      <c r="D107" s="65">
        <v>2445</v>
      </c>
    </row>
    <row r="108" spans="1:4" x14ac:dyDescent="0.25">
      <c r="A108" s="65" t="s">
        <v>273</v>
      </c>
      <c r="B108" s="65">
        <v>1115</v>
      </c>
      <c r="C108" s="65">
        <v>515</v>
      </c>
      <c r="D108" s="65">
        <v>605</v>
      </c>
    </row>
    <row r="109" spans="1:4" x14ac:dyDescent="0.25">
      <c r="A109" s="65" t="s">
        <v>274</v>
      </c>
      <c r="B109" s="65">
        <v>15115</v>
      </c>
      <c r="C109" s="65">
        <v>6785</v>
      </c>
      <c r="D109" s="65">
        <v>8330</v>
      </c>
    </row>
    <row r="110" spans="1:4" x14ac:dyDescent="0.25">
      <c r="A110" s="65" t="s">
        <v>275</v>
      </c>
      <c r="B110" s="65">
        <v>19775</v>
      </c>
      <c r="C110" s="65">
        <v>12900</v>
      </c>
      <c r="D110" s="65">
        <v>6875</v>
      </c>
    </row>
    <row r="111" spans="1:4" x14ac:dyDescent="0.25">
      <c r="A111" s="65" t="s">
        <v>276</v>
      </c>
      <c r="B111" s="65">
        <v>1255</v>
      </c>
      <c r="C111" s="65">
        <v>575</v>
      </c>
      <c r="D111" s="65">
        <v>685</v>
      </c>
    </row>
    <row r="112" spans="1:4" x14ac:dyDescent="0.25">
      <c r="A112" s="65" t="s">
        <v>277</v>
      </c>
      <c r="B112" s="65">
        <v>1455</v>
      </c>
      <c r="C112" s="65">
        <v>755</v>
      </c>
      <c r="D112" s="65">
        <v>700</v>
      </c>
    </row>
    <row r="113" spans="1:4" x14ac:dyDescent="0.25">
      <c r="A113" s="65" t="s">
        <v>278</v>
      </c>
      <c r="B113" s="65">
        <v>270</v>
      </c>
      <c r="C113" s="65">
        <v>185</v>
      </c>
      <c r="D113" s="65">
        <v>85</v>
      </c>
    </row>
    <row r="114" spans="1:4" x14ac:dyDescent="0.25">
      <c r="A114" s="65" t="s">
        <v>279</v>
      </c>
      <c r="B114" s="65">
        <v>8990</v>
      </c>
      <c r="C114" s="65">
        <v>4430</v>
      </c>
      <c r="D114" s="65">
        <v>4555</v>
      </c>
    </row>
    <row r="115" spans="1:4" x14ac:dyDescent="0.25">
      <c r="A115" s="65" t="s">
        <v>280</v>
      </c>
      <c r="B115" s="65">
        <v>2285</v>
      </c>
      <c r="C115" s="65">
        <v>1130</v>
      </c>
      <c r="D115" s="65">
        <v>1150</v>
      </c>
    </row>
    <row r="116" spans="1:4" x14ac:dyDescent="0.25">
      <c r="A116" s="65" t="s">
        <v>281</v>
      </c>
      <c r="B116" s="65">
        <v>4525</v>
      </c>
      <c r="C116" s="65">
        <v>2700</v>
      </c>
      <c r="D116" s="65">
        <v>1825</v>
      </c>
    </row>
    <row r="117" spans="1:4" x14ac:dyDescent="0.25">
      <c r="A117" s="65" t="s">
        <v>282</v>
      </c>
      <c r="B117" s="65">
        <v>1265</v>
      </c>
      <c r="C117" s="65">
        <v>530</v>
      </c>
      <c r="D117" s="65">
        <v>735</v>
      </c>
    </row>
    <row r="118" spans="1:4" x14ac:dyDescent="0.25">
      <c r="A118" s="65" t="s">
        <v>283</v>
      </c>
      <c r="B118" s="65">
        <v>695</v>
      </c>
      <c r="C118" s="65">
        <v>410</v>
      </c>
      <c r="D118" s="65">
        <v>285</v>
      </c>
    </row>
    <row r="119" spans="1:4" x14ac:dyDescent="0.25">
      <c r="A119" s="65" t="s">
        <v>284</v>
      </c>
      <c r="B119" s="65">
        <v>32755</v>
      </c>
      <c r="C119" s="65">
        <v>19005</v>
      </c>
      <c r="D119" s="65">
        <v>13750</v>
      </c>
    </row>
    <row r="120" spans="1:4" x14ac:dyDescent="0.25">
      <c r="A120" s="65" t="s">
        <v>285</v>
      </c>
      <c r="B120" s="65">
        <v>8340</v>
      </c>
      <c r="C120" s="65">
        <v>5015</v>
      </c>
      <c r="D120" s="65">
        <v>3330</v>
      </c>
    </row>
    <row r="121" spans="1:4" x14ac:dyDescent="0.25">
      <c r="A121" s="65" t="s">
        <v>286</v>
      </c>
      <c r="B121" s="65">
        <v>1350</v>
      </c>
      <c r="C121" s="65">
        <v>525</v>
      </c>
      <c r="D121" s="65">
        <v>825</v>
      </c>
    </row>
    <row r="122" spans="1:4" x14ac:dyDescent="0.25">
      <c r="A122" s="65" t="s">
        <v>287</v>
      </c>
      <c r="B122" s="65">
        <v>785</v>
      </c>
      <c r="C122" s="65">
        <v>460</v>
      </c>
      <c r="D122" s="65">
        <v>320</v>
      </c>
    </row>
    <row r="123" spans="1:4" x14ac:dyDescent="0.25">
      <c r="A123" s="65" t="s">
        <v>288</v>
      </c>
      <c r="B123" s="65">
        <v>4785</v>
      </c>
      <c r="C123" s="65">
        <v>2210</v>
      </c>
      <c r="D123" s="65">
        <v>2575</v>
      </c>
    </row>
    <row r="124" spans="1:4" x14ac:dyDescent="0.25">
      <c r="A124" s="65" t="s">
        <v>289</v>
      </c>
      <c r="B124" s="65">
        <v>1315</v>
      </c>
      <c r="C124" s="65">
        <v>530</v>
      </c>
      <c r="D124" s="65">
        <v>785</v>
      </c>
    </row>
    <row r="125" spans="1:4" x14ac:dyDescent="0.25">
      <c r="A125" s="65" t="s">
        <v>290</v>
      </c>
      <c r="B125" s="65">
        <v>6875</v>
      </c>
      <c r="C125" s="65">
        <v>4010</v>
      </c>
      <c r="D125" s="65">
        <v>2860</v>
      </c>
    </row>
    <row r="126" spans="1:4" x14ac:dyDescent="0.25">
      <c r="A126" s="65" t="s">
        <v>291</v>
      </c>
      <c r="B126" s="65">
        <v>475</v>
      </c>
      <c r="C126" s="65">
        <v>240</v>
      </c>
      <c r="D126" s="65">
        <v>240</v>
      </c>
    </row>
    <row r="127" spans="1:4" x14ac:dyDescent="0.25">
      <c r="A127" s="65" t="s">
        <v>292</v>
      </c>
      <c r="B127" s="65">
        <v>630</v>
      </c>
      <c r="C127" s="65">
        <v>350</v>
      </c>
      <c r="D127" s="65">
        <v>280</v>
      </c>
    </row>
    <row r="128" spans="1:4" x14ac:dyDescent="0.25">
      <c r="A128" s="65" t="s">
        <v>293</v>
      </c>
      <c r="B128" s="65">
        <v>4055</v>
      </c>
      <c r="C128" s="65">
        <v>3100</v>
      </c>
      <c r="D128" s="65">
        <v>955</v>
      </c>
    </row>
    <row r="129" spans="1:4" x14ac:dyDescent="0.25">
      <c r="A129" s="65" t="s">
        <v>294</v>
      </c>
      <c r="B129" s="65">
        <v>825</v>
      </c>
      <c r="C129" s="65">
        <v>535</v>
      </c>
      <c r="D129" s="65">
        <v>290</v>
      </c>
    </row>
    <row r="130" spans="1:4" x14ac:dyDescent="0.25">
      <c r="A130" s="65" t="s">
        <v>295</v>
      </c>
      <c r="B130" s="65">
        <v>1440</v>
      </c>
      <c r="C130" s="65">
        <v>295</v>
      </c>
      <c r="D130" s="65">
        <v>1140</v>
      </c>
    </row>
    <row r="131" spans="1:4" x14ac:dyDescent="0.25">
      <c r="A131" s="65" t="s">
        <v>296</v>
      </c>
      <c r="B131" s="65">
        <v>1305</v>
      </c>
      <c r="C131" s="65">
        <v>615</v>
      </c>
      <c r="D131" s="65">
        <v>690</v>
      </c>
    </row>
    <row r="132" spans="1:4" x14ac:dyDescent="0.25">
      <c r="A132" s="65" t="s">
        <v>297</v>
      </c>
      <c r="B132" s="65">
        <v>68005</v>
      </c>
      <c r="C132" s="65">
        <v>41085</v>
      </c>
      <c r="D132" s="65">
        <v>26920</v>
      </c>
    </row>
    <row r="133" spans="1:4" x14ac:dyDescent="0.25">
      <c r="A133" s="65" t="s">
        <v>298</v>
      </c>
      <c r="B133" s="65">
        <v>350</v>
      </c>
      <c r="C133" s="65">
        <v>95</v>
      </c>
      <c r="D133" s="65">
        <v>255</v>
      </c>
    </row>
    <row r="134" spans="1:4" x14ac:dyDescent="0.25">
      <c r="A134" s="65" t="s">
        <v>299</v>
      </c>
      <c r="B134" s="65">
        <v>4175</v>
      </c>
      <c r="C134" s="65">
        <v>435</v>
      </c>
      <c r="D134" s="65">
        <v>3740</v>
      </c>
    </row>
    <row r="135" spans="1:4" x14ac:dyDescent="0.25">
      <c r="A135" s="65" t="s">
        <v>300</v>
      </c>
      <c r="B135" s="65">
        <v>8360</v>
      </c>
      <c r="C135" s="65">
        <v>3880</v>
      </c>
      <c r="D135" s="65">
        <v>4480</v>
      </c>
    </row>
    <row r="136" spans="1:4" x14ac:dyDescent="0.25">
      <c r="A136" s="65" t="s">
        <v>301</v>
      </c>
      <c r="B136" s="65">
        <v>3120</v>
      </c>
      <c r="C136" s="65">
        <v>1570</v>
      </c>
      <c r="D136" s="65">
        <v>1550</v>
      </c>
    </row>
    <row r="137" spans="1:4" x14ac:dyDescent="0.25">
      <c r="A137" s="65" t="s">
        <v>302</v>
      </c>
      <c r="B137" s="65">
        <v>189460</v>
      </c>
      <c r="C137" s="65">
        <v>107575</v>
      </c>
      <c r="D137" s="65">
        <v>81885</v>
      </c>
    </row>
    <row r="138" spans="1:4" x14ac:dyDescent="0.25">
      <c r="A138" s="65" t="s">
        <v>137</v>
      </c>
      <c r="B138" s="65">
        <v>945</v>
      </c>
      <c r="C138" s="65">
        <v>520</v>
      </c>
      <c r="D138" s="65">
        <v>425</v>
      </c>
    </row>
    <row r="139" spans="1:4" x14ac:dyDescent="0.25">
      <c r="A139" s="65" t="s">
        <v>139</v>
      </c>
      <c r="B139" s="65">
        <v>2630</v>
      </c>
      <c r="C139" s="65">
        <v>1550</v>
      </c>
      <c r="D139" s="65">
        <v>1080</v>
      </c>
    </row>
    <row r="140" spans="1:4" x14ac:dyDescent="0.25">
      <c r="A140" s="65" t="s">
        <v>303</v>
      </c>
      <c r="B140" s="65">
        <v>8460</v>
      </c>
      <c r="C140" s="65">
        <v>5185</v>
      </c>
      <c r="D140" s="65">
        <v>3275</v>
      </c>
    </row>
    <row r="141" spans="1:4" x14ac:dyDescent="0.25">
      <c r="A141" s="65" t="s">
        <v>304</v>
      </c>
      <c r="B141" s="65">
        <v>745185</v>
      </c>
      <c r="C141" s="65">
        <v>410010</v>
      </c>
      <c r="D141" s="65">
        <v>335175</v>
      </c>
    </row>
    <row r="142" spans="1:4" ht="15" customHeight="1" x14ac:dyDescent="0.25">
      <c r="A142" s="164" t="s">
        <v>305</v>
      </c>
      <c r="B142" s="165"/>
      <c r="C142" s="165"/>
      <c r="D142" s="166"/>
    </row>
    <row r="143" spans="1:4" x14ac:dyDescent="0.25">
      <c r="A143" s="65" t="s">
        <v>186</v>
      </c>
      <c r="B143" s="65">
        <v>945</v>
      </c>
      <c r="C143" s="65">
        <v>495</v>
      </c>
      <c r="D143" s="65">
        <v>450</v>
      </c>
    </row>
    <row r="144" spans="1:4" x14ac:dyDescent="0.25">
      <c r="A144" s="65" t="s">
        <v>187</v>
      </c>
      <c r="B144" s="65">
        <v>260</v>
      </c>
      <c r="C144" s="65">
        <v>135</v>
      </c>
      <c r="D144" s="65">
        <v>125</v>
      </c>
    </row>
    <row r="145" spans="1:4" x14ac:dyDescent="0.25">
      <c r="A145" s="65" t="s">
        <v>188</v>
      </c>
      <c r="B145" s="65">
        <v>1535</v>
      </c>
      <c r="C145" s="65">
        <v>805</v>
      </c>
      <c r="D145" s="65">
        <v>730</v>
      </c>
    </row>
    <row r="146" spans="1:4" x14ac:dyDescent="0.25">
      <c r="A146" s="65" t="s">
        <v>189</v>
      </c>
      <c r="B146" s="65">
        <v>2545</v>
      </c>
      <c r="C146" s="65">
        <v>1400</v>
      </c>
      <c r="D146" s="65">
        <v>1140</v>
      </c>
    </row>
    <row r="147" spans="1:4" x14ac:dyDescent="0.25">
      <c r="A147" s="65" t="s">
        <v>190</v>
      </c>
      <c r="B147" s="65">
        <v>255</v>
      </c>
      <c r="C147" s="65">
        <v>105</v>
      </c>
      <c r="D147" s="65">
        <v>150</v>
      </c>
    </row>
    <row r="148" spans="1:4" x14ac:dyDescent="0.25">
      <c r="A148" s="65" t="s">
        <v>191</v>
      </c>
      <c r="B148" s="65">
        <v>85</v>
      </c>
      <c r="C148" s="65">
        <v>25</v>
      </c>
      <c r="D148" s="65">
        <v>60</v>
      </c>
    </row>
    <row r="149" spans="1:4" x14ac:dyDescent="0.25">
      <c r="A149" s="65" t="s">
        <v>192</v>
      </c>
      <c r="B149" s="65">
        <v>185</v>
      </c>
      <c r="C149" s="65">
        <v>40</v>
      </c>
      <c r="D149" s="65">
        <v>145</v>
      </c>
    </row>
    <row r="150" spans="1:4" x14ac:dyDescent="0.25">
      <c r="A150" s="65" t="s">
        <v>193</v>
      </c>
      <c r="B150" s="65">
        <v>1105</v>
      </c>
      <c r="C150" s="65">
        <v>555</v>
      </c>
      <c r="D150" s="65">
        <v>550</v>
      </c>
    </row>
    <row r="151" spans="1:4" x14ac:dyDescent="0.25">
      <c r="A151" s="65" t="s">
        <v>194</v>
      </c>
      <c r="B151" s="65">
        <v>3325</v>
      </c>
      <c r="C151" s="65">
        <v>1875</v>
      </c>
      <c r="D151" s="65">
        <v>1450</v>
      </c>
    </row>
    <row r="152" spans="1:4" x14ac:dyDescent="0.25">
      <c r="A152" s="65" t="s">
        <v>195</v>
      </c>
      <c r="B152" s="65">
        <v>135</v>
      </c>
      <c r="C152" s="65">
        <v>80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11320</v>
      </c>
      <c r="C154" s="65">
        <v>6905</v>
      </c>
      <c r="D154" s="65">
        <v>4415</v>
      </c>
    </row>
    <row r="155" spans="1:4" x14ac:dyDescent="0.25">
      <c r="A155" s="65" t="s">
        <v>198</v>
      </c>
      <c r="B155" s="65">
        <v>3540</v>
      </c>
      <c r="C155" s="65">
        <v>1835</v>
      </c>
      <c r="D155" s="65">
        <v>1710</v>
      </c>
    </row>
    <row r="156" spans="1:4" x14ac:dyDescent="0.25">
      <c r="A156" s="65" t="s">
        <v>199</v>
      </c>
      <c r="B156" s="65">
        <v>2035</v>
      </c>
      <c r="C156" s="65">
        <v>1075</v>
      </c>
      <c r="D156" s="65">
        <v>960</v>
      </c>
    </row>
    <row r="157" spans="1:4" x14ac:dyDescent="0.25">
      <c r="A157" s="65" t="s">
        <v>200</v>
      </c>
      <c r="B157" s="65">
        <v>325</v>
      </c>
      <c r="C157" s="65">
        <v>155</v>
      </c>
      <c r="D157" s="65">
        <v>170</v>
      </c>
    </row>
    <row r="158" spans="1:4" x14ac:dyDescent="0.25">
      <c r="A158" s="65" t="s">
        <v>201</v>
      </c>
      <c r="B158" s="65">
        <v>740</v>
      </c>
      <c r="C158" s="65">
        <v>330</v>
      </c>
      <c r="D158" s="65">
        <v>415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>
        <v>5</v>
      </c>
    </row>
    <row r="161" spans="1:4" x14ac:dyDescent="0.25">
      <c r="A161" s="65" t="s">
        <v>204</v>
      </c>
      <c r="B161" s="65">
        <v>1275</v>
      </c>
      <c r="C161" s="65">
        <v>660</v>
      </c>
      <c r="D161" s="65">
        <v>615</v>
      </c>
    </row>
    <row r="162" spans="1:4" x14ac:dyDescent="0.25">
      <c r="A162" s="65" t="s">
        <v>205</v>
      </c>
      <c r="B162" s="65">
        <v>175</v>
      </c>
      <c r="C162" s="65">
        <v>70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955</v>
      </c>
      <c r="C164" s="65">
        <v>495</v>
      </c>
      <c r="D164" s="65">
        <v>460</v>
      </c>
    </row>
    <row r="165" spans="1:4" x14ac:dyDescent="0.25">
      <c r="A165" s="65" t="s">
        <v>208</v>
      </c>
      <c r="B165" s="65">
        <v>1245</v>
      </c>
      <c r="C165" s="65">
        <v>700</v>
      </c>
      <c r="D165" s="65">
        <v>545</v>
      </c>
    </row>
    <row r="166" spans="1:4" x14ac:dyDescent="0.25">
      <c r="A166" s="65" t="s">
        <v>209</v>
      </c>
      <c r="B166" s="65">
        <v>75</v>
      </c>
      <c r="C166" s="65">
        <v>30</v>
      </c>
      <c r="D166" s="65">
        <v>45</v>
      </c>
    </row>
    <row r="167" spans="1:4" x14ac:dyDescent="0.25">
      <c r="A167" s="65" t="s">
        <v>210</v>
      </c>
      <c r="B167" s="65">
        <v>1495</v>
      </c>
      <c r="C167" s="65">
        <v>800</v>
      </c>
      <c r="D167" s="65">
        <v>695</v>
      </c>
    </row>
    <row r="168" spans="1:4" x14ac:dyDescent="0.25">
      <c r="A168" s="65" t="s">
        <v>211</v>
      </c>
      <c r="B168" s="65">
        <v>13325</v>
      </c>
      <c r="C168" s="65">
        <v>6730</v>
      </c>
      <c r="D168" s="65">
        <v>6595</v>
      </c>
    </row>
    <row r="169" spans="1:4" x14ac:dyDescent="0.25">
      <c r="A169" s="65" t="s">
        <v>212</v>
      </c>
      <c r="B169" s="65">
        <v>1130</v>
      </c>
      <c r="C169" s="65">
        <v>630</v>
      </c>
      <c r="D169" s="65">
        <v>495</v>
      </c>
    </row>
    <row r="170" spans="1:4" x14ac:dyDescent="0.25">
      <c r="A170" s="65" t="s">
        <v>213</v>
      </c>
      <c r="B170" s="65">
        <v>3875</v>
      </c>
      <c r="C170" s="65">
        <v>2175</v>
      </c>
      <c r="D170" s="65">
        <v>1700</v>
      </c>
    </row>
    <row r="171" spans="1:4" x14ac:dyDescent="0.25">
      <c r="A171" s="65" t="s">
        <v>214</v>
      </c>
      <c r="B171" s="65">
        <v>3825</v>
      </c>
      <c r="C171" s="65">
        <v>1495</v>
      </c>
      <c r="D171" s="65">
        <v>2330</v>
      </c>
    </row>
    <row r="172" spans="1:4" x14ac:dyDescent="0.25">
      <c r="A172" s="65" t="s">
        <v>215</v>
      </c>
      <c r="B172" s="65">
        <v>230</v>
      </c>
      <c r="C172" s="65">
        <v>115</v>
      </c>
      <c r="D172" s="65">
        <v>115</v>
      </c>
    </row>
    <row r="173" spans="1:4" x14ac:dyDescent="0.25">
      <c r="A173" s="65" t="s">
        <v>216</v>
      </c>
      <c r="B173" s="65">
        <v>585</v>
      </c>
      <c r="C173" s="65">
        <v>300</v>
      </c>
      <c r="D173" s="65">
        <v>285</v>
      </c>
    </row>
    <row r="174" spans="1:4" ht="30" x14ac:dyDescent="0.25">
      <c r="A174" s="65" t="s">
        <v>217</v>
      </c>
      <c r="B174" s="65">
        <v>390</v>
      </c>
      <c r="C174" s="65">
        <v>215</v>
      </c>
      <c r="D174" s="65">
        <v>180</v>
      </c>
    </row>
    <row r="175" spans="1:4" x14ac:dyDescent="0.25">
      <c r="A175" s="65" t="s">
        <v>218</v>
      </c>
      <c r="B175" s="65">
        <v>120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3575</v>
      </c>
      <c r="C176" s="65">
        <v>1755</v>
      </c>
      <c r="D176" s="65">
        <v>1820</v>
      </c>
    </row>
    <row r="177" spans="1:4" x14ac:dyDescent="0.25">
      <c r="A177" s="65" t="s">
        <v>220</v>
      </c>
      <c r="B177" s="65">
        <v>550</v>
      </c>
      <c r="C177" s="65">
        <v>250</v>
      </c>
      <c r="D177" s="65">
        <v>300</v>
      </c>
    </row>
    <row r="178" spans="1:4" x14ac:dyDescent="0.25">
      <c r="A178" s="65" t="s">
        <v>221</v>
      </c>
      <c r="B178" s="65">
        <v>215</v>
      </c>
      <c r="C178" s="65">
        <v>120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2075</v>
      </c>
      <c r="C180" s="65">
        <v>1085</v>
      </c>
      <c r="D180" s="65">
        <v>985</v>
      </c>
    </row>
    <row r="181" spans="1:4" x14ac:dyDescent="0.25">
      <c r="A181" s="65" t="s">
        <v>224</v>
      </c>
      <c r="B181" s="65">
        <v>25</v>
      </c>
      <c r="C181" s="65">
        <v>5</v>
      </c>
      <c r="D181" s="65">
        <v>20</v>
      </c>
    </row>
    <row r="182" spans="1:4" x14ac:dyDescent="0.25">
      <c r="A182" s="65" t="s">
        <v>225</v>
      </c>
      <c r="B182" s="65">
        <v>650</v>
      </c>
      <c r="C182" s="65">
        <v>300</v>
      </c>
      <c r="D182" s="65">
        <v>350</v>
      </c>
    </row>
    <row r="183" spans="1:4" x14ac:dyDescent="0.25">
      <c r="A183" s="65" t="s">
        <v>226</v>
      </c>
      <c r="B183" s="65">
        <v>22220</v>
      </c>
      <c r="C183" s="65">
        <v>11275</v>
      </c>
      <c r="D183" s="65">
        <v>10945</v>
      </c>
    </row>
    <row r="184" spans="1:4" x14ac:dyDescent="0.25">
      <c r="A184" s="65" t="s">
        <v>227</v>
      </c>
      <c r="B184" s="65">
        <v>1585</v>
      </c>
      <c r="C184" s="65">
        <v>550</v>
      </c>
      <c r="D184" s="65">
        <v>1035</v>
      </c>
    </row>
    <row r="185" spans="1:4" x14ac:dyDescent="0.25">
      <c r="A185" s="65" t="s">
        <v>228</v>
      </c>
      <c r="B185" s="65">
        <v>1390</v>
      </c>
      <c r="C185" s="65">
        <v>825</v>
      </c>
      <c r="D185" s="65">
        <v>565</v>
      </c>
    </row>
    <row r="186" spans="1:4" x14ac:dyDescent="0.25">
      <c r="A186" s="65" t="s">
        <v>229</v>
      </c>
      <c r="B186" s="65">
        <v>1370</v>
      </c>
      <c r="C186" s="65">
        <v>865</v>
      </c>
      <c r="D186" s="65">
        <v>505</v>
      </c>
    </row>
    <row r="187" spans="1:4" x14ac:dyDescent="0.25">
      <c r="A187" s="65" t="s">
        <v>230</v>
      </c>
      <c r="B187" s="65">
        <v>380</v>
      </c>
      <c r="C187" s="65">
        <v>110</v>
      </c>
      <c r="D187" s="65">
        <v>270</v>
      </c>
    </row>
    <row r="188" spans="1:4" x14ac:dyDescent="0.25">
      <c r="A188" s="65" t="s">
        <v>231</v>
      </c>
      <c r="B188" s="65">
        <v>45</v>
      </c>
      <c r="C188" s="65">
        <v>25</v>
      </c>
      <c r="D188" s="65">
        <v>25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91180</v>
      </c>
      <c r="C190" s="65">
        <v>47495</v>
      </c>
      <c r="D190" s="65">
        <v>43685</v>
      </c>
    </row>
    <row r="191" spans="1:4" x14ac:dyDescent="0.25">
      <c r="A191" s="65" t="s">
        <v>234</v>
      </c>
      <c r="B191" s="65">
        <v>365</v>
      </c>
      <c r="C191" s="65">
        <v>305</v>
      </c>
      <c r="D191" s="65">
        <v>60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20</v>
      </c>
    </row>
    <row r="193" spans="1:4" x14ac:dyDescent="0.25">
      <c r="A193" s="65" t="s">
        <v>236</v>
      </c>
      <c r="B193" s="65">
        <v>485</v>
      </c>
      <c r="C193" s="65">
        <v>315</v>
      </c>
      <c r="D193" s="65">
        <v>175</v>
      </c>
    </row>
    <row r="194" spans="1:4" x14ac:dyDescent="0.25">
      <c r="A194" s="65" t="s">
        <v>237</v>
      </c>
      <c r="B194" s="65">
        <v>70</v>
      </c>
      <c r="C194" s="65">
        <v>35</v>
      </c>
      <c r="D194" s="65">
        <v>35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>
        <v>5</v>
      </c>
    </row>
    <row r="197" spans="1:4" x14ac:dyDescent="0.25">
      <c r="A197" s="65" t="s">
        <v>240</v>
      </c>
      <c r="B197" s="65">
        <v>590</v>
      </c>
      <c r="C197" s="65">
        <v>465</v>
      </c>
      <c r="D197" s="65">
        <v>130</v>
      </c>
    </row>
    <row r="198" spans="1:4" x14ac:dyDescent="0.25">
      <c r="A198" s="65" t="s">
        <v>241</v>
      </c>
      <c r="B198" s="65">
        <v>770</v>
      </c>
      <c r="C198" s="65">
        <v>530</v>
      </c>
      <c r="D198" s="65">
        <v>240</v>
      </c>
    </row>
    <row r="199" spans="1:4" x14ac:dyDescent="0.25">
      <c r="A199" s="65" t="s">
        <v>242</v>
      </c>
      <c r="B199" s="65">
        <v>110</v>
      </c>
      <c r="C199" s="65">
        <v>80</v>
      </c>
      <c r="D199" s="65">
        <v>30</v>
      </c>
    </row>
    <row r="200" spans="1:4" x14ac:dyDescent="0.25">
      <c r="A200" s="65" t="s">
        <v>243</v>
      </c>
      <c r="B200" s="65">
        <v>155</v>
      </c>
      <c r="C200" s="65">
        <v>100</v>
      </c>
      <c r="D200" s="65">
        <v>55</v>
      </c>
    </row>
    <row r="201" spans="1:4" x14ac:dyDescent="0.25">
      <c r="A201" s="65" t="s">
        <v>244</v>
      </c>
      <c r="B201" s="65">
        <v>475</v>
      </c>
      <c r="C201" s="65">
        <v>290</v>
      </c>
      <c r="D201" s="65">
        <v>185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100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225</v>
      </c>
      <c r="D204" s="65">
        <v>100</v>
      </c>
    </row>
    <row r="205" spans="1:4" x14ac:dyDescent="0.25">
      <c r="A205" s="65" t="s">
        <v>248</v>
      </c>
      <c r="B205" s="65">
        <v>380</v>
      </c>
      <c r="C205" s="65">
        <v>260</v>
      </c>
      <c r="D205" s="65">
        <v>120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30</v>
      </c>
      <c r="C207" s="65">
        <v>25</v>
      </c>
      <c r="D207" s="65">
        <v>5</v>
      </c>
    </row>
    <row r="208" spans="1:4" x14ac:dyDescent="0.25">
      <c r="A208" s="65" t="s">
        <v>251</v>
      </c>
      <c r="B208" s="65">
        <v>560</v>
      </c>
      <c r="C208" s="65">
        <v>380</v>
      </c>
      <c r="D208" s="65">
        <v>180</v>
      </c>
    </row>
    <row r="209" spans="1:4" x14ac:dyDescent="0.25">
      <c r="A209" s="65" t="s">
        <v>252</v>
      </c>
      <c r="B209" s="65">
        <v>110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95</v>
      </c>
      <c r="C210" s="65">
        <v>75</v>
      </c>
      <c r="D210" s="65">
        <v>20</v>
      </c>
    </row>
    <row r="211" spans="1:4" x14ac:dyDescent="0.25">
      <c r="A211" s="65" t="s">
        <v>254</v>
      </c>
      <c r="B211" s="65">
        <v>1005</v>
      </c>
      <c r="C211" s="65">
        <v>860</v>
      </c>
      <c r="D211" s="65">
        <v>145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60</v>
      </c>
      <c r="C213" s="65">
        <v>35</v>
      </c>
      <c r="D213" s="65">
        <v>25</v>
      </c>
    </row>
    <row r="214" spans="1:4" x14ac:dyDescent="0.25">
      <c r="A214" s="65" t="s">
        <v>257</v>
      </c>
      <c r="B214" s="65">
        <v>1340</v>
      </c>
      <c r="C214" s="65">
        <v>830</v>
      </c>
      <c r="D214" s="65">
        <v>515</v>
      </c>
    </row>
    <row r="215" spans="1:4" ht="30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805</v>
      </c>
      <c r="C216" s="65">
        <v>470</v>
      </c>
      <c r="D216" s="65">
        <v>335</v>
      </c>
    </row>
    <row r="217" spans="1:4" x14ac:dyDescent="0.25">
      <c r="A217" s="65" t="s">
        <v>260</v>
      </c>
      <c r="B217" s="65">
        <v>8180</v>
      </c>
      <c r="C217" s="65">
        <v>5590</v>
      </c>
      <c r="D217" s="65">
        <v>2590</v>
      </c>
    </row>
    <row r="218" spans="1:4" x14ac:dyDescent="0.25">
      <c r="A218" s="65" t="s">
        <v>261</v>
      </c>
      <c r="B218" s="65">
        <v>95</v>
      </c>
      <c r="C218" s="65">
        <v>45</v>
      </c>
      <c r="D218" s="65">
        <v>50</v>
      </c>
    </row>
    <row r="219" spans="1:4" x14ac:dyDescent="0.25">
      <c r="A219" s="65" t="s">
        <v>262</v>
      </c>
      <c r="B219" s="65">
        <v>30</v>
      </c>
      <c r="C219" s="65">
        <v>10</v>
      </c>
      <c r="D219" s="65">
        <v>20</v>
      </c>
    </row>
    <row r="220" spans="1:4" x14ac:dyDescent="0.25">
      <c r="A220" s="65" t="s">
        <v>263</v>
      </c>
      <c r="B220" s="65">
        <v>815</v>
      </c>
      <c r="C220" s="65">
        <v>315</v>
      </c>
      <c r="D220" s="65">
        <v>500</v>
      </c>
    </row>
    <row r="221" spans="1:4" x14ac:dyDescent="0.25">
      <c r="A221" s="65" t="s">
        <v>264</v>
      </c>
      <c r="B221" s="65">
        <v>120</v>
      </c>
      <c r="C221" s="65">
        <v>65</v>
      </c>
      <c r="D221" s="65">
        <v>55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50</v>
      </c>
    </row>
    <row r="223" spans="1:4" x14ac:dyDescent="0.25">
      <c r="A223" s="65" t="s">
        <v>266</v>
      </c>
      <c r="B223" s="65">
        <v>230</v>
      </c>
      <c r="C223" s="65">
        <v>105</v>
      </c>
      <c r="D223" s="65">
        <v>125</v>
      </c>
    </row>
    <row r="224" spans="1:4" x14ac:dyDescent="0.25">
      <c r="A224" s="65" t="s">
        <v>267</v>
      </c>
      <c r="B224" s="65">
        <v>235</v>
      </c>
      <c r="C224" s="65">
        <v>105</v>
      </c>
      <c r="D224" s="65">
        <v>130</v>
      </c>
    </row>
    <row r="225" spans="1:4" x14ac:dyDescent="0.25">
      <c r="A225" s="65" t="s">
        <v>268</v>
      </c>
      <c r="B225" s="65">
        <v>95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790</v>
      </c>
      <c r="C226" s="65">
        <v>395</v>
      </c>
      <c r="D226" s="65">
        <v>400</v>
      </c>
    </row>
    <row r="227" spans="1:4" x14ac:dyDescent="0.25">
      <c r="A227" s="65" t="s">
        <v>270</v>
      </c>
      <c r="B227" s="65">
        <v>125</v>
      </c>
      <c r="C227" s="65">
        <v>50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45</v>
      </c>
    </row>
    <row r="229" spans="1:4" x14ac:dyDescent="0.25">
      <c r="A229" s="65" t="s">
        <v>272</v>
      </c>
      <c r="B229" s="65">
        <v>1305</v>
      </c>
      <c r="C229" s="65">
        <v>685</v>
      </c>
      <c r="D229" s="65">
        <v>620</v>
      </c>
    </row>
    <row r="230" spans="1:4" x14ac:dyDescent="0.25">
      <c r="A230" s="65" t="s">
        <v>273</v>
      </c>
      <c r="B230" s="65">
        <v>230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4235</v>
      </c>
      <c r="C231" s="65">
        <v>1980</v>
      </c>
      <c r="D231" s="65">
        <v>2255</v>
      </c>
    </row>
    <row r="232" spans="1:4" x14ac:dyDescent="0.25">
      <c r="A232" s="65" t="s">
        <v>275</v>
      </c>
      <c r="B232" s="65">
        <v>3170</v>
      </c>
      <c r="C232" s="65">
        <v>2085</v>
      </c>
      <c r="D232" s="65">
        <v>1085</v>
      </c>
    </row>
    <row r="233" spans="1:4" x14ac:dyDescent="0.25">
      <c r="A233" s="65" t="s">
        <v>276</v>
      </c>
      <c r="B233" s="65">
        <v>315</v>
      </c>
      <c r="C233" s="65">
        <v>140</v>
      </c>
      <c r="D233" s="65">
        <v>175</v>
      </c>
    </row>
    <row r="234" spans="1:4" x14ac:dyDescent="0.25">
      <c r="A234" s="65" t="s">
        <v>277</v>
      </c>
      <c r="B234" s="65">
        <v>350</v>
      </c>
      <c r="C234" s="65">
        <v>180</v>
      </c>
      <c r="D234" s="65">
        <v>170</v>
      </c>
    </row>
    <row r="235" spans="1:4" x14ac:dyDescent="0.25">
      <c r="A235" s="65" t="s">
        <v>278</v>
      </c>
      <c r="B235" s="65">
        <v>80</v>
      </c>
      <c r="C235" s="65">
        <v>55</v>
      </c>
      <c r="D235" s="65">
        <v>25</v>
      </c>
    </row>
    <row r="236" spans="1:4" x14ac:dyDescent="0.25">
      <c r="A236" s="65" t="s">
        <v>279</v>
      </c>
      <c r="B236" s="65">
        <v>4100</v>
      </c>
      <c r="C236" s="65">
        <v>2080</v>
      </c>
      <c r="D236" s="65">
        <v>2015</v>
      </c>
    </row>
    <row r="237" spans="1:4" x14ac:dyDescent="0.25">
      <c r="A237" s="65" t="s">
        <v>280</v>
      </c>
      <c r="B237" s="65">
        <v>540</v>
      </c>
      <c r="C237" s="65">
        <v>305</v>
      </c>
      <c r="D237" s="65">
        <v>235</v>
      </c>
    </row>
    <row r="238" spans="1:4" x14ac:dyDescent="0.25">
      <c r="A238" s="65" t="s">
        <v>281</v>
      </c>
      <c r="B238" s="65">
        <v>1505</v>
      </c>
      <c r="C238" s="65">
        <v>965</v>
      </c>
      <c r="D238" s="65">
        <v>545</v>
      </c>
    </row>
    <row r="239" spans="1:4" x14ac:dyDescent="0.25">
      <c r="A239" s="65" t="s">
        <v>282</v>
      </c>
      <c r="B239" s="65">
        <v>400</v>
      </c>
      <c r="C239" s="65">
        <v>180</v>
      </c>
      <c r="D239" s="65">
        <v>215</v>
      </c>
    </row>
    <row r="240" spans="1:4" x14ac:dyDescent="0.25">
      <c r="A240" s="65" t="s">
        <v>283</v>
      </c>
      <c r="B240" s="65">
        <v>155</v>
      </c>
      <c r="C240" s="65">
        <v>90</v>
      </c>
      <c r="D240" s="65">
        <v>65</v>
      </c>
    </row>
    <row r="241" spans="1:4" x14ac:dyDescent="0.25">
      <c r="A241" s="65" t="s">
        <v>284</v>
      </c>
      <c r="B241" s="65">
        <v>4305</v>
      </c>
      <c r="C241" s="65">
        <v>2550</v>
      </c>
      <c r="D241" s="65">
        <v>1755</v>
      </c>
    </row>
    <row r="242" spans="1:4" x14ac:dyDescent="0.25">
      <c r="A242" s="65" t="s">
        <v>285</v>
      </c>
      <c r="B242" s="65">
        <v>1870</v>
      </c>
      <c r="C242" s="65">
        <v>1100</v>
      </c>
      <c r="D242" s="65">
        <v>770</v>
      </c>
    </row>
    <row r="243" spans="1:4" x14ac:dyDescent="0.25">
      <c r="A243" s="65" t="s">
        <v>286</v>
      </c>
      <c r="B243" s="65">
        <v>405</v>
      </c>
      <c r="C243" s="65">
        <v>190</v>
      </c>
      <c r="D243" s="65">
        <v>215</v>
      </c>
    </row>
    <row r="244" spans="1:4" x14ac:dyDescent="0.25">
      <c r="A244" s="65" t="s">
        <v>287</v>
      </c>
      <c r="B244" s="65">
        <v>175</v>
      </c>
      <c r="C244" s="65">
        <v>100</v>
      </c>
      <c r="D244" s="65">
        <v>75</v>
      </c>
    </row>
    <row r="245" spans="1:4" x14ac:dyDescent="0.25">
      <c r="A245" s="65" t="s">
        <v>288</v>
      </c>
      <c r="B245" s="65">
        <v>870</v>
      </c>
      <c r="C245" s="65">
        <v>390</v>
      </c>
      <c r="D245" s="65">
        <v>480</v>
      </c>
    </row>
    <row r="246" spans="1:4" x14ac:dyDescent="0.25">
      <c r="A246" s="65" t="s">
        <v>289</v>
      </c>
      <c r="B246" s="65">
        <v>360</v>
      </c>
      <c r="C246" s="65">
        <v>145</v>
      </c>
      <c r="D246" s="65">
        <v>210</v>
      </c>
    </row>
    <row r="247" spans="1:4" x14ac:dyDescent="0.25">
      <c r="A247" s="65" t="s">
        <v>290</v>
      </c>
      <c r="B247" s="65">
        <v>1450</v>
      </c>
      <c r="C247" s="65">
        <v>860</v>
      </c>
      <c r="D247" s="65">
        <v>590</v>
      </c>
    </row>
    <row r="248" spans="1:4" x14ac:dyDescent="0.25">
      <c r="A248" s="65" t="s">
        <v>291</v>
      </c>
      <c r="B248" s="65">
        <v>95</v>
      </c>
      <c r="C248" s="65">
        <v>45</v>
      </c>
      <c r="D248" s="65">
        <v>50</v>
      </c>
    </row>
    <row r="249" spans="1:4" x14ac:dyDescent="0.25">
      <c r="A249" s="65" t="s">
        <v>292</v>
      </c>
      <c r="B249" s="65">
        <v>135</v>
      </c>
      <c r="C249" s="65">
        <v>85</v>
      </c>
      <c r="D249" s="65">
        <v>50</v>
      </c>
    </row>
    <row r="250" spans="1:4" x14ac:dyDescent="0.25">
      <c r="A250" s="65" t="s">
        <v>293</v>
      </c>
      <c r="B250" s="65">
        <v>710</v>
      </c>
      <c r="C250" s="65">
        <v>580</v>
      </c>
      <c r="D250" s="65">
        <v>130</v>
      </c>
    </row>
    <row r="251" spans="1:4" x14ac:dyDescent="0.25">
      <c r="A251" s="65" t="s">
        <v>294</v>
      </c>
      <c r="B251" s="65">
        <v>400</v>
      </c>
      <c r="C251" s="65">
        <v>250</v>
      </c>
      <c r="D251" s="65">
        <v>155</v>
      </c>
    </row>
    <row r="252" spans="1:4" x14ac:dyDescent="0.25">
      <c r="A252" s="65" t="s">
        <v>295</v>
      </c>
      <c r="B252" s="65">
        <v>280</v>
      </c>
      <c r="C252" s="65">
        <v>35</v>
      </c>
      <c r="D252" s="65">
        <v>245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13675</v>
      </c>
      <c r="C254" s="65">
        <v>8110</v>
      </c>
      <c r="D254" s="65">
        <v>5565</v>
      </c>
    </row>
    <row r="255" spans="1:4" x14ac:dyDescent="0.25">
      <c r="A255" s="65" t="s">
        <v>298</v>
      </c>
      <c r="B255" s="65">
        <v>130</v>
      </c>
      <c r="C255" s="65">
        <v>45</v>
      </c>
      <c r="D255" s="65">
        <v>85</v>
      </c>
    </row>
    <row r="256" spans="1:4" x14ac:dyDescent="0.25">
      <c r="A256" s="65" t="s">
        <v>299</v>
      </c>
      <c r="B256" s="65">
        <v>1045</v>
      </c>
      <c r="C256" s="65">
        <v>110</v>
      </c>
      <c r="D256" s="65">
        <v>930</v>
      </c>
    </row>
    <row r="257" spans="1:4" x14ac:dyDescent="0.25">
      <c r="A257" s="65" t="s">
        <v>300</v>
      </c>
      <c r="B257" s="65">
        <v>1545</v>
      </c>
      <c r="C257" s="65">
        <v>695</v>
      </c>
      <c r="D257" s="65">
        <v>850</v>
      </c>
    </row>
    <row r="258" spans="1:4" x14ac:dyDescent="0.25">
      <c r="A258" s="65" t="s">
        <v>301</v>
      </c>
      <c r="B258" s="65">
        <v>675</v>
      </c>
      <c r="C258" s="65">
        <v>355</v>
      </c>
      <c r="D258" s="65">
        <v>315</v>
      </c>
    </row>
    <row r="259" spans="1:4" x14ac:dyDescent="0.25">
      <c r="A259" s="65" t="s">
        <v>302</v>
      </c>
      <c r="B259" s="65">
        <v>38940</v>
      </c>
      <c r="C259" s="65">
        <v>21835</v>
      </c>
      <c r="D259" s="65">
        <v>17105</v>
      </c>
    </row>
    <row r="260" spans="1:4" x14ac:dyDescent="0.25">
      <c r="A260" s="65" t="s">
        <v>137</v>
      </c>
      <c r="B260" s="65">
        <v>190</v>
      </c>
      <c r="C260" s="65">
        <v>110</v>
      </c>
      <c r="D260" s="65">
        <v>80</v>
      </c>
    </row>
    <row r="261" spans="1:4" x14ac:dyDescent="0.25">
      <c r="A261" s="65" t="s">
        <v>139</v>
      </c>
      <c r="B261" s="65">
        <v>580</v>
      </c>
      <c r="C261" s="65">
        <v>340</v>
      </c>
      <c r="D261" s="65">
        <v>240</v>
      </c>
    </row>
    <row r="262" spans="1:4" x14ac:dyDescent="0.25">
      <c r="A262" s="65" t="s">
        <v>303</v>
      </c>
      <c r="B262" s="65">
        <v>1850</v>
      </c>
      <c r="C262" s="65">
        <v>1145</v>
      </c>
      <c r="D262" s="65">
        <v>705</v>
      </c>
    </row>
    <row r="263" spans="1:4" x14ac:dyDescent="0.25">
      <c r="A263" s="65" t="s">
        <v>304</v>
      </c>
      <c r="B263" s="65">
        <v>145155</v>
      </c>
      <c r="C263" s="65">
        <v>78495</v>
      </c>
      <c r="D263" s="65">
        <v>66660</v>
      </c>
    </row>
    <row r="264" spans="1:4" ht="15" customHeight="1" x14ac:dyDescent="0.25">
      <c r="A264" s="164" t="s">
        <v>306</v>
      </c>
      <c r="B264" s="165"/>
      <c r="C264" s="165"/>
      <c r="D264" s="166"/>
    </row>
    <row r="265" spans="1:4" x14ac:dyDescent="0.25">
      <c r="A265" s="65" t="s">
        <v>186</v>
      </c>
      <c r="B265" s="65">
        <v>1505</v>
      </c>
      <c r="C265" s="65">
        <v>840</v>
      </c>
      <c r="D265" s="65">
        <v>665</v>
      </c>
    </row>
    <row r="266" spans="1:4" x14ac:dyDescent="0.25">
      <c r="A266" s="65" t="s">
        <v>187</v>
      </c>
      <c r="B266" s="65">
        <v>475</v>
      </c>
      <c r="C266" s="65">
        <v>255</v>
      </c>
      <c r="D266" s="65">
        <v>215</v>
      </c>
    </row>
    <row r="267" spans="1:4" x14ac:dyDescent="0.25">
      <c r="A267" s="65" t="s">
        <v>188</v>
      </c>
      <c r="B267" s="65">
        <v>2495</v>
      </c>
      <c r="C267" s="65">
        <v>1320</v>
      </c>
      <c r="D267" s="65">
        <v>1175</v>
      </c>
    </row>
    <row r="268" spans="1:4" x14ac:dyDescent="0.25">
      <c r="A268" s="65" t="s">
        <v>189</v>
      </c>
      <c r="B268" s="65">
        <v>7105</v>
      </c>
      <c r="C268" s="65">
        <v>3955</v>
      </c>
      <c r="D268" s="65">
        <v>3150</v>
      </c>
    </row>
    <row r="269" spans="1:4" x14ac:dyDescent="0.25">
      <c r="A269" s="65" t="s">
        <v>190</v>
      </c>
      <c r="B269" s="65">
        <v>390</v>
      </c>
      <c r="C269" s="65">
        <v>170</v>
      </c>
      <c r="D269" s="65">
        <v>220</v>
      </c>
    </row>
    <row r="270" spans="1:4" x14ac:dyDescent="0.25">
      <c r="A270" s="65" t="s">
        <v>191</v>
      </c>
      <c r="B270" s="65">
        <v>200</v>
      </c>
      <c r="C270" s="65">
        <v>85</v>
      </c>
      <c r="D270" s="65">
        <v>115</v>
      </c>
    </row>
    <row r="271" spans="1:4" x14ac:dyDescent="0.25">
      <c r="A271" s="65" t="s">
        <v>192</v>
      </c>
      <c r="B271" s="65">
        <v>360</v>
      </c>
      <c r="C271" s="65">
        <v>105</v>
      </c>
      <c r="D271" s="65">
        <v>255</v>
      </c>
    </row>
    <row r="272" spans="1:4" x14ac:dyDescent="0.25">
      <c r="A272" s="65" t="s">
        <v>193</v>
      </c>
      <c r="B272" s="65">
        <v>1870</v>
      </c>
      <c r="C272" s="65">
        <v>830</v>
      </c>
      <c r="D272" s="65">
        <v>1040</v>
      </c>
    </row>
    <row r="273" spans="1:4" x14ac:dyDescent="0.25">
      <c r="A273" s="65" t="s">
        <v>194</v>
      </c>
      <c r="B273" s="65">
        <v>9010</v>
      </c>
      <c r="C273" s="65">
        <v>4960</v>
      </c>
      <c r="D273" s="65">
        <v>4055</v>
      </c>
    </row>
    <row r="274" spans="1:4" x14ac:dyDescent="0.25">
      <c r="A274" s="65" t="s">
        <v>195</v>
      </c>
      <c r="B274" s="65">
        <v>235</v>
      </c>
      <c r="C274" s="65">
        <v>150</v>
      </c>
      <c r="D274" s="65">
        <v>85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9300</v>
      </c>
      <c r="C276" s="65">
        <v>5605</v>
      </c>
      <c r="D276" s="65">
        <v>3695</v>
      </c>
    </row>
    <row r="277" spans="1:4" x14ac:dyDescent="0.25">
      <c r="A277" s="65" t="s">
        <v>198</v>
      </c>
      <c r="B277" s="65">
        <v>4585</v>
      </c>
      <c r="C277" s="65">
        <v>2355</v>
      </c>
      <c r="D277" s="65">
        <v>2230</v>
      </c>
    </row>
    <row r="278" spans="1:4" x14ac:dyDescent="0.25">
      <c r="A278" s="65" t="s">
        <v>199</v>
      </c>
      <c r="B278" s="65">
        <v>4140</v>
      </c>
      <c r="C278" s="65">
        <v>2225</v>
      </c>
      <c r="D278" s="65">
        <v>1915</v>
      </c>
    </row>
    <row r="279" spans="1:4" x14ac:dyDescent="0.25">
      <c r="A279" s="65" t="s">
        <v>200</v>
      </c>
      <c r="B279" s="65">
        <v>860</v>
      </c>
      <c r="C279" s="65">
        <v>440</v>
      </c>
      <c r="D279" s="65">
        <v>420</v>
      </c>
    </row>
    <row r="280" spans="1:4" x14ac:dyDescent="0.25">
      <c r="A280" s="65" t="s">
        <v>201</v>
      </c>
      <c r="B280" s="65">
        <v>1560</v>
      </c>
      <c r="C280" s="65">
        <v>665</v>
      </c>
      <c r="D280" s="65">
        <v>900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20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730</v>
      </c>
      <c r="D283" s="65">
        <v>705</v>
      </c>
    </row>
    <row r="284" spans="1:4" x14ac:dyDescent="0.25">
      <c r="A284" s="65" t="s">
        <v>205</v>
      </c>
      <c r="B284" s="65">
        <v>570</v>
      </c>
      <c r="C284" s="65">
        <v>230</v>
      </c>
      <c r="D284" s="65">
        <v>335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1355</v>
      </c>
      <c r="C286" s="65">
        <v>700</v>
      </c>
      <c r="D286" s="65">
        <v>655</v>
      </c>
    </row>
    <row r="287" spans="1:4" x14ac:dyDescent="0.25">
      <c r="A287" s="65" t="s">
        <v>208</v>
      </c>
      <c r="B287" s="65">
        <v>2195</v>
      </c>
      <c r="C287" s="65">
        <v>1275</v>
      </c>
      <c r="D287" s="65">
        <v>920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2220</v>
      </c>
      <c r="C289" s="65">
        <v>1190</v>
      </c>
      <c r="D289" s="65">
        <v>1030</v>
      </c>
    </row>
    <row r="290" spans="1:4" x14ac:dyDescent="0.25">
      <c r="A290" s="65" t="s">
        <v>211</v>
      </c>
      <c r="B290" s="65">
        <v>27130</v>
      </c>
      <c r="C290" s="65">
        <v>14040</v>
      </c>
      <c r="D290" s="65">
        <v>13090</v>
      </c>
    </row>
    <row r="291" spans="1:4" x14ac:dyDescent="0.25">
      <c r="A291" s="65" t="s">
        <v>212</v>
      </c>
      <c r="B291" s="65">
        <v>1735</v>
      </c>
      <c r="C291" s="65">
        <v>940</v>
      </c>
      <c r="D291" s="65">
        <v>790</v>
      </c>
    </row>
    <row r="292" spans="1:4" x14ac:dyDescent="0.25">
      <c r="A292" s="65" t="s">
        <v>213</v>
      </c>
      <c r="B292" s="65">
        <v>9585</v>
      </c>
      <c r="C292" s="65">
        <v>5645</v>
      </c>
      <c r="D292" s="65">
        <v>3940</v>
      </c>
    </row>
    <row r="293" spans="1:4" x14ac:dyDescent="0.25">
      <c r="A293" s="65" t="s">
        <v>214</v>
      </c>
      <c r="B293" s="65">
        <v>7380</v>
      </c>
      <c r="C293" s="65">
        <v>2785</v>
      </c>
      <c r="D293" s="65">
        <v>4595</v>
      </c>
    </row>
    <row r="294" spans="1:4" x14ac:dyDescent="0.25">
      <c r="A294" s="65" t="s">
        <v>215</v>
      </c>
      <c r="B294" s="65">
        <v>585</v>
      </c>
      <c r="C294" s="65">
        <v>295</v>
      </c>
      <c r="D294" s="65">
        <v>290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ht="30" x14ac:dyDescent="0.25">
      <c r="A296" s="65" t="s">
        <v>217</v>
      </c>
      <c r="B296" s="65">
        <v>1000</v>
      </c>
      <c r="C296" s="65">
        <v>535</v>
      </c>
      <c r="D296" s="65">
        <v>460</v>
      </c>
    </row>
    <row r="297" spans="1:4" x14ac:dyDescent="0.25">
      <c r="A297" s="65" t="s">
        <v>218</v>
      </c>
      <c r="B297" s="65">
        <v>225</v>
      </c>
      <c r="C297" s="65">
        <v>120</v>
      </c>
      <c r="D297" s="65">
        <v>105</v>
      </c>
    </row>
    <row r="298" spans="1:4" x14ac:dyDescent="0.25">
      <c r="A298" s="65" t="s">
        <v>219</v>
      </c>
      <c r="B298" s="65">
        <v>6410</v>
      </c>
      <c r="C298" s="65">
        <v>3235</v>
      </c>
      <c r="D298" s="65">
        <v>3175</v>
      </c>
    </row>
    <row r="299" spans="1:4" x14ac:dyDescent="0.25">
      <c r="A299" s="65" t="s">
        <v>220</v>
      </c>
      <c r="B299" s="65">
        <v>685</v>
      </c>
      <c r="C299" s="65">
        <v>345</v>
      </c>
      <c r="D299" s="65">
        <v>340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5675</v>
      </c>
      <c r="C302" s="65">
        <v>2990</v>
      </c>
      <c r="D302" s="65">
        <v>2685</v>
      </c>
    </row>
    <row r="303" spans="1:4" x14ac:dyDescent="0.25">
      <c r="A303" s="65" t="s">
        <v>224</v>
      </c>
      <c r="B303" s="65">
        <v>50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720</v>
      </c>
      <c r="C304" s="65">
        <v>310</v>
      </c>
      <c r="D304" s="65">
        <v>410</v>
      </c>
    </row>
    <row r="305" spans="1:4" x14ac:dyDescent="0.25">
      <c r="A305" s="65" t="s">
        <v>226</v>
      </c>
      <c r="B305" s="65">
        <v>38140</v>
      </c>
      <c r="C305" s="65">
        <v>19380</v>
      </c>
      <c r="D305" s="65">
        <v>18760</v>
      </c>
    </row>
    <row r="306" spans="1:4" x14ac:dyDescent="0.25">
      <c r="A306" s="65" t="s">
        <v>227</v>
      </c>
      <c r="B306" s="65">
        <v>5360</v>
      </c>
      <c r="C306" s="65">
        <v>2035</v>
      </c>
      <c r="D306" s="65">
        <v>3320</v>
      </c>
    </row>
    <row r="307" spans="1:4" x14ac:dyDescent="0.25">
      <c r="A307" s="65" t="s">
        <v>228</v>
      </c>
      <c r="B307" s="65">
        <v>1940</v>
      </c>
      <c r="C307" s="65">
        <v>1185</v>
      </c>
      <c r="D307" s="65">
        <v>760</v>
      </c>
    </row>
    <row r="308" spans="1:4" x14ac:dyDescent="0.25">
      <c r="A308" s="65" t="s">
        <v>229</v>
      </c>
      <c r="B308" s="65">
        <v>3485</v>
      </c>
      <c r="C308" s="65">
        <v>2450</v>
      </c>
      <c r="D308" s="65">
        <v>1035</v>
      </c>
    </row>
    <row r="309" spans="1:4" x14ac:dyDescent="0.25">
      <c r="A309" s="65" t="s">
        <v>230</v>
      </c>
      <c r="B309" s="65">
        <v>615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164030</v>
      </c>
      <c r="C312" s="65">
        <v>85280</v>
      </c>
      <c r="D312" s="65">
        <v>78750</v>
      </c>
    </row>
    <row r="313" spans="1:4" x14ac:dyDescent="0.25">
      <c r="A313" s="65" t="s">
        <v>234</v>
      </c>
      <c r="B313" s="65">
        <v>610</v>
      </c>
      <c r="C313" s="65">
        <v>480</v>
      </c>
      <c r="D313" s="65">
        <v>130</v>
      </c>
    </row>
    <row r="314" spans="1:4" x14ac:dyDescent="0.25">
      <c r="A314" s="65" t="s">
        <v>235</v>
      </c>
      <c r="B314" s="65">
        <v>80</v>
      </c>
      <c r="C314" s="65">
        <v>45</v>
      </c>
      <c r="D314" s="65">
        <v>35</v>
      </c>
    </row>
    <row r="315" spans="1:4" x14ac:dyDescent="0.25">
      <c r="A315" s="65" t="s">
        <v>236</v>
      </c>
      <c r="B315" s="65">
        <v>440</v>
      </c>
      <c r="C315" s="65">
        <v>290</v>
      </c>
      <c r="D315" s="65">
        <v>145</v>
      </c>
    </row>
    <row r="316" spans="1:4" x14ac:dyDescent="0.25">
      <c r="A316" s="65" t="s">
        <v>237</v>
      </c>
      <c r="B316" s="65">
        <v>105</v>
      </c>
      <c r="C316" s="65">
        <v>60</v>
      </c>
      <c r="D316" s="65">
        <v>45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40</v>
      </c>
      <c r="C318" s="65">
        <v>25</v>
      </c>
      <c r="D318" s="65">
        <v>15</v>
      </c>
    </row>
    <row r="319" spans="1:4" x14ac:dyDescent="0.25">
      <c r="A319" s="65" t="s">
        <v>240</v>
      </c>
      <c r="B319" s="65">
        <v>615</v>
      </c>
      <c r="C319" s="65">
        <v>475</v>
      </c>
      <c r="D319" s="65">
        <v>140</v>
      </c>
    </row>
    <row r="320" spans="1:4" x14ac:dyDescent="0.25">
      <c r="A320" s="65" t="s">
        <v>241</v>
      </c>
      <c r="B320" s="65">
        <v>725</v>
      </c>
      <c r="C320" s="65">
        <v>455</v>
      </c>
      <c r="D320" s="65">
        <v>270</v>
      </c>
    </row>
    <row r="321" spans="1:4" x14ac:dyDescent="0.25">
      <c r="A321" s="65" t="s">
        <v>242</v>
      </c>
      <c r="B321" s="65">
        <v>250</v>
      </c>
      <c r="C321" s="65">
        <v>190</v>
      </c>
      <c r="D321" s="65">
        <v>60</v>
      </c>
    </row>
    <row r="322" spans="1:4" x14ac:dyDescent="0.25">
      <c r="A322" s="65" t="s">
        <v>243</v>
      </c>
      <c r="B322" s="65">
        <v>1770</v>
      </c>
      <c r="C322" s="65">
        <v>790</v>
      </c>
      <c r="D322" s="65">
        <v>980</v>
      </c>
    </row>
    <row r="323" spans="1:4" x14ac:dyDescent="0.25">
      <c r="A323" s="65" t="s">
        <v>244</v>
      </c>
      <c r="B323" s="65">
        <v>300</v>
      </c>
      <c r="C323" s="65">
        <v>170</v>
      </c>
      <c r="D323" s="65">
        <v>130</v>
      </c>
    </row>
    <row r="324" spans="1:4" x14ac:dyDescent="0.25">
      <c r="A324" s="65" t="s">
        <v>245</v>
      </c>
      <c r="B324" s="65">
        <v>230</v>
      </c>
      <c r="C324" s="65">
        <v>85</v>
      </c>
      <c r="D324" s="65">
        <v>145</v>
      </c>
    </row>
    <row r="325" spans="1:4" x14ac:dyDescent="0.25">
      <c r="A325" s="65" t="s">
        <v>246</v>
      </c>
      <c r="B325" s="65">
        <v>85</v>
      </c>
      <c r="C325" s="65">
        <v>70</v>
      </c>
      <c r="D325" s="65">
        <v>15</v>
      </c>
    </row>
    <row r="326" spans="1:4" x14ac:dyDescent="0.25">
      <c r="A326" s="65" t="s">
        <v>247</v>
      </c>
      <c r="B326" s="65">
        <v>905</v>
      </c>
      <c r="C326" s="65">
        <v>570</v>
      </c>
      <c r="D326" s="65">
        <v>335</v>
      </c>
    </row>
    <row r="327" spans="1:4" x14ac:dyDescent="0.25">
      <c r="A327" s="65" t="s">
        <v>248</v>
      </c>
      <c r="B327" s="65">
        <v>630</v>
      </c>
      <c r="C327" s="65">
        <v>350</v>
      </c>
      <c r="D327" s="65">
        <v>285</v>
      </c>
    </row>
    <row r="328" spans="1:4" x14ac:dyDescent="0.25">
      <c r="A328" s="65" t="s">
        <v>249</v>
      </c>
      <c r="B328" s="65">
        <v>120</v>
      </c>
      <c r="C328" s="65">
        <v>75</v>
      </c>
      <c r="D328" s="65">
        <v>40</v>
      </c>
    </row>
    <row r="329" spans="1:4" x14ac:dyDescent="0.25">
      <c r="A329" s="65" t="s">
        <v>250</v>
      </c>
      <c r="B329" s="65">
        <v>60</v>
      </c>
      <c r="C329" s="65">
        <v>35</v>
      </c>
      <c r="D329" s="65">
        <v>25</v>
      </c>
    </row>
    <row r="330" spans="1:4" x14ac:dyDescent="0.25">
      <c r="A330" s="65" t="s">
        <v>251</v>
      </c>
      <c r="B330" s="65">
        <v>740</v>
      </c>
      <c r="C330" s="65">
        <v>475</v>
      </c>
      <c r="D330" s="65">
        <v>265</v>
      </c>
    </row>
    <row r="331" spans="1:4" x14ac:dyDescent="0.25">
      <c r="A331" s="65" t="s">
        <v>252</v>
      </c>
      <c r="B331" s="65">
        <v>155</v>
      </c>
      <c r="C331" s="65">
        <v>70</v>
      </c>
      <c r="D331" s="65">
        <v>85</v>
      </c>
    </row>
    <row r="332" spans="1:4" x14ac:dyDescent="0.25">
      <c r="A332" s="65" t="s">
        <v>253</v>
      </c>
      <c r="B332" s="65">
        <v>215</v>
      </c>
      <c r="C332" s="65">
        <v>195</v>
      </c>
      <c r="D332" s="65">
        <v>25</v>
      </c>
    </row>
    <row r="333" spans="1:4" x14ac:dyDescent="0.25">
      <c r="A333" s="65" t="s">
        <v>254</v>
      </c>
      <c r="B333" s="65">
        <v>1240</v>
      </c>
      <c r="C333" s="65">
        <v>1090</v>
      </c>
      <c r="D333" s="65">
        <v>150</v>
      </c>
    </row>
    <row r="334" spans="1:4" x14ac:dyDescent="0.25">
      <c r="A334" s="65" t="s">
        <v>255</v>
      </c>
      <c r="B334" s="65">
        <v>50</v>
      </c>
      <c r="C334" s="65">
        <v>45</v>
      </c>
      <c r="D334" s="65">
        <v>5</v>
      </c>
    </row>
    <row r="335" spans="1:4" x14ac:dyDescent="0.25">
      <c r="A335" s="65" t="s">
        <v>256</v>
      </c>
      <c r="B335" s="65">
        <v>270</v>
      </c>
      <c r="C335" s="65">
        <v>125</v>
      </c>
      <c r="D335" s="65">
        <v>145</v>
      </c>
    </row>
    <row r="336" spans="1:4" x14ac:dyDescent="0.25">
      <c r="A336" s="65" t="s">
        <v>257</v>
      </c>
      <c r="B336" s="65">
        <v>1130</v>
      </c>
      <c r="C336" s="65">
        <v>800</v>
      </c>
      <c r="D336" s="65">
        <v>325</v>
      </c>
    </row>
    <row r="337" spans="1:4" ht="30" x14ac:dyDescent="0.25">
      <c r="A337" s="65" t="s">
        <v>258</v>
      </c>
      <c r="B337" s="65">
        <v>140</v>
      </c>
      <c r="C337" s="65">
        <v>75</v>
      </c>
      <c r="D337" s="65">
        <v>65</v>
      </c>
    </row>
    <row r="338" spans="1:4" x14ac:dyDescent="0.25">
      <c r="A338" s="65" t="s">
        <v>259</v>
      </c>
      <c r="B338" s="65">
        <v>945</v>
      </c>
      <c r="C338" s="65">
        <v>510</v>
      </c>
      <c r="D338" s="65">
        <v>435</v>
      </c>
    </row>
    <row r="339" spans="1:4" x14ac:dyDescent="0.25">
      <c r="A339" s="65" t="s">
        <v>260</v>
      </c>
      <c r="B339" s="65">
        <v>11880</v>
      </c>
      <c r="C339" s="65">
        <v>7570</v>
      </c>
      <c r="D339" s="65">
        <v>4305</v>
      </c>
    </row>
    <row r="340" spans="1:4" x14ac:dyDescent="0.25">
      <c r="A340" s="65" t="s">
        <v>261</v>
      </c>
      <c r="B340" s="65">
        <v>110</v>
      </c>
      <c r="C340" s="65">
        <v>45</v>
      </c>
      <c r="D340" s="65">
        <v>65</v>
      </c>
    </row>
    <row r="341" spans="1:4" x14ac:dyDescent="0.25">
      <c r="A341" s="65" t="s">
        <v>262</v>
      </c>
      <c r="B341" s="65">
        <v>50</v>
      </c>
      <c r="C341" s="65">
        <v>25</v>
      </c>
      <c r="D341" s="65">
        <v>25</v>
      </c>
    </row>
    <row r="342" spans="1:4" x14ac:dyDescent="0.25">
      <c r="A342" s="65" t="s">
        <v>263</v>
      </c>
      <c r="B342" s="65">
        <v>785</v>
      </c>
      <c r="C342" s="65">
        <v>280</v>
      </c>
      <c r="D342" s="65">
        <v>505</v>
      </c>
    </row>
    <row r="343" spans="1:4" x14ac:dyDescent="0.25">
      <c r="A343" s="65" t="s">
        <v>264</v>
      </c>
      <c r="B343" s="65">
        <v>180</v>
      </c>
      <c r="C343" s="65">
        <v>85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370</v>
      </c>
      <c r="C345" s="65">
        <v>190</v>
      </c>
      <c r="D345" s="65">
        <v>180</v>
      </c>
    </row>
    <row r="346" spans="1:4" x14ac:dyDescent="0.25">
      <c r="A346" s="65" t="s">
        <v>267</v>
      </c>
      <c r="B346" s="65">
        <v>365</v>
      </c>
      <c r="C346" s="65">
        <v>150</v>
      </c>
      <c r="D346" s="65">
        <v>215</v>
      </c>
    </row>
    <row r="347" spans="1:4" x14ac:dyDescent="0.25">
      <c r="A347" s="65" t="s">
        <v>268</v>
      </c>
      <c r="B347" s="65">
        <v>150</v>
      </c>
      <c r="C347" s="65">
        <v>55</v>
      </c>
      <c r="D347" s="65">
        <v>95</v>
      </c>
    </row>
    <row r="348" spans="1:4" x14ac:dyDescent="0.25">
      <c r="A348" s="65" t="s">
        <v>269</v>
      </c>
      <c r="B348" s="65">
        <v>360</v>
      </c>
      <c r="C348" s="65">
        <v>160</v>
      </c>
      <c r="D348" s="65">
        <v>205</v>
      </c>
    </row>
    <row r="349" spans="1:4" x14ac:dyDescent="0.25">
      <c r="A349" s="65" t="s">
        <v>270</v>
      </c>
      <c r="B349" s="65">
        <v>315</v>
      </c>
      <c r="C349" s="65">
        <v>125</v>
      </c>
      <c r="D349" s="65">
        <v>190</v>
      </c>
    </row>
    <row r="350" spans="1:4" x14ac:dyDescent="0.25">
      <c r="A350" s="65" t="s">
        <v>271</v>
      </c>
      <c r="B350" s="65">
        <v>95</v>
      </c>
      <c r="C350" s="65">
        <v>45</v>
      </c>
      <c r="D350" s="65">
        <v>55</v>
      </c>
    </row>
    <row r="351" spans="1:4" x14ac:dyDescent="0.25">
      <c r="A351" s="65" t="s">
        <v>272</v>
      </c>
      <c r="B351" s="65">
        <v>1715</v>
      </c>
      <c r="C351" s="65">
        <v>885</v>
      </c>
      <c r="D351" s="65">
        <v>830</v>
      </c>
    </row>
    <row r="352" spans="1:4" x14ac:dyDescent="0.25">
      <c r="A352" s="65" t="s">
        <v>273</v>
      </c>
      <c r="B352" s="65">
        <v>350</v>
      </c>
      <c r="C352" s="65">
        <v>175</v>
      </c>
      <c r="D352" s="65">
        <v>175</v>
      </c>
    </row>
    <row r="353" spans="1:4" x14ac:dyDescent="0.25">
      <c r="A353" s="65" t="s">
        <v>274</v>
      </c>
      <c r="B353" s="65">
        <v>5015</v>
      </c>
      <c r="C353" s="65">
        <v>2285</v>
      </c>
      <c r="D353" s="65">
        <v>2730</v>
      </c>
    </row>
    <row r="354" spans="1:4" x14ac:dyDescent="0.25">
      <c r="A354" s="65" t="s">
        <v>275</v>
      </c>
      <c r="B354" s="65">
        <v>6145</v>
      </c>
      <c r="C354" s="65">
        <v>3840</v>
      </c>
      <c r="D354" s="65">
        <v>2305</v>
      </c>
    </row>
    <row r="355" spans="1:4" x14ac:dyDescent="0.25">
      <c r="A355" s="65" t="s">
        <v>276</v>
      </c>
      <c r="B355" s="65">
        <v>360</v>
      </c>
      <c r="C355" s="65">
        <v>150</v>
      </c>
      <c r="D355" s="65">
        <v>205</v>
      </c>
    </row>
    <row r="356" spans="1:4" x14ac:dyDescent="0.25">
      <c r="A356" s="65" t="s">
        <v>277</v>
      </c>
      <c r="B356" s="65">
        <v>580</v>
      </c>
      <c r="C356" s="65">
        <v>300</v>
      </c>
      <c r="D356" s="65">
        <v>285</v>
      </c>
    </row>
    <row r="357" spans="1:4" x14ac:dyDescent="0.25">
      <c r="A357" s="65" t="s">
        <v>278</v>
      </c>
      <c r="B357" s="65">
        <v>110</v>
      </c>
      <c r="C357" s="65">
        <v>75</v>
      </c>
      <c r="D357" s="65">
        <v>35</v>
      </c>
    </row>
    <row r="358" spans="1:4" x14ac:dyDescent="0.25">
      <c r="A358" s="65" t="s">
        <v>279</v>
      </c>
      <c r="B358" s="65">
        <v>3160</v>
      </c>
      <c r="C358" s="65">
        <v>1625</v>
      </c>
      <c r="D358" s="65">
        <v>1535</v>
      </c>
    </row>
    <row r="359" spans="1:4" x14ac:dyDescent="0.25">
      <c r="A359" s="65" t="s">
        <v>280</v>
      </c>
      <c r="B359" s="65">
        <v>920</v>
      </c>
      <c r="C359" s="65">
        <v>415</v>
      </c>
      <c r="D359" s="65">
        <v>505</v>
      </c>
    </row>
    <row r="360" spans="1:4" x14ac:dyDescent="0.25">
      <c r="A360" s="65" t="s">
        <v>281</v>
      </c>
      <c r="B360" s="65">
        <v>1740</v>
      </c>
      <c r="C360" s="65">
        <v>1010</v>
      </c>
      <c r="D360" s="65">
        <v>730</v>
      </c>
    </row>
    <row r="361" spans="1:4" x14ac:dyDescent="0.25">
      <c r="A361" s="65" t="s">
        <v>282</v>
      </c>
      <c r="B361" s="65">
        <v>535</v>
      </c>
      <c r="C361" s="65">
        <v>255</v>
      </c>
      <c r="D361" s="65">
        <v>280</v>
      </c>
    </row>
    <row r="362" spans="1:4" x14ac:dyDescent="0.25">
      <c r="A362" s="65" t="s">
        <v>283</v>
      </c>
      <c r="B362" s="65">
        <v>380</v>
      </c>
      <c r="C362" s="65">
        <v>220</v>
      </c>
      <c r="D362" s="65">
        <v>160</v>
      </c>
    </row>
    <row r="363" spans="1:4" x14ac:dyDescent="0.25">
      <c r="A363" s="65" t="s">
        <v>284</v>
      </c>
      <c r="B363" s="65">
        <v>12645</v>
      </c>
      <c r="C363" s="65">
        <v>7260</v>
      </c>
      <c r="D363" s="65">
        <v>5385</v>
      </c>
    </row>
    <row r="364" spans="1:4" x14ac:dyDescent="0.25">
      <c r="A364" s="65" t="s">
        <v>285</v>
      </c>
      <c r="B364" s="65">
        <v>3375</v>
      </c>
      <c r="C364" s="65">
        <v>1910</v>
      </c>
      <c r="D364" s="65">
        <v>1465</v>
      </c>
    </row>
    <row r="365" spans="1:4" x14ac:dyDescent="0.25">
      <c r="A365" s="65" t="s">
        <v>286</v>
      </c>
      <c r="B365" s="65">
        <v>625</v>
      </c>
      <c r="C365" s="65">
        <v>255</v>
      </c>
      <c r="D365" s="65">
        <v>370</v>
      </c>
    </row>
    <row r="366" spans="1:4" x14ac:dyDescent="0.25">
      <c r="A366" s="65" t="s">
        <v>287</v>
      </c>
      <c r="B366" s="65">
        <v>250</v>
      </c>
      <c r="C366" s="65">
        <v>155</v>
      </c>
      <c r="D366" s="65">
        <v>95</v>
      </c>
    </row>
    <row r="367" spans="1:4" x14ac:dyDescent="0.25">
      <c r="A367" s="65" t="s">
        <v>288</v>
      </c>
      <c r="B367" s="65">
        <v>1415</v>
      </c>
      <c r="C367" s="65">
        <v>640</v>
      </c>
      <c r="D367" s="65">
        <v>775</v>
      </c>
    </row>
    <row r="368" spans="1:4" x14ac:dyDescent="0.25">
      <c r="A368" s="65" t="s">
        <v>289</v>
      </c>
      <c r="B368" s="65">
        <v>600</v>
      </c>
      <c r="C368" s="65">
        <v>240</v>
      </c>
      <c r="D368" s="65">
        <v>360</v>
      </c>
    </row>
    <row r="369" spans="1:4" x14ac:dyDescent="0.25">
      <c r="A369" s="65" t="s">
        <v>290</v>
      </c>
      <c r="B369" s="65">
        <v>2550</v>
      </c>
      <c r="C369" s="65">
        <v>1485</v>
      </c>
      <c r="D369" s="65">
        <v>1070</v>
      </c>
    </row>
    <row r="370" spans="1:4" x14ac:dyDescent="0.25">
      <c r="A370" s="65" t="s">
        <v>291</v>
      </c>
      <c r="B370" s="65">
        <v>210</v>
      </c>
      <c r="C370" s="65">
        <v>115</v>
      </c>
      <c r="D370" s="65">
        <v>95</v>
      </c>
    </row>
    <row r="371" spans="1:4" x14ac:dyDescent="0.25">
      <c r="A371" s="65" t="s">
        <v>292</v>
      </c>
      <c r="B371" s="65">
        <v>200</v>
      </c>
      <c r="C371" s="65">
        <v>100</v>
      </c>
      <c r="D371" s="65">
        <v>105</v>
      </c>
    </row>
    <row r="372" spans="1:4" x14ac:dyDescent="0.25">
      <c r="A372" s="65" t="s">
        <v>293</v>
      </c>
      <c r="B372" s="65">
        <v>1200</v>
      </c>
      <c r="C372" s="65">
        <v>890</v>
      </c>
      <c r="D372" s="65">
        <v>310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390</v>
      </c>
      <c r="C374" s="65">
        <v>60</v>
      </c>
      <c r="D374" s="65">
        <v>335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260</v>
      </c>
    </row>
    <row r="376" spans="1:4" x14ac:dyDescent="0.25">
      <c r="A376" s="65" t="s">
        <v>297</v>
      </c>
      <c r="B376" s="65">
        <v>18825</v>
      </c>
      <c r="C376" s="65">
        <v>11295</v>
      </c>
      <c r="D376" s="65">
        <v>7530</v>
      </c>
    </row>
    <row r="377" spans="1:4" x14ac:dyDescent="0.25">
      <c r="A377" s="65" t="s">
        <v>298</v>
      </c>
      <c r="B377" s="65">
        <v>125</v>
      </c>
      <c r="C377" s="65">
        <v>30</v>
      </c>
      <c r="D377" s="65">
        <v>95</v>
      </c>
    </row>
    <row r="378" spans="1:4" x14ac:dyDescent="0.25">
      <c r="A378" s="65" t="s">
        <v>299</v>
      </c>
      <c r="B378" s="65">
        <v>1365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2595</v>
      </c>
      <c r="C379" s="65">
        <v>1175</v>
      </c>
      <c r="D379" s="65">
        <v>1420</v>
      </c>
    </row>
    <row r="380" spans="1:4" x14ac:dyDescent="0.25">
      <c r="A380" s="65" t="s">
        <v>301</v>
      </c>
      <c r="B380" s="65">
        <v>1280</v>
      </c>
      <c r="C380" s="65">
        <v>630</v>
      </c>
      <c r="D380" s="65">
        <v>655</v>
      </c>
    </row>
    <row r="381" spans="1:4" x14ac:dyDescent="0.25">
      <c r="A381" s="65" t="s">
        <v>302</v>
      </c>
      <c r="B381" s="65">
        <v>62195</v>
      </c>
      <c r="C381" s="65">
        <v>34575</v>
      </c>
      <c r="D381" s="65">
        <v>27620</v>
      </c>
    </row>
    <row r="382" spans="1:4" x14ac:dyDescent="0.25">
      <c r="A382" s="65" t="s">
        <v>137</v>
      </c>
      <c r="B382" s="65">
        <v>335</v>
      </c>
      <c r="C382" s="65">
        <v>190</v>
      </c>
      <c r="D382" s="65">
        <v>145</v>
      </c>
    </row>
    <row r="383" spans="1:4" x14ac:dyDescent="0.25">
      <c r="A383" s="65" t="s">
        <v>139</v>
      </c>
      <c r="B383" s="65">
        <v>1060</v>
      </c>
      <c r="C383" s="65">
        <v>620</v>
      </c>
      <c r="D383" s="65">
        <v>440</v>
      </c>
    </row>
    <row r="384" spans="1:4" x14ac:dyDescent="0.25">
      <c r="A384" s="65" t="s">
        <v>303</v>
      </c>
      <c r="B384" s="65">
        <v>3030</v>
      </c>
      <c r="C384" s="65">
        <v>1805</v>
      </c>
      <c r="D384" s="65">
        <v>1225</v>
      </c>
    </row>
    <row r="385" spans="1:4" x14ac:dyDescent="0.25">
      <c r="A385" s="65" t="s">
        <v>304</v>
      </c>
      <c r="B385" s="65">
        <v>247535</v>
      </c>
      <c r="C385" s="65">
        <v>132330</v>
      </c>
      <c r="D385" s="65">
        <v>115210</v>
      </c>
    </row>
    <row r="386" spans="1:4" ht="15" customHeight="1" x14ac:dyDescent="0.25">
      <c r="A386" s="164" t="s">
        <v>307</v>
      </c>
      <c r="B386" s="165"/>
      <c r="C386" s="165"/>
      <c r="D386" s="166"/>
    </row>
    <row r="387" spans="1:4" x14ac:dyDescent="0.25">
      <c r="A387" s="65" t="s">
        <v>186</v>
      </c>
      <c r="B387" s="65">
        <v>880</v>
      </c>
      <c r="C387" s="65">
        <v>480</v>
      </c>
      <c r="D387" s="65">
        <v>400</v>
      </c>
    </row>
    <row r="388" spans="1:4" x14ac:dyDescent="0.25">
      <c r="A388" s="65" t="s">
        <v>187</v>
      </c>
      <c r="B388" s="65">
        <v>235</v>
      </c>
      <c r="C388" s="65">
        <v>100</v>
      </c>
      <c r="D388" s="65">
        <v>135</v>
      </c>
    </row>
    <row r="389" spans="1:4" x14ac:dyDescent="0.25">
      <c r="A389" s="65" t="s">
        <v>188</v>
      </c>
      <c r="B389" s="65">
        <v>1175</v>
      </c>
      <c r="C389" s="65">
        <v>615</v>
      </c>
      <c r="D389" s="65">
        <v>560</v>
      </c>
    </row>
    <row r="390" spans="1:4" x14ac:dyDescent="0.25">
      <c r="A390" s="65" t="s">
        <v>189</v>
      </c>
      <c r="B390" s="65">
        <v>2340</v>
      </c>
      <c r="C390" s="65">
        <v>1305</v>
      </c>
      <c r="D390" s="65">
        <v>1040</v>
      </c>
    </row>
    <row r="391" spans="1:4" x14ac:dyDescent="0.25">
      <c r="A391" s="65" t="s">
        <v>190</v>
      </c>
      <c r="B391" s="65">
        <v>505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100</v>
      </c>
      <c r="C392" s="65">
        <v>25</v>
      </c>
      <c r="D392" s="65">
        <v>70</v>
      </c>
    </row>
    <row r="393" spans="1:4" x14ac:dyDescent="0.25">
      <c r="A393" s="65" t="s">
        <v>192</v>
      </c>
      <c r="B393" s="65">
        <v>285</v>
      </c>
      <c r="C393" s="65">
        <v>60</v>
      </c>
      <c r="D393" s="65">
        <v>225</v>
      </c>
    </row>
    <row r="394" spans="1:4" x14ac:dyDescent="0.25">
      <c r="A394" s="65" t="s">
        <v>193</v>
      </c>
      <c r="B394" s="65">
        <v>820</v>
      </c>
      <c r="C394" s="65">
        <v>375</v>
      </c>
      <c r="D394" s="65">
        <v>450</v>
      </c>
    </row>
    <row r="395" spans="1:4" x14ac:dyDescent="0.25">
      <c r="A395" s="65" t="s">
        <v>194</v>
      </c>
      <c r="B395" s="65">
        <v>1735</v>
      </c>
      <c r="C395" s="65">
        <v>1040</v>
      </c>
      <c r="D395" s="65">
        <v>695</v>
      </c>
    </row>
    <row r="396" spans="1:4" x14ac:dyDescent="0.25">
      <c r="A396" s="65" t="s">
        <v>195</v>
      </c>
      <c r="B396" s="65">
        <v>140</v>
      </c>
      <c r="C396" s="65">
        <v>75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2725</v>
      </c>
      <c r="C398" s="65">
        <v>1740</v>
      </c>
      <c r="D398" s="65">
        <v>985</v>
      </c>
    </row>
    <row r="399" spans="1:4" x14ac:dyDescent="0.25">
      <c r="A399" s="65" t="s">
        <v>198</v>
      </c>
      <c r="B399" s="65">
        <v>2410</v>
      </c>
      <c r="C399" s="65">
        <v>1260</v>
      </c>
      <c r="D399" s="65">
        <v>1155</v>
      </c>
    </row>
    <row r="400" spans="1:4" x14ac:dyDescent="0.25">
      <c r="A400" s="65" t="s">
        <v>199</v>
      </c>
      <c r="B400" s="65">
        <v>1270</v>
      </c>
      <c r="C400" s="65">
        <v>680</v>
      </c>
      <c r="D400" s="65">
        <v>590</v>
      </c>
    </row>
    <row r="401" spans="1:4" x14ac:dyDescent="0.25">
      <c r="A401" s="65" t="s">
        <v>200</v>
      </c>
      <c r="B401" s="65">
        <v>670</v>
      </c>
      <c r="C401" s="65">
        <v>305</v>
      </c>
      <c r="D401" s="65">
        <v>365</v>
      </c>
    </row>
    <row r="402" spans="1:4" x14ac:dyDescent="0.25">
      <c r="A402" s="65" t="s">
        <v>201</v>
      </c>
      <c r="B402" s="65">
        <v>830</v>
      </c>
      <c r="C402" s="65">
        <v>350</v>
      </c>
      <c r="D402" s="65">
        <v>480</v>
      </c>
    </row>
    <row r="403" spans="1:4" x14ac:dyDescent="0.25">
      <c r="A403" s="65" t="s">
        <v>202</v>
      </c>
      <c r="B403" s="65">
        <v>50</v>
      </c>
      <c r="C403" s="65">
        <v>25</v>
      </c>
      <c r="D403" s="65">
        <v>25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>
        <v>5</v>
      </c>
    </row>
    <row r="405" spans="1:4" x14ac:dyDescent="0.25">
      <c r="A405" s="65" t="s">
        <v>204</v>
      </c>
      <c r="B405" s="65">
        <v>910</v>
      </c>
      <c r="C405" s="65">
        <v>495</v>
      </c>
      <c r="D405" s="65">
        <v>415</v>
      </c>
    </row>
    <row r="406" spans="1:4" x14ac:dyDescent="0.25">
      <c r="A406" s="65" t="s">
        <v>205</v>
      </c>
      <c r="B406" s="65">
        <v>120</v>
      </c>
      <c r="C406" s="65">
        <v>45</v>
      </c>
      <c r="D406" s="65">
        <v>75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1305</v>
      </c>
      <c r="C408" s="65">
        <v>675</v>
      </c>
      <c r="D408" s="65">
        <v>630</v>
      </c>
    </row>
    <row r="409" spans="1:4" x14ac:dyDescent="0.25">
      <c r="A409" s="65" t="s">
        <v>208</v>
      </c>
      <c r="B409" s="65">
        <v>2970</v>
      </c>
      <c r="C409" s="65">
        <v>1975</v>
      </c>
      <c r="D409" s="65">
        <v>995</v>
      </c>
    </row>
    <row r="410" spans="1:4" x14ac:dyDescent="0.25">
      <c r="A410" s="65" t="s">
        <v>209</v>
      </c>
      <c r="B410" s="65">
        <v>145</v>
      </c>
      <c r="C410" s="65">
        <v>60</v>
      </c>
      <c r="D410" s="65">
        <v>85</v>
      </c>
    </row>
    <row r="411" spans="1:4" x14ac:dyDescent="0.25">
      <c r="A411" s="65" t="s">
        <v>210</v>
      </c>
      <c r="B411" s="65">
        <v>1505</v>
      </c>
      <c r="C411" s="65">
        <v>795</v>
      </c>
      <c r="D411" s="65">
        <v>715</v>
      </c>
    </row>
    <row r="412" spans="1:4" x14ac:dyDescent="0.25">
      <c r="A412" s="65" t="s">
        <v>211</v>
      </c>
      <c r="B412" s="65">
        <v>16205</v>
      </c>
      <c r="C412" s="65">
        <v>9080</v>
      </c>
      <c r="D412" s="65">
        <v>7120</v>
      </c>
    </row>
    <row r="413" spans="1:4" x14ac:dyDescent="0.25">
      <c r="A413" s="65" t="s">
        <v>212</v>
      </c>
      <c r="B413" s="65">
        <v>2365</v>
      </c>
      <c r="C413" s="65">
        <v>1235</v>
      </c>
      <c r="D413" s="65">
        <v>1130</v>
      </c>
    </row>
    <row r="414" spans="1:4" x14ac:dyDescent="0.25">
      <c r="A414" s="65" t="s">
        <v>213</v>
      </c>
      <c r="B414" s="65">
        <v>4275</v>
      </c>
      <c r="C414" s="65">
        <v>2575</v>
      </c>
      <c r="D414" s="65">
        <v>1700</v>
      </c>
    </row>
    <row r="415" spans="1:4" x14ac:dyDescent="0.25">
      <c r="A415" s="65" t="s">
        <v>214</v>
      </c>
      <c r="B415" s="65">
        <v>3565</v>
      </c>
      <c r="C415" s="65">
        <v>1280</v>
      </c>
      <c r="D415" s="65">
        <v>2285</v>
      </c>
    </row>
    <row r="416" spans="1:4" x14ac:dyDescent="0.25">
      <c r="A416" s="65" t="s">
        <v>215</v>
      </c>
      <c r="B416" s="65">
        <v>305</v>
      </c>
      <c r="C416" s="65">
        <v>120</v>
      </c>
      <c r="D416" s="65">
        <v>185</v>
      </c>
    </row>
    <row r="417" spans="1:4" x14ac:dyDescent="0.25">
      <c r="A417" s="65" t="s">
        <v>216</v>
      </c>
      <c r="B417" s="65">
        <v>510</v>
      </c>
      <c r="C417" s="65">
        <v>230</v>
      </c>
      <c r="D417" s="65">
        <v>280</v>
      </c>
    </row>
    <row r="418" spans="1:4" ht="30" x14ac:dyDescent="0.25">
      <c r="A418" s="65" t="s">
        <v>217</v>
      </c>
      <c r="B418" s="65">
        <v>160</v>
      </c>
      <c r="C418" s="65">
        <v>90</v>
      </c>
      <c r="D418" s="65">
        <v>70</v>
      </c>
    </row>
    <row r="419" spans="1:4" x14ac:dyDescent="0.25">
      <c r="A419" s="65" t="s">
        <v>218</v>
      </c>
      <c r="B419" s="65">
        <v>20</v>
      </c>
      <c r="C419" s="65">
        <v>10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1825</v>
      </c>
      <c r="D420" s="65">
        <v>1840</v>
      </c>
    </row>
    <row r="421" spans="1:4" x14ac:dyDescent="0.25">
      <c r="A421" s="65" t="s">
        <v>220</v>
      </c>
      <c r="B421" s="65">
        <v>275</v>
      </c>
      <c r="C421" s="65">
        <v>115</v>
      </c>
      <c r="D421" s="65">
        <v>160</v>
      </c>
    </row>
    <row r="422" spans="1:4" x14ac:dyDescent="0.25">
      <c r="A422" s="65" t="s">
        <v>221</v>
      </c>
      <c r="B422" s="65">
        <v>105</v>
      </c>
      <c r="C422" s="65">
        <v>60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815</v>
      </c>
      <c r="D424" s="65">
        <v>785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10765</v>
      </c>
      <c r="C427" s="65">
        <v>5535</v>
      </c>
      <c r="D427" s="65">
        <v>5225</v>
      </c>
    </row>
    <row r="428" spans="1:4" x14ac:dyDescent="0.25">
      <c r="A428" s="65" t="s">
        <v>227</v>
      </c>
      <c r="B428" s="65">
        <v>1060</v>
      </c>
      <c r="C428" s="65">
        <v>310</v>
      </c>
      <c r="D428" s="65">
        <v>750</v>
      </c>
    </row>
    <row r="429" spans="1:4" x14ac:dyDescent="0.25">
      <c r="A429" s="65" t="s">
        <v>228</v>
      </c>
      <c r="B429" s="65">
        <v>1170</v>
      </c>
      <c r="C429" s="65">
        <v>705</v>
      </c>
      <c r="D429" s="65">
        <v>460</v>
      </c>
    </row>
    <row r="430" spans="1:4" x14ac:dyDescent="0.25">
      <c r="A430" s="65" t="s">
        <v>229</v>
      </c>
      <c r="B430" s="65">
        <v>2820</v>
      </c>
      <c r="C430" s="65">
        <v>1930</v>
      </c>
      <c r="D430" s="65">
        <v>885</v>
      </c>
    </row>
    <row r="431" spans="1:4" x14ac:dyDescent="0.25">
      <c r="A431" s="65" t="s">
        <v>230</v>
      </c>
      <c r="B431" s="65">
        <v>320</v>
      </c>
      <c r="C431" s="65">
        <v>75</v>
      </c>
      <c r="D431" s="65">
        <v>245</v>
      </c>
    </row>
    <row r="432" spans="1:4" x14ac:dyDescent="0.25">
      <c r="A432" s="65" t="s">
        <v>231</v>
      </c>
      <c r="B432" s="65">
        <v>5</v>
      </c>
      <c r="C432" s="65">
        <v>5</v>
      </c>
      <c r="D432" s="65" t="s">
        <v>67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72710</v>
      </c>
      <c r="C434" s="65">
        <v>38810</v>
      </c>
      <c r="D434" s="65">
        <v>33900</v>
      </c>
    </row>
    <row r="435" spans="1:4" x14ac:dyDescent="0.25">
      <c r="A435" s="65" t="s">
        <v>234</v>
      </c>
      <c r="B435" s="65">
        <v>430</v>
      </c>
      <c r="C435" s="65">
        <v>375</v>
      </c>
      <c r="D435" s="65">
        <v>55</v>
      </c>
    </row>
    <row r="436" spans="1:4" x14ac:dyDescent="0.25">
      <c r="A436" s="65" t="s">
        <v>235</v>
      </c>
      <c r="B436" s="65">
        <v>55</v>
      </c>
      <c r="C436" s="65">
        <v>30</v>
      </c>
      <c r="D436" s="65">
        <v>25</v>
      </c>
    </row>
    <row r="437" spans="1:4" x14ac:dyDescent="0.25">
      <c r="A437" s="65" t="s">
        <v>236</v>
      </c>
      <c r="B437" s="65">
        <v>175</v>
      </c>
      <c r="C437" s="65">
        <v>120</v>
      </c>
      <c r="D437" s="65">
        <v>55</v>
      </c>
    </row>
    <row r="438" spans="1:4" x14ac:dyDescent="0.25">
      <c r="A438" s="65" t="s">
        <v>237</v>
      </c>
      <c r="B438" s="65">
        <v>45</v>
      </c>
      <c r="C438" s="65">
        <v>20</v>
      </c>
      <c r="D438" s="65">
        <v>25</v>
      </c>
    </row>
    <row r="439" spans="1:4" x14ac:dyDescent="0.25">
      <c r="A439" s="65" t="s">
        <v>238</v>
      </c>
      <c r="B439" s="65">
        <v>25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10</v>
      </c>
      <c r="C440" s="65">
        <v>5</v>
      </c>
      <c r="D440" s="65" t="s">
        <v>67</v>
      </c>
    </row>
    <row r="441" spans="1:4" x14ac:dyDescent="0.25">
      <c r="A441" s="65" t="s">
        <v>240</v>
      </c>
      <c r="B441" s="65">
        <v>770</v>
      </c>
      <c r="C441" s="65">
        <v>685</v>
      </c>
      <c r="D441" s="65">
        <v>85</v>
      </c>
    </row>
    <row r="442" spans="1:4" x14ac:dyDescent="0.25">
      <c r="A442" s="65" t="s">
        <v>241</v>
      </c>
      <c r="B442" s="65">
        <v>580</v>
      </c>
      <c r="C442" s="65">
        <v>470</v>
      </c>
      <c r="D442" s="65">
        <v>110</v>
      </c>
    </row>
    <row r="443" spans="1:4" x14ac:dyDescent="0.25">
      <c r="A443" s="65" t="s">
        <v>242</v>
      </c>
      <c r="B443" s="65">
        <v>110</v>
      </c>
      <c r="C443" s="65">
        <v>85</v>
      </c>
      <c r="D443" s="65">
        <v>25</v>
      </c>
    </row>
    <row r="444" spans="1:4" x14ac:dyDescent="0.25">
      <c r="A444" s="65" t="s">
        <v>243</v>
      </c>
      <c r="B444" s="65">
        <v>170</v>
      </c>
      <c r="C444" s="65">
        <v>100</v>
      </c>
      <c r="D444" s="65">
        <v>75</v>
      </c>
    </row>
    <row r="445" spans="1:4" x14ac:dyDescent="0.25">
      <c r="A445" s="65" t="s">
        <v>244</v>
      </c>
      <c r="B445" s="65">
        <v>80</v>
      </c>
      <c r="C445" s="65">
        <v>40</v>
      </c>
      <c r="D445" s="65">
        <v>40</v>
      </c>
    </row>
    <row r="446" spans="1:4" x14ac:dyDescent="0.25">
      <c r="A446" s="65" t="s">
        <v>245</v>
      </c>
      <c r="B446" s="65">
        <v>100</v>
      </c>
      <c r="C446" s="65">
        <v>35</v>
      </c>
      <c r="D446" s="65">
        <v>65</v>
      </c>
    </row>
    <row r="447" spans="1:4" x14ac:dyDescent="0.25">
      <c r="A447" s="65" t="s">
        <v>246</v>
      </c>
      <c r="B447" s="65">
        <v>105</v>
      </c>
      <c r="C447" s="65">
        <v>90</v>
      </c>
      <c r="D447" s="65">
        <v>15</v>
      </c>
    </row>
    <row r="448" spans="1:4" x14ac:dyDescent="0.25">
      <c r="A448" s="65" t="s">
        <v>247</v>
      </c>
      <c r="B448" s="65">
        <v>325</v>
      </c>
      <c r="C448" s="65">
        <v>210</v>
      </c>
      <c r="D448" s="65">
        <v>115</v>
      </c>
    </row>
    <row r="449" spans="1:4" x14ac:dyDescent="0.25">
      <c r="A449" s="65" t="s">
        <v>248</v>
      </c>
      <c r="B449" s="65">
        <v>245</v>
      </c>
      <c r="C449" s="65">
        <v>170</v>
      </c>
      <c r="D449" s="65">
        <v>75</v>
      </c>
    </row>
    <row r="450" spans="1:4" x14ac:dyDescent="0.25">
      <c r="A450" s="65" t="s">
        <v>249</v>
      </c>
      <c r="B450" s="65">
        <v>30</v>
      </c>
      <c r="C450" s="65">
        <v>20</v>
      </c>
      <c r="D450" s="65">
        <v>10</v>
      </c>
    </row>
    <row r="451" spans="1:4" x14ac:dyDescent="0.25">
      <c r="A451" s="65" t="s">
        <v>250</v>
      </c>
      <c r="B451" s="65">
        <v>15</v>
      </c>
      <c r="C451" s="65">
        <v>15</v>
      </c>
      <c r="D451" s="65" t="s">
        <v>67</v>
      </c>
    </row>
    <row r="452" spans="1:4" x14ac:dyDescent="0.25">
      <c r="A452" s="65" t="s">
        <v>251</v>
      </c>
      <c r="B452" s="65">
        <v>600</v>
      </c>
      <c r="C452" s="65">
        <v>455</v>
      </c>
      <c r="D452" s="65">
        <v>145</v>
      </c>
    </row>
    <row r="453" spans="1:4" x14ac:dyDescent="0.25">
      <c r="A453" s="65" t="s">
        <v>252</v>
      </c>
      <c r="B453" s="65">
        <v>100</v>
      </c>
      <c r="C453" s="65">
        <v>40</v>
      </c>
      <c r="D453" s="65">
        <v>60</v>
      </c>
    </row>
    <row r="454" spans="1:4" x14ac:dyDescent="0.25">
      <c r="A454" s="65" t="s">
        <v>253</v>
      </c>
      <c r="B454" s="65">
        <v>100</v>
      </c>
      <c r="C454" s="65">
        <v>95</v>
      </c>
      <c r="D454" s="65">
        <v>5</v>
      </c>
    </row>
    <row r="455" spans="1:4" x14ac:dyDescent="0.25">
      <c r="A455" s="65" t="s">
        <v>254</v>
      </c>
      <c r="B455" s="65">
        <v>1435</v>
      </c>
      <c r="C455" s="65">
        <v>1335</v>
      </c>
      <c r="D455" s="65">
        <v>100</v>
      </c>
    </row>
    <row r="456" spans="1:4" x14ac:dyDescent="0.25">
      <c r="A456" s="65" t="s">
        <v>255</v>
      </c>
      <c r="B456" s="65">
        <v>45</v>
      </c>
      <c r="C456" s="65">
        <v>40</v>
      </c>
      <c r="D456" s="65">
        <v>5</v>
      </c>
    </row>
    <row r="457" spans="1:4" x14ac:dyDescent="0.25">
      <c r="A457" s="65" t="s">
        <v>256</v>
      </c>
      <c r="B457" s="65">
        <v>75</v>
      </c>
      <c r="C457" s="65">
        <v>35</v>
      </c>
      <c r="D457" s="65">
        <v>40</v>
      </c>
    </row>
    <row r="458" spans="1:4" x14ac:dyDescent="0.25">
      <c r="A458" s="65" t="s">
        <v>257</v>
      </c>
      <c r="B458" s="65">
        <v>220</v>
      </c>
      <c r="C458" s="65">
        <v>140</v>
      </c>
      <c r="D458" s="65">
        <v>75</v>
      </c>
    </row>
    <row r="459" spans="1:4" ht="30" x14ac:dyDescent="0.25">
      <c r="A459" s="65" t="s">
        <v>258</v>
      </c>
      <c r="B459" s="65">
        <v>50</v>
      </c>
      <c r="C459" s="65">
        <v>30</v>
      </c>
      <c r="D459" s="65">
        <v>20</v>
      </c>
    </row>
    <row r="460" spans="1:4" x14ac:dyDescent="0.25">
      <c r="A460" s="65" t="s">
        <v>259</v>
      </c>
      <c r="B460" s="65">
        <v>450</v>
      </c>
      <c r="C460" s="65">
        <v>305</v>
      </c>
      <c r="D460" s="65">
        <v>145</v>
      </c>
    </row>
    <row r="461" spans="1:4" x14ac:dyDescent="0.25">
      <c r="A461" s="65" t="s">
        <v>260</v>
      </c>
      <c r="B461" s="65">
        <v>6355</v>
      </c>
      <c r="C461" s="65">
        <v>4970</v>
      </c>
      <c r="D461" s="65">
        <v>1380</v>
      </c>
    </row>
    <row r="462" spans="1:4" x14ac:dyDescent="0.25">
      <c r="A462" s="65" t="s">
        <v>261</v>
      </c>
      <c r="B462" s="65">
        <v>90</v>
      </c>
      <c r="C462" s="65">
        <v>55</v>
      </c>
      <c r="D462" s="65">
        <v>35</v>
      </c>
    </row>
    <row r="463" spans="1:4" x14ac:dyDescent="0.25">
      <c r="A463" s="65" t="s">
        <v>262</v>
      </c>
      <c r="B463" s="65">
        <v>25</v>
      </c>
      <c r="C463" s="65">
        <v>10</v>
      </c>
      <c r="D463" s="65">
        <v>15</v>
      </c>
    </row>
    <row r="464" spans="1:4" x14ac:dyDescent="0.25">
      <c r="A464" s="65" t="s">
        <v>263</v>
      </c>
      <c r="B464" s="65">
        <v>515</v>
      </c>
      <c r="C464" s="65">
        <v>175</v>
      </c>
      <c r="D464" s="65">
        <v>340</v>
      </c>
    </row>
    <row r="465" spans="1:4" x14ac:dyDescent="0.25">
      <c r="A465" s="65" t="s">
        <v>264</v>
      </c>
      <c r="B465" s="65">
        <v>95</v>
      </c>
      <c r="C465" s="65">
        <v>50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35</v>
      </c>
      <c r="D466" s="65">
        <v>65</v>
      </c>
    </row>
    <row r="467" spans="1:4" x14ac:dyDescent="0.25">
      <c r="A467" s="65" t="s">
        <v>266</v>
      </c>
      <c r="B467" s="65">
        <v>155</v>
      </c>
      <c r="C467" s="65">
        <v>65</v>
      </c>
      <c r="D467" s="65">
        <v>90</v>
      </c>
    </row>
    <row r="468" spans="1:4" x14ac:dyDescent="0.25">
      <c r="A468" s="65" t="s">
        <v>267</v>
      </c>
      <c r="B468" s="65">
        <v>195</v>
      </c>
      <c r="C468" s="65">
        <v>70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125</v>
      </c>
      <c r="C470" s="65">
        <v>45</v>
      </c>
      <c r="D470" s="65">
        <v>80</v>
      </c>
    </row>
    <row r="471" spans="1:4" x14ac:dyDescent="0.25">
      <c r="A471" s="65" t="s">
        <v>270</v>
      </c>
      <c r="B471" s="65">
        <v>120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60</v>
      </c>
      <c r="C472" s="65">
        <v>25</v>
      </c>
      <c r="D472" s="65">
        <v>35</v>
      </c>
    </row>
    <row r="473" spans="1:4" x14ac:dyDescent="0.25">
      <c r="A473" s="65" t="s">
        <v>272</v>
      </c>
      <c r="B473" s="65">
        <v>1015</v>
      </c>
      <c r="C473" s="65">
        <v>515</v>
      </c>
      <c r="D473" s="65">
        <v>500</v>
      </c>
    </row>
    <row r="474" spans="1:4" x14ac:dyDescent="0.25">
      <c r="A474" s="65" t="s">
        <v>273</v>
      </c>
      <c r="B474" s="65">
        <v>270</v>
      </c>
      <c r="C474" s="65">
        <v>120</v>
      </c>
      <c r="D474" s="65">
        <v>145</v>
      </c>
    </row>
    <row r="475" spans="1:4" x14ac:dyDescent="0.25">
      <c r="A475" s="65" t="s">
        <v>274</v>
      </c>
      <c r="B475" s="65">
        <v>2840</v>
      </c>
      <c r="C475" s="65">
        <v>1220</v>
      </c>
      <c r="D475" s="65">
        <v>1620</v>
      </c>
    </row>
    <row r="476" spans="1:4" x14ac:dyDescent="0.25">
      <c r="A476" s="65" t="s">
        <v>275</v>
      </c>
      <c r="B476" s="65">
        <v>4490</v>
      </c>
      <c r="C476" s="65">
        <v>3025</v>
      </c>
      <c r="D476" s="65">
        <v>1465</v>
      </c>
    </row>
    <row r="477" spans="1:4" x14ac:dyDescent="0.25">
      <c r="A477" s="65" t="s">
        <v>276</v>
      </c>
      <c r="B477" s="65">
        <v>240</v>
      </c>
      <c r="C477" s="65">
        <v>105</v>
      </c>
      <c r="D477" s="65">
        <v>135</v>
      </c>
    </row>
    <row r="478" spans="1:4" x14ac:dyDescent="0.25">
      <c r="A478" s="65" t="s">
        <v>277</v>
      </c>
      <c r="B478" s="65">
        <v>210</v>
      </c>
      <c r="C478" s="65">
        <v>115</v>
      </c>
      <c r="D478" s="65">
        <v>95</v>
      </c>
    </row>
    <row r="479" spans="1:4" x14ac:dyDescent="0.25">
      <c r="A479" s="65" t="s">
        <v>278</v>
      </c>
      <c r="B479" s="65">
        <v>15</v>
      </c>
      <c r="C479" s="65">
        <v>10</v>
      </c>
      <c r="D479" s="65">
        <v>5</v>
      </c>
    </row>
    <row r="480" spans="1:4" x14ac:dyDescent="0.25">
      <c r="A480" s="65" t="s">
        <v>279</v>
      </c>
      <c r="B480" s="65">
        <v>650</v>
      </c>
      <c r="C480" s="65">
        <v>260</v>
      </c>
      <c r="D480" s="65">
        <v>395</v>
      </c>
    </row>
    <row r="481" spans="1:4" x14ac:dyDescent="0.25">
      <c r="A481" s="65" t="s">
        <v>280</v>
      </c>
      <c r="B481" s="65">
        <v>400</v>
      </c>
      <c r="C481" s="65">
        <v>225</v>
      </c>
      <c r="D481" s="65">
        <v>180</v>
      </c>
    </row>
    <row r="482" spans="1:4" x14ac:dyDescent="0.25">
      <c r="A482" s="65" t="s">
        <v>281</v>
      </c>
      <c r="B482" s="65">
        <v>445</v>
      </c>
      <c r="C482" s="65">
        <v>280</v>
      </c>
      <c r="D482" s="65">
        <v>165</v>
      </c>
    </row>
    <row r="483" spans="1:4" x14ac:dyDescent="0.25">
      <c r="A483" s="65" t="s">
        <v>282</v>
      </c>
      <c r="B483" s="65">
        <v>155</v>
      </c>
      <c r="C483" s="65">
        <v>40</v>
      </c>
      <c r="D483" s="65">
        <v>115</v>
      </c>
    </row>
    <row r="484" spans="1:4" x14ac:dyDescent="0.25">
      <c r="A484" s="65" t="s">
        <v>283</v>
      </c>
      <c r="B484" s="65">
        <v>50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4875</v>
      </c>
      <c r="C485" s="65">
        <v>2950</v>
      </c>
      <c r="D485" s="65">
        <v>1930</v>
      </c>
    </row>
    <row r="486" spans="1:4" x14ac:dyDescent="0.25">
      <c r="A486" s="65" t="s">
        <v>285</v>
      </c>
      <c r="B486" s="65">
        <v>1350</v>
      </c>
      <c r="C486" s="65">
        <v>905</v>
      </c>
      <c r="D486" s="65">
        <v>445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125</v>
      </c>
    </row>
    <row r="488" spans="1:4" x14ac:dyDescent="0.25">
      <c r="A488" s="65" t="s">
        <v>287</v>
      </c>
      <c r="B488" s="65">
        <v>90</v>
      </c>
      <c r="C488" s="65">
        <v>55</v>
      </c>
      <c r="D488" s="65">
        <v>35</v>
      </c>
    </row>
    <row r="489" spans="1:4" x14ac:dyDescent="0.25">
      <c r="A489" s="65" t="s">
        <v>288</v>
      </c>
      <c r="B489" s="65">
        <v>790</v>
      </c>
      <c r="C489" s="65">
        <v>380</v>
      </c>
      <c r="D489" s="65">
        <v>415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990</v>
      </c>
      <c r="C491" s="65">
        <v>555</v>
      </c>
      <c r="D491" s="65">
        <v>435</v>
      </c>
    </row>
    <row r="492" spans="1:4" x14ac:dyDescent="0.25">
      <c r="A492" s="65" t="s">
        <v>291</v>
      </c>
      <c r="B492" s="65">
        <v>85</v>
      </c>
      <c r="C492" s="65">
        <v>35</v>
      </c>
      <c r="D492" s="65">
        <v>50</v>
      </c>
    </row>
    <row r="493" spans="1:4" x14ac:dyDescent="0.25">
      <c r="A493" s="65" t="s">
        <v>292</v>
      </c>
      <c r="B493" s="65">
        <v>145</v>
      </c>
      <c r="C493" s="65">
        <v>80</v>
      </c>
      <c r="D493" s="65">
        <v>65</v>
      </c>
    </row>
    <row r="494" spans="1:4" x14ac:dyDescent="0.25">
      <c r="A494" s="65" t="s">
        <v>293</v>
      </c>
      <c r="B494" s="65">
        <v>860</v>
      </c>
      <c r="C494" s="65">
        <v>720</v>
      </c>
      <c r="D494" s="65">
        <v>140</v>
      </c>
    </row>
    <row r="495" spans="1:4" x14ac:dyDescent="0.25">
      <c r="A495" s="65" t="s">
        <v>294</v>
      </c>
      <c r="B495" s="65">
        <v>180</v>
      </c>
      <c r="C495" s="65">
        <v>115</v>
      </c>
      <c r="D495" s="65">
        <v>65</v>
      </c>
    </row>
    <row r="496" spans="1:4" x14ac:dyDescent="0.25">
      <c r="A496" s="65" t="s">
        <v>295</v>
      </c>
      <c r="B496" s="65">
        <v>370</v>
      </c>
      <c r="C496" s="65">
        <v>105</v>
      </c>
      <c r="D496" s="65">
        <v>265</v>
      </c>
    </row>
    <row r="497" spans="1:4" x14ac:dyDescent="0.25">
      <c r="A497" s="65" t="s">
        <v>296</v>
      </c>
      <c r="B497" s="65">
        <v>275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12310</v>
      </c>
      <c r="C498" s="65">
        <v>7740</v>
      </c>
      <c r="D498" s="65">
        <v>4570</v>
      </c>
    </row>
    <row r="499" spans="1:4" x14ac:dyDescent="0.25">
      <c r="A499" s="65" t="s">
        <v>298</v>
      </c>
      <c r="B499" s="65">
        <v>55</v>
      </c>
      <c r="C499" s="65">
        <v>10</v>
      </c>
      <c r="D499" s="65">
        <v>45</v>
      </c>
    </row>
    <row r="500" spans="1:4" x14ac:dyDescent="0.25">
      <c r="A500" s="65" t="s">
        <v>299</v>
      </c>
      <c r="B500" s="65">
        <v>905</v>
      </c>
      <c r="C500" s="65">
        <v>85</v>
      </c>
      <c r="D500" s="65">
        <v>820</v>
      </c>
    </row>
    <row r="501" spans="1:4" x14ac:dyDescent="0.25">
      <c r="A501" s="65" t="s">
        <v>300</v>
      </c>
      <c r="B501" s="65">
        <v>1220</v>
      </c>
      <c r="C501" s="65">
        <v>575</v>
      </c>
      <c r="D501" s="65">
        <v>645</v>
      </c>
    </row>
    <row r="502" spans="1:4" x14ac:dyDescent="0.25">
      <c r="A502" s="65" t="s">
        <v>301</v>
      </c>
      <c r="B502" s="65">
        <v>465</v>
      </c>
      <c r="C502" s="65">
        <v>245</v>
      </c>
      <c r="D502" s="65">
        <v>220</v>
      </c>
    </row>
    <row r="503" spans="1:4" x14ac:dyDescent="0.25">
      <c r="A503" s="65" t="s">
        <v>302</v>
      </c>
      <c r="B503" s="65">
        <v>31920</v>
      </c>
      <c r="C503" s="65">
        <v>18835</v>
      </c>
      <c r="D503" s="65">
        <v>13085</v>
      </c>
    </row>
    <row r="504" spans="1:4" x14ac:dyDescent="0.25">
      <c r="A504" s="65" t="s">
        <v>137</v>
      </c>
      <c r="B504" s="65">
        <v>265</v>
      </c>
      <c r="C504" s="65">
        <v>140</v>
      </c>
      <c r="D504" s="65">
        <v>125</v>
      </c>
    </row>
    <row r="505" spans="1:4" x14ac:dyDescent="0.25">
      <c r="A505" s="65" t="s">
        <v>139</v>
      </c>
      <c r="B505" s="65">
        <v>555</v>
      </c>
      <c r="C505" s="65">
        <v>330</v>
      </c>
      <c r="D505" s="65">
        <v>225</v>
      </c>
    </row>
    <row r="506" spans="1:4" x14ac:dyDescent="0.25">
      <c r="A506" s="65" t="s">
        <v>303</v>
      </c>
      <c r="B506" s="65">
        <v>1375</v>
      </c>
      <c r="C506" s="65">
        <v>885</v>
      </c>
      <c r="D506" s="65">
        <v>495</v>
      </c>
    </row>
    <row r="507" spans="1:4" x14ac:dyDescent="0.25">
      <c r="A507" s="65" t="s">
        <v>304</v>
      </c>
      <c r="B507" s="65">
        <v>116020</v>
      </c>
      <c r="C507" s="65">
        <v>65190</v>
      </c>
      <c r="D507" s="65">
        <v>50830</v>
      </c>
    </row>
    <row r="508" spans="1:4" ht="15" customHeight="1" x14ac:dyDescent="0.25">
      <c r="A508" s="164" t="s">
        <v>308</v>
      </c>
      <c r="B508" s="165"/>
      <c r="C508" s="165"/>
      <c r="D508" s="166"/>
    </row>
    <row r="509" spans="1:4" x14ac:dyDescent="0.25">
      <c r="A509" s="65" t="s">
        <v>186</v>
      </c>
      <c r="B509" s="65">
        <v>1685</v>
      </c>
      <c r="C509" s="65">
        <v>970</v>
      </c>
      <c r="D509" s="65">
        <v>710</v>
      </c>
    </row>
    <row r="510" spans="1:4" x14ac:dyDescent="0.25">
      <c r="A510" s="65" t="s">
        <v>187</v>
      </c>
      <c r="B510" s="65">
        <v>335</v>
      </c>
      <c r="C510" s="65">
        <v>165</v>
      </c>
      <c r="D510" s="65">
        <v>170</v>
      </c>
    </row>
    <row r="511" spans="1:4" x14ac:dyDescent="0.25">
      <c r="A511" s="65" t="s">
        <v>188</v>
      </c>
      <c r="B511" s="65">
        <v>1660</v>
      </c>
      <c r="C511" s="65">
        <v>910</v>
      </c>
      <c r="D511" s="65">
        <v>755</v>
      </c>
    </row>
    <row r="512" spans="1:4" x14ac:dyDescent="0.25">
      <c r="A512" s="65" t="s">
        <v>189</v>
      </c>
      <c r="B512" s="65">
        <v>8675</v>
      </c>
      <c r="C512" s="65">
        <v>4885</v>
      </c>
      <c r="D512" s="65">
        <v>3790</v>
      </c>
    </row>
    <row r="513" spans="1:4" x14ac:dyDescent="0.25">
      <c r="A513" s="65" t="s">
        <v>190</v>
      </c>
      <c r="B513" s="65">
        <v>280</v>
      </c>
      <c r="C513" s="65">
        <v>120</v>
      </c>
      <c r="D513" s="65">
        <v>160</v>
      </c>
    </row>
    <row r="514" spans="1:4" x14ac:dyDescent="0.25">
      <c r="A514" s="65" t="s">
        <v>191</v>
      </c>
      <c r="B514" s="65">
        <v>110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215</v>
      </c>
      <c r="C515" s="65">
        <v>75</v>
      </c>
      <c r="D515" s="65">
        <v>140</v>
      </c>
    </row>
    <row r="516" spans="1:4" x14ac:dyDescent="0.25">
      <c r="A516" s="65" t="s">
        <v>193</v>
      </c>
      <c r="B516" s="65">
        <v>975</v>
      </c>
      <c r="C516" s="65">
        <v>445</v>
      </c>
      <c r="D516" s="65">
        <v>530</v>
      </c>
    </row>
    <row r="517" spans="1:4" x14ac:dyDescent="0.25">
      <c r="A517" s="65" t="s">
        <v>194</v>
      </c>
      <c r="B517" s="65">
        <v>4235</v>
      </c>
      <c r="C517" s="65">
        <v>2560</v>
      </c>
      <c r="D517" s="65">
        <v>1675</v>
      </c>
    </row>
    <row r="518" spans="1:4" x14ac:dyDescent="0.25">
      <c r="A518" s="65" t="s">
        <v>195</v>
      </c>
      <c r="B518" s="65">
        <v>165</v>
      </c>
      <c r="C518" s="65">
        <v>100</v>
      </c>
      <c r="D518" s="65">
        <v>70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4425</v>
      </c>
      <c r="C520" s="65">
        <v>2850</v>
      </c>
      <c r="D520" s="65">
        <v>1570</v>
      </c>
    </row>
    <row r="521" spans="1:4" x14ac:dyDescent="0.25">
      <c r="A521" s="65" t="s">
        <v>198</v>
      </c>
      <c r="B521" s="65">
        <v>4635</v>
      </c>
      <c r="C521" s="65">
        <v>2360</v>
      </c>
      <c r="D521" s="65">
        <v>2270</v>
      </c>
    </row>
    <row r="522" spans="1:4" x14ac:dyDescent="0.25">
      <c r="A522" s="65" t="s">
        <v>199</v>
      </c>
      <c r="B522" s="65">
        <v>2155</v>
      </c>
      <c r="C522" s="65">
        <v>1305</v>
      </c>
      <c r="D522" s="65">
        <v>850</v>
      </c>
    </row>
    <row r="523" spans="1:4" x14ac:dyDescent="0.25">
      <c r="A523" s="65" t="s">
        <v>200</v>
      </c>
      <c r="B523" s="65">
        <v>2870</v>
      </c>
      <c r="C523" s="65">
        <v>1640</v>
      </c>
      <c r="D523" s="65">
        <v>1230</v>
      </c>
    </row>
    <row r="524" spans="1:4" x14ac:dyDescent="0.25">
      <c r="A524" s="65" t="s">
        <v>201</v>
      </c>
      <c r="B524" s="65">
        <v>3070</v>
      </c>
      <c r="C524" s="65">
        <v>1520</v>
      </c>
      <c r="D524" s="65">
        <v>1550</v>
      </c>
    </row>
    <row r="525" spans="1:4" x14ac:dyDescent="0.25">
      <c r="A525" s="65" t="s">
        <v>202</v>
      </c>
      <c r="B525" s="65">
        <v>60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1440</v>
      </c>
      <c r="C527" s="65">
        <v>735</v>
      </c>
      <c r="D527" s="65">
        <v>705</v>
      </c>
    </row>
    <row r="528" spans="1:4" x14ac:dyDescent="0.25">
      <c r="A528" s="65" t="s">
        <v>205</v>
      </c>
      <c r="B528" s="65">
        <v>285</v>
      </c>
      <c r="C528" s="65">
        <v>105</v>
      </c>
      <c r="D528" s="65">
        <v>180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1155</v>
      </c>
      <c r="C530" s="65">
        <v>625</v>
      </c>
      <c r="D530" s="65">
        <v>535</v>
      </c>
    </row>
    <row r="531" spans="1:4" x14ac:dyDescent="0.25">
      <c r="A531" s="65" t="s">
        <v>208</v>
      </c>
      <c r="B531" s="65">
        <v>24060</v>
      </c>
      <c r="C531" s="65">
        <v>13185</v>
      </c>
      <c r="D531" s="65">
        <v>10870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1355</v>
      </c>
      <c r="C533" s="65">
        <v>685</v>
      </c>
      <c r="D533" s="65">
        <v>675</v>
      </c>
    </row>
    <row r="534" spans="1:4" x14ac:dyDescent="0.25">
      <c r="A534" s="65" t="s">
        <v>211</v>
      </c>
      <c r="B534" s="65">
        <v>33510</v>
      </c>
      <c r="C534" s="65">
        <v>19900</v>
      </c>
      <c r="D534" s="65">
        <v>13610</v>
      </c>
    </row>
    <row r="535" spans="1:4" x14ac:dyDescent="0.25">
      <c r="A535" s="65" t="s">
        <v>212</v>
      </c>
      <c r="B535" s="65">
        <v>3710</v>
      </c>
      <c r="C535" s="65">
        <v>2080</v>
      </c>
      <c r="D535" s="65">
        <v>1630</v>
      </c>
    </row>
    <row r="536" spans="1:4" x14ac:dyDescent="0.25">
      <c r="A536" s="65" t="s">
        <v>213</v>
      </c>
      <c r="B536" s="65">
        <v>19515</v>
      </c>
      <c r="C536" s="65">
        <v>12635</v>
      </c>
      <c r="D536" s="65">
        <v>6875</v>
      </c>
    </row>
    <row r="537" spans="1:4" x14ac:dyDescent="0.25">
      <c r="A537" s="65" t="s">
        <v>214</v>
      </c>
      <c r="B537" s="65">
        <v>6510</v>
      </c>
      <c r="C537" s="65">
        <v>2405</v>
      </c>
      <c r="D537" s="65">
        <v>4105</v>
      </c>
    </row>
    <row r="538" spans="1:4" x14ac:dyDescent="0.25">
      <c r="A538" s="65" t="s">
        <v>215</v>
      </c>
      <c r="B538" s="65">
        <v>345</v>
      </c>
      <c r="C538" s="65">
        <v>145</v>
      </c>
      <c r="D538" s="65">
        <v>205</v>
      </c>
    </row>
    <row r="539" spans="1:4" x14ac:dyDescent="0.25">
      <c r="A539" s="65" t="s">
        <v>216</v>
      </c>
      <c r="B539" s="65">
        <v>420</v>
      </c>
      <c r="C539" s="65">
        <v>180</v>
      </c>
      <c r="D539" s="65">
        <v>235</v>
      </c>
    </row>
    <row r="540" spans="1:4" ht="30" x14ac:dyDescent="0.25">
      <c r="A540" s="65" t="s">
        <v>217</v>
      </c>
      <c r="B540" s="65">
        <v>300</v>
      </c>
      <c r="C540" s="65">
        <v>155</v>
      </c>
      <c r="D540" s="65">
        <v>145</v>
      </c>
    </row>
    <row r="541" spans="1:4" x14ac:dyDescent="0.25">
      <c r="A541" s="65" t="s">
        <v>218</v>
      </c>
      <c r="B541" s="65">
        <v>180</v>
      </c>
      <c r="C541" s="65">
        <v>85</v>
      </c>
      <c r="D541" s="65">
        <v>90</v>
      </c>
    </row>
    <row r="542" spans="1:4" x14ac:dyDescent="0.25">
      <c r="A542" s="65" t="s">
        <v>219</v>
      </c>
      <c r="B542" s="65">
        <v>4970</v>
      </c>
      <c r="C542" s="65">
        <v>2490</v>
      </c>
      <c r="D542" s="65">
        <v>2480</v>
      </c>
    </row>
    <row r="543" spans="1:4" x14ac:dyDescent="0.25">
      <c r="A543" s="65" t="s">
        <v>220</v>
      </c>
      <c r="B543" s="65">
        <v>940</v>
      </c>
      <c r="C543" s="65">
        <v>450</v>
      </c>
      <c r="D543" s="65">
        <v>490</v>
      </c>
    </row>
    <row r="544" spans="1:4" x14ac:dyDescent="0.25">
      <c r="A544" s="65" t="s">
        <v>221</v>
      </c>
      <c r="B544" s="65">
        <v>235</v>
      </c>
      <c r="C544" s="65">
        <v>135</v>
      </c>
      <c r="D544" s="65">
        <v>100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2420</v>
      </c>
      <c r="C546" s="65">
        <v>1345</v>
      </c>
      <c r="D546" s="65">
        <v>1080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430</v>
      </c>
      <c r="C548" s="65">
        <v>200</v>
      </c>
      <c r="D548" s="65">
        <v>230</v>
      </c>
    </row>
    <row r="549" spans="1:4" x14ac:dyDescent="0.25">
      <c r="A549" s="65" t="s">
        <v>226</v>
      </c>
      <c r="B549" s="65">
        <v>19065</v>
      </c>
      <c r="C549" s="65">
        <v>9890</v>
      </c>
      <c r="D549" s="65">
        <v>9170</v>
      </c>
    </row>
    <row r="550" spans="1:4" x14ac:dyDescent="0.25">
      <c r="A550" s="65" t="s">
        <v>227</v>
      </c>
      <c r="B550" s="65">
        <v>2385</v>
      </c>
      <c r="C550" s="65">
        <v>880</v>
      </c>
      <c r="D550" s="65">
        <v>1510</v>
      </c>
    </row>
    <row r="551" spans="1:4" x14ac:dyDescent="0.25">
      <c r="A551" s="65" t="s">
        <v>228</v>
      </c>
      <c r="B551" s="65">
        <v>4455</v>
      </c>
      <c r="C551" s="65">
        <v>2945</v>
      </c>
      <c r="D551" s="65">
        <v>1510</v>
      </c>
    </row>
    <row r="552" spans="1:4" x14ac:dyDescent="0.25">
      <c r="A552" s="65" t="s">
        <v>229</v>
      </c>
      <c r="B552" s="65">
        <v>2355</v>
      </c>
      <c r="C552" s="65">
        <v>1605</v>
      </c>
      <c r="D552" s="65">
        <v>745</v>
      </c>
    </row>
    <row r="553" spans="1:4" x14ac:dyDescent="0.25">
      <c r="A553" s="65" t="s">
        <v>230</v>
      </c>
      <c r="B553" s="65">
        <v>575</v>
      </c>
      <c r="C553" s="65">
        <v>165</v>
      </c>
      <c r="D553" s="65">
        <v>410</v>
      </c>
    </row>
    <row r="554" spans="1:4" x14ac:dyDescent="0.25">
      <c r="A554" s="65" t="s">
        <v>231</v>
      </c>
      <c r="B554" s="65">
        <v>20</v>
      </c>
      <c r="C554" s="65">
        <v>15</v>
      </c>
      <c r="D554" s="65">
        <v>5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166390</v>
      </c>
      <c r="C556" s="65">
        <v>93115</v>
      </c>
      <c r="D556" s="65">
        <v>73270</v>
      </c>
    </row>
    <row r="557" spans="1:4" x14ac:dyDescent="0.25">
      <c r="A557" s="65" t="s">
        <v>234</v>
      </c>
      <c r="B557" s="65">
        <v>285</v>
      </c>
      <c r="C557" s="65">
        <v>225</v>
      </c>
      <c r="D557" s="65">
        <v>60</v>
      </c>
    </row>
    <row r="558" spans="1:4" x14ac:dyDescent="0.25">
      <c r="A558" s="65" t="s">
        <v>235</v>
      </c>
      <c r="B558" s="65">
        <v>95</v>
      </c>
      <c r="C558" s="65">
        <v>60</v>
      </c>
      <c r="D558" s="65">
        <v>35</v>
      </c>
    </row>
    <row r="559" spans="1:4" x14ac:dyDescent="0.25">
      <c r="A559" s="65" t="s">
        <v>236</v>
      </c>
      <c r="B559" s="65">
        <v>350</v>
      </c>
      <c r="C559" s="65">
        <v>240</v>
      </c>
      <c r="D559" s="65">
        <v>110</v>
      </c>
    </row>
    <row r="560" spans="1:4" x14ac:dyDescent="0.25">
      <c r="A560" s="65" t="s">
        <v>237</v>
      </c>
      <c r="B560" s="65">
        <v>50</v>
      </c>
      <c r="C560" s="65">
        <v>25</v>
      </c>
      <c r="D560" s="65">
        <v>25</v>
      </c>
    </row>
    <row r="561" spans="1:4" x14ac:dyDescent="0.25">
      <c r="A561" s="65" t="s">
        <v>238</v>
      </c>
      <c r="B561" s="65">
        <v>30</v>
      </c>
      <c r="C561" s="65">
        <v>15</v>
      </c>
      <c r="D561" s="65">
        <v>10</v>
      </c>
    </row>
    <row r="562" spans="1:4" x14ac:dyDescent="0.25">
      <c r="A562" s="65" t="s">
        <v>239</v>
      </c>
      <c r="B562" s="65">
        <v>20</v>
      </c>
      <c r="C562" s="65">
        <v>15</v>
      </c>
      <c r="D562" s="65">
        <v>5</v>
      </c>
    </row>
    <row r="563" spans="1:4" x14ac:dyDescent="0.25">
      <c r="A563" s="65" t="s">
        <v>240</v>
      </c>
      <c r="B563" s="65">
        <v>655</v>
      </c>
      <c r="C563" s="65">
        <v>525</v>
      </c>
      <c r="D563" s="65">
        <v>125</v>
      </c>
    </row>
    <row r="564" spans="1:4" x14ac:dyDescent="0.25">
      <c r="A564" s="65" t="s">
        <v>241</v>
      </c>
      <c r="B564" s="65">
        <v>1115</v>
      </c>
      <c r="C564" s="65">
        <v>840</v>
      </c>
      <c r="D564" s="65">
        <v>275</v>
      </c>
    </row>
    <row r="565" spans="1:4" x14ac:dyDescent="0.25">
      <c r="A565" s="65" t="s">
        <v>242</v>
      </c>
      <c r="B565" s="65">
        <v>145</v>
      </c>
      <c r="C565" s="65">
        <v>120</v>
      </c>
      <c r="D565" s="65">
        <v>25</v>
      </c>
    </row>
    <row r="566" spans="1:4" x14ac:dyDescent="0.25">
      <c r="A566" s="65" t="s">
        <v>243</v>
      </c>
      <c r="B566" s="65">
        <v>275</v>
      </c>
      <c r="C566" s="65">
        <v>155</v>
      </c>
      <c r="D566" s="65">
        <v>120</v>
      </c>
    </row>
    <row r="567" spans="1:4" x14ac:dyDescent="0.25">
      <c r="A567" s="65" t="s">
        <v>244</v>
      </c>
      <c r="B567" s="65">
        <v>265</v>
      </c>
      <c r="C567" s="65">
        <v>130</v>
      </c>
      <c r="D567" s="65">
        <v>135</v>
      </c>
    </row>
    <row r="568" spans="1:4" x14ac:dyDescent="0.25">
      <c r="A568" s="65" t="s">
        <v>245</v>
      </c>
      <c r="B568" s="65">
        <v>145</v>
      </c>
      <c r="C568" s="65">
        <v>45</v>
      </c>
      <c r="D568" s="65">
        <v>100</v>
      </c>
    </row>
    <row r="569" spans="1:4" x14ac:dyDescent="0.25">
      <c r="A569" s="65" t="s">
        <v>246</v>
      </c>
      <c r="B569" s="65">
        <v>50</v>
      </c>
      <c r="C569" s="65">
        <v>40</v>
      </c>
      <c r="D569" s="65">
        <v>10</v>
      </c>
    </row>
    <row r="570" spans="1:4" x14ac:dyDescent="0.25">
      <c r="A570" s="65" t="s">
        <v>247</v>
      </c>
      <c r="B570" s="65">
        <v>630</v>
      </c>
      <c r="C570" s="65">
        <v>415</v>
      </c>
      <c r="D570" s="65">
        <v>215</v>
      </c>
    </row>
    <row r="571" spans="1:4" x14ac:dyDescent="0.25">
      <c r="A571" s="65" t="s">
        <v>248</v>
      </c>
      <c r="B571" s="65">
        <v>500</v>
      </c>
      <c r="C571" s="65">
        <v>325</v>
      </c>
      <c r="D571" s="65">
        <v>175</v>
      </c>
    </row>
    <row r="572" spans="1:4" x14ac:dyDescent="0.25">
      <c r="A572" s="65" t="s">
        <v>249</v>
      </c>
      <c r="B572" s="65">
        <v>50</v>
      </c>
      <c r="C572" s="65">
        <v>30</v>
      </c>
      <c r="D572" s="65">
        <v>20</v>
      </c>
    </row>
    <row r="573" spans="1:4" x14ac:dyDescent="0.25">
      <c r="A573" s="65" t="s">
        <v>250</v>
      </c>
      <c r="B573" s="65">
        <v>35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540</v>
      </c>
      <c r="C574" s="65">
        <v>390</v>
      </c>
      <c r="D574" s="65">
        <v>150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50</v>
      </c>
      <c r="C576" s="65">
        <v>45</v>
      </c>
      <c r="D576" s="65">
        <v>10</v>
      </c>
    </row>
    <row r="577" spans="1:4" x14ac:dyDescent="0.25">
      <c r="A577" s="65" t="s">
        <v>254</v>
      </c>
      <c r="B577" s="65">
        <v>1095</v>
      </c>
      <c r="C577" s="65">
        <v>1010</v>
      </c>
      <c r="D577" s="65">
        <v>85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315</v>
      </c>
      <c r="C580" s="65">
        <v>210</v>
      </c>
      <c r="D580" s="65">
        <v>110</v>
      </c>
    </row>
    <row r="581" spans="1:4" ht="30" x14ac:dyDescent="0.25">
      <c r="A581" s="65" t="s">
        <v>258</v>
      </c>
      <c r="B581" s="65">
        <v>65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870</v>
      </c>
      <c r="C582" s="65">
        <v>510</v>
      </c>
      <c r="D582" s="65">
        <v>365</v>
      </c>
    </row>
    <row r="583" spans="1:4" x14ac:dyDescent="0.25">
      <c r="A583" s="65" t="s">
        <v>260</v>
      </c>
      <c r="B583" s="65">
        <v>7850</v>
      </c>
      <c r="C583" s="65">
        <v>5560</v>
      </c>
      <c r="D583" s="65">
        <v>2295</v>
      </c>
    </row>
    <row r="584" spans="1:4" x14ac:dyDescent="0.25">
      <c r="A584" s="65" t="s">
        <v>261</v>
      </c>
      <c r="B584" s="65">
        <v>70</v>
      </c>
      <c r="C584" s="65">
        <v>35</v>
      </c>
      <c r="D584" s="65">
        <v>35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600</v>
      </c>
      <c r="C586" s="65">
        <v>210</v>
      </c>
      <c r="D586" s="65">
        <v>390</v>
      </c>
    </row>
    <row r="587" spans="1:4" x14ac:dyDescent="0.25">
      <c r="A587" s="65" t="s">
        <v>264</v>
      </c>
      <c r="B587" s="65">
        <v>95</v>
      </c>
      <c r="C587" s="65">
        <v>45</v>
      </c>
      <c r="D587" s="65">
        <v>50</v>
      </c>
    </row>
    <row r="588" spans="1:4" x14ac:dyDescent="0.25">
      <c r="A588" s="65" t="s">
        <v>265</v>
      </c>
      <c r="B588" s="65">
        <v>80</v>
      </c>
      <c r="C588" s="65">
        <v>25</v>
      </c>
      <c r="D588" s="65">
        <v>55</v>
      </c>
    </row>
    <row r="589" spans="1:4" x14ac:dyDescent="0.25">
      <c r="A589" s="65" t="s">
        <v>266</v>
      </c>
      <c r="B589" s="65">
        <v>220</v>
      </c>
      <c r="C589" s="65">
        <v>105</v>
      </c>
      <c r="D589" s="65">
        <v>120</v>
      </c>
    </row>
    <row r="590" spans="1:4" x14ac:dyDescent="0.25">
      <c r="A590" s="65" t="s">
        <v>267</v>
      </c>
      <c r="B590" s="65">
        <v>215</v>
      </c>
      <c r="C590" s="65">
        <v>85</v>
      </c>
      <c r="D590" s="65">
        <v>130</v>
      </c>
    </row>
    <row r="591" spans="1:4" x14ac:dyDescent="0.25">
      <c r="A591" s="65" t="s">
        <v>268</v>
      </c>
      <c r="B591" s="65">
        <v>100</v>
      </c>
      <c r="C591" s="65">
        <v>25</v>
      </c>
      <c r="D591" s="65">
        <v>75</v>
      </c>
    </row>
    <row r="592" spans="1:4" x14ac:dyDescent="0.25">
      <c r="A592" s="65" t="s">
        <v>269</v>
      </c>
      <c r="B592" s="65">
        <v>180</v>
      </c>
      <c r="C592" s="65">
        <v>70</v>
      </c>
      <c r="D592" s="65">
        <v>110</v>
      </c>
    </row>
    <row r="593" spans="1:4" x14ac:dyDescent="0.25">
      <c r="A593" s="65" t="s">
        <v>270</v>
      </c>
      <c r="B593" s="65">
        <v>90</v>
      </c>
      <c r="C593" s="65">
        <v>30</v>
      </c>
      <c r="D593" s="65">
        <v>65</v>
      </c>
    </row>
    <row r="594" spans="1:4" x14ac:dyDescent="0.25">
      <c r="A594" s="65" t="s">
        <v>271</v>
      </c>
      <c r="B594" s="65">
        <v>60</v>
      </c>
      <c r="C594" s="65">
        <v>20</v>
      </c>
      <c r="D594" s="65">
        <v>40</v>
      </c>
    </row>
    <row r="595" spans="1:4" x14ac:dyDescent="0.25">
      <c r="A595" s="65" t="s">
        <v>272</v>
      </c>
      <c r="B595" s="65">
        <v>1030</v>
      </c>
      <c r="C595" s="65">
        <v>530</v>
      </c>
      <c r="D595" s="65">
        <v>500</v>
      </c>
    </row>
    <row r="596" spans="1:4" x14ac:dyDescent="0.25">
      <c r="A596" s="65" t="s">
        <v>273</v>
      </c>
      <c r="B596" s="65">
        <v>270</v>
      </c>
      <c r="C596" s="65">
        <v>115</v>
      </c>
      <c r="D596" s="65">
        <v>155</v>
      </c>
    </row>
    <row r="597" spans="1:4" x14ac:dyDescent="0.25">
      <c r="A597" s="65" t="s">
        <v>274</v>
      </c>
      <c r="B597" s="65">
        <v>3030</v>
      </c>
      <c r="C597" s="65">
        <v>1300</v>
      </c>
      <c r="D597" s="65">
        <v>1725</v>
      </c>
    </row>
    <row r="598" spans="1:4" x14ac:dyDescent="0.25">
      <c r="A598" s="65" t="s">
        <v>275</v>
      </c>
      <c r="B598" s="65">
        <v>5965</v>
      </c>
      <c r="C598" s="65">
        <v>3945</v>
      </c>
      <c r="D598" s="65">
        <v>2020</v>
      </c>
    </row>
    <row r="599" spans="1:4" x14ac:dyDescent="0.25">
      <c r="A599" s="65" t="s">
        <v>276</v>
      </c>
      <c r="B599" s="65">
        <v>340</v>
      </c>
      <c r="C599" s="65">
        <v>175</v>
      </c>
      <c r="D599" s="65">
        <v>165</v>
      </c>
    </row>
    <row r="600" spans="1:4" x14ac:dyDescent="0.25">
      <c r="A600" s="65" t="s">
        <v>277</v>
      </c>
      <c r="B600" s="65">
        <v>315</v>
      </c>
      <c r="C600" s="65">
        <v>165</v>
      </c>
      <c r="D600" s="65">
        <v>155</v>
      </c>
    </row>
    <row r="601" spans="1:4" x14ac:dyDescent="0.25">
      <c r="A601" s="65" t="s">
        <v>278</v>
      </c>
      <c r="B601" s="65">
        <v>60</v>
      </c>
      <c r="C601" s="65">
        <v>45</v>
      </c>
      <c r="D601" s="65">
        <v>15</v>
      </c>
    </row>
    <row r="602" spans="1:4" x14ac:dyDescent="0.25">
      <c r="A602" s="65" t="s">
        <v>279</v>
      </c>
      <c r="B602" s="65">
        <v>1080</v>
      </c>
      <c r="C602" s="65">
        <v>465</v>
      </c>
      <c r="D602" s="65">
        <v>610</v>
      </c>
    </row>
    <row r="603" spans="1:4" x14ac:dyDescent="0.25">
      <c r="A603" s="65" t="s">
        <v>280</v>
      </c>
      <c r="B603" s="65">
        <v>420</v>
      </c>
      <c r="C603" s="65">
        <v>190</v>
      </c>
      <c r="D603" s="65">
        <v>230</v>
      </c>
    </row>
    <row r="604" spans="1:4" x14ac:dyDescent="0.25">
      <c r="A604" s="65" t="s">
        <v>281</v>
      </c>
      <c r="B604" s="65">
        <v>830</v>
      </c>
      <c r="C604" s="65">
        <v>450</v>
      </c>
      <c r="D604" s="65">
        <v>380</v>
      </c>
    </row>
    <row r="605" spans="1:4" x14ac:dyDescent="0.25">
      <c r="A605" s="65" t="s">
        <v>282</v>
      </c>
      <c r="B605" s="65">
        <v>175</v>
      </c>
      <c r="C605" s="65">
        <v>50</v>
      </c>
      <c r="D605" s="65">
        <v>125</v>
      </c>
    </row>
    <row r="606" spans="1:4" x14ac:dyDescent="0.25">
      <c r="A606" s="65" t="s">
        <v>283</v>
      </c>
      <c r="B606" s="65">
        <v>105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10930</v>
      </c>
      <c r="C607" s="65">
        <v>6245</v>
      </c>
      <c r="D607" s="65">
        <v>4685</v>
      </c>
    </row>
    <row r="608" spans="1:4" x14ac:dyDescent="0.25">
      <c r="A608" s="65" t="s">
        <v>285</v>
      </c>
      <c r="B608" s="65">
        <v>1745</v>
      </c>
      <c r="C608" s="65">
        <v>1100</v>
      </c>
      <c r="D608" s="65">
        <v>645</v>
      </c>
    </row>
    <row r="609" spans="1:4" x14ac:dyDescent="0.25">
      <c r="A609" s="65" t="s">
        <v>286</v>
      </c>
      <c r="B609" s="65">
        <v>160</v>
      </c>
      <c r="C609" s="65">
        <v>50</v>
      </c>
      <c r="D609" s="65">
        <v>110</v>
      </c>
    </row>
    <row r="610" spans="1:4" x14ac:dyDescent="0.25">
      <c r="A610" s="65" t="s">
        <v>287</v>
      </c>
      <c r="B610" s="65">
        <v>270</v>
      </c>
      <c r="C610" s="65">
        <v>155</v>
      </c>
      <c r="D610" s="65">
        <v>115</v>
      </c>
    </row>
    <row r="611" spans="1:4" x14ac:dyDescent="0.25">
      <c r="A611" s="65" t="s">
        <v>288</v>
      </c>
      <c r="B611" s="65">
        <v>1710</v>
      </c>
      <c r="C611" s="65">
        <v>800</v>
      </c>
      <c r="D611" s="65">
        <v>905</v>
      </c>
    </row>
    <row r="612" spans="1:4" x14ac:dyDescent="0.25">
      <c r="A612" s="65" t="s">
        <v>289</v>
      </c>
      <c r="B612" s="65">
        <v>225</v>
      </c>
      <c r="C612" s="65">
        <v>95</v>
      </c>
      <c r="D612" s="65">
        <v>130</v>
      </c>
    </row>
    <row r="613" spans="1:4" x14ac:dyDescent="0.25">
      <c r="A613" s="65" t="s">
        <v>290</v>
      </c>
      <c r="B613" s="65">
        <v>1885</v>
      </c>
      <c r="C613" s="65">
        <v>1120</v>
      </c>
      <c r="D613" s="65">
        <v>765</v>
      </c>
    </row>
    <row r="614" spans="1:4" x14ac:dyDescent="0.25">
      <c r="A614" s="65" t="s">
        <v>291</v>
      </c>
      <c r="B614" s="65">
        <v>85</v>
      </c>
      <c r="C614" s="65">
        <v>40</v>
      </c>
      <c r="D614" s="65">
        <v>45</v>
      </c>
    </row>
    <row r="615" spans="1:4" x14ac:dyDescent="0.25">
      <c r="A615" s="65" t="s">
        <v>292</v>
      </c>
      <c r="B615" s="65">
        <v>150</v>
      </c>
      <c r="C615" s="65">
        <v>85</v>
      </c>
      <c r="D615" s="65">
        <v>65</v>
      </c>
    </row>
    <row r="616" spans="1:4" x14ac:dyDescent="0.25">
      <c r="A616" s="65" t="s">
        <v>293</v>
      </c>
      <c r="B616" s="65">
        <v>1285</v>
      </c>
      <c r="C616" s="65">
        <v>910</v>
      </c>
      <c r="D616" s="65">
        <v>375</v>
      </c>
    </row>
    <row r="617" spans="1:4" x14ac:dyDescent="0.25">
      <c r="A617" s="65" t="s">
        <v>294</v>
      </c>
      <c r="B617" s="65">
        <v>125</v>
      </c>
      <c r="C617" s="65">
        <v>85</v>
      </c>
      <c r="D617" s="65">
        <v>40</v>
      </c>
    </row>
    <row r="618" spans="1:4" x14ac:dyDescent="0.25">
      <c r="A618" s="65" t="s">
        <v>295</v>
      </c>
      <c r="B618" s="65">
        <v>400</v>
      </c>
      <c r="C618" s="65">
        <v>100</v>
      </c>
      <c r="D618" s="65">
        <v>300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23195</v>
      </c>
      <c r="C620" s="65">
        <v>13940</v>
      </c>
      <c r="D620" s="65">
        <v>9255</v>
      </c>
    </row>
    <row r="621" spans="1:4" x14ac:dyDescent="0.25">
      <c r="A621" s="65" t="s">
        <v>298</v>
      </c>
      <c r="B621" s="65">
        <v>40</v>
      </c>
      <c r="C621" s="65">
        <v>10</v>
      </c>
      <c r="D621" s="65">
        <v>30</v>
      </c>
    </row>
    <row r="622" spans="1:4" x14ac:dyDescent="0.25">
      <c r="A622" s="65" t="s">
        <v>299</v>
      </c>
      <c r="B622" s="65">
        <v>860</v>
      </c>
      <c r="C622" s="65">
        <v>90</v>
      </c>
      <c r="D622" s="65">
        <v>770</v>
      </c>
    </row>
    <row r="623" spans="1:4" x14ac:dyDescent="0.25">
      <c r="A623" s="65" t="s">
        <v>300</v>
      </c>
      <c r="B623" s="65">
        <v>3000</v>
      </c>
      <c r="C623" s="65">
        <v>1440</v>
      </c>
      <c r="D623" s="65">
        <v>1565</v>
      </c>
    </row>
    <row r="624" spans="1:4" x14ac:dyDescent="0.25">
      <c r="A624" s="65" t="s">
        <v>301</v>
      </c>
      <c r="B624" s="65">
        <v>700</v>
      </c>
      <c r="C624" s="65">
        <v>340</v>
      </c>
      <c r="D624" s="65">
        <v>360</v>
      </c>
    </row>
    <row r="625" spans="1:4" x14ac:dyDescent="0.25">
      <c r="A625" s="65" t="s">
        <v>302</v>
      </c>
      <c r="B625" s="65">
        <v>56405</v>
      </c>
      <c r="C625" s="65">
        <v>32330</v>
      </c>
      <c r="D625" s="65">
        <v>24075</v>
      </c>
    </row>
    <row r="626" spans="1:4" x14ac:dyDescent="0.25">
      <c r="A626" s="65" t="s">
        <v>137</v>
      </c>
      <c r="B626" s="65">
        <v>160</v>
      </c>
      <c r="C626" s="65">
        <v>85</v>
      </c>
      <c r="D626" s="65">
        <v>75</v>
      </c>
    </row>
    <row r="627" spans="1:4" x14ac:dyDescent="0.25">
      <c r="A627" s="65" t="s">
        <v>139</v>
      </c>
      <c r="B627" s="65">
        <v>440</v>
      </c>
      <c r="C627" s="65">
        <v>265</v>
      </c>
      <c r="D627" s="65">
        <v>175</v>
      </c>
    </row>
    <row r="628" spans="1:4" x14ac:dyDescent="0.25">
      <c r="A628" s="65" t="s">
        <v>303</v>
      </c>
      <c r="B628" s="65">
        <v>2200</v>
      </c>
      <c r="C628" s="65">
        <v>1345</v>
      </c>
      <c r="D628" s="65">
        <v>855</v>
      </c>
    </row>
    <row r="629" spans="1:4" x14ac:dyDescent="0.25">
      <c r="A629" s="65" t="s">
        <v>304</v>
      </c>
      <c r="B629" s="65">
        <v>236470</v>
      </c>
      <c r="C629" s="65">
        <v>134000</v>
      </c>
      <c r="D629" s="65">
        <v>102475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258A05FA172D4507F15EB472ABE9E9AC7DCB8233.zip" xr:uid="{00000000-0004-0000-0800-000000000000}"/>
  </hyperlinks>
  <pageMargins left="0.7" right="0.7" top="0.78740157499999996" bottom="0.78740157499999996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41"/>
  <sheetViews>
    <sheetView workbookViewId="0"/>
  </sheetViews>
  <sheetFormatPr baseColWidth="10" defaultRowHeight="15" x14ac:dyDescent="0.25"/>
  <cols>
    <col min="1" max="1" width="42.4257812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318</v>
      </c>
    </row>
    <row r="14" spans="1:4" x14ac:dyDescent="0.25">
      <c r="A14" s="59" t="s">
        <v>177</v>
      </c>
      <c r="B14" s="167" t="s">
        <v>182</v>
      </c>
      <c r="C14" s="168"/>
      <c r="D14" s="169"/>
    </row>
    <row r="15" spans="1:4" x14ac:dyDescent="0.25">
      <c r="A15" s="60" t="s">
        <v>178</v>
      </c>
      <c r="B15" s="170"/>
      <c r="C15" s="171"/>
      <c r="D15" s="172"/>
    </row>
    <row r="16" spans="1:4" x14ac:dyDescent="0.25">
      <c r="A16" s="60" t="s">
        <v>179</v>
      </c>
      <c r="B16" s="173"/>
      <c r="C16" s="174"/>
      <c r="D16" s="175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64" t="s">
        <v>185</v>
      </c>
      <c r="B20" s="165"/>
      <c r="C20" s="165"/>
      <c r="D20" s="166"/>
    </row>
    <row r="21" spans="1:6" x14ac:dyDescent="0.25">
      <c r="A21" s="65" t="s">
        <v>186</v>
      </c>
      <c r="B21" s="65">
        <v>4840</v>
      </c>
      <c r="C21" s="65">
        <v>2710</v>
      </c>
      <c r="D21" s="65">
        <v>2130</v>
      </c>
      <c r="F21" t="s">
        <v>321</v>
      </c>
    </row>
    <row r="22" spans="1:6" x14ac:dyDescent="0.25">
      <c r="A22" s="65" t="s">
        <v>187</v>
      </c>
      <c r="B22" s="65">
        <v>1290</v>
      </c>
      <c r="C22" s="65">
        <v>650</v>
      </c>
      <c r="D22" s="65">
        <v>640</v>
      </c>
      <c r="F22" s="81">
        <f>B22+B24+B25+B26+B27+B28+B29+B43+B32+B30+B34+B35+B36+B37+B38+B45+B46+B47+B48+B50+B55+B56+B58+B59+B60+B62+B64+B66</f>
        <v>324745</v>
      </c>
    </row>
    <row r="23" spans="1:6" x14ac:dyDescent="0.25">
      <c r="A23" s="65" t="s">
        <v>188</v>
      </c>
      <c r="B23" s="65">
        <v>7105</v>
      </c>
      <c r="C23" s="65">
        <v>3810</v>
      </c>
      <c r="D23" s="65">
        <v>3295</v>
      </c>
    </row>
    <row r="24" spans="1:6" x14ac:dyDescent="0.25">
      <c r="A24" s="65" t="s">
        <v>189</v>
      </c>
      <c r="B24" s="65">
        <v>23270</v>
      </c>
      <c r="C24" s="65">
        <v>13005</v>
      </c>
      <c r="D24" s="65">
        <v>10265</v>
      </c>
    </row>
    <row r="25" spans="1:6" x14ac:dyDescent="0.25">
      <c r="A25" s="65" t="s">
        <v>190</v>
      </c>
      <c r="B25" s="65">
        <v>1440</v>
      </c>
      <c r="C25" s="65">
        <v>590</v>
      </c>
      <c r="D25" s="65">
        <v>850</v>
      </c>
    </row>
    <row r="26" spans="1:6" x14ac:dyDescent="0.25">
      <c r="A26" s="65" t="s">
        <v>191</v>
      </c>
      <c r="B26" s="65">
        <v>505</v>
      </c>
      <c r="C26" s="65">
        <v>180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290</v>
      </c>
      <c r="D27" s="65">
        <v>745</v>
      </c>
    </row>
    <row r="28" spans="1:6" x14ac:dyDescent="0.25">
      <c r="A28" s="65" t="s">
        <v>193</v>
      </c>
      <c r="B28" s="65">
        <v>4770</v>
      </c>
      <c r="C28" s="65">
        <v>2235</v>
      </c>
      <c r="D28" s="65">
        <v>2535</v>
      </c>
    </row>
    <row r="29" spans="1:6" x14ac:dyDescent="0.25">
      <c r="A29" s="65" t="s">
        <v>194</v>
      </c>
      <c r="B29" s="65">
        <v>18580</v>
      </c>
      <c r="C29" s="65">
        <v>10565</v>
      </c>
      <c r="D29" s="65">
        <v>8015</v>
      </c>
    </row>
    <row r="30" spans="1:6" x14ac:dyDescent="0.25">
      <c r="A30" s="65" t="s">
        <v>195</v>
      </c>
      <c r="B30" s="65">
        <v>685</v>
      </c>
      <c r="C30" s="65">
        <v>410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28090</v>
      </c>
      <c r="C32" s="65">
        <v>17220</v>
      </c>
      <c r="D32" s="65">
        <v>10870</v>
      </c>
    </row>
    <row r="33" spans="1:4" x14ac:dyDescent="0.25">
      <c r="A33" s="65" t="s">
        <v>198</v>
      </c>
      <c r="B33" s="65">
        <v>15420</v>
      </c>
      <c r="C33" s="65">
        <v>7955</v>
      </c>
      <c r="D33" s="65">
        <v>7465</v>
      </c>
    </row>
    <row r="34" spans="1:4" x14ac:dyDescent="0.25">
      <c r="A34" s="65" t="s">
        <v>199</v>
      </c>
      <c r="B34" s="65">
        <v>10455</v>
      </c>
      <c r="C34" s="65">
        <v>5890</v>
      </c>
      <c r="D34" s="65">
        <v>4565</v>
      </c>
    </row>
    <row r="35" spans="1:4" x14ac:dyDescent="0.25">
      <c r="A35" s="65" t="s">
        <v>200</v>
      </c>
      <c r="B35" s="65">
        <v>5075</v>
      </c>
      <c r="C35" s="65">
        <v>2780</v>
      </c>
      <c r="D35" s="65">
        <v>2300</v>
      </c>
    </row>
    <row r="36" spans="1:4" x14ac:dyDescent="0.25">
      <c r="A36" s="65" t="s">
        <v>201</v>
      </c>
      <c r="B36" s="65">
        <v>6670</v>
      </c>
      <c r="C36" s="65">
        <v>3155</v>
      </c>
      <c r="D36" s="65">
        <v>3515</v>
      </c>
    </row>
    <row r="37" spans="1:4" x14ac:dyDescent="0.25">
      <c r="A37" s="65" t="s">
        <v>202</v>
      </c>
      <c r="B37" s="65">
        <v>220</v>
      </c>
      <c r="C37" s="65">
        <v>100</v>
      </c>
      <c r="D37" s="65">
        <v>120</v>
      </c>
    </row>
    <row r="38" spans="1:4" x14ac:dyDescent="0.25">
      <c r="A38" s="65" t="s">
        <v>203</v>
      </c>
      <c r="B38" s="65">
        <v>35</v>
      </c>
      <c r="C38" s="65">
        <v>15</v>
      </c>
      <c r="D38" s="65">
        <v>20</v>
      </c>
    </row>
    <row r="39" spans="1:4" x14ac:dyDescent="0.25">
      <c r="A39" s="65" t="s">
        <v>204</v>
      </c>
      <c r="B39" s="65">
        <v>5225</v>
      </c>
      <c r="C39" s="65">
        <v>2715</v>
      </c>
      <c r="D39" s="65">
        <v>2515</v>
      </c>
    </row>
    <row r="40" spans="1:4" x14ac:dyDescent="0.25">
      <c r="A40" s="65" t="s">
        <v>205</v>
      </c>
      <c r="B40" s="65">
        <v>1450</v>
      </c>
      <c r="C40" s="65">
        <v>585</v>
      </c>
      <c r="D40" s="65">
        <v>865</v>
      </c>
    </row>
    <row r="41" spans="1:4" x14ac:dyDescent="0.25">
      <c r="A41" s="65" t="s">
        <v>206</v>
      </c>
      <c r="B41" s="65" t="s">
        <v>67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4430</v>
      </c>
      <c r="C42" s="65">
        <v>2355</v>
      </c>
      <c r="D42" s="65">
        <v>2075</v>
      </c>
    </row>
    <row r="43" spans="1:4" x14ac:dyDescent="0.25">
      <c r="A43" s="65" t="s">
        <v>208</v>
      </c>
      <c r="B43" s="65">
        <v>30230</v>
      </c>
      <c r="C43" s="65">
        <v>17000</v>
      </c>
      <c r="D43" s="65">
        <v>13230</v>
      </c>
    </row>
    <row r="44" spans="1:4" x14ac:dyDescent="0.25">
      <c r="A44" s="65" t="s">
        <v>209</v>
      </c>
      <c r="B44" s="65">
        <v>500</v>
      </c>
      <c r="C44" s="65">
        <v>230</v>
      </c>
      <c r="D44" s="65">
        <v>270</v>
      </c>
    </row>
    <row r="45" spans="1:4" x14ac:dyDescent="0.25">
      <c r="A45" s="65" t="s">
        <v>210</v>
      </c>
      <c r="B45" s="65">
        <v>6540</v>
      </c>
      <c r="C45" s="65">
        <v>3430</v>
      </c>
      <c r="D45" s="65">
        <v>3110</v>
      </c>
    </row>
    <row r="46" spans="1:4" x14ac:dyDescent="0.25">
      <c r="A46" s="65" t="s">
        <v>211</v>
      </c>
      <c r="B46" s="65">
        <v>94210</v>
      </c>
      <c r="C46" s="65">
        <v>52065</v>
      </c>
      <c r="D46" s="65">
        <v>42145</v>
      </c>
    </row>
    <row r="47" spans="1:4" x14ac:dyDescent="0.25">
      <c r="A47" s="65" t="s">
        <v>212</v>
      </c>
      <c r="B47" s="65">
        <v>8745</v>
      </c>
      <c r="C47" s="65">
        <v>4725</v>
      </c>
      <c r="D47" s="65">
        <v>4025</v>
      </c>
    </row>
    <row r="48" spans="1:4" x14ac:dyDescent="0.25">
      <c r="A48" s="65" t="s">
        <v>213</v>
      </c>
      <c r="B48" s="65">
        <v>43860</v>
      </c>
      <c r="C48" s="65">
        <v>27025</v>
      </c>
      <c r="D48" s="65">
        <v>16840</v>
      </c>
    </row>
    <row r="49" spans="1:4" x14ac:dyDescent="0.25">
      <c r="A49" s="65" t="s">
        <v>214</v>
      </c>
      <c r="B49" s="65">
        <v>21365</v>
      </c>
      <c r="C49" s="65">
        <v>7945</v>
      </c>
      <c r="D49" s="65">
        <v>13420</v>
      </c>
    </row>
    <row r="50" spans="1:4" x14ac:dyDescent="0.25">
      <c r="A50" s="65" t="s">
        <v>215</v>
      </c>
      <c r="B50" s="65">
        <v>1470</v>
      </c>
      <c r="C50" s="65">
        <v>680</v>
      </c>
      <c r="D50" s="65">
        <v>790</v>
      </c>
    </row>
    <row r="51" spans="1:4" x14ac:dyDescent="0.25">
      <c r="A51" s="65" t="s">
        <v>216</v>
      </c>
      <c r="B51" s="65">
        <v>2295</v>
      </c>
      <c r="C51" s="65">
        <v>1075</v>
      </c>
      <c r="D51" s="65">
        <v>1225</v>
      </c>
    </row>
    <row r="52" spans="1:4" x14ac:dyDescent="0.25">
      <c r="A52" s="65" t="s">
        <v>217</v>
      </c>
      <c r="B52" s="65">
        <v>1785</v>
      </c>
      <c r="C52" s="65">
        <v>975</v>
      </c>
      <c r="D52" s="65">
        <v>805</v>
      </c>
    </row>
    <row r="53" spans="1:4" x14ac:dyDescent="0.25">
      <c r="A53" s="65" t="s">
        <v>218</v>
      </c>
      <c r="B53" s="65">
        <v>530</v>
      </c>
      <c r="C53" s="65">
        <v>265</v>
      </c>
      <c r="D53" s="65">
        <v>265</v>
      </c>
    </row>
    <row r="54" spans="1:4" x14ac:dyDescent="0.25">
      <c r="A54" s="65" t="s">
        <v>219</v>
      </c>
      <c r="B54" s="65">
        <v>18770</v>
      </c>
      <c r="C54" s="65">
        <v>9470</v>
      </c>
      <c r="D54" s="65">
        <v>9300</v>
      </c>
    </row>
    <row r="55" spans="1:4" x14ac:dyDescent="0.25">
      <c r="A55" s="65" t="s">
        <v>220</v>
      </c>
      <c r="B55" s="65">
        <v>2510</v>
      </c>
      <c r="C55" s="65">
        <v>1195</v>
      </c>
      <c r="D55" s="65">
        <v>1315</v>
      </c>
    </row>
    <row r="56" spans="1:4" x14ac:dyDescent="0.25">
      <c r="A56" s="65" t="s">
        <v>221</v>
      </c>
      <c r="B56" s="65">
        <v>905</v>
      </c>
      <c r="C56" s="65">
        <v>530</v>
      </c>
      <c r="D56" s="65">
        <v>375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11785</v>
      </c>
      <c r="C58" s="65">
        <v>6240</v>
      </c>
      <c r="D58" s="65">
        <v>5550</v>
      </c>
    </row>
    <row r="59" spans="1:4" x14ac:dyDescent="0.25">
      <c r="A59" s="65" t="s">
        <v>224</v>
      </c>
      <c r="B59" s="65">
        <v>100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2125</v>
      </c>
      <c r="C60" s="65">
        <v>945</v>
      </c>
      <c r="D60" s="65">
        <v>1180</v>
      </c>
    </row>
    <row r="61" spans="1:4" x14ac:dyDescent="0.25">
      <c r="A61" s="65" t="s">
        <v>226</v>
      </c>
      <c r="B61" s="65">
        <v>89675</v>
      </c>
      <c r="C61" s="65">
        <v>45920</v>
      </c>
      <c r="D61" s="65">
        <v>43750</v>
      </c>
    </row>
    <row r="62" spans="1:4" x14ac:dyDescent="0.25">
      <c r="A62" s="65" t="s">
        <v>227</v>
      </c>
      <c r="B62" s="65">
        <v>10595</v>
      </c>
      <c r="C62" s="65">
        <v>3880</v>
      </c>
      <c r="D62" s="65">
        <v>6715</v>
      </c>
    </row>
    <row r="63" spans="1:4" x14ac:dyDescent="0.25">
      <c r="A63" s="65" t="s">
        <v>228</v>
      </c>
      <c r="B63" s="65">
        <v>9130</v>
      </c>
      <c r="C63" s="65">
        <v>5695</v>
      </c>
      <c r="D63" s="65">
        <v>3435</v>
      </c>
    </row>
    <row r="64" spans="1:4" x14ac:dyDescent="0.25">
      <c r="A64" s="65" t="s">
        <v>229</v>
      </c>
      <c r="B64" s="65">
        <v>9425</v>
      </c>
      <c r="C64" s="65">
        <v>6510</v>
      </c>
      <c r="D64" s="65">
        <v>2910</v>
      </c>
    </row>
    <row r="65" spans="1:4" x14ac:dyDescent="0.25">
      <c r="A65" s="65" t="s">
        <v>230</v>
      </c>
      <c r="B65" s="65">
        <v>1925</v>
      </c>
      <c r="C65" s="65">
        <v>535</v>
      </c>
      <c r="D65" s="65">
        <v>1390</v>
      </c>
    </row>
    <row r="66" spans="1:4" x14ac:dyDescent="0.25">
      <c r="A66" s="65" t="s">
        <v>231</v>
      </c>
      <c r="B66" s="65">
        <v>120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509435</v>
      </c>
      <c r="C68" s="65">
        <v>273785</v>
      </c>
      <c r="D68" s="65">
        <v>235650</v>
      </c>
    </row>
    <row r="69" spans="1:4" x14ac:dyDescent="0.25">
      <c r="A69" s="65" t="s">
        <v>234</v>
      </c>
      <c r="B69" s="65">
        <v>1510</v>
      </c>
      <c r="C69" s="65">
        <v>1185</v>
      </c>
      <c r="D69" s="65">
        <v>330</v>
      </c>
    </row>
    <row r="70" spans="1:4" x14ac:dyDescent="0.25">
      <c r="A70" s="65" t="s">
        <v>235</v>
      </c>
      <c r="B70" s="65">
        <v>255</v>
      </c>
      <c r="C70" s="65">
        <v>145</v>
      </c>
      <c r="D70" s="65">
        <v>110</v>
      </c>
    </row>
    <row r="71" spans="1:4" x14ac:dyDescent="0.25">
      <c r="A71" s="65" t="s">
        <v>236</v>
      </c>
      <c r="B71" s="65">
        <v>1645</v>
      </c>
      <c r="C71" s="65">
        <v>1120</v>
      </c>
      <c r="D71" s="65">
        <v>525</v>
      </c>
    </row>
    <row r="72" spans="1:4" x14ac:dyDescent="0.25">
      <c r="A72" s="65" t="s">
        <v>237</v>
      </c>
      <c r="B72" s="65">
        <v>315</v>
      </c>
      <c r="C72" s="65">
        <v>165</v>
      </c>
      <c r="D72" s="65">
        <v>150</v>
      </c>
    </row>
    <row r="73" spans="1:4" x14ac:dyDescent="0.25">
      <c r="A73" s="65" t="s">
        <v>238</v>
      </c>
      <c r="B73" s="65">
        <v>120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90</v>
      </c>
      <c r="C74" s="65">
        <v>65</v>
      </c>
      <c r="D74" s="65">
        <v>30</v>
      </c>
    </row>
    <row r="75" spans="1:4" x14ac:dyDescent="0.25">
      <c r="A75" s="65" t="s">
        <v>240</v>
      </c>
      <c r="B75" s="65">
        <v>3050</v>
      </c>
      <c r="C75" s="65">
        <v>2420</v>
      </c>
      <c r="D75" s="65">
        <v>635</v>
      </c>
    </row>
    <row r="76" spans="1:4" x14ac:dyDescent="0.25">
      <c r="A76" s="65" t="s">
        <v>241</v>
      </c>
      <c r="B76" s="65">
        <v>3535</v>
      </c>
      <c r="C76" s="65">
        <v>2515</v>
      </c>
      <c r="D76" s="65">
        <v>1020</v>
      </c>
    </row>
    <row r="77" spans="1:4" x14ac:dyDescent="0.25">
      <c r="A77" s="65" t="s">
        <v>242</v>
      </c>
      <c r="B77" s="65">
        <v>710</v>
      </c>
      <c r="C77" s="65">
        <v>555</v>
      </c>
      <c r="D77" s="65">
        <v>155</v>
      </c>
    </row>
    <row r="78" spans="1:4" x14ac:dyDescent="0.25">
      <c r="A78" s="65" t="s">
        <v>243</v>
      </c>
      <c r="B78" s="65">
        <v>2585</v>
      </c>
      <c r="C78" s="65">
        <v>1265</v>
      </c>
      <c r="D78" s="65">
        <v>1320</v>
      </c>
    </row>
    <row r="79" spans="1:4" x14ac:dyDescent="0.25">
      <c r="A79" s="65" t="s">
        <v>244</v>
      </c>
      <c r="B79" s="65">
        <v>1205</v>
      </c>
      <c r="C79" s="65">
        <v>665</v>
      </c>
      <c r="D79" s="65">
        <v>540</v>
      </c>
    </row>
    <row r="80" spans="1:4" x14ac:dyDescent="0.25">
      <c r="A80" s="65" t="s">
        <v>245</v>
      </c>
      <c r="B80" s="65">
        <v>625</v>
      </c>
      <c r="C80" s="65">
        <v>205</v>
      </c>
      <c r="D80" s="65">
        <v>420</v>
      </c>
    </row>
    <row r="81" spans="1:4" x14ac:dyDescent="0.25">
      <c r="A81" s="65" t="s">
        <v>246</v>
      </c>
      <c r="B81" s="65">
        <v>465</v>
      </c>
      <c r="C81" s="65">
        <v>380</v>
      </c>
      <c r="D81" s="65">
        <v>85</v>
      </c>
    </row>
    <row r="82" spans="1:4" x14ac:dyDescent="0.25">
      <c r="A82" s="65" t="s">
        <v>247</v>
      </c>
      <c r="B82" s="65">
        <v>2080</v>
      </c>
      <c r="C82" s="65">
        <v>1250</v>
      </c>
      <c r="D82" s="65">
        <v>835</v>
      </c>
    </row>
    <row r="83" spans="1:4" x14ac:dyDescent="0.25">
      <c r="A83" s="65" t="s">
        <v>248</v>
      </c>
      <c r="B83" s="65">
        <v>1995</v>
      </c>
      <c r="C83" s="65">
        <v>1230</v>
      </c>
      <c r="D83" s="65">
        <v>770</v>
      </c>
    </row>
    <row r="84" spans="1:4" x14ac:dyDescent="0.25">
      <c r="A84" s="65" t="s">
        <v>249</v>
      </c>
      <c r="B84" s="65">
        <v>245</v>
      </c>
      <c r="C84" s="65">
        <v>155</v>
      </c>
      <c r="D84" s="65">
        <v>90</v>
      </c>
    </row>
    <row r="85" spans="1:4" x14ac:dyDescent="0.25">
      <c r="A85" s="65" t="s">
        <v>250</v>
      </c>
      <c r="B85" s="65">
        <v>135</v>
      </c>
      <c r="C85" s="65">
        <v>95</v>
      </c>
      <c r="D85" s="65">
        <v>35</v>
      </c>
    </row>
    <row r="86" spans="1:4" x14ac:dyDescent="0.25">
      <c r="A86" s="65" t="s">
        <v>251</v>
      </c>
      <c r="B86" s="65">
        <v>2620</v>
      </c>
      <c r="C86" s="65">
        <v>1740</v>
      </c>
      <c r="D86" s="65">
        <v>880</v>
      </c>
    </row>
    <row r="87" spans="1:4" x14ac:dyDescent="0.25">
      <c r="A87" s="65" t="s">
        <v>252</v>
      </c>
      <c r="B87" s="65">
        <v>465</v>
      </c>
      <c r="C87" s="65">
        <v>215</v>
      </c>
      <c r="D87" s="65">
        <v>250</v>
      </c>
    </row>
    <row r="88" spans="1:4" x14ac:dyDescent="0.25">
      <c r="A88" s="65" t="s">
        <v>253</v>
      </c>
      <c r="B88" s="65">
        <v>325</v>
      </c>
      <c r="C88" s="65">
        <v>275</v>
      </c>
      <c r="D88" s="65">
        <v>45</v>
      </c>
    </row>
    <row r="89" spans="1:4" x14ac:dyDescent="0.25">
      <c r="A89" s="65" t="s">
        <v>254</v>
      </c>
      <c r="B89" s="65">
        <v>4345</v>
      </c>
      <c r="C89" s="65">
        <v>3715</v>
      </c>
      <c r="D89" s="65">
        <v>630</v>
      </c>
    </row>
    <row r="90" spans="1:4" x14ac:dyDescent="0.25">
      <c r="A90" s="65" t="s">
        <v>255</v>
      </c>
      <c r="B90" s="65">
        <v>190</v>
      </c>
      <c r="C90" s="65">
        <v>160</v>
      </c>
      <c r="D90" s="65">
        <v>25</v>
      </c>
    </row>
    <row r="91" spans="1:4" x14ac:dyDescent="0.25">
      <c r="A91" s="65" t="s">
        <v>256</v>
      </c>
      <c r="B91" s="65">
        <v>540</v>
      </c>
      <c r="C91" s="65">
        <v>245</v>
      </c>
      <c r="D91" s="65">
        <v>290</v>
      </c>
    </row>
    <row r="92" spans="1:4" x14ac:dyDescent="0.25">
      <c r="A92" s="65" t="s">
        <v>257</v>
      </c>
      <c r="B92" s="65">
        <v>3285</v>
      </c>
      <c r="C92" s="65">
        <v>2165</v>
      </c>
      <c r="D92" s="65">
        <v>1120</v>
      </c>
    </row>
    <row r="93" spans="1:4" x14ac:dyDescent="0.25">
      <c r="A93" s="65" t="s">
        <v>258</v>
      </c>
      <c r="B93" s="65">
        <v>270</v>
      </c>
      <c r="C93" s="65">
        <v>140</v>
      </c>
      <c r="D93" s="65">
        <v>125</v>
      </c>
    </row>
    <row r="94" spans="1:4" x14ac:dyDescent="0.25">
      <c r="A94" s="65" t="s">
        <v>259</v>
      </c>
      <c r="B94" s="65">
        <v>3685</v>
      </c>
      <c r="C94" s="65">
        <v>2170</v>
      </c>
      <c r="D94" s="65">
        <v>1510</v>
      </c>
    </row>
    <row r="95" spans="1:4" x14ac:dyDescent="0.25">
      <c r="A95" s="65" t="s">
        <v>260</v>
      </c>
      <c r="B95" s="65">
        <v>36290</v>
      </c>
      <c r="C95" s="65">
        <v>24315</v>
      </c>
      <c r="D95" s="65">
        <v>11975</v>
      </c>
    </row>
    <row r="96" spans="1:4" x14ac:dyDescent="0.25">
      <c r="A96" s="65" t="s">
        <v>261</v>
      </c>
      <c r="B96" s="65">
        <v>375</v>
      </c>
      <c r="C96" s="65">
        <v>190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80</v>
      </c>
    </row>
    <row r="98" spans="1:4" x14ac:dyDescent="0.25">
      <c r="A98" s="65" t="s">
        <v>263</v>
      </c>
      <c r="B98" s="65">
        <v>2805</v>
      </c>
      <c r="C98" s="65">
        <v>1005</v>
      </c>
      <c r="D98" s="65">
        <v>1800</v>
      </c>
    </row>
    <row r="99" spans="1:4" x14ac:dyDescent="0.25">
      <c r="A99" s="65" t="s">
        <v>264</v>
      </c>
      <c r="B99" s="65">
        <v>510</v>
      </c>
      <c r="C99" s="65">
        <v>260</v>
      </c>
      <c r="D99" s="65">
        <v>245</v>
      </c>
    </row>
    <row r="100" spans="1:4" x14ac:dyDescent="0.25">
      <c r="A100" s="65" t="s">
        <v>265</v>
      </c>
      <c r="B100" s="65">
        <v>440</v>
      </c>
      <c r="C100" s="65">
        <v>160</v>
      </c>
      <c r="D100" s="65">
        <v>280</v>
      </c>
    </row>
    <row r="101" spans="1:4" x14ac:dyDescent="0.25">
      <c r="A101" s="65" t="s">
        <v>266</v>
      </c>
      <c r="B101" s="65">
        <v>995</v>
      </c>
      <c r="C101" s="65">
        <v>470</v>
      </c>
      <c r="D101" s="65">
        <v>520</v>
      </c>
    </row>
    <row r="102" spans="1:4" x14ac:dyDescent="0.25">
      <c r="A102" s="65" t="s">
        <v>267</v>
      </c>
      <c r="B102" s="65">
        <v>1085</v>
      </c>
      <c r="C102" s="65">
        <v>445</v>
      </c>
      <c r="D102" s="65">
        <v>635</v>
      </c>
    </row>
    <row r="103" spans="1:4" x14ac:dyDescent="0.25">
      <c r="A103" s="65" t="s">
        <v>268</v>
      </c>
      <c r="B103" s="65">
        <v>405</v>
      </c>
      <c r="C103" s="65">
        <v>140</v>
      </c>
      <c r="D103" s="65">
        <v>265</v>
      </c>
    </row>
    <row r="104" spans="1:4" x14ac:dyDescent="0.25">
      <c r="A104" s="65" t="s">
        <v>269</v>
      </c>
      <c r="B104" s="65">
        <v>1515</v>
      </c>
      <c r="C104" s="65">
        <v>700</v>
      </c>
      <c r="D104" s="65">
        <v>815</v>
      </c>
    </row>
    <row r="105" spans="1:4" x14ac:dyDescent="0.25">
      <c r="A105" s="65" t="s">
        <v>270</v>
      </c>
      <c r="B105" s="65">
        <v>690</v>
      </c>
      <c r="C105" s="65">
        <v>255</v>
      </c>
      <c r="D105" s="65">
        <v>435</v>
      </c>
    </row>
    <row r="106" spans="1:4" x14ac:dyDescent="0.25">
      <c r="A106" s="65" t="s">
        <v>271</v>
      </c>
      <c r="B106" s="65">
        <v>320</v>
      </c>
      <c r="C106" s="65">
        <v>130</v>
      </c>
      <c r="D106" s="65">
        <v>190</v>
      </c>
    </row>
    <row r="107" spans="1:4" x14ac:dyDescent="0.25">
      <c r="A107" s="65" t="s">
        <v>272</v>
      </c>
      <c r="B107" s="65">
        <v>5160</v>
      </c>
      <c r="C107" s="65">
        <v>2655</v>
      </c>
      <c r="D107" s="65">
        <v>2505</v>
      </c>
    </row>
    <row r="108" spans="1:4" x14ac:dyDescent="0.25">
      <c r="A108" s="65" t="s">
        <v>273</v>
      </c>
      <c r="B108" s="65">
        <v>1140</v>
      </c>
      <c r="C108" s="65">
        <v>510</v>
      </c>
      <c r="D108" s="65">
        <v>630</v>
      </c>
    </row>
    <row r="109" spans="1:4" x14ac:dyDescent="0.25">
      <c r="A109" s="65" t="s">
        <v>274</v>
      </c>
      <c r="B109" s="65">
        <v>15560</v>
      </c>
      <c r="C109" s="65">
        <v>6975</v>
      </c>
      <c r="D109" s="65">
        <v>8585</v>
      </c>
    </row>
    <row r="110" spans="1:4" x14ac:dyDescent="0.25">
      <c r="A110" s="65" t="s">
        <v>275</v>
      </c>
      <c r="B110" s="65">
        <v>20080</v>
      </c>
      <c r="C110" s="65">
        <v>12970</v>
      </c>
      <c r="D110" s="65">
        <v>7115</v>
      </c>
    </row>
    <row r="111" spans="1:4" x14ac:dyDescent="0.25">
      <c r="A111" s="65" t="s">
        <v>276</v>
      </c>
      <c r="B111" s="65">
        <v>1380</v>
      </c>
      <c r="C111" s="65">
        <v>640</v>
      </c>
      <c r="D111" s="65">
        <v>740</v>
      </c>
    </row>
    <row r="112" spans="1:4" x14ac:dyDescent="0.25">
      <c r="A112" s="65" t="s">
        <v>277</v>
      </c>
      <c r="B112" s="65">
        <v>1515</v>
      </c>
      <c r="C112" s="65">
        <v>780</v>
      </c>
      <c r="D112" s="65">
        <v>740</v>
      </c>
    </row>
    <row r="113" spans="1:4" x14ac:dyDescent="0.25">
      <c r="A113" s="65" t="s">
        <v>278</v>
      </c>
      <c r="B113" s="65">
        <v>300</v>
      </c>
      <c r="C113" s="65">
        <v>210</v>
      </c>
      <c r="D113" s="65">
        <v>90</v>
      </c>
    </row>
    <row r="114" spans="1:4" x14ac:dyDescent="0.25">
      <c r="A114" s="65" t="s">
        <v>279</v>
      </c>
      <c r="B114" s="65">
        <v>9670</v>
      </c>
      <c r="C114" s="65">
        <v>4820</v>
      </c>
      <c r="D114" s="65">
        <v>4850</v>
      </c>
    </row>
    <row r="115" spans="1:4" x14ac:dyDescent="0.25">
      <c r="A115" s="65" t="s">
        <v>280</v>
      </c>
      <c r="B115" s="65">
        <v>2390</v>
      </c>
      <c r="C115" s="65">
        <v>1165</v>
      </c>
      <c r="D115" s="65">
        <v>1230</v>
      </c>
    </row>
    <row r="116" spans="1:4" x14ac:dyDescent="0.25">
      <c r="A116" s="65" t="s">
        <v>281</v>
      </c>
      <c r="B116" s="65">
        <v>5065</v>
      </c>
      <c r="C116" s="65">
        <v>3075</v>
      </c>
      <c r="D116" s="65">
        <v>1995</v>
      </c>
    </row>
    <row r="117" spans="1:4" x14ac:dyDescent="0.25">
      <c r="A117" s="65" t="s">
        <v>282</v>
      </c>
      <c r="B117" s="65">
        <v>1310</v>
      </c>
      <c r="C117" s="65">
        <v>535</v>
      </c>
      <c r="D117" s="65">
        <v>775</v>
      </c>
    </row>
    <row r="118" spans="1:4" x14ac:dyDescent="0.25">
      <c r="A118" s="65" t="s">
        <v>283</v>
      </c>
      <c r="B118" s="65">
        <v>690</v>
      </c>
      <c r="C118" s="65">
        <v>415</v>
      </c>
      <c r="D118" s="65">
        <v>275</v>
      </c>
    </row>
    <row r="119" spans="1:4" x14ac:dyDescent="0.25">
      <c r="A119" s="65" t="s">
        <v>284</v>
      </c>
      <c r="B119" s="65">
        <v>36340</v>
      </c>
      <c r="C119" s="65">
        <v>20525</v>
      </c>
      <c r="D119" s="65">
        <v>15815</v>
      </c>
    </row>
    <row r="120" spans="1:4" x14ac:dyDescent="0.25">
      <c r="A120" s="65" t="s">
        <v>285</v>
      </c>
      <c r="B120" s="65">
        <v>8870</v>
      </c>
      <c r="C120" s="65">
        <v>5230</v>
      </c>
      <c r="D120" s="65">
        <v>3640</v>
      </c>
    </row>
    <row r="121" spans="1:4" x14ac:dyDescent="0.25">
      <c r="A121" s="65" t="s">
        <v>286</v>
      </c>
      <c r="B121" s="65">
        <v>1370</v>
      </c>
      <c r="C121" s="65">
        <v>535</v>
      </c>
      <c r="D121" s="65">
        <v>835</v>
      </c>
    </row>
    <row r="122" spans="1:4" x14ac:dyDescent="0.25">
      <c r="A122" s="65" t="s">
        <v>287</v>
      </c>
      <c r="B122" s="65">
        <v>860</v>
      </c>
      <c r="C122" s="65">
        <v>510</v>
      </c>
      <c r="D122" s="65">
        <v>350</v>
      </c>
    </row>
    <row r="123" spans="1:4" x14ac:dyDescent="0.25">
      <c r="A123" s="65" t="s">
        <v>288</v>
      </c>
      <c r="B123" s="65">
        <v>4785</v>
      </c>
      <c r="C123" s="65">
        <v>2205</v>
      </c>
      <c r="D123" s="65">
        <v>2580</v>
      </c>
    </row>
    <row r="124" spans="1:4" x14ac:dyDescent="0.25">
      <c r="A124" s="65" t="s">
        <v>289</v>
      </c>
      <c r="B124" s="65">
        <v>1390</v>
      </c>
      <c r="C124" s="65">
        <v>530</v>
      </c>
      <c r="D124" s="65">
        <v>855</v>
      </c>
    </row>
    <row r="125" spans="1:4" x14ac:dyDescent="0.25">
      <c r="A125" s="65" t="s">
        <v>290</v>
      </c>
      <c r="B125" s="65">
        <v>6845</v>
      </c>
      <c r="C125" s="65">
        <v>3965</v>
      </c>
      <c r="D125" s="65">
        <v>2880</v>
      </c>
    </row>
    <row r="126" spans="1:4" x14ac:dyDescent="0.25">
      <c r="A126" s="65" t="s">
        <v>291</v>
      </c>
      <c r="B126" s="65">
        <v>510</v>
      </c>
      <c r="C126" s="65">
        <v>265</v>
      </c>
      <c r="D126" s="65">
        <v>245</v>
      </c>
    </row>
    <row r="127" spans="1:4" x14ac:dyDescent="0.25">
      <c r="A127" s="65" t="s">
        <v>292</v>
      </c>
      <c r="B127" s="65">
        <v>695</v>
      </c>
      <c r="C127" s="65">
        <v>375</v>
      </c>
      <c r="D127" s="65">
        <v>325</v>
      </c>
    </row>
    <row r="128" spans="1:4" x14ac:dyDescent="0.25">
      <c r="A128" s="65" t="s">
        <v>293</v>
      </c>
      <c r="B128" s="65">
        <v>4100</v>
      </c>
      <c r="C128" s="65">
        <v>3030</v>
      </c>
      <c r="D128" s="65">
        <v>1070</v>
      </c>
    </row>
    <row r="129" spans="1:4" x14ac:dyDescent="0.25">
      <c r="A129" s="65" t="s">
        <v>294</v>
      </c>
      <c r="B129" s="65">
        <v>1010</v>
      </c>
      <c r="C129" s="65">
        <v>615</v>
      </c>
      <c r="D129" s="65">
        <v>395</v>
      </c>
    </row>
    <row r="130" spans="1:4" x14ac:dyDescent="0.25">
      <c r="A130" s="65" t="s">
        <v>295</v>
      </c>
      <c r="B130" s="65">
        <v>1530</v>
      </c>
      <c r="C130" s="65">
        <v>315</v>
      </c>
      <c r="D130" s="65">
        <v>1215</v>
      </c>
    </row>
    <row r="131" spans="1:4" x14ac:dyDescent="0.25">
      <c r="A131" s="65" t="s">
        <v>296</v>
      </c>
      <c r="B131" s="65">
        <v>1305</v>
      </c>
      <c r="C131" s="65">
        <v>620</v>
      </c>
      <c r="D131" s="65">
        <v>690</v>
      </c>
    </row>
    <row r="132" spans="1:4" x14ac:dyDescent="0.25">
      <c r="A132" s="65" t="s">
        <v>297</v>
      </c>
      <c r="B132" s="65">
        <v>74755</v>
      </c>
      <c r="C132" s="65">
        <v>43905</v>
      </c>
      <c r="D132" s="65">
        <v>30850</v>
      </c>
    </row>
    <row r="133" spans="1:4" x14ac:dyDescent="0.25">
      <c r="A133" s="65" t="s">
        <v>298</v>
      </c>
      <c r="B133" s="65">
        <v>395</v>
      </c>
      <c r="C133" s="65">
        <v>110</v>
      </c>
      <c r="D133" s="65">
        <v>285</v>
      </c>
    </row>
    <row r="134" spans="1:4" x14ac:dyDescent="0.25">
      <c r="A134" s="65" t="s">
        <v>299</v>
      </c>
      <c r="B134" s="65">
        <v>4170</v>
      </c>
      <c r="C134" s="65">
        <v>410</v>
      </c>
      <c r="D134" s="65">
        <v>3755</v>
      </c>
    </row>
    <row r="135" spans="1:4" x14ac:dyDescent="0.25">
      <c r="A135" s="65" t="s">
        <v>300</v>
      </c>
      <c r="B135" s="65">
        <v>8560</v>
      </c>
      <c r="C135" s="65">
        <v>3925</v>
      </c>
      <c r="D135" s="65">
        <v>4640</v>
      </c>
    </row>
    <row r="136" spans="1:4" x14ac:dyDescent="0.25">
      <c r="A136" s="65" t="s">
        <v>301</v>
      </c>
      <c r="B136" s="65">
        <v>3270</v>
      </c>
      <c r="C136" s="65">
        <v>1685</v>
      </c>
      <c r="D136" s="65">
        <v>1585</v>
      </c>
    </row>
    <row r="137" spans="1:4" x14ac:dyDescent="0.25">
      <c r="A137" s="65" t="s">
        <v>302</v>
      </c>
      <c r="B137" s="65">
        <v>203165</v>
      </c>
      <c r="C137" s="65">
        <v>113360</v>
      </c>
      <c r="D137" s="65">
        <v>89805</v>
      </c>
    </row>
    <row r="138" spans="1:4" x14ac:dyDescent="0.25">
      <c r="A138" s="65" t="s">
        <v>137</v>
      </c>
      <c r="B138" s="65">
        <v>995</v>
      </c>
      <c r="C138" s="65">
        <v>545</v>
      </c>
      <c r="D138" s="65">
        <v>450</v>
      </c>
    </row>
    <row r="139" spans="1:4" x14ac:dyDescent="0.25">
      <c r="A139" s="65" t="s">
        <v>139</v>
      </c>
      <c r="B139" s="65">
        <v>3030</v>
      </c>
      <c r="C139" s="65">
        <v>1720</v>
      </c>
      <c r="D139" s="65">
        <v>1310</v>
      </c>
    </row>
    <row r="140" spans="1:4" x14ac:dyDescent="0.25">
      <c r="A140" s="65" t="s">
        <v>303</v>
      </c>
      <c r="B140" s="65">
        <v>8375</v>
      </c>
      <c r="C140" s="65">
        <v>5060</v>
      </c>
      <c r="D140" s="65">
        <v>3320</v>
      </c>
    </row>
    <row r="141" spans="1:4" x14ac:dyDescent="0.25">
      <c r="A141" s="65" t="s">
        <v>304</v>
      </c>
      <c r="B141" s="65">
        <v>776860</v>
      </c>
      <c r="C141" s="65">
        <v>425770</v>
      </c>
      <c r="D141" s="65">
        <v>351090</v>
      </c>
    </row>
    <row r="142" spans="1:4" ht="15" customHeight="1" x14ac:dyDescent="0.25">
      <c r="A142" s="164" t="s">
        <v>305</v>
      </c>
      <c r="B142" s="165"/>
      <c r="C142" s="165"/>
      <c r="D142" s="166"/>
    </row>
    <row r="143" spans="1:4" x14ac:dyDescent="0.25">
      <c r="A143" s="65" t="s">
        <v>186</v>
      </c>
      <c r="B143" s="65">
        <v>965</v>
      </c>
      <c r="C143" s="65">
        <v>515</v>
      </c>
      <c r="D143" s="65">
        <v>445</v>
      </c>
    </row>
    <row r="144" spans="1:4" x14ac:dyDescent="0.25">
      <c r="A144" s="65" t="s">
        <v>187</v>
      </c>
      <c r="B144" s="65">
        <v>250</v>
      </c>
      <c r="C144" s="65">
        <v>130</v>
      </c>
      <c r="D144" s="65">
        <v>120</v>
      </c>
    </row>
    <row r="145" spans="1:4" x14ac:dyDescent="0.25">
      <c r="A145" s="65" t="s">
        <v>188</v>
      </c>
      <c r="B145" s="65">
        <v>1665</v>
      </c>
      <c r="C145" s="65">
        <v>910</v>
      </c>
      <c r="D145" s="65">
        <v>755</v>
      </c>
    </row>
    <row r="146" spans="1:4" x14ac:dyDescent="0.25">
      <c r="A146" s="65" t="s">
        <v>189</v>
      </c>
      <c r="B146" s="65">
        <v>3070</v>
      </c>
      <c r="C146" s="65">
        <v>1690</v>
      </c>
      <c r="D146" s="65">
        <v>1380</v>
      </c>
    </row>
    <row r="147" spans="1:4" x14ac:dyDescent="0.25">
      <c r="A147" s="65" t="s">
        <v>190</v>
      </c>
      <c r="B147" s="65">
        <v>260</v>
      </c>
      <c r="C147" s="65">
        <v>105</v>
      </c>
      <c r="D147" s="65">
        <v>155</v>
      </c>
    </row>
    <row r="148" spans="1:4" x14ac:dyDescent="0.25">
      <c r="A148" s="65" t="s">
        <v>191</v>
      </c>
      <c r="B148" s="65">
        <v>90</v>
      </c>
      <c r="C148" s="65">
        <v>25</v>
      </c>
      <c r="D148" s="65">
        <v>65</v>
      </c>
    </row>
    <row r="149" spans="1:4" x14ac:dyDescent="0.25">
      <c r="A149" s="65" t="s">
        <v>192</v>
      </c>
      <c r="B149" s="65">
        <v>185</v>
      </c>
      <c r="C149" s="65">
        <v>45</v>
      </c>
      <c r="D149" s="65">
        <v>145</v>
      </c>
    </row>
    <row r="150" spans="1:4" x14ac:dyDescent="0.25">
      <c r="A150" s="65" t="s">
        <v>193</v>
      </c>
      <c r="B150" s="65">
        <v>1080</v>
      </c>
      <c r="C150" s="65">
        <v>555</v>
      </c>
      <c r="D150" s="65">
        <v>525</v>
      </c>
    </row>
    <row r="151" spans="1:4" x14ac:dyDescent="0.25">
      <c r="A151" s="65" t="s">
        <v>194</v>
      </c>
      <c r="B151" s="65">
        <v>3330</v>
      </c>
      <c r="C151" s="65">
        <v>1870</v>
      </c>
      <c r="D151" s="65">
        <v>1460</v>
      </c>
    </row>
    <row r="152" spans="1:4" x14ac:dyDescent="0.25">
      <c r="A152" s="65" t="s">
        <v>195</v>
      </c>
      <c r="B152" s="65">
        <v>140</v>
      </c>
      <c r="C152" s="65">
        <v>85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11295</v>
      </c>
      <c r="C154" s="65">
        <v>6855</v>
      </c>
      <c r="D154" s="65">
        <v>4440</v>
      </c>
    </row>
    <row r="155" spans="1:4" x14ac:dyDescent="0.25">
      <c r="A155" s="65" t="s">
        <v>198</v>
      </c>
      <c r="B155" s="65">
        <v>3575</v>
      </c>
      <c r="C155" s="65">
        <v>1835</v>
      </c>
      <c r="D155" s="65">
        <v>1740</v>
      </c>
    </row>
    <row r="156" spans="1:4" x14ac:dyDescent="0.25">
      <c r="A156" s="65" t="s">
        <v>199</v>
      </c>
      <c r="B156" s="65">
        <v>2190</v>
      </c>
      <c r="C156" s="65">
        <v>1190</v>
      </c>
      <c r="D156" s="65">
        <v>1005</v>
      </c>
    </row>
    <row r="157" spans="1:4" x14ac:dyDescent="0.25">
      <c r="A157" s="65" t="s">
        <v>200</v>
      </c>
      <c r="B157" s="65">
        <v>350</v>
      </c>
      <c r="C157" s="65">
        <v>185</v>
      </c>
      <c r="D157" s="65">
        <v>165</v>
      </c>
    </row>
    <row r="158" spans="1:4" x14ac:dyDescent="0.25">
      <c r="A158" s="65" t="s">
        <v>201</v>
      </c>
      <c r="B158" s="65">
        <v>815</v>
      </c>
      <c r="C158" s="65">
        <v>390</v>
      </c>
      <c r="D158" s="65">
        <v>425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 t="s">
        <v>67</v>
      </c>
    </row>
    <row r="161" spans="1:4" x14ac:dyDescent="0.25">
      <c r="A161" s="65" t="s">
        <v>204</v>
      </c>
      <c r="B161" s="65">
        <v>1405</v>
      </c>
      <c r="C161" s="65">
        <v>745</v>
      </c>
      <c r="D161" s="65">
        <v>660</v>
      </c>
    </row>
    <row r="162" spans="1:4" x14ac:dyDescent="0.25">
      <c r="A162" s="65" t="s">
        <v>205</v>
      </c>
      <c r="B162" s="65">
        <v>225</v>
      </c>
      <c r="C162" s="65">
        <v>90</v>
      </c>
      <c r="D162" s="65">
        <v>130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945</v>
      </c>
      <c r="C164" s="65">
        <v>505</v>
      </c>
      <c r="D164" s="65">
        <v>440</v>
      </c>
    </row>
    <row r="165" spans="1:4" x14ac:dyDescent="0.25">
      <c r="A165" s="65" t="s">
        <v>208</v>
      </c>
      <c r="B165" s="65">
        <v>1260</v>
      </c>
      <c r="C165" s="65">
        <v>695</v>
      </c>
      <c r="D165" s="65">
        <v>560</v>
      </c>
    </row>
    <row r="166" spans="1:4" x14ac:dyDescent="0.25">
      <c r="A166" s="65" t="s">
        <v>209</v>
      </c>
      <c r="B166" s="65">
        <v>80</v>
      </c>
      <c r="C166" s="65">
        <v>35</v>
      </c>
      <c r="D166" s="65">
        <v>50</v>
      </c>
    </row>
    <row r="167" spans="1:4" x14ac:dyDescent="0.25">
      <c r="A167" s="65" t="s">
        <v>210</v>
      </c>
      <c r="B167" s="65">
        <v>1460</v>
      </c>
      <c r="C167" s="65">
        <v>775</v>
      </c>
      <c r="D167" s="65">
        <v>680</v>
      </c>
    </row>
    <row r="168" spans="1:4" x14ac:dyDescent="0.25">
      <c r="A168" s="65" t="s">
        <v>211</v>
      </c>
      <c r="B168" s="65">
        <v>13810</v>
      </c>
      <c r="C168" s="65">
        <v>7050</v>
      </c>
      <c r="D168" s="65">
        <v>6760</v>
      </c>
    </row>
    <row r="169" spans="1:4" x14ac:dyDescent="0.25">
      <c r="A169" s="65" t="s">
        <v>212</v>
      </c>
      <c r="B169" s="65">
        <v>1140</v>
      </c>
      <c r="C169" s="65">
        <v>645</v>
      </c>
      <c r="D169" s="65">
        <v>495</v>
      </c>
    </row>
    <row r="170" spans="1:4" x14ac:dyDescent="0.25">
      <c r="A170" s="65" t="s">
        <v>213</v>
      </c>
      <c r="B170" s="65">
        <v>4650</v>
      </c>
      <c r="C170" s="65">
        <v>2655</v>
      </c>
      <c r="D170" s="65">
        <v>1990</v>
      </c>
    </row>
    <row r="171" spans="1:4" x14ac:dyDescent="0.25">
      <c r="A171" s="65" t="s">
        <v>214</v>
      </c>
      <c r="B171" s="65">
        <v>3835</v>
      </c>
      <c r="C171" s="65">
        <v>1480</v>
      </c>
      <c r="D171" s="65">
        <v>2355</v>
      </c>
    </row>
    <row r="172" spans="1:4" x14ac:dyDescent="0.25">
      <c r="A172" s="65" t="s">
        <v>215</v>
      </c>
      <c r="B172" s="65">
        <v>240</v>
      </c>
      <c r="C172" s="65">
        <v>120</v>
      </c>
      <c r="D172" s="65">
        <v>120</v>
      </c>
    </row>
    <row r="173" spans="1:4" x14ac:dyDescent="0.25">
      <c r="A173" s="65" t="s">
        <v>216</v>
      </c>
      <c r="B173" s="65">
        <v>570</v>
      </c>
      <c r="C173" s="65">
        <v>290</v>
      </c>
      <c r="D173" s="65">
        <v>280</v>
      </c>
    </row>
    <row r="174" spans="1:4" x14ac:dyDescent="0.25">
      <c r="A174" s="65" t="s">
        <v>217</v>
      </c>
      <c r="B174" s="65">
        <v>385</v>
      </c>
      <c r="C174" s="65">
        <v>210</v>
      </c>
      <c r="D174" s="65">
        <v>175</v>
      </c>
    </row>
    <row r="175" spans="1:4" x14ac:dyDescent="0.25">
      <c r="A175" s="65" t="s">
        <v>218</v>
      </c>
      <c r="B175" s="65">
        <v>125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3615</v>
      </c>
      <c r="C176" s="65">
        <v>1795</v>
      </c>
      <c r="D176" s="65">
        <v>1820</v>
      </c>
    </row>
    <row r="177" spans="1:4" x14ac:dyDescent="0.25">
      <c r="A177" s="65" t="s">
        <v>220</v>
      </c>
      <c r="B177" s="65">
        <v>580</v>
      </c>
      <c r="C177" s="65">
        <v>275</v>
      </c>
      <c r="D177" s="65">
        <v>305</v>
      </c>
    </row>
    <row r="178" spans="1:4" x14ac:dyDescent="0.25">
      <c r="A178" s="65" t="s">
        <v>221</v>
      </c>
      <c r="B178" s="65">
        <v>225</v>
      </c>
      <c r="C178" s="65">
        <v>130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2080</v>
      </c>
      <c r="C180" s="65">
        <v>1100</v>
      </c>
      <c r="D180" s="65">
        <v>980</v>
      </c>
    </row>
    <row r="181" spans="1:4" x14ac:dyDescent="0.25">
      <c r="A181" s="65" t="s">
        <v>224</v>
      </c>
      <c r="B181" s="65">
        <v>20</v>
      </c>
      <c r="C181" s="65">
        <v>5</v>
      </c>
      <c r="D181" s="65">
        <v>15</v>
      </c>
    </row>
    <row r="182" spans="1:4" x14ac:dyDescent="0.25">
      <c r="A182" s="65" t="s">
        <v>225</v>
      </c>
      <c r="B182" s="65">
        <v>655</v>
      </c>
      <c r="C182" s="65">
        <v>305</v>
      </c>
      <c r="D182" s="65">
        <v>350</v>
      </c>
    </row>
    <row r="183" spans="1:4" x14ac:dyDescent="0.25">
      <c r="A183" s="65" t="s">
        <v>226</v>
      </c>
      <c r="B183" s="65">
        <v>22040</v>
      </c>
      <c r="C183" s="65">
        <v>11170</v>
      </c>
      <c r="D183" s="65">
        <v>10875</v>
      </c>
    </row>
    <row r="184" spans="1:4" x14ac:dyDescent="0.25">
      <c r="A184" s="65" t="s">
        <v>227</v>
      </c>
      <c r="B184" s="65">
        <v>1605</v>
      </c>
      <c r="C184" s="65">
        <v>560</v>
      </c>
      <c r="D184" s="65">
        <v>1045</v>
      </c>
    </row>
    <row r="185" spans="1:4" x14ac:dyDescent="0.25">
      <c r="A185" s="65" t="s">
        <v>228</v>
      </c>
      <c r="B185" s="65">
        <v>1480</v>
      </c>
      <c r="C185" s="65">
        <v>875</v>
      </c>
      <c r="D185" s="65">
        <v>605</v>
      </c>
    </row>
    <row r="186" spans="1:4" x14ac:dyDescent="0.25">
      <c r="A186" s="65" t="s">
        <v>229</v>
      </c>
      <c r="B186" s="65">
        <v>1245</v>
      </c>
      <c r="C186" s="65">
        <v>815</v>
      </c>
      <c r="D186" s="65">
        <v>435</v>
      </c>
    </row>
    <row r="187" spans="1:4" x14ac:dyDescent="0.25">
      <c r="A187" s="65" t="s">
        <v>230</v>
      </c>
      <c r="B187" s="65">
        <v>385</v>
      </c>
      <c r="C187" s="65">
        <v>105</v>
      </c>
      <c r="D187" s="65">
        <v>275</v>
      </c>
    </row>
    <row r="188" spans="1:4" x14ac:dyDescent="0.25">
      <c r="A188" s="65" t="s">
        <v>231</v>
      </c>
      <c r="B188" s="65">
        <v>40</v>
      </c>
      <c r="C188" s="65">
        <v>25</v>
      </c>
      <c r="D188" s="65">
        <v>15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93430</v>
      </c>
      <c r="C190" s="65">
        <v>48945</v>
      </c>
      <c r="D190" s="65">
        <v>44485</v>
      </c>
    </row>
    <row r="191" spans="1:4" x14ac:dyDescent="0.25">
      <c r="A191" s="65" t="s">
        <v>234</v>
      </c>
      <c r="B191" s="65">
        <v>350</v>
      </c>
      <c r="C191" s="65">
        <v>285</v>
      </c>
      <c r="D191" s="65">
        <v>65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25</v>
      </c>
    </row>
    <row r="193" spans="1:4" x14ac:dyDescent="0.25">
      <c r="A193" s="65" t="s">
        <v>236</v>
      </c>
      <c r="B193" s="65">
        <v>545</v>
      </c>
      <c r="C193" s="65">
        <v>370</v>
      </c>
      <c r="D193" s="65">
        <v>175</v>
      </c>
    </row>
    <row r="194" spans="1:4" x14ac:dyDescent="0.25">
      <c r="A194" s="65" t="s">
        <v>237</v>
      </c>
      <c r="B194" s="65">
        <v>80</v>
      </c>
      <c r="C194" s="65">
        <v>35</v>
      </c>
      <c r="D194" s="65">
        <v>45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 t="s">
        <v>67</v>
      </c>
    </row>
    <row r="197" spans="1:4" x14ac:dyDescent="0.25">
      <c r="A197" s="65" t="s">
        <v>240</v>
      </c>
      <c r="B197" s="65">
        <v>645</v>
      </c>
      <c r="C197" s="65">
        <v>495</v>
      </c>
      <c r="D197" s="65">
        <v>155</v>
      </c>
    </row>
    <row r="198" spans="1:4" x14ac:dyDescent="0.25">
      <c r="A198" s="65" t="s">
        <v>241</v>
      </c>
      <c r="B198" s="65">
        <v>810</v>
      </c>
      <c r="C198" s="65">
        <v>555</v>
      </c>
      <c r="D198" s="65">
        <v>260</v>
      </c>
    </row>
    <row r="199" spans="1:4" x14ac:dyDescent="0.25">
      <c r="A199" s="65" t="s">
        <v>242</v>
      </c>
      <c r="B199" s="65">
        <v>135</v>
      </c>
      <c r="C199" s="65">
        <v>105</v>
      </c>
      <c r="D199" s="65">
        <v>30</v>
      </c>
    </row>
    <row r="200" spans="1:4" x14ac:dyDescent="0.25">
      <c r="A200" s="65" t="s">
        <v>243</v>
      </c>
      <c r="B200" s="65">
        <v>170</v>
      </c>
      <c r="C200" s="65">
        <v>110</v>
      </c>
      <c r="D200" s="65">
        <v>60</v>
      </c>
    </row>
    <row r="201" spans="1:4" x14ac:dyDescent="0.25">
      <c r="A201" s="65" t="s">
        <v>244</v>
      </c>
      <c r="B201" s="65">
        <v>515</v>
      </c>
      <c r="C201" s="65">
        <v>315</v>
      </c>
      <c r="D201" s="65">
        <v>200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95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210</v>
      </c>
      <c r="D204" s="65">
        <v>110</v>
      </c>
    </row>
    <row r="205" spans="1:4" x14ac:dyDescent="0.25">
      <c r="A205" s="65" t="s">
        <v>248</v>
      </c>
      <c r="B205" s="65">
        <v>450</v>
      </c>
      <c r="C205" s="65">
        <v>285</v>
      </c>
      <c r="D205" s="65">
        <v>165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25</v>
      </c>
      <c r="C207" s="65">
        <v>20</v>
      </c>
      <c r="D207" s="65">
        <v>5</v>
      </c>
    </row>
    <row r="208" spans="1:4" x14ac:dyDescent="0.25">
      <c r="A208" s="65" t="s">
        <v>251</v>
      </c>
      <c r="B208" s="65">
        <v>590</v>
      </c>
      <c r="C208" s="65">
        <v>385</v>
      </c>
      <c r="D208" s="65">
        <v>205</v>
      </c>
    </row>
    <row r="209" spans="1:4" x14ac:dyDescent="0.25">
      <c r="A209" s="65" t="s">
        <v>252</v>
      </c>
      <c r="B209" s="65">
        <v>100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75</v>
      </c>
      <c r="C210" s="65">
        <v>60</v>
      </c>
      <c r="D210" s="65">
        <v>15</v>
      </c>
    </row>
    <row r="211" spans="1:4" x14ac:dyDescent="0.25">
      <c r="A211" s="65" t="s">
        <v>254</v>
      </c>
      <c r="B211" s="65">
        <v>930</v>
      </c>
      <c r="C211" s="65">
        <v>725</v>
      </c>
      <c r="D211" s="65">
        <v>205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65</v>
      </c>
      <c r="C213" s="65">
        <v>35</v>
      </c>
      <c r="D213" s="65">
        <v>35</v>
      </c>
    </row>
    <row r="214" spans="1:4" x14ac:dyDescent="0.25">
      <c r="A214" s="65" t="s">
        <v>257</v>
      </c>
      <c r="B214" s="65">
        <v>1435</v>
      </c>
      <c r="C214" s="65">
        <v>885</v>
      </c>
      <c r="D214" s="65">
        <v>550</v>
      </c>
    </row>
    <row r="215" spans="1:4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870</v>
      </c>
      <c r="C216" s="65">
        <v>515</v>
      </c>
      <c r="D216" s="65">
        <v>355</v>
      </c>
    </row>
    <row r="217" spans="1:4" x14ac:dyDescent="0.25">
      <c r="A217" s="65" t="s">
        <v>260</v>
      </c>
      <c r="B217" s="65">
        <v>8565</v>
      </c>
      <c r="C217" s="65">
        <v>5700</v>
      </c>
      <c r="D217" s="65">
        <v>2865</v>
      </c>
    </row>
    <row r="218" spans="1:4" x14ac:dyDescent="0.25">
      <c r="A218" s="65" t="s">
        <v>261</v>
      </c>
      <c r="B218" s="65">
        <v>95</v>
      </c>
      <c r="C218" s="65">
        <v>50</v>
      </c>
      <c r="D218" s="65">
        <v>45</v>
      </c>
    </row>
    <row r="219" spans="1:4" x14ac:dyDescent="0.25">
      <c r="A219" s="65" t="s">
        <v>262</v>
      </c>
      <c r="B219" s="65">
        <v>30</v>
      </c>
      <c r="C219" s="65">
        <v>15</v>
      </c>
      <c r="D219" s="65">
        <v>15</v>
      </c>
    </row>
    <row r="220" spans="1:4" x14ac:dyDescent="0.25">
      <c r="A220" s="65" t="s">
        <v>263</v>
      </c>
      <c r="B220" s="65">
        <v>825</v>
      </c>
      <c r="C220" s="65">
        <v>335</v>
      </c>
      <c r="D220" s="65">
        <v>490</v>
      </c>
    </row>
    <row r="221" spans="1:4" x14ac:dyDescent="0.25">
      <c r="A221" s="65" t="s">
        <v>264</v>
      </c>
      <c r="B221" s="65">
        <v>125</v>
      </c>
      <c r="C221" s="65">
        <v>65</v>
      </c>
      <c r="D221" s="65">
        <v>60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55</v>
      </c>
    </row>
    <row r="223" spans="1:4" x14ac:dyDescent="0.25">
      <c r="A223" s="65" t="s">
        <v>266</v>
      </c>
      <c r="B223" s="65">
        <v>225</v>
      </c>
      <c r="C223" s="65">
        <v>100</v>
      </c>
      <c r="D223" s="65">
        <v>125</v>
      </c>
    </row>
    <row r="224" spans="1:4" x14ac:dyDescent="0.25">
      <c r="A224" s="65" t="s">
        <v>267</v>
      </c>
      <c r="B224" s="65">
        <v>260</v>
      </c>
      <c r="C224" s="65">
        <v>110</v>
      </c>
      <c r="D224" s="65">
        <v>150</v>
      </c>
    </row>
    <row r="225" spans="1:4" x14ac:dyDescent="0.25">
      <c r="A225" s="65" t="s">
        <v>268</v>
      </c>
      <c r="B225" s="65">
        <v>90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755</v>
      </c>
      <c r="C226" s="65">
        <v>370</v>
      </c>
      <c r="D226" s="65">
        <v>385</v>
      </c>
    </row>
    <row r="227" spans="1:4" x14ac:dyDescent="0.25">
      <c r="A227" s="65" t="s">
        <v>270</v>
      </c>
      <c r="B227" s="65">
        <v>120</v>
      </c>
      <c r="C227" s="65">
        <v>45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40</v>
      </c>
    </row>
    <row r="229" spans="1:4" x14ac:dyDescent="0.25">
      <c r="A229" s="65" t="s">
        <v>272</v>
      </c>
      <c r="B229" s="65">
        <v>1315</v>
      </c>
      <c r="C229" s="65">
        <v>695</v>
      </c>
      <c r="D229" s="65">
        <v>620</v>
      </c>
    </row>
    <row r="230" spans="1:4" x14ac:dyDescent="0.25">
      <c r="A230" s="65" t="s">
        <v>273</v>
      </c>
      <c r="B230" s="65">
        <v>220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4220</v>
      </c>
      <c r="C231" s="65">
        <v>1990</v>
      </c>
      <c r="D231" s="65">
        <v>2235</v>
      </c>
    </row>
    <row r="232" spans="1:4" x14ac:dyDescent="0.25">
      <c r="A232" s="65" t="s">
        <v>275</v>
      </c>
      <c r="B232" s="65">
        <v>3215</v>
      </c>
      <c r="C232" s="65">
        <v>2090</v>
      </c>
      <c r="D232" s="65">
        <v>1120</v>
      </c>
    </row>
    <row r="233" spans="1:4" x14ac:dyDescent="0.25">
      <c r="A233" s="65" t="s">
        <v>276</v>
      </c>
      <c r="B233" s="65">
        <v>355</v>
      </c>
      <c r="C233" s="65">
        <v>165</v>
      </c>
      <c r="D233" s="65">
        <v>190</v>
      </c>
    </row>
    <row r="234" spans="1:4" x14ac:dyDescent="0.25">
      <c r="A234" s="65" t="s">
        <v>277</v>
      </c>
      <c r="B234" s="65">
        <v>365</v>
      </c>
      <c r="C234" s="65">
        <v>190</v>
      </c>
      <c r="D234" s="65">
        <v>175</v>
      </c>
    </row>
    <row r="235" spans="1:4" x14ac:dyDescent="0.25">
      <c r="A235" s="65" t="s">
        <v>278</v>
      </c>
      <c r="B235" s="65">
        <v>95</v>
      </c>
      <c r="C235" s="65">
        <v>65</v>
      </c>
      <c r="D235" s="65">
        <v>30</v>
      </c>
    </row>
    <row r="236" spans="1:4" x14ac:dyDescent="0.25">
      <c r="A236" s="65" t="s">
        <v>279</v>
      </c>
      <c r="B236" s="65">
        <v>4295</v>
      </c>
      <c r="C236" s="65">
        <v>2165</v>
      </c>
      <c r="D236" s="65">
        <v>2130</v>
      </c>
    </row>
    <row r="237" spans="1:4" x14ac:dyDescent="0.25">
      <c r="A237" s="65" t="s">
        <v>280</v>
      </c>
      <c r="B237" s="65">
        <v>580</v>
      </c>
      <c r="C237" s="65">
        <v>295</v>
      </c>
      <c r="D237" s="65">
        <v>280</v>
      </c>
    </row>
    <row r="238" spans="1:4" x14ac:dyDescent="0.25">
      <c r="A238" s="65" t="s">
        <v>281</v>
      </c>
      <c r="B238" s="65">
        <v>1730</v>
      </c>
      <c r="C238" s="65">
        <v>1115</v>
      </c>
      <c r="D238" s="65">
        <v>620</v>
      </c>
    </row>
    <row r="239" spans="1:4" x14ac:dyDescent="0.25">
      <c r="A239" s="65" t="s">
        <v>282</v>
      </c>
      <c r="B239" s="65">
        <v>420</v>
      </c>
      <c r="C239" s="65">
        <v>190</v>
      </c>
      <c r="D239" s="65">
        <v>230</v>
      </c>
    </row>
    <row r="240" spans="1:4" x14ac:dyDescent="0.25">
      <c r="A240" s="65" t="s">
        <v>283</v>
      </c>
      <c r="B240" s="65">
        <v>145</v>
      </c>
      <c r="C240" s="65">
        <v>90</v>
      </c>
      <c r="D240" s="65">
        <v>55</v>
      </c>
    </row>
    <row r="241" spans="1:4" x14ac:dyDescent="0.25">
      <c r="A241" s="65" t="s">
        <v>284</v>
      </c>
      <c r="B241" s="65">
        <v>4480</v>
      </c>
      <c r="C241" s="65">
        <v>2615</v>
      </c>
      <c r="D241" s="65">
        <v>1865</v>
      </c>
    </row>
    <row r="242" spans="1:4" x14ac:dyDescent="0.25">
      <c r="A242" s="65" t="s">
        <v>285</v>
      </c>
      <c r="B242" s="65">
        <v>1905</v>
      </c>
      <c r="C242" s="65">
        <v>1115</v>
      </c>
      <c r="D242" s="65">
        <v>790</v>
      </c>
    </row>
    <row r="243" spans="1:4" x14ac:dyDescent="0.25">
      <c r="A243" s="65" t="s">
        <v>286</v>
      </c>
      <c r="B243" s="65">
        <v>400</v>
      </c>
      <c r="C243" s="65">
        <v>175</v>
      </c>
      <c r="D243" s="65">
        <v>225</v>
      </c>
    </row>
    <row r="244" spans="1:4" x14ac:dyDescent="0.25">
      <c r="A244" s="65" t="s">
        <v>287</v>
      </c>
      <c r="B244" s="65">
        <v>220</v>
      </c>
      <c r="C244" s="65">
        <v>130</v>
      </c>
      <c r="D244" s="65">
        <v>85</v>
      </c>
    </row>
    <row r="245" spans="1:4" x14ac:dyDescent="0.25">
      <c r="A245" s="65" t="s">
        <v>288</v>
      </c>
      <c r="B245" s="65">
        <v>860</v>
      </c>
      <c r="C245" s="65">
        <v>380</v>
      </c>
      <c r="D245" s="65">
        <v>480</v>
      </c>
    </row>
    <row r="246" spans="1:4" x14ac:dyDescent="0.25">
      <c r="A246" s="65" t="s">
        <v>289</v>
      </c>
      <c r="B246" s="65">
        <v>395</v>
      </c>
      <c r="C246" s="65">
        <v>145</v>
      </c>
      <c r="D246" s="65">
        <v>250</v>
      </c>
    </row>
    <row r="247" spans="1:4" x14ac:dyDescent="0.25">
      <c r="A247" s="65" t="s">
        <v>290</v>
      </c>
      <c r="B247" s="65">
        <v>1450</v>
      </c>
      <c r="C247" s="65">
        <v>835</v>
      </c>
      <c r="D247" s="65">
        <v>615</v>
      </c>
    </row>
    <row r="248" spans="1:4" x14ac:dyDescent="0.25">
      <c r="A248" s="65" t="s">
        <v>291</v>
      </c>
      <c r="B248" s="65">
        <v>100</v>
      </c>
      <c r="C248" s="65">
        <v>50</v>
      </c>
      <c r="D248" s="65">
        <v>50</v>
      </c>
    </row>
    <row r="249" spans="1:4" x14ac:dyDescent="0.25">
      <c r="A249" s="65" t="s">
        <v>292</v>
      </c>
      <c r="B249" s="65">
        <v>145</v>
      </c>
      <c r="C249" s="65">
        <v>85</v>
      </c>
      <c r="D249" s="65">
        <v>60</v>
      </c>
    </row>
    <row r="250" spans="1:4" x14ac:dyDescent="0.25">
      <c r="A250" s="65" t="s">
        <v>293</v>
      </c>
      <c r="B250" s="65">
        <v>680</v>
      </c>
      <c r="C250" s="65">
        <v>535</v>
      </c>
      <c r="D250" s="65">
        <v>145</v>
      </c>
    </row>
    <row r="251" spans="1:4" x14ac:dyDescent="0.25">
      <c r="A251" s="65" t="s">
        <v>294</v>
      </c>
      <c r="B251" s="65">
        <v>520</v>
      </c>
      <c r="C251" s="65">
        <v>300</v>
      </c>
      <c r="D251" s="65">
        <v>220</v>
      </c>
    </row>
    <row r="252" spans="1:4" x14ac:dyDescent="0.25">
      <c r="A252" s="65" t="s">
        <v>295</v>
      </c>
      <c r="B252" s="65">
        <v>305</v>
      </c>
      <c r="C252" s="65">
        <v>40</v>
      </c>
      <c r="D252" s="65">
        <v>265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15725</v>
      </c>
      <c r="C254" s="65">
        <v>9080</v>
      </c>
      <c r="D254" s="65">
        <v>6645</v>
      </c>
    </row>
    <row r="255" spans="1:4" x14ac:dyDescent="0.25">
      <c r="A255" s="65" t="s">
        <v>298</v>
      </c>
      <c r="B255" s="65">
        <v>155</v>
      </c>
      <c r="C255" s="65">
        <v>50</v>
      </c>
      <c r="D255" s="65">
        <v>105</v>
      </c>
    </row>
    <row r="256" spans="1:4" x14ac:dyDescent="0.25">
      <c r="A256" s="65" t="s">
        <v>299</v>
      </c>
      <c r="B256" s="65">
        <v>1035</v>
      </c>
      <c r="C256" s="65">
        <v>100</v>
      </c>
      <c r="D256" s="65">
        <v>930</v>
      </c>
    </row>
    <row r="257" spans="1:4" x14ac:dyDescent="0.25">
      <c r="A257" s="65" t="s">
        <v>300</v>
      </c>
      <c r="B257" s="65">
        <v>1615</v>
      </c>
      <c r="C257" s="65">
        <v>720</v>
      </c>
      <c r="D257" s="65">
        <v>900</v>
      </c>
    </row>
    <row r="258" spans="1:4" x14ac:dyDescent="0.25">
      <c r="A258" s="65" t="s">
        <v>301</v>
      </c>
      <c r="B258" s="65">
        <v>770</v>
      </c>
      <c r="C258" s="65">
        <v>455</v>
      </c>
      <c r="D258" s="65">
        <v>310</v>
      </c>
    </row>
    <row r="259" spans="1:4" x14ac:dyDescent="0.25">
      <c r="A259" s="65" t="s">
        <v>302</v>
      </c>
      <c r="B259" s="65">
        <v>42160</v>
      </c>
      <c r="C259" s="65">
        <v>23290</v>
      </c>
      <c r="D259" s="65">
        <v>18875</v>
      </c>
    </row>
    <row r="260" spans="1:4" x14ac:dyDescent="0.25">
      <c r="A260" s="65" t="s">
        <v>137</v>
      </c>
      <c r="B260" s="65">
        <v>200</v>
      </c>
      <c r="C260" s="65">
        <v>115</v>
      </c>
      <c r="D260" s="65">
        <v>85</v>
      </c>
    </row>
    <row r="261" spans="1:4" x14ac:dyDescent="0.25">
      <c r="A261" s="65" t="s">
        <v>139</v>
      </c>
      <c r="B261" s="65">
        <v>715</v>
      </c>
      <c r="C261" s="65">
        <v>390</v>
      </c>
      <c r="D261" s="65">
        <v>325</v>
      </c>
    </row>
    <row r="262" spans="1:4" x14ac:dyDescent="0.25">
      <c r="A262" s="65" t="s">
        <v>303</v>
      </c>
      <c r="B262" s="65">
        <v>1880</v>
      </c>
      <c r="C262" s="65">
        <v>1145</v>
      </c>
      <c r="D262" s="65">
        <v>730</v>
      </c>
    </row>
    <row r="263" spans="1:4" x14ac:dyDescent="0.25">
      <c r="A263" s="65" t="s">
        <v>304</v>
      </c>
      <c r="B263" s="65">
        <v>151170</v>
      </c>
      <c r="C263" s="65">
        <v>81570</v>
      </c>
      <c r="D263" s="65">
        <v>69600</v>
      </c>
    </row>
    <row r="264" spans="1:4" ht="15" customHeight="1" x14ac:dyDescent="0.25">
      <c r="A264" s="164" t="s">
        <v>306</v>
      </c>
      <c r="B264" s="165"/>
      <c r="C264" s="165"/>
      <c r="D264" s="166"/>
    </row>
    <row r="265" spans="1:4" x14ac:dyDescent="0.25">
      <c r="A265" s="65" t="s">
        <v>186</v>
      </c>
      <c r="B265" s="65">
        <v>1530</v>
      </c>
      <c r="C265" s="65">
        <v>835</v>
      </c>
      <c r="D265" s="65">
        <v>695</v>
      </c>
    </row>
    <row r="266" spans="1:4" x14ac:dyDescent="0.25">
      <c r="A266" s="65" t="s">
        <v>187</v>
      </c>
      <c r="B266" s="65">
        <v>455</v>
      </c>
      <c r="C266" s="65">
        <v>250</v>
      </c>
      <c r="D266" s="65">
        <v>205</v>
      </c>
    </row>
    <row r="267" spans="1:4" x14ac:dyDescent="0.25">
      <c r="A267" s="65" t="s">
        <v>188</v>
      </c>
      <c r="B267" s="65">
        <v>2510</v>
      </c>
      <c r="C267" s="65">
        <v>1320</v>
      </c>
      <c r="D267" s="65">
        <v>1190</v>
      </c>
    </row>
    <row r="268" spans="1:4" x14ac:dyDescent="0.25">
      <c r="A268" s="65" t="s">
        <v>189</v>
      </c>
      <c r="B268" s="65">
        <v>7580</v>
      </c>
      <c r="C268" s="65">
        <v>4185</v>
      </c>
      <c r="D268" s="65">
        <v>3390</v>
      </c>
    </row>
    <row r="269" spans="1:4" x14ac:dyDescent="0.25">
      <c r="A269" s="65" t="s">
        <v>190</v>
      </c>
      <c r="B269" s="65">
        <v>380</v>
      </c>
      <c r="C269" s="65">
        <v>165</v>
      </c>
      <c r="D269" s="65">
        <v>215</v>
      </c>
    </row>
    <row r="270" spans="1:4" x14ac:dyDescent="0.25">
      <c r="A270" s="65" t="s">
        <v>191</v>
      </c>
      <c r="B270" s="65">
        <v>200</v>
      </c>
      <c r="C270" s="65">
        <v>90</v>
      </c>
      <c r="D270" s="65">
        <v>110</v>
      </c>
    </row>
    <row r="271" spans="1:4" x14ac:dyDescent="0.25">
      <c r="A271" s="65" t="s">
        <v>192</v>
      </c>
      <c r="B271" s="65">
        <v>365</v>
      </c>
      <c r="C271" s="65">
        <v>110</v>
      </c>
      <c r="D271" s="65">
        <v>250</v>
      </c>
    </row>
    <row r="272" spans="1:4" x14ac:dyDescent="0.25">
      <c r="A272" s="65" t="s">
        <v>193</v>
      </c>
      <c r="B272" s="65">
        <v>1880</v>
      </c>
      <c r="C272" s="65">
        <v>855</v>
      </c>
      <c r="D272" s="65">
        <v>1025</v>
      </c>
    </row>
    <row r="273" spans="1:4" x14ac:dyDescent="0.25">
      <c r="A273" s="65" t="s">
        <v>194</v>
      </c>
      <c r="B273" s="65">
        <v>9180</v>
      </c>
      <c r="C273" s="65">
        <v>5065</v>
      </c>
      <c r="D273" s="65">
        <v>4115</v>
      </c>
    </row>
    <row r="274" spans="1:4" x14ac:dyDescent="0.25">
      <c r="A274" s="65" t="s">
        <v>195</v>
      </c>
      <c r="B274" s="65">
        <v>220</v>
      </c>
      <c r="C274" s="65">
        <v>135</v>
      </c>
      <c r="D274" s="65">
        <v>80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9445</v>
      </c>
      <c r="C276" s="65">
        <v>5675</v>
      </c>
      <c r="D276" s="65">
        <v>3770</v>
      </c>
    </row>
    <row r="277" spans="1:4" x14ac:dyDescent="0.25">
      <c r="A277" s="65" t="s">
        <v>198</v>
      </c>
      <c r="B277" s="65">
        <v>4660</v>
      </c>
      <c r="C277" s="65">
        <v>2370</v>
      </c>
      <c r="D277" s="65">
        <v>2285</v>
      </c>
    </row>
    <row r="278" spans="1:4" x14ac:dyDescent="0.25">
      <c r="A278" s="65" t="s">
        <v>199</v>
      </c>
      <c r="B278" s="65">
        <v>4405</v>
      </c>
      <c r="C278" s="65">
        <v>2395</v>
      </c>
      <c r="D278" s="65">
        <v>2010</v>
      </c>
    </row>
    <row r="279" spans="1:4" x14ac:dyDescent="0.25">
      <c r="A279" s="65" t="s">
        <v>200</v>
      </c>
      <c r="B279" s="65">
        <v>930</v>
      </c>
      <c r="C279" s="65">
        <v>485</v>
      </c>
      <c r="D279" s="65">
        <v>445</v>
      </c>
    </row>
    <row r="280" spans="1:4" x14ac:dyDescent="0.25">
      <c r="A280" s="65" t="s">
        <v>201</v>
      </c>
      <c r="B280" s="65">
        <v>1715</v>
      </c>
      <c r="C280" s="65">
        <v>770</v>
      </c>
      <c r="D280" s="65">
        <v>945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15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735</v>
      </c>
      <c r="D283" s="65">
        <v>705</v>
      </c>
    </row>
    <row r="284" spans="1:4" x14ac:dyDescent="0.25">
      <c r="A284" s="65" t="s">
        <v>205</v>
      </c>
      <c r="B284" s="65">
        <v>640</v>
      </c>
      <c r="C284" s="65">
        <v>265</v>
      </c>
      <c r="D284" s="65">
        <v>375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1245</v>
      </c>
      <c r="C286" s="65">
        <v>650</v>
      </c>
      <c r="D286" s="65">
        <v>595</v>
      </c>
    </row>
    <row r="287" spans="1:4" x14ac:dyDescent="0.25">
      <c r="A287" s="65" t="s">
        <v>208</v>
      </c>
      <c r="B287" s="65">
        <v>2185</v>
      </c>
      <c r="C287" s="65">
        <v>1250</v>
      </c>
      <c r="D287" s="65">
        <v>935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2235</v>
      </c>
      <c r="C289" s="65">
        <v>1200</v>
      </c>
      <c r="D289" s="65">
        <v>1040</v>
      </c>
    </row>
    <row r="290" spans="1:4" x14ac:dyDescent="0.25">
      <c r="A290" s="65" t="s">
        <v>211</v>
      </c>
      <c r="B290" s="65">
        <v>28020</v>
      </c>
      <c r="C290" s="65">
        <v>14645</v>
      </c>
      <c r="D290" s="65">
        <v>13375</v>
      </c>
    </row>
    <row r="291" spans="1:4" x14ac:dyDescent="0.25">
      <c r="A291" s="65" t="s">
        <v>212</v>
      </c>
      <c r="B291" s="65">
        <v>1735</v>
      </c>
      <c r="C291" s="65">
        <v>945</v>
      </c>
      <c r="D291" s="65">
        <v>790</v>
      </c>
    </row>
    <row r="292" spans="1:4" x14ac:dyDescent="0.25">
      <c r="A292" s="65" t="s">
        <v>213</v>
      </c>
      <c r="B292" s="65">
        <v>10775</v>
      </c>
      <c r="C292" s="65">
        <v>6325</v>
      </c>
      <c r="D292" s="65">
        <v>4450</v>
      </c>
    </row>
    <row r="293" spans="1:4" x14ac:dyDescent="0.25">
      <c r="A293" s="65" t="s">
        <v>214</v>
      </c>
      <c r="B293" s="65">
        <v>7380</v>
      </c>
      <c r="C293" s="65">
        <v>2775</v>
      </c>
      <c r="D293" s="65">
        <v>4605</v>
      </c>
    </row>
    <row r="294" spans="1:4" x14ac:dyDescent="0.25">
      <c r="A294" s="65" t="s">
        <v>215</v>
      </c>
      <c r="B294" s="65">
        <v>590</v>
      </c>
      <c r="C294" s="65">
        <v>305</v>
      </c>
      <c r="D294" s="65">
        <v>285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x14ac:dyDescent="0.25">
      <c r="A296" s="65" t="s">
        <v>217</v>
      </c>
      <c r="B296" s="65">
        <v>985</v>
      </c>
      <c r="C296" s="65">
        <v>535</v>
      </c>
      <c r="D296" s="65">
        <v>450</v>
      </c>
    </row>
    <row r="297" spans="1:4" x14ac:dyDescent="0.25">
      <c r="A297" s="65" t="s">
        <v>218</v>
      </c>
      <c r="B297" s="65">
        <v>215</v>
      </c>
      <c r="C297" s="65">
        <v>120</v>
      </c>
      <c r="D297" s="65">
        <v>95</v>
      </c>
    </row>
    <row r="298" spans="1:4" x14ac:dyDescent="0.25">
      <c r="A298" s="65" t="s">
        <v>219</v>
      </c>
      <c r="B298" s="65">
        <v>6465</v>
      </c>
      <c r="C298" s="65">
        <v>3275</v>
      </c>
      <c r="D298" s="65">
        <v>3190</v>
      </c>
    </row>
    <row r="299" spans="1:4" x14ac:dyDescent="0.25">
      <c r="A299" s="65" t="s">
        <v>220</v>
      </c>
      <c r="B299" s="65">
        <v>690</v>
      </c>
      <c r="C299" s="65">
        <v>335</v>
      </c>
      <c r="D299" s="65">
        <v>355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5695</v>
      </c>
      <c r="C302" s="65">
        <v>2995</v>
      </c>
      <c r="D302" s="65">
        <v>2700</v>
      </c>
    </row>
    <row r="303" spans="1:4" x14ac:dyDescent="0.25">
      <c r="A303" s="65" t="s">
        <v>224</v>
      </c>
      <c r="B303" s="65">
        <v>45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735</v>
      </c>
      <c r="C304" s="65">
        <v>320</v>
      </c>
      <c r="D304" s="65">
        <v>415</v>
      </c>
    </row>
    <row r="305" spans="1:4" x14ac:dyDescent="0.25">
      <c r="A305" s="65" t="s">
        <v>226</v>
      </c>
      <c r="B305" s="65">
        <v>37900</v>
      </c>
      <c r="C305" s="65">
        <v>19305</v>
      </c>
      <c r="D305" s="65">
        <v>18595</v>
      </c>
    </row>
    <row r="306" spans="1:4" x14ac:dyDescent="0.25">
      <c r="A306" s="65" t="s">
        <v>227</v>
      </c>
      <c r="B306" s="65">
        <v>5405</v>
      </c>
      <c r="C306" s="65">
        <v>2055</v>
      </c>
      <c r="D306" s="65">
        <v>3355</v>
      </c>
    </row>
    <row r="307" spans="1:4" x14ac:dyDescent="0.25">
      <c r="A307" s="65" t="s">
        <v>228</v>
      </c>
      <c r="B307" s="65">
        <v>1935</v>
      </c>
      <c r="C307" s="65">
        <v>1140</v>
      </c>
      <c r="D307" s="65">
        <v>800</v>
      </c>
    </row>
    <row r="308" spans="1:4" x14ac:dyDescent="0.25">
      <c r="A308" s="65" t="s">
        <v>229</v>
      </c>
      <c r="B308" s="65">
        <v>3290</v>
      </c>
      <c r="C308" s="65">
        <v>2325</v>
      </c>
      <c r="D308" s="65">
        <v>970</v>
      </c>
    </row>
    <row r="309" spans="1:4" x14ac:dyDescent="0.25">
      <c r="A309" s="65" t="s">
        <v>230</v>
      </c>
      <c r="B309" s="65">
        <v>620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167125</v>
      </c>
      <c r="C312" s="65">
        <v>87115</v>
      </c>
      <c r="D312" s="65">
        <v>80010</v>
      </c>
    </row>
    <row r="313" spans="1:4" x14ac:dyDescent="0.25">
      <c r="A313" s="65" t="s">
        <v>234</v>
      </c>
      <c r="B313" s="65">
        <v>530</v>
      </c>
      <c r="C313" s="65">
        <v>395</v>
      </c>
      <c r="D313" s="65">
        <v>135</v>
      </c>
    </row>
    <row r="314" spans="1:4" x14ac:dyDescent="0.25">
      <c r="A314" s="65" t="s">
        <v>235</v>
      </c>
      <c r="B314" s="65">
        <v>85</v>
      </c>
      <c r="C314" s="65">
        <v>50</v>
      </c>
      <c r="D314" s="65">
        <v>35</v>
      </c>
    </row>
    <row r="315" spans="1:4" x14ac:dyDescent="0.25">
      <c r="A315" s="65" t="s">
        <v>236</v>
      </c>
      <c r="B315" s="65">
        <v>480</v>
      </c>
      <c r="C315" s="65">
        <v>325</v>
      </c>
      <c r="D315" s="65">
        <v>155</v>
      </c>
    </row>
    <row r="316" spans="1:4" x14ac:dyDescent="0.25">
      <c r="A316" s="65" t="s">
        <v>237</v>
      </c>
      <c r="B316" s="65">
        <v>120</v>
      </c>
      <c r="C316" s="65">
        <v>70</v>
      </c>
      <c r="D316" s="65">
        <v>50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45</v>
      </c>
      <c r="C318" s="65">
        <v>30</v>
      </c>
      <c r="D318" s="65">
        <v>15</v>
      </c>
    </row>
    <row r="319" spans="1:4" x14ac:dyDescent="0.25">
      <c r="A319" s="65" t="s">
        <v>240</v>
      </c>
      <c r="B319" s="65">
        <v>805</v>
      </c>
      <c r="C319" s="65">
        <v>595</v>
      </c>
      <c r="D319" s="65">
        <v>205</v>
      </c>
    </row>
    <row r="320" spans="1:4" x14ac:dyDescent="0.25">
      <c r="A320" s="65" t="s">
        <v>241</v>
      </c>
      <c r="B320" s="65">
        <v>830</v>
      </c>
      <c r="C320" s="65">
        <v>510</v>
      </c>
      <c r="D320" s="65">
        <v>315</v>
      </c>
    </row>
    <row r="321" spans="1:4" x14ac:dyDescent="0.25">
      <c r="A321" s="65" t="s">
        <v>242</v>
      </c>
      <c r="B321" s="65">
        <v>260</v>
      </c>
      <c r="C321" s="65">
        <v>195</v>
      </c>
      <c r="D321" s="65">
        <v>65</v>
      </c>
    </row>
    <row r="322" spans="1:4" x14ac:dyDescent="0.25">
      <c r="A322" s="65" t="s">
        <v>243</v>
      </c>
      <c r="B322" s="65">
        <v>1905</v>
      </c>
      <c r="C322" s="65">
        <v>865</v>
      </c>
      <c r="D322" s="65">
        <v>1040</v>
      </c>
    </row>
    <row r="323" spans="1:4" x14ac:dyDescent="0.25">
      <c r="A323" s="65" t="s">
        <v>244</v>
      </c>
      <c r="B323" s="65">
        <v>320</v>
      </c>
      <c r="C323" s="65">
        <v>175</v>
      </c>
      <c r="D323" s="65">
        <v>145</v>
      </c>
    </row>
    <row r="324" spans="1:4" x14ac:dyDescent="0.25">
      <c r="A324" s="65" t="s">
        <v>245</v>
      </c>
      <c r="B324" s="65">
        <v>235</v>
      </c>
      <c r="C324" s="65">
        <v>80</v>
      </c>
      <c r="D324" s="65">
        <v>155</v>
      </c>
    </row>
    <row r="325" spans="1:4" x14ac:dyDescent="0.25">
      <c r="A325" s="65" t="s">
        <v>246</v>
      </c>
      <c r="B325" s="65">
        <v>125</v>
      </c>
      <c r="C325" s="65">
        <v>100</v>
      </c>
      <c r="D325" s="65">
        <v>25</v>
      </c>
    </row>
    <row r="326" spans="1:4" x14ac:dyDescent="0.25">
      <c r="A326" s="65" t="s">
        <v>247</v>
      </c>
      <c r="B326" s="65">
        <v>900</v>
      </c>
      <c r="C326" s="65">
        <v>535</v>
      </c>
      <c r="D326" s="65">
        <v>365</v>
      </c>
    </row>
    <row r="327" spans="1:4" x14ac:dyDescent="0.25">
      <c r="A327" s="65" t="s">
        <v>248</v>
      </c>
      <c r="B327" s="65">
        <v>735</v>
      </c>
      <c r="C327" s="65">
        <v>410</v>
      </c>
      <c r="D327" s="65">
        <v>325</v>
      </c>
    </row>
    <row r="328" spans="1:4" x14ac:dyDescent="0.25">
      <c r="A328" s="65" t="s">
        <v>249</v>
      </c>
      <c r="B328" s="65">
        <v>125</v>
      </c>
      <c r="C328" s="65">
        <v>80</v>
      </c>
      <c r="D328" s="65">
        <v>45</v>
      </c>
    </row>
    <row r="329" spans="1:4" x14ac:dyDescent="0.25">
      <c r="A329" s="65" t="s">
        <v>250</v>
      </c>
      <c r="B329" s="65">
        <v>55</v>
      </c>
      <c r="C329" s="65">
        <v>35</v>
      </c>
      <c r="D329" s="65">
        <v>20</v>
      </c>
    </row>
    <row r="330" spans="1:4" x14ac:dyDescent="0.25">
      <c r="A330" s="65" t="s">
        <v>251</v>
      </c>
      <c r="B330" s="65">
        <v>825</v>
      </c>
      <c r="C330" s="65">
        <v>510</v>
      </c>
      <c r="D330" s="65">
        <v>315</v>
      </c>
    </row>
    <row r="331" spans="1:4" x14ac:dyDescent="0.25">
      <c r="A331" s="65" t="s">
        <v>252</v>
      </c>
      <c r="B331" s="65">
        <v>175</v>
      </c>
      <c r="C331" s="65">
        <v>80</v>
      </c>
      <c r="D331" s="65">
        <v>100</v>
      </c>
    </row>
    <row r="332" spans="1:4" x14ac:dyDescent="0.25">
      <c r="A332" s="65" t="s">
        <v>253</v>
      </c>
      <c r="B332" s="65">
        <v>160</v>
      </c>
      <c r="C332" s="65">
        <v>135</v>
      </c>
      <c r="D332" s="65">
        <v>20</v>
      </c>
    </row>
    <row r="333" spans="1:4" x14ac:dyDescent="0.25">
      <c r="A333" s="65" t="s">
        <v>254</v>
      </c>
      <c r="B333" s="65">
        <v>1180</v>
      </c>
      <c r="C333" s="65">
        <v>1000</v>
      </c>
      <c r="D333" s="65">
        <v>180</v>
      </c>
    </row>
    <row r="334" spans="1:4" x14ac:dyDescent="0.25">
      <c r="A334" s="65" t="s">
        <v>255</v>
      </c>
      <c r="B334" s="65">
        <v>45</v>
      </c>
      <c r="C334" s="65">
        <v>40</v>
      </c>
      <c r="D334" s="65">
        <v>5</v>
      </c>
    </row>
    <row r="335" spans="1:4" x14ac:dyDescent="0.25">
      <c r="A335" s="65" t="s">
        <v>256</v>
      </c>
      <c r="B335" s="65">
        <v>285</v>
      </c>
      <c r="C335" s="65">
        <v>125</v>
      </c>
      <c r="D335" s="65">
        <v>155</v>
      </c>
    </row>
    <row r="336" spans="1:4" x14ac:dyDescent="0.25">
      <c r="A336" s="65" t="s">
        <v>257</v>
      </c>
      <c r="B336" s="65">
        <v>1245</v>
      </c>
      <c r="C336" s="65">
        <v>880</v>
      </c>
      <c r="D336" s="65">
        <v>360</v>
      </c>
    </row>
    <row r="337" spans="1:4" x14ac:dyDescent="0.25">
      <c r="A337" s="65" t="s">
        <v>258</v>
      </c>
      <c r="B337" s="65">
        <v>130</v>
      </c>
      <c r="C337" s="65">
        <v>65</v>
      </c>
      <c r="D337" s="65">
        <v>65</v>
      </c>
    </row>
    <row r="338" spans="1:4" x14ac:dyDescent="0.25">
      <c r="A338" s="65" t="s">
        <v>259</v>
      </c>
      <c r="B338" s="65">
        <v>1215</v>
      </c>
      <c r="C338" s="65">
        <v>665</v>
      </c>
      <c r="D338" s="65">
        <v>550</v>
      </c>
    </row>
    <row r="339" spans="1:4" x14ac:dyDescent="0.25">
      <c r="A339" s="65" t="s">
        <v>260</v>
      </c>
      <c r="B339" s="65">
        <v>12840</v>
      </c>
      <c r="C339" s="65">
        <v>7975</v>
      </c>
      <c r="D339" s="65">
        <v>4865</v>
      </c>
    </row>
    <row r="340" spans="1:4" x14ac:dyDescent="0.25">
      <c r="A340" s="65" t="s">
        <v>261</v>
      </c>
      <c r="B340" s="65">
        <v>125</v>
      </c>
      <c r="C340" s="65">
        <v>50</v>
      </c>
      <c r="D340" s="65">
        <v>75</v>
      </c>
    </row>
    <row r="341" spans="1:4" x14ac:dyDescent="0.25">
      <c r="A341" s="65" t="s">
        <v>262</v>
      </c>
      <c r="B341" s="65">
        <v>50</v>
      </c>
      <c r="C341" s="65">
        <v>20</v>
      </c>
      <c r="D341" s="65">
        <v>30</v>
      </c>
    </row>
    <row r="342" spans="1:4" x14ac:dyDescent="0.25">
      <c r="A342" s="65" t="s">
        <v>263</v>
      </c>
      <c r="B342" s="65">
        <v>805</v>
      </c>
      <c r="C342" s="65">
        <v>295</v>
      </c>
      <c r="D342" s="65">
        <v>515</v>
      </c>
    </row>
    <row r="343" spans="1:4" x14ac:dyDescent="0.25">
      <c r="A343" s="65" t="s">
        <v>264</v>
      </c>
      <c r="B343" s="65">
        <v>190</v>
      </c>
      <c r="C343" s="65">
        <v>95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365</v>
      </c>
      <c r="C345" s="65">
        <v>185</v>
      </c>
      <c r="D345" s="65">
        <v>180</v>
      </c>
    </row>
    <row r="346" spans="1:4" x14ac:dyDescent="0.25">
      <c r="A346" s="65" t="s">
        <v>267</v>
      </c>
      <c r="B346" s="65">
        <v>375</v>
      </c>
      <c r="C346" s="65">
        <v>150</v>
      </c>
      <c r="D346" s="65">
        <v>225</v>
      </c>
    </row>
    <row r="347" spans="1:4" x14ac:dyDescent="0.25">
      <c r="A347" s="65" t="s">
        <v>268</v>
      </c>
      <c r="B347" s="65">
        <v>140</v>
      </c>
      <c r="C347" s="65">
        <v>50</v>
      </c>
      <c r="D347" s="65">
        <v>85</v>
      </c>
    </row>
    <row r="348" spans="1:4" x14ac:dyDescent="0.25">
      <c r="A348" s="65" t="s">
        <v>269</v>
      </c>
      <c r="B348" s="65">
        <v>425</v>
      </c>
      <c r="C348" s="65">
        <v>200</v>
      </c>
      <c r="D348" s="65">
        <v>225</v>
      </c>
    </row>
    <row r="349" spans="1:4" x14ac:dyDescent="0.25">
      <c r="A349" s="65" t="s">
        <v>270</v>
      </c>
      <c r="B349" s="65">
        <v>340</v>
      </c>
      <c r="C349" s="65">
        <v>135</v>
      </c>
      <c r="D349" s="65">
        <v>205</v>
      </c>
    </row>
    <row r="350" spans="1:4" x14ac:dyDescent="0.25">
      <c r="A350" s="65" t="s">
        <v>271</v>
      </c>
      <c r="B350" s="65">
        <v>105</v>
      </c>
      <c r="C350" s="65">
        <v>50</v>
      </c>
      <c r="D350" s="65">
        <v>60</v>
      </c>
    </row>
    <row r="351" spans="1:4" x14ac:dyDescent="0.25">
      <c r="A351" s="65" t="s">
        <v>272</v>
      </c>
      <c r="B351" s="65">
        <v>1720</v>
      </c>
      <c r="C351" s="65">
        <v>890</v>
      </c>
      <c r="D351" s="65">
        <v>825</v>
      </c>
    </row>
    <row r="352" spans="1:4" x14ac:dyDescent="0.25">
      <c r="A352" s="65" t="s">
        <v>273</v>
      </c>
      <c r="B352" s="65">
        <v>365</v>
      </c>
      <c r="C352" s="65">
        <v>185</v>
      </c>
      <c r="D352" s="65">
        <v>180</v>
      </c>
    </row>
    <row r="353" spans="1:4" x14ac:dyDescent="0.25">
      <c r="A353" s="65" t="s">
        <v>274</v>
      </c>
      <c r="B353" s="65">
        <v>5175</v>
      </c>
      <c r="C353" s="65">
        <v>2370</v>
      </c>
      <c r="D353" s="65">
        <v>2805</v>
      </c>
    </row>
    <row r="354" spans="1:4" x14ac:dyDescent="0.25">
      <c r="A354" s="65" t="s">
        <v>275</v>
      </c>
      <c r="B354" s="65">
        <v>6350</v>
      </c>
      <c r="C354" s="65">
        <v>3920</v>
      </c>
      <c r="D354" s="65">
        <v>2430</v>
      </c>
    </row>
    <row r="355" spans="1:4" x14ac:dyDescent="0.25">
      <c r="A355" s="65" t="s">
        <v>276</v>
      </c>
      <c r="B355" s="65">
        <v>380</v>
      </c>
      <c r="C355" s="65">
        <v>165</v>
      </c>
      <c r="D355" s="65">
        <v>215</v>
      </c>
    </row>
    <row r="356" spans="1:4" x14ac:dyDescent="0.25">
      <c r="A356" s="65" t="s">
        <v>277</v>
      </c>
      <c r="B356" s="65">
        <v>590</v>
      </c>
      <c r="C356" s="65">
        <v>300</v>
      </c>
      <c r="D356" s="65">
        <v>290</v>
      </c>
    </row>
    <row r="357" spans="1:4" x14ac:dyDescent="0.25">
      <c r="A357" s="65" t="s">
        <v>278</v>
      </c>
      <c r="B357" s="65">
        <v>120</v>
      </c>
      <c r="C357" s="65">
        <v>75</v>
      </c>
      <c r="D357" s="65">
        <v>40</v>
      </c>
    </row>
    <row r="358" spans="1:4" x14ac:dyDescent="0.25">
      <c r="A358" s="65" t="s">
        <v>279</v>
      </c>
      <c r="B358" s="65">
        <v>3550</v>
      </c>
      <c r="C358" s="65">
        <v>1905</v>
      </c>
      <c r="D358" s="65">
        <v>1645</v>
      </c>
    </row>
    <row r="359" spans="1:4" x14ac:dyDescent="0.25">
      <c r="A359" s="65" t="s">
        <v>280</v>
      </c>
      <c r="B359" s="65">
        <v>915</v>
      </c>
      <c r="C359" s="65">
        <v>410</v>
      </c>
      <c r="D359" s="65">
        <v>505</v>
      </c>
    </row>
    <row r="360" spans="1:4" x14ac:dyDescent="0.25">
      <c r="A360" s="65" t="s">
        <v>281</v>
      </c>
      <c r="B360" s="65">
        <v>1935</v>
      </c>
      <c r="C360" s="65">
        <v>1160</v>
      </c>
      <c r="D360" s="65">
        <v>770</v>
      </c>
    </row>
    <row r="361" spans="1:4" x14ac:dyDescent="0.25">
      <c r="A361" s="65" t="s">
        <v>282</v>
      </c>
      <c r="B361" s="65">
        <v>560</v>
      </c>
      <c r="C361" s="65">
        <v>250</v>
      </c>
      <c r="D361" s="65">
        <v>310</v>
      </c>
    </row>
    <row r="362" spans="1:4" x14ac:dyDescent="0.25">
      <c r="A362" s="65" t="s">
        <v>283</v>
      </c>
      <c r="B362" s="65">
        <v>380</v>
      </c>
      <c r="C362" s="65">
        <v>225</v>
      </c>
      <c r="D362" s="65">
        <v>160</v>
      </c>
    </row>
    <row r="363" spans="1:4" x14ac:dyDescent="0.25">
      <c r="A363" s="65" t="s">
        <v>284</v>
      </c>
      <c r="B363" s="65">
        <v>14470</v>
      </c>
      <c r="C363" s="65">
        <v>8110</v>
      </c>
      <c r="D363" s="65">
        <v>6360</v>
      </c>
    </row>
    <row r="364" spans="1:4" x14ac:dyDescent="0.25">
      <c r="A364" s="65" t="s">
        <v>285</v>
      </c>
      <c r="B364" s="65">
        <v>3735</v>
      </c>
      <c r="C364" s="65">
        <v>2070</v>
      </c>
      <c r="D364" s="65">
        <v>1670</v>
      </c>
    </row>
    <row r="365" spans="1:4" x14ac:dyDescent="0.25">
      <c r="A365" s="65" t="s">
        <v>286</v>
      </c>
      <c r="B365" s="65">
        <v>635</v>
      </c>
      <c r="C365" s="65">
        <v>270</v>
      </c>
      <c r="D365" s="65">
        <v>365</v>
      </c>
    </row>
    <row r="366" spans="1:4" x14ac:dyDescent="0.25">
      <c r="A366" s="65" t="s">
        <v>287</v>
      </c>
      <c r="B366" s="65">
        <v>270</v>
      </c>
      <c r="C366" s="65">
        <v>165</v>
      </c>
      <c r="D366" s="65">
        <v>105</v>
      </c>
    </row>
    <row r="367" spans="1:4" x14ac:dyDescent="0.25">
      <c r="A367" s="65" t="s">
        <v>288</v>
      </c>
      <c r="B367" s="65">
        <v>1420</v>
      </c>
      <c r="C367" s="65">
        <v>650</v>
      </c>
      <c r="D367" s="65">
        <v>775</v>
      </c>
    </row>
    <row r="368" spans="1:4" x14ac:dyDescent="0.25">
      <c r="A368" s="65" t="s">
        <v>289</v>
      </c>
      <c r="B368" s="65">
        <v>610</v>
      </c>
      <c r="C368" s="65">
        <v>245</v>
      </c>
      <c r="D368" s="65">
        <v>365</v>
      </c>
    </row>
    <row r="369" spans="1:4" x14ac:dyDescent="0.25">
      <c r="A369" s="65" t="s">
        <v>290</v>
      </c>
      <c r="B369" s="65">
        <v>2565</v>
      </c>
      <c r="C369" s="65">
        <v>1475</v>
      </c>
      <c r="D369" s="65">
        <v>1085</v>
      </c>
    </row>
    <row r="370" spans="1:4" x14ac:dyDescent="0.25">
      <c r="A370" s="65" t="s">
        <v>291</v>
      </c>
      <c r="B370" s="65">
        <v>220</v>
      </c>
      <c r="C370" s="65">
        <v>115</v>
      </c>
      <c r="D370" s="65">
        <v>100</v>
      </c>
    </row>
    <row r="371" spans="1:4" x14ac:dyDescent="0.25">
      <c r="A371" s="65" t="s">
        <v>292</v>
      </c>
      <c r="B371" s="65">
        <v>230</v>
      </c>
      <c r="C371" s="65">
        <v>115</v>
      </c>
      <c r="D371" s="65">
        <v>115</v>
      </c>
    </row>
    <row r="372" spans="1:4" x14ac:dyDescent="0.25">
      <c r="A372" s="65" t="s">
        <v>293</v>
      </c>
      <c r="B372" s="65">
        <v>1215</v>
      </c>
      <c r="C372" s="65">
        <v>880</v>
      </c>
      <c r="D372" s="65">
        <v>335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420</v>
      </c>
      <c r="C374" s="65">
        <v>70</v>
      </c>
      <c r="D374" s="65">
        <v>350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255</v>
      </c>
    </row>
    <row r="376" spans="1:4" x14ac:dyDescent="0.25">
      <c r="A376" s="65" t="s">
        <v>297</v>
      </c>
      <c r="B376" s="65">
        <v>21315</v>
      </c>
      <c r="C376" s="65">
        <v>12560</v>
      </c>
      <c r="D376" s="65">
        <v>8755</v>
      </c>
    </row>
    <row r="377" spans="1:4" x14ac:dyDescent="0.25">
      <c r="A377" s="65" t="s">
        <v>298</v>
      </c>
      <c r="B377" s="65">
        <v>145</v>
      </c>
      <c r="C377" s="65">
        <v>40</v>
      </c>
      <c r="D377" s="65">
        <v>110</v>
      </c>
    </row>
    <row r="378" spans="1:4" x14ac:dyDescent="0.25">
      <c r="A378" s="65" t="s">
        <v>299</v>
      </c>
      <c r="B378" s="65">
        <v>1370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2750</v>
      </c>
      <c r="C379" s="65">
        <v>1220</v>
      </c>
      <c r="D379" s="65">
        <v>1530</v>
      </c>
    </row>
    <row r="380" spans="1:4" x14ac:dyDescent="0.25">
      <c r="A380" s="65" t="s">
        <v>301</v>
      </c>
      <c r="B380" s="65">
        <v>1310</v>
      </c>
      <c r="C380" s="65">
        <v>635</v>
      </c>
      <c r="D380" s="65">
        <v>670</v>
      </c>
    </row>
    <row r="381" spans="1:4" x14ac:dyDescent="0.25">
      <c r="A381" s="65" t="s">
        <v>302</v>
      </c>
      <c r="B381" s="65">
        <v>68045</v>
      </c>
      <c r="C381" s="65">
        <v>37480</v>
      </c>
      <c r="D381" s="65">
        <v>30565</v>
      </c>
    </row>
    <row r="382" spans="1:4" x14ac:dyDescent="0.25">
      <c r="A382" s="65" t="s">
        <v>137</v>
      </c>
      <c r="B382" s="65">
        <v>355</v>
      </c>
      <c r="C382" s="65">
        <v>200</v>
      </c>
      <c r="D382" s="65">
        <v>155</v>
      </c>
    </row>
    <row r="383" spans="1:4" x14ac:dyDescent="0.25">
      <c r="A383" s="65" t="s">
        <v>139</v>
      </c>
      <c r="B383" s="65">
        <v>1180</v>
      </c>
      <c r="C383" s="65">
        <v>680</v>
      </c>
      <c r="D383" s="65">
        <v>505</v>
      </c>
    </row>
    <row r="384" spans="1:4" x14ac:dyDescent="0.25">
      <c r="A384" s="65" t="s">
        <v>303</v>
      </c>
      <c r="B384" s="65">
        <v>2975</v>
      </c>
      <c r="C384" s="65">
        <v>1760</v>
      </c>
      <c r="D384" s="65">
        <v>1220</v>
      </c>
    </row>
    <row r="385" spans="1:4" x14ac:dyDescent="0.25">
      <c r="A385" s="65" t="s">
        <v>304</v>
      </c>
      <c r="B385" s="65">
        <v>257705</v>
      </c>
      <c r="C385" s="65">
        <v>137570</v>
      </c>
      <c r="D385" s="65">
        <v>120130</v>
      </c>
    </row>
    <row r="386" spans="1:4" ht="15" customHeight="1" x14ac:dyDescent="0.25">
      <c r="A386" s="164" t="s">
        <v>307</v>
      </c>
      <c r="B386" s="165"/>
      <c r="C386" s="165"/>
      <c r="D386" s="166"/>
    </row>
    <row r="387" spans="1:4" x14ac:dyDescent="0.25">
      <c r="A387" s="65" t="s">
        <v>186</v>
      </c>
      <c r="B387" s="65">
        <v>805</v>
      </c>
      <c r="C387" s="65">
        <v>450</v>
      </c>
      <c r="D387" s="65">
        <v>355</v>
      </c>
    </row>
    <row r="388" spans="1:4" x14ac:dyDescent="0.25">
      <c r="A388" s="65" t="s">
        <v>187</v>
      </c>
      <c r="B388" s="65">
        <v>230</v>
      </c>
      <c r="C388" s="65">
        <v>100</v>
      </c>
      <c r="D388" s="65">
        <v>130</v>
      </c>
    </row>
    <row r="389" spans="1:4" x14ac:dyDescent="0.25">
      <c r="A389" s="65" t="s">
        <v>188</v>
      </c>
      <c r="B389" s="65">
        <v>1235</v>
      </c>
      <c r="C389" s="65">
        <v>650</v>
      </c>
      <c r="D389" s="65">
        <v>585</v>
      </c>
    </row>
    <row r="390" spans="1:4" x14ac:dyDescent="0.25">
      <c r="A390" s="65" t="s">
        <v>189</v>
      </c>
      <c r="B390" s="65">
        <v>2745</v>
      </c>
      <c r="C390" s="65">
        <v>1525</v>
      </c>
      <c r="D390" s="65">
        <v>1215</v>
      </c>
    </row>
    <row r="391" spans="1:4" x14ac:dyDescent="0.25">
      <c r="A391" s="65" t="s">
        <v>190</v>
      </c>
      <c r="B391" s="65">
        <v>510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105</v>
      </c>
      <c r="C392" s="65">
        <v>35</v>
      </c>
      <c r="D392" s="65">
        <v>70</v>
      </c>
    </row>
    <row r="393" spans="1:4" x14ac:dyDescent="0.25">
      <c r="A393" s="65" t="s">
        <v>192</v>
      </c>
      <c r="B393" s="65">
        <v>290</v>
      </c>
      <c r="C393" s="65">
        <v>65</v>
      </c>
      <c r="D393" s="65">
        <v>225</v>
      </c>
    </row>
    <row r="394" spans="1:4" x14ac:dyDescent="0.25">
      <c r="A394" s="65" t="s">
        <v>193</v>
      </c>
      <c r="B394" s="65">
        <v>810</v>
      </c>
      <c r="C394" s="65">
        <v>375</v>
      </c>
      <c r="D394" s="65">
        <v>440</v>
      </c>
    </row>
    <row r="395" spans="1:4" x14ac:dyDescent="0.25">
      <c r="A395" s="65" t="s">
        <v>194</v>
      </c>
      <c r="B395" s="65">
        <v>1780</v>
      </c>
      <c r="C395" s="65">
        <v>1055</v>
      </c>
      <c r="D395" s="65">
        <v>725</v>
      </c>
    </row>
    <row r="396" spans="1:4" x14ac:dyDescent="0.25">
      <c r="A396" s="65" t="s">
        <v>195</v>
      </c>
      <c r="B396" s="65">
        <v>145</v>
      </c>
      <c r="C396" s="65">
        <v>80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2800</v>
      </c>
      <c r="C398" s="65">
        <v>1785</v>
      </c>
      <c r="D398" s="65">
        <v>1015</v>
      </c>
    </row>
    <row r="399" spans="1:4" x14ac:dyDescent="0.25">
      <c r="A399" s="65" t="s">
        <v>198</v>
      </c>
      <c r="B399" s="65">
        <v>2465</v>
      </c>
      <c r="C399" s="65">
        <v>1310</v>
      </c>
      <c r="D399" s="65">
        <v>1155</v>
      </c>
    </row>
    <row r="400" spans="1:4" x14ac:dyDescent="0.25">
      <c r="A400" s="65" t="s">
        <v>199</v>
      </c>
      <c r="B400" s="65">
        <v>1395</v>
      </c>
      <c r="C400" s="65">
        <v>755</v>
      </c>
      <c r="D400" s="65">
        <v>640</v>
      </c>
    </row>
    <row r="401" spans="1:4" x14ac:dyDescent="0.25">
      <c r="A401" s="65" t="s">
        <v>200</v>
      </c>
      <c r="B401" s="65">
        <v>750</v>
      </c>
      <c r="C401" s="65">
        <v>365</v>
      </c>
      <c r="D401" s="65">
        <v>385</v>
      </c>
    </row>
    <row r="402" spans="1:4" x14ac:dyDescent="0.25">
      <c r="A402" s="65" t="s">
        <v>201</v>
      </c>
      <c r="B402" s="65">
        <v>925</v>
      </c>
      <c r="C402" s="65">
        <v>410</v>
      </c>
      <c r="D402" s="65">
        <v>515</v>
      </c>
    </row>
    <row r="403" spans="1:4" x14ac:dyDescent="0.25">
      <c r="A403" s="65" t="s">
        <v>202</v>
      </c>
      <c r="B403" s="65">
        <v>55</v>
      </c>
      <c r="C403" s="65">
        <v>25</v>
      </c>
      <c r="D403" s="65">
        <v>30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 t="s">
        <v>67</v>
      </c>
    </row>
    <row r="405" spans="1:4" x14ac:dyDescent="0.25">
      <c r="A405" s="65" t="s">
        <v>204</v>
      </c>
      <c r="B405" s="65">
        <v>1015</v>
      </c>
      <c r="C405" s="65">
        <v>540</v>
      </c>
      <c r="D405" s="65">
        <v>475</v>
      </c>
    </row>
    <row r="406" spans="1:4" x14ac:dyDescent="0.25">
      <c r="A406" s="65" t="s">
        <v>205</v>
      </c>
      <c r="B406" s="65">
        <v>165</v>
      </c>
      <c r="C406" s="65">
        <v>60</v>
      </c>
      <c r="D406" s="65">
        <v>105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1095</v>
      </c>
      <c r="C408" s="65">
        <v>575</v>
      </c>
      <c r="D408" s="65">
        <v>520</v>
      </c>
    </row>
    <row r="409" spans="1:4" x14ac:dyDescent="0.25">
      <c r="A409" s="65" t="s">
        <v>208</v>
      </c>
      <c r="B409" s="65">
        <v>2990</v>
      </c>
      <c r="C409" s="65">
        <v>1970</v>
      </c>
      <c r="D409" s="65">
        <v>1020</v>
      </c>
    </row>
    <row r="410" spans="1:4" x14ac:dyDescent="0.25">
      <c r="A410" s="65" t="s">
        <v>209</v>
      </c>
      <c r="B410" s="65">
        <v>150</v>
      </c>
      <c r="C410" s="65">
        <v>65</v>
      </c>
      <c r="D410" s="65">
        <v>85</v>
      </c>
    </row>
    <row r="411" spans="1:4" x14ac:dyDescent="0.25">
      <c r="A411" s="65" t="s">
        <v>210</v>
      </c>
      <c r="B411" s="65">
        <v>1495</v>
      </c>
      <c r="C411" s="65">
        <v>780</v>
      </c>
      <c r="D411" s="65">
        <v>715</v>
      </c>
    </row>
    <row r="412" spans="1:4" x14ac:dyDescent="0.25">
      <c r="A412" s="65" t="s">
        <v>211</v>
      </c>
      <c r="B412" s="65">
        <v>17215</v>
      </c>
      <c r="C412" s="65">
        <v>9575</v>
      </c>
      <c r="D412" s="65">
        <v>7640</v>
      </c>
    </row>
    <row r="413" spans="1:4" x14ac:dyDescent="0.25">
      <c r="A413" s="65" t="s">
        <v>212</v>
      </c>
      <c r="B413" s="65">
        <v>2380</v>
      </c>
      <c r="C413" s="65">
        <v>1250</v>
      </c>
      <c r="D413" s="65">
        <v>1130</v>
      </c>
    </row>
    <row r="414" spans="1:4" x14ac:dyDescent="0.25">
      <c r="A414" s="65" t="s">
        <v>213</v>
      </c>
      <c r="B414" s="65">
        <v>5205</v>
      </c>
      <c r="C414" s="65">
        <v>3130</v>
      </c>
      <c r="D414" s="65">
        <v>2075</v>
      </c>
    </row>
    <row r="415" spans="1:4" x14ac:dyDescent="0.25">
      <c r="A415" s="65" t="s">
        <v>214</v>
      </c>
      <c r="B415" s="65">
        <v>3595</v>
      </c>
      <c r="C415" s="65">
        <v>1275</v>
      </c>
      <c r="D415" s="65">
        <v>2320</v>
      </c>
    </row>
    <row r="416" spans="1:4" x14ac:dyDescent="0.25">
      <c r="A416" s="65" t="s">
        <v>215</v>
      </c>
      <c r="B416" s="65">
        <v>300</v>
      </c>
      <c r="C416" s="65">
        <v>120</v>
      </c>
      <c r="D416" s="65">
        <v>180</v>
      </c>
    </row>
    <row r="417" spans="1:4" x14ac:dyDescent="0.25">
      <c r="A417" s="65" t="s">
        <v>216</v>
      </c>
      <c r="B417" s="65">
        <v>520</v>
      </c>
      <c r="C417" s="65">
        <v>245</v>
      </c>
      <c r="D417" s="65">
        <v>280</v>
      </c>
    </row>
    <row r="418" spans="1:4" x14ac:dyDescent="0.25">
      <c r="A418" s="65" t="s">
        <v>217</v>
      </c>
      <c r="B418" s="65">
        <v>150</v>
      </c>
      <c r="C418" s="65">
        <v>95</v>
      </c>
      <c r="D418" s="65">
        <v>55</v>
      </c>
    </row>
    <row r="419" spans="1:4" x14ac:dyDescent="0.25">
      <c r="A419" s="65" t="s">
        <v>218</v>
      </c>
      <c r="B419" s="65">
        <v>25</v>
      </c>
      <c r="C419" s="65">
        <v>5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1870</v>
      </c>
      <c r="D420" s="65">
        <v>1795</v>
      </c>
    </row>
    <row r="421" spans="1:4" x14ac:dyDescent="0.25">
      <c r="A421" s="65" t="s">
        <v>220</v>
      </c>
      <c r="B421" s="65">
        <v>295</v>
      </c>
      <c r="C421" s="65">
        <v>120</v>
      </c>
      <c r="D421" s="65">
        <v>175</v>
      </c>
    </row>
    <row r="422" spans="1:4" x14ac:dyDescent="0.25">
      <c r="A422" s="65" t="s">
        <v>221</v>
      </c>
      <c r="B422" s="65">
        <v>110</v>
      </c>
      <c r="C422" s="65">
        <v>65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825</v>
      </c>
      <c r="D424" s="65">
        <v>780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10790</v>
      </c>
      <c r="C427" s="65">
        <v>5595</v>
      </c>
      <c r="D427" s="65">
        <v>5195</v>
      </c>
    </row>
    <row r="428" spans="1:4" x14ac:dyDescent="0.25">
      <c r="A428" s="65" t="s">
        <v>227</v>
      </c>
      <c r="B428" s="65">
        <v>1090</v>
      </c>
      <c r="C428" s="65">
        <v>310</v>
      </c>
      <c r="D428" s="65">
        <v>780</v>
      </c>
    </row>
    <row r="429" spans="1:4" x14ac:dyDescent="0.25">
      <c r="A429" s="65" t="s">
        <v>228</v>
      </c>
      <c r="B429" s="65">
        <v>1240</v>
      </c>
      <c r="C429" s="65">
        <v>735</v>
      </c>
      <c r="D429" s="65">
        <v>510</v>
      </c>
    </row>
    <row r="430" spans="1:4" x14ac:dyDescent="0.25">
      <c r="A430" s="65" t="s">
        <v>229</v>
      </c>
      <c r="B430" s="65">
        <v>2660</v>
      </c>
      <c r="C430" s="65">
        <v>1845</v>
      </c>
      <c r="D430" s="65">
        <v>815</v>
      </c>
    </row>
    <row r="431" spans="1:4" x14ac:dyDescent="0.25">
      <c r="A431" s="65" t="s">
        <v>230</v>
      </c>
      <c r="B431" s="65">
        <v>325</v>
      </c>
      <c r="C431" s="65">
        <v>80</v>
      </c>
      <c r="D431" s="65">
        <v>245</v>
      </c>
    </row>
    <row r="432" spans="1:4" x14ac:dyDescent="0.25">
      <c r="A432" s="65" t="s">
        <v>231</v>
      </c>
      <c r="B432" s="65">
        <v>10</v>
      </c>
      <c r="C432" s="65">
        <v>5</v>
      </c>
      <c r="D432" s="65">
        <v>5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75515</v>
      </c>
      <c r="C434" s="65">
        <v>40455</v>
      </c>
      <c r="D434" s="65">
        <v>35060</v>
      </c>
    </row>
    <row r="435" spans="1:4" x14ac:dyDescent="0.25">
      <c r="A435" s="65" t="s">
        <v>234</v>
      </c>
      <c r="B435" s="65">
        <v>335</v>
      </c>
      <c r="C435" s="65">
        <v>280</v>
      </c>
      <c r="D435" s="65">
        <v>55</v>
      </c>
    </row>
    <row r="436" spans="1:4" x14ac:dyDescent="0.25">
      <c r="A436" s="65" t="s">
        <v>235</v>
      </c>
      <c r="B436" s="65">
        <v>40</v>
      </c>
      <c r="C436" s="65">
        <v>25</v>
      </c>
      <c r="D436" s="65">
        <v>20</v>
      </c>
    </row>
    <row r="437" spans="1:4" x14ac:dyDescent="0.25">
      <c r="A437" s="65" t="s">
        <v>236</v>
      </c>
      <c r="B437" s="65">
        <v>185</v>
      </c>
      <c r="C437" s="65">
        <v>130</v>
      </c>
      <c r="D437" s="65">
        <v>55</v>
      </c>
    </row>
    <row r="438" spans="1:4" x14ac:dyDescent="0.25">
      <c r="A438" s="65" t="s">
        <v>237</v>
      </c>
      <c r="B438" s="65">
        <v>50</v>
      </c>
      <c r="C438" s="65">
        <v>20</v>
      </c>
      <c r="D438" s="65">
        <v>30</v>
      </c>
    </row>
    <row r="439" spans="1:4" x14ac:dyDescent="0.25">
      <c r="A439" s="65" t="s">
        <v>238</v>
      </c>
      <c r="B439" s="65">
        <v>30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15</v>
      </c>
      <c r="C440" s="65">
        <v>10</v>
      </c>
      <c r="D440" s="65">
        <v>5</v>
      </c>
    </row>
    <row r="441" spans="1:4" x14ac:dyDescent="0.25">
      <c r="A441" s="65" t="s">
        <v>240</v>
      </c>
      <c r="B441" s="65">
        <v>810</v>
      </c>
      <c r="C441" s="65">
        <v>695</v>
      </c>
      <c r="D441" s="65">
        <v>115</v>
      </c>
    </row>
    <row r="442" spans="1:4" x14ac:dyDescent="0.25">
      <c r="A442" s="65" t="s">
        <v>241</v>
      </c>
      <c r="B442" s="65">
        <v>640</v>
      </c>
      <c r="C442" s="65">
        <v>515</v>
      </c>
      <c r="D442" s="65">
        <v>125</v>
      </c>
    </row>
    <row r="443" spans="1:4" x14ac:dyDescent="0.25">
      <c r="A443" s="65" t="s">
        <v>242</v>
      </c>
      <c r="B443" s="65">
        <v>120</v>
      </c>
      <c r="C443" s="65">
        <v>95</v>
      </c>
      <c r="D443" s="65">
        <v>25</v>
      </c>
    </row>
    <row r="444" spans="1:4" x14ac:dyDescent="0.25">
      <c r="A444" s="65" t="s">
        <v>243</v>
      </c>
      <c r="B444" s="65">
        <v>210</v>
      </c>
      <c r="C444" s="65">
        <v>125</v>
      </c>
      <c r="D444" s="65">
        <v>85</v>
      </c>
    </row>
    <row r="445" spans="1:4" x14ac:dyDescent="0.25">
      <c r="A445" s="65" t="s">
        <v>244</v>
      </c>
      <c r="B445" s="65">
        <v>90</v>
      </c>
      <c r="C445" s="65">
        <v>40</v>
      </c>
      <c r="D445" s="65">
        <v>45</v>
      </c>
    </row>
    <row r="446" spans="1:4" x14ac:dyDescent="0.25">
      <c r="A446" s="65" t="s">
        <v>245</v>
      </c>
      <c r="B446" s="65">
        <v>105</v>
      </c>
      <c r="C446" s="65">
        <v>40</v>
      </c>
      <c r="D446" s="65">
        <v>70</v>
      </c>
    </row>
    <row r="447" spans="1:4" x14ac:dyDescent="0.25">
      <c r="A447" s="65" t="s">
        <v>246</v>
      </c>
      <c r="B447" s="65">
        <v>130</v>
      </c>
      <c r="C447" s="65">
        <v>115</v>
      </c>
      <c r="D447" s="65">
        <v>15</v>
      </c>
    </row>
    <row r="448" spans="1:4" x14ac:dyDescent="0.25">
      <c r="A448" s="65" t="s">
        <v>247</v>
      </c>
      <c r="B448" s="65">
        <v>290</v>
      </c>
      <c r="C448" s="65">
        <v>170</v>
      </c>
      <c r="D448" s="65">
        <v>120</v>
      </c>
    </row>
    <row r="449" spans="1:4" x14ac:dyDescent="0.25">
      <c r="A449" s="65" t="s">
        <v>248</v>
      </c>
      <c r="B449" s="65">
        <v>255</v>
      </c>
      <c r="C449" s="65">
        <v>180</v>
      </c>
      <c r="D449" s="65">
        <v>80</v>
      </c>
    </row>
    <row r="450" spans="1:4" x14ac:dyDescent="0.25">
      <c r="A450" s="65" t="s">
        <v>249</v>
      </c>
      <c r="B450" s="65">
        <v>40</v>
      </c>
      <c r="C450" s="65">
        <v>25</v>
      </c>
      <c r="D450" s="65">
        <v>15</v>
      </c>
    </row>
    <row r="451" spans="1:4" x14ac:dyDescent="0.25">
      <c r="A451" s="65" t="s">
        <v>250</v>
      </c>
      <c r="B451" s="65">
        <v>20</v>
      </c>
      <c r="C451" s="65">
        <v>15</v>
      </c>
      <c r="D451" s="65">
        <v>5</v>
      </c>
    </row>
    <row r="452" spans="1:4" x14ac:dyDescent="0.25">
      <c r="A452" s="65" t="s">
        <v>251</v>
      </c>
      <c r="B452" s="65">
        <v>590</v>
      </c>
      <c r="C452" s="65">
        <v>420</v>
      </c>
      <c r="D452" s="65">
        <v>165</v>
      </c>
    </row>
    <row r="453" spans="1:4" x14ac:dyDescent="0.25">
      <c r="A453" s="65" t="s">
        <v>252</v>
      </c>
      <c r="B453" s="65">
        <v>110</v>
      </c>
      <c r="C453" s="65">
        <v>50</v>
      </c>
      <c r="D453" s="65">
        <v>55</v>
      </c>
    </row>
    <row r="454" spans="1:4" x14ac:dyDescent="0.25">
      <c r="A454" s="65" t="s">
        <v>253</v>
      </c>
      <c r="B454" s="65">
        <v>50</v>
      </c>
      <c r="C454" s="65">
        <v>50</v>
      </c>
      <c r="D454" s="65" t="s">
        <v>67</v>
      </c>
    </row>
    <row r="455" spans="1:4" x14ac:dyDescent="0.25">
      <c r="A455" s="65" t="s">
        <v>254</v>
      </c>
      <c r="B455" s="65">
        <v>1125</v>
      </c>
      <c r="C455" s="65">
        <v>1010</v>
      </c>
      <c r="D455" s="65">
        <v>115</v>
      </c>
    </row>
    <row r="456" spans="1:4" x14ac:dyDescent="0.25">
      <c r="A456" s="65" t="s">
        <v>255</v>
      </c>
      <c r="B456" s="65">
        <v>40</v>
      </c>
      <c r="C456" s="65">
        <v>35</v>
      </c>
      <c r="D456" s="65">
        <v>5</v>
      </c>
    </row>
    <row r="457" spans="1:4" x14ac:dyDescent="0.25">
      <c r="A457" s="65" t="s">
        <v>256</v>
      </c>
      <c r="B457" s="65">
        <v>85</v>
      </c>
      <c r="C457" s="65">
        <v>40</v>
      </c>
      <c r="D457" s="65">
        <v>45</v>
      </c>
    </row>
    <row r="458" spans="1:4" x14ac:dyDescent="0.25">
      <c r="A458" s="65" t="s">
        <v>257</v>
      </c>
      <c r="B458" s="65">
        <v>235</v>
      </c>
      <c r="C458" s="65">
        <v>150</v>
      </c>
      <c r="D458" s="65">
        <v>85</v>
      </c>
    </row>
    <row r="459" spans="1:4" x14ac:dyDescent="0.25">
      <c r="A459" s="65" t="s">
        <v>258</v>
      </c>
      <c r="B459" s="65">
        <v>45</v>
      </c>
      <c r="C459" s="65">
        <v>25</v>
      </c>
      <c r="D459" s="65">
        <v>20</v>
      </c>
    </row>
    <row r="460" spans="1:4" x14ac:dyDescent="0.25">
      <c r="A460" s="65" t="s">
        <v>259</v>
      </c>
      <c r="B460" s="65">
        <v>530</v>
      </c>
      <c r="C460" s="65">
        <v>365</v>
      </c>
      <c r="D460" s="65">
        <v>165</v>
      </c>
    </row>
    <row r="461" spans="1:4" x14ac:dyDescent="0.25">
      <c r="A461" s="65" t="s">
        <v>260</v>
      </c>
      <c r="B461" s="65">
        <v>6175</v>
      </c>
      <c r="C461" s="65">
        <v>4640</v>
      </c>
      <c r="D461" s="65">
        <v>1535</v>
      </c>
    </row>
    <row r="462" spans="1:4" x14ac:dyDescent="0.25">
      <c r="A462" s="65" t="s">
        <v>261</v>
      </c>
      <c r="B462" s="65">
        <v>95</v>
      </c>
      <c r="C462" s="65">
        <v>55</v>
      </c>
      <c r="D462" s="65">
        <v>40</v>
      </c>
    </row>
    <row r="463" spans="1:4" x14ac:dyDescent="0.25">
      <c r="A463" s="65" t="s">
        <v>262</v>
      </c>
      <c r="B463" s="65">
        <v>25</v>
      </c>
      <c r="C463" s="65">
        <v>5</v>
      </c>
      <c r="D463" s="65">
        <v>20</v>
      </c>
    </row>
    <row r="464" spans="1:4" x14ac:dyDescent="0.25">
      <c r="A464" s="65" t="s">
        <v>263</v>
      </c>
      <c r="B464" s="65">
        <v>545</v>
      </c>
      <c r="C464" s="65">
        <v>175</v>
      </c>
      <c r="D464" s="65">
        <v>370</v>
      </c>
    </row>
    <row r="465" spans="1:4" x14ac:dyDescent="0.25">
      <c r="A465" s="65" t="s">
        <v>264</v>
      </c>
      <c r="B465" s="65">
        <v>100</v>
      </c>
      <c r="C465" s="65">
        <v>55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30</v>
      </c>
      <c r="D466" s="65">
        <v>70</v>
      </c>
    </row>
    <row r="467" spans="1:4" x14ac:dyDescent="0.25">
      <c r="A467" s="65" t="s">
        <v>266</v>
      </c>
      <c r="B467" s="65">
        <v>160</v>
      </c>
      <c r="C467" s="65">
        <v>70</v>
      </c>
      <c r="D467" s="65">
        <v>90</v>
      </c>
    </row>
    <row r="468" spans="1:4" x14ac:dyDescent="0.25">
      <c r="A468" s="65" t="s">
        <v>267</v>
      </c>
      <c r="B468" s="65">
        <v>200</v>
      </c>
      <c r="C468" s="65">
        <v>80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140</v>
      </c>
      <c r="C470" s="65">
        <v>50</v>
      </c>
      <c r="D470" s="65">
        <v>90</v>
      </c>
    </row>
    <row r="471" spans="1:4" x14ac:dyDescent="0.25">
      <c r="A471" s="65" t="s">
        <v>270</v>
      </c>
      <c r="B471" s="65">
        <v>125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75</v>
      </c>
      <c r="C472" s="65">
        <v>30</v>
      </c>
      <c r="D472" s="65">
        <v>45</v>
      </c>
    </row>
    <row r="473" spans="1:4" x14ac:dyDescent="0.25">
      <c r="A473" s="65" t="s">
        <v>272</v>
      </c>
      <c r="B473" s="65">
        <v>1095</v>
      </c>
      <c r="C473" s="65">
        <v>545</v>
      </c>
      <c r="D473" s="65">
        <v>550</v>
      </c>
    </row>
    <row r="474" spans="1:4" x14ac:dyDescent="0.25">
      <c r="A474" s="65" t="s">
        <v>273</v>
      </c>
      <c r="B474" s="65">
        <v>270</v>
      </c>
      <c r="C474" s="65">
        <v>110</v>
      </c>
      <c r="D474" s="65">
        <v>160</v>
      </c>
    </row>
    <row r="475" spans="1:4" x14ac:dyDescent="0.25">
      <c r="A475" s="65" t="s">
        <v>274</v>
      </c>
      <c r="B475" s="65">
        <v>3010</v>
      </c>
      <c r="C475" s="65">
        <v>1270</v>
      </c>
      <c r="D475" s="65">
        <v>1735</v>
      </c>
    </row>
    <row r="476" spans="1:4" x14ac:dyDescent="0.25">
      <c r="A476" s="65" t="s">
        <v>275</v>
      </c>
      <c r="B476" s="65">
        <v>4525</v>
      </c>
      <c r="C476" s="65">
        <v>3020</v>
      </c>
      <c r="D476" s="65">
        <v>1505</v>
      </c>
    </row>
    <row r="477" spans="1:4" x14ac:dyDescent="0.25">
      <c r="A477" s="65" t="s">
        <v>276</v>
      </c>
      <c r="B477" s="65">
        <v>250</v>
      </c>
      <c r="C477" s="65">
        <v>110</v>
      </c>
      <c r="D477" s="65">
        <v>140</v>
      </c>
    </row>
    <row r="478" spans="1:4" x14ac:dyDescent="0.25">
      <c r="A478" s="65" t="s">
        <v>277</v>
      </c>
      <c r="B478" s="65">
        <v>225</v>
      </c>
      <c r="C478" s="65">
        <v>120</v>
      </c>
      <c r="D478" s="65">
        <v>100</v>
      </c>
    </row>
    <row r="479" spans="1:4" x14ac:dyDescent="0.25">
      <c r="A479" s="65" t="s">
        <v>278</v>
      </c>
      <c r="B479" s="65">
        <v>20</v>
      </c>
      <c r="C479" s="65">
        <v>15</v>
      </c>
      <c r="D479" s="65">
        <v>5</v>
      </c>
    </row>
    <row r="480" spans="1:4" x14ac:dyDescent="0.25">
      <c r="A480" s="65" t="s">
        <v>279</v>
      </c>
      <c r="B480" s="65">
        <v>670</v>
      </c>
      <c r="C480" s="65">
        <v>250</v>
      </c>
      <c r="D480" s="65">
        <v>420</v>
      </c>
    </row>
    <row r="481" spans="1:4" x14ac:dyDescent="0.25">
      <c r="A481" s="65" t="s">
        <v>280</v>
      </c>
      <c r="B481" s="65">
        <v>420</v>
      </c>
      <c r="C481" s="65">
        <v>235</v>
      </c>
      <c r="D481" s="65">
        <v>185</v>
      </c>
    </row>
    <row r="482" spans="1:4" x14ac:dyDescent="0.25">
      <c r="A482" s="65" t="s">
        <v>281</v>
      </c>
      <c r="B482" s="65">
        <v>520</v>
      </c>
      <c r="C482" s="65">
        <v>330</v>
      </c>
      <c r="D482" s="65">
        <v>190</v>
      </c>
    </row>
    <row r="483" spans="1:4" x14ac:dyDescent="0.25">
      <c r="A483" s="65" t="s">
        <v>282</v>
      </c>
      <c r="B483" s="65">
        <v>155</v>
      </c>
      <c r="C483" s="65">
        <v>45</v>
      </c>
      <c r="D483" s="65">
        <v>110</v>
      </c>
    </row>
    <row r="484" spans="1:4" x14ac:dyDescent="0.25">
      <c r="A484" s="65" t="s">
        <v>283</v>
      </c>
      <c r="B484" s="65">
        <v>55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5315</v>
      </c>
      <c r="C485" s="65">
        <v>3125</v>
      </c>
      <c r="D485" s="65">
        <v>2190</v>
      </c>
    </row>
    <row r="486" spans="1:4" x14ac:dyDescent="0.25">
      <c r="A486" s="65" t="s">
        <v>285</v>
      </c>
      <c r="B486" s="65">
        <v>1345</v>
      </c>
      <c r="C486" s="65">
        <v>875</v>
      </c>
      <c r="D486" s="65">
        <v>470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120</v>
      </c>
    </row>
    <row r="488" spans="1:4" x14ac:dyDescent="0.25">
      <c r="A488" s="65" t="s">
        <v>287</v>
      </c>
      <c r="B488" s="65">
        <v>95</v>
      </c>
      <c r="C488" s="65">
        <v>55</v>
      </c>
      <c r="D488" s="65">
        <v>40</v>
      </c>
    </row>
    <row r="489" spans="1:4" x14ac:dyDescent="0.25">
      <c r="A489" s="65" t="s">
        <v>288</v>
      </c>
      <c r="B489" s="65">
        <v>805</v>
      </c>
      <c r="C489" s="65">
        <v>385</v>
      </c>
      <c r="D489" s="65">
        <v>420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975</v>
      </c>
      <c r="C491" s="65">
        <v>555</v>
      </c>
      <c r="D491" s="65">
        <v>420</v>
      </c>
    </row>
    <row r="492" spans="1:4" x14ac:dyDescent="0.25">
      <c r="A492" s="65" t="s">
        <v>291</v>
      </c>
      <c r="B492" s="65">
        <v>80</v>
      </c>
      <c r="C492" s="65">
        <v>35</v>
      </c>
      <c r="D492" s="65">
        <v>45</v>
      </c>
    </row>
    <row r="493" spans="1:4" x14ac:dyDescent="0.25">
      <c r="A493" s="65" t="s">
        <v>292</v>
      </c>
      <c r="B493" s="65">
        <v>155</v>
      </c>
      <c r="C493" s="65">
        <v>85</v>
      </c>
      <c r="D493" s="65">
        <v>70</v>
      </c>
    </row>
    <row r="494" spans="1:4" x14ac:dyDescent="0.25">
      <c r="A494" s="65" t="s">
        <v>293</v>
      </c>
      <c r="B494" s="65">
        <v>845</v>
      </c>
      <c r="C494" s="65">
        <v>685</v>
      </c>
      <c r="D494" s="65">
        <v>160</v>
      </c>
    </row>
    <row r="495" spans="1:4" x14ac:dyDescent="0.25">
      <c r="A495" s="65" t="s">
        <v>294</v>
      </c>
      <c r="B495" s="65">
        <v>185</v>
      </c>
      <c r="C495" s="65">
        <v>115</v>
      </c>
      <c r="D495" s="65">
        <v>70</v>
      </c>
    </row>
    <row r="496" spans="1:4" x14ac:dyDescent="0.25">
      <c r="A496" s="65" t="s">
        <v>295</v>
      </c>
      <c r="B496" s="65">
        <v>380</v>
      </c>
      <c r="C496" s="65">
        <v>105</v>
      </c>
      <c r="D496" s="65">
        <v>275</v>
      </c>
    </row>
    <row r="497" spans="1:4" x14ac:dyDescent="0.25">
      <c r="A497" s="65" t="s">
        <v>296</v>
      </c>
      <c r="B497" s="65">
        <v>280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12865</v>
      </c>
      <c r="C498" s="65">
        <v>7760</v>
      </c>
      <c r="D498" s="65">
        <v>5100</v>
      </c>
    </row>
    <row r="499" spans="1:4" x14ac:dyDescent="0.25">
      <c r="A499" s="65" t="s">
        <v>298</v>
      </c>
      <c r="B499" s="65">
        <v>45</v>
      </c>
      <c r="C499" s="65">
        <v>5</v>
      </c>
      <c r="D499" s="65">
        <v>40</v>
      </c>
    </row>
    <row r="500" spans="1:4" x14ac:dyDescent="0.25">
      <c r="A500" s="65" t="s">
        <v>299</v>
      </c>
      <c r="B500" s="65">
        <v>910</v>
      </c>
      <c r="C500" s="65">
        <v>80</v>
      </c>
      <c r="D500" s="65">
        <v>830</v>
      </c>
    </row>
    <row r="501" spans="1:4" x14ac:dyDescent="0.25">
      <c r="A501" s="65" t="s">
        <v>300</v>
      </c>
      <c r="B501" s="65">
        <v>1235</v>
      </c>
      <c r="C501" s="65">
        <v>575</v>
      </c>
      <c r="D501" s="65">
        <v>660</v>
      </c>
    </row>
    <row r="502" spans="1:4" x14ac:dyDescent="0.25">
      <c r="A502" s="65" t="s">
        <v>301</v>
      </c>
      <c r="B502" s="65">
        <v>445</v>
      </c>
      <c r="C502" s="65">
        <v>230</v>
      </c>
      <c r="D502" s="65">
        <v>215</v>
      </c>
    </row>
    <row r="503" spans="1:4" x14ac:dyDescent="0.25">
      <c r="A503" s="65" t="s">
        <v>302</v>
      </c>
      <c r="B503" s="65">
        <v>33080</v>
      </c>
      <c r="C503" s="65">
        <v>19035</v>
      </c>
      <c r="D503" s="65">
        <v>14050</v>
      </c>
    </row>
    <row r="504" spans="1:4" x14ac:dyDescent="0.25">
      <c r="A504" s="65" t="s">
        <v>137</v>
      </c>
      <c r="B504" s="65">
        <v>270</v>
      </c>
      <c r="C504" s="65">
        <v>135</v>
      </c>
      <c r="D504" s="65">
        <v>135</v>
      </c>
    </row>
    <row r="505" spans="1:4" x14ac:dyDescent="0.25">
      <c r="A505" s="65" t="s">
        <v>139</v>
      </c>
      <c r="B505" s="65">
        <v>625</v>
      </c>
      <c r="C505" s="65">
        <v>360</v>
      </c>
      <c r="D505" s="65">
        <v>260</v>
      </c>
    </row>
    <row r="506" spans="1:4" x14ac:dyDescent="0.25">
      <c r="A506" s="65" t="s">
        <v>303</v>
      </c>
      <c r="B506" s="65">
        <v>1385</v>
      </c>
      <c r="C506" s="65">
        <v>865</v>
      </c>
      <c r="D506" s="65">
        <v>525</v>
      </c>
    </row>
    <row r="507" spans="1:4" x14ac:dyDescent="0.25">
      <c r="A507" s="65" t="s">
        <v>304</v>
      </c>
      <c r="B507" s="65">
        <v>120060</v>
      </c>
      <c r="C507" s="65">
        <v>66760</v>
      </c>
      <c r="D507" s="65">
        <v>53300</v>
      </c>
    </row>
    <row r="508" spans="1:4" ht="15" customHeight="1" x14ac:dyDescent="0.25">
      <c r="A508" s="164" t="s">
        <v>308</v>
      </c>
      <c r="B508" s="165"/>
      <c r="C508" s="165"/>
      <c r="D508" s="166"/>
    </row>
    <row r="509" spans="1:4" x14ac:dyDescent="0.25">
      <c r="A509" s="65" t="s">
        <v>186</v>
      </c>
      <c r="B509" s="65">
        <v>1545</v>
      </c>
      <c r="C509" s="65">
        <v>910</v>
      </c>
      <c r="D509" s="65">
        <v>635</v>
      </c>
    </row>
    <row r="510" spans="1:4" x14ac:dyDescent="0.25">
      <c r="A510" s="65" t="s">
        <v>187</v>
      </c>
      <c r="B510" s="65">
        <v>355</v>
      </c>
      <c r="C510" s="65">
        <v>170</v>
      </c>
      <c r="D510" s="65">
        <v>185</v>
      </c>
    </row>
    <row r="511" spans="1:4" x14ac:dyDescent="0.25">
      <c r="A511" s="65" t="s">
        <v>188</v>
      </c>
      <c r="B511" s="65">
        <v>1695</v>
      </c>
      <c r="C511" s="65">
        <v>930</v>
      </c>
      <c r="D511" s="65">
        <v>765</v>
      </c>
    </row>
    <row r="512" spans="1:4" x14ac:dyDescent="0.25">
      <c r="A512" s="65" t="s">
        <v>189</v>
      </c>
      <c r="B512" s="65">
        <v>9875</v>
      </c>
      <c r="C512" s="65">
        <v>5600</v>
      </c>
      <c r="D512" s="65">
        <v>4280</v>
      </c>
    </row>
    <row r="513" spans="1:4" x14ac:dyDescent="0.25">
      <c r="A513" s="65" t="s">
        <v>190</v>
      </c>
      <c r="B513" s="65">
        <v>290</v>
      </c>
      <c r="C513" s="65">
        <v>130</v>
      </c>
      <c r="D513" s="65">
        <v>160</v>
      </c>
    </row>
    <row r="514" spans="1:4" x14ac:dyDescent="0.25">
      <c r="A514" s="65" t="s">
        <v>191</v>
      </c>
      <c r="B514" s="65">
        <v>105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200</v>
      </c>
      <c r="C515" s="65">
        <v>70</v>
      </c>
      <c r="D515" s="65">
        <v>130</v>
      </c>
    </row>
    <row r="516" spans="1:4" x14ac:dyDescent="0.25">
      <c r="A516" s="65" t="s">
        <v>193</v>
      </c>
      <c r="B516" s="65">
        <v>1000</v>
      </c>
      <c r="C516" s="65">
        <v>450</v>
      </c>
      <c r="D516" s="65">
        <v>545</v>
      </c>
    </row>
    <row r="517" spans="1:4" x14ac:dyDescent="0.25">
      <c r="A517" s="65" t="s">
        <v>194</v>
      </c>
      <c r="B517" s="65">
        <v>4290</v>
      </c>
      <c r="C517" s="65">
        <v>2575</v>
      </c>
      <c r="D517" s="65">
        <v>1715</v>
      </c>
    </row>
    <row r="518" spans="1:4" x14ac:dyDescent="0.25">
      <c r="A518" s="65" t="s">
        <v>195</v>
      </c>
      <c r="B518" s="65">
        <v>185</v>
      </c>
      <c r="C518" s="65">
        <v>110</v>
      </c>
      <c r="D518" s="65">
        <v>75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4550</v>
      </c>
      <c r="C520" s="65">
        <v>2900</v>
      </c>
      <c r="D520" s="65">
        <v>1645</v>
      </c>
    </row>
    <row r="521" spans="1:4" x14ac:dyDescent="0.25">
      <c r="A521" s="65" t="s">
        <v>198</v>
      </c>
      <c r="B521" s="65">
        <v>4720</v>
      </c>
      <c r="C521" s="65">
        <v>2440</v>
      </c>
      <c r="D521" s="65">
        <v>2285</v>
      </c>
    </row>
    <row r="522" spans="1:4" x14ac:dyDescent="0.25">
      <c r="A522" s="65" t="s">
        <v>199</v>
      </c>
      <c r="B522" s="65">
        <v>2460</v>
      </c>
      <c r="C522" s="65">
        <v>1550</v>
      </c>
      <c r="D522" s="65">
        <v>915</v>
      </c>
    </row>
    <row r="523" spans="1:4" x14ac:dyDescent="0.25">
      <c r="A523" s="65" t="s">
        <v>200</v>
      </c>
      <c r="B523" s="65">
        <v>3045</v>
      </c>
      <c r="C523" s="65">
        <v>1745</v>
      </c>
      <c r="D523" s="65">
        <v>1300</v>
      </c>
    </row>
    <row r="524" spans="1:4" x14ac:dyDescent="0.25">
      <c r="A524" s="65" t="s">
        <v>201</v>
      </c>
      <c r="B524" s="65">
        <v>3215</v>
      </c>
      <c r="C524" s="65">
        <v>1585</v>
      </c>
      <c r="D524" s="65">
        <v>1630</v>
      </c>
    </row>
    <row r="525" spans="1:4" x14ac:dyDescent="0.25">
      <c r="A525" s="65" t="s">
        <v>202</v>
      </c>
      <c r="B525" s="65">
        <v>65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1370</v>
      </c>
      <c r="C527" s="65">
        <v>690</v>
      </c>
      <c r="D527" s="65">
        <v>680</v>
      </c>
    </row>
    <row r="528" spans="1:4" x14ac:dyDescent="0.25">
      <c r="A528" s="65" t="s">
        <v>205</v>
      </c>
      <c r="B528" s="65">
        <v>420</v>
      </c>
      <c r="C528" s="65">
        <v>170</v>
      </c>
      <c r="D528" s="65">
        <v>255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1140</v>
      </c>
      <c r="C530" s="65">
        <v>625</v>
      </c>
      <c r="D530" s="65">
        <v>520</v>
      </c>
    </row>
    <row r="531" spans="1:4" x14ac:dyDescent="0.25">
      <c r="A531" s="65" t="s">
        <v>208</v>
      </c>
      <c r="B531" s="65">
        <v>23795</v>
      </c>
      <c r="C531" s="65">
        <v>13085</v>
      </c>
      <c r="D531" s="65">
        <v>10715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1350</v>
      </c>
      <c r="C533" s="65">
        <v>675</v>
      </c>
      <c r="D533" s="65">
        <v>675</v>
      </c>
    </row>
    <row r="534" spans="1:4" x14ac:dyDescent="0.25">
      <c r="A534" s="65" t="s">
        <v>211</v>
      </c>
      <c r="B534" s="65">
        <v>35165</v>
      </c>
      <c r="C534" s="65">
        <v>20795</v>
      </c>
      <c r="D534" s="65">
        <v>14365</v>
      </c>
    </row>
    <row r="535" spans="1:4" x14ac:dyDescent="0.25">
      <c r="A535" s="65" t="s">
        <v>212</v>
      </c>
      <c r="B535" s="65">
        <v>3495</v>
      </c>
      <c r="C535" s="65">
        <v>1885</v>
      </c>
      <c r="D535" s="65">
        <v>1605</v>
      </c>
    </row>
    <row r="536" spans="1:4" x14ac:dyDescent="0.25">
      <c r="A536" s="65" t="s">
        <v>213</v>
      </c>
      <c r="B536" s="65">
        <v>23235</v>
      </c>
      <c r="C536" s="65">
        <v>14910</v>
      </c>
      <c r="D536" s="65">
        <v>8320</v>
      </c>
    </row>
    <row r="537" spans="1:4" x14ac:dyDescent="0.25">
      <c r="A537" s="65" t="s">
        <v>214</v>
      </c>
      <c r="B537" s="65">
        <v>6555</v>
      </c>
      <c r="C537" s="65">
        <v>2415</v>
      </c>
      <c r="D537" s="65">
        <v>4140</v>
      </c>
    </row>
    <row r="538" spans="1:4" x14ac:dyDescent="0.25">
      <c r="A538" s="65" t="s">
        <v>215</v>
      </c>
      <c r="B538" s="65">
        <v>340</v>
      </c>
      <c r="C538" s="65">
        <v>140</v>
      </c>
      <c r="D538" s="65">
        <v>200</v>
      </c>
    </row>
    <row r="539" spans="1:4" x14ac:dyDescent="0.25">
      <c r="A539" s="65" t="s">
        <v>216</v>
      </c>
      <c r="B539" s="65">
        <v>450</v>
      </c>
      <c r="C539" s="65">
        <v>195</v>
      </c>
      <c r="D539" s="65">
        <v>260</v>
      </c>
    </row>
    <row r="540" spans="1:4" x14ac:dyDescent="0.25">
      <c r="A540" s="65" t="s">
        <v>217</v>
      </c>
      <c r="B540" s="65">
        <v>260</v>
      </c>
      <c r="C540" s="65">
        <v>140</v>
      </c>
      <c r="D540" s="65">
        <v>120</v>
      </c>
    </row>
    <row r="541" spans="1:4" x14ac:dyDescent="0.25">
      <c r="A541" s="65" t="s">
        <v>218</v>
      </c>
      <c r="B541" s="65">
        <v>170</v>
      </c>
      <c r="C541" s="65">
        <v>80</v>
      </c>
      <c r="D541" s="65">
        <v>90</v>
      </c>
    </row>
    <row r="542" spans="1:4" x14ac:dyDescent="0.25">
      <c r="A542" s="65" t="s">
        <v>219</v>
      </c>
      <c r="B542" s="65">
        <v>5025</v>
      </c>
      <c r="C542" s="65">
        <v>2535</v>
      </c>
      <c r="D542" s="65">
        <v>2490</v>
      </c>
    </row>
    <row r="543" spans="1:4" x14ac:dyDescent="0.25">
      <c r="A543" s="65" t="s">
        <v>220</v>
      </c>
      <c r="B543" s="65">
        <v>950</v>
      </c>
      <c r="C543" s="65">
        <v>470</v>
      </c>
      <c r="D543" s="65">
        <v>480</v>
      </c>
    </row>
    <row r="544" spans="1:4" x14ac:dyDescent="0.25">
      <c r="A544" s="65" t="s">
        <v>221</v>
      </c>
      <c r="B544" s="65">
        <v>245</v>
      </c>
      <c r="C544" s="65">
        <v>145</v>
      </c>
      <c r="D544" s="65">
        <v>95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2410</v>
      </c>
      <c r="C546" s="65">
        <v>1320</v>
      </c>
      <c r="D546" s="65">
        <v>1085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440</v>
      </c>
      <c r="C548" s="65">
        <v>205</v>
      </c>
      <c r="D548" s="65">
        <v>235</v>
      </c>
    </row>
    <row r="549" spans="1:4" x14ac:dyDescent="0.25">
      <c r="A549" s="65" t="s">
        <v>226</v>
      </c>
      <c r="B549" s="65">
        <v>18945</v>
      </c>
      <c r="C549" s="65">
        <v>9855</v>
      </c>
      <c r="D549" s="65">
        <v>9085</v>
      </c>
    </row>
    <row r="550" spans="1:4" x14ac:dyDescent="0.25">
      <c r="A550" s="65" t="s">
        <v>227</v>
      </c>
      <c r="B550" s="65">
        <v>2495</v>
      </c>
      <c r="C550" s="65">
        <v>955</v>
      </c>
      <c r="D550" s="65">
        <v>1540</v>
      </c>
    </row>
    <row r="551" spans="1:4" x14ac:dyDescent="0.25">
      <c r="A551" s="65" t="s">
        <v>228</v>
      </c>
      <c r="B551" s="65">
        <v>4470</v>
      </c>
      <c r="C551" s="65">
        <v>2950</v>
      </c>
      <c r="D551" s="65">
        <v>1520</v>
      </c>
    </row>
    <row r="552" spans="1:4" x14ac:dyDescent="0.25">
      <c r="A552" s="65" t="s">
        <v>229</v>
      </c>
      <c r="B552" s="65">
        <v>2225</v>
      </c>
      <c r="C552" s="65">
        <v>1530</v>
      </c>
      <c r="D552" s="65">
        <v>695</v>
      </c>
    </row>
    <row r="553" spans="1:4" x14ac:dyDescent="0.25">
      <c r="A553" s="65" t="s">
        <v>230</v>
      </c>
      <c r="B553" s="65">
        <v>595</v>
      </c>
      <c r="C553" s="65">
        <v>165</v>
      </c>
      <c r="D553" s="65">
        <v>430</v>
      </c>
    </row>
    <row r="554" spans="1:4" x14ac:dyDescent="0.25">
      <c r="A554" s="65" t="s">
        <v>231</v>
      </c>
      <c r="B554" s="65">
        <v>25</v>
      </c>
      <c r="C554" s="65">
        <v>15</v>
      </c>
      <c r="D554" s="65">
        <v>10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173360</v>
      </c>
      <c r="C556" s="65">
        <v>97270</v>
      </c>
      <c r="D556" s="65">
        <v>76090</v>
      </c>
    </row>
    <row r="557" spans="1:4" x14ac:dyDescent="0.25">
      <c r="A557" s="65" t="s">
        <v>234</v>
      </c>
      <c r="B557" s="65">
        <v>300</v>
      </c>
      <c r="C557" s="65">
        <v>225</v>
      </c>
      <c r="D557" s="65">
        <v>70</v>
      </c>
    </row>
    <row r="558" spans="1:4" x14ac:dyDescent="0.25">
      <c r="A558" s="65" t="s">
        <v>235</v>
      </c>
      <c r="B558" s="65">
        <v>80</v>
      </c>
      <c r="C558" s="65">
        <v>45</v>
      </c>
      <c r="D558" s="65">
        <v>35</v>
      </c>
    </row>
    <row r="559" spans="1:4" x14ac:dyDescent="0.25">
      <c r="A559" s="65" t="s">
        <v>236</v>
      </c>
      <c r="B559" s="65">
        <v>435</v>
      </c>
      <c r="C559" s="65">
        <v>295</v>
      </c>
      <c r="D559" s="65">
        <v>140</v>
      </c>
    </row>
    <row r="560" spans="1:4" x14ac:dyDescent="0.25">
      <c r="A560" s="65" t="s">
        <v>237</v>
      </c>
      <c r="B560" s="65">
        <v>65</v>
      </c>
      <c r="C560" s="65">
        <v>35</v>
      </c>
      <c r="D560" s="65">
        <v>30</v>
      </c>
    </row>
    <row r="561" spans="1:4" x14ac:dyDescent="0.25">
      <c r="A561" s="65" t="s">
        <v>238</v>
      </c>
      <c r="B561" s="65">
        <v>30</v>
      </c>
      <c r="C561" s="65">
        <v>20</v>
      </c>
      <c r="D561" s="65">
        <v>15</v>
      </c>
    </row>
    <row r="562" spans="1:4" x14ac:dyDescent="0.25">
      <c r="A562" s="65" t="s">
        <v>239</v>
      </c>
      <c r="B562" s="65">
        <v>25</v>
      </c>
      <c r="C562" s="65">
        <v>15</v>
      </c>
      <c r="D562" s="65">
        <v>10</v>
      </c>
    </row>
    <row r="563" spans="1:4" x14ac:dyDescent="0.25">
      <c r="A563" s="65" t="s">
        <v>240</v>
      </c>
      <c r="B563" s="65">
        <v>790</v>
      </c>
      <c r="C563" s="65">
        <v>635</v>
      </c>
      <c r="D563" s="65">
        <v>160</v>
      </c>
    </row>
    <row r="564" spans="1:4" x14ac:dyDescent="0.25">
      <c r="A564" s="65" t="s">
        <v>241</v>
      </c>
      <c r="B564" s="65">
        <v>1255</v>
      </c>
      <c r="C564" s="65">
        <v>940</v>
      </c>
      <c r="D564" s="65">
        <v>320</v>
      </c>
    </row>
    <row r="565" spans="1:4" x14ac:dyDescent="0.25">
      <c r="A565" s="65" t="s">
        <v>242</v>
      </c>
      <c r="B565" s="65">
        <v>195</v>
      </c>
      <c r="C565" s="65">
        <v>160</v>
      </c>
      <c r="D565" s="65">
        <v>35</v>
      </c>
    </row>
    <row r="566" spans="1:4" x14ac:dyDescent="0.25">
      <c r="A566" s="65" t="s">
        <v>243</v>
      </c>
      <c r="B566" s="65">
        <v>300</v>
      </c>
      <c r="C566" s="65">
        <v>165</v>
      </c>
      <c r="D566" s="65">
        <v>135</v>
      </c>
    </row>
    <row r="567" spans="1:4" x14ac:dyDescent="0.25">
      <c r="A567" s="65" t="s">
        <v>244</v>
      </c>
      <c r="B567" s="65">
        <v>280</v>
      </c>
      <c r="C567" s="65">
        <v>130</v>
      </c>
      <c r="D567" s="65">
        <v>145</v>
      </c>
    </row>
    <row r="568" spans="1:4" x14ac:dyDescent="0.25">
      <c r="A568" s="65" t="s">
        <v>245</v>
      </c>
      <c r="B568" s="65">
        <v>155</v>
      </c>
      <c r="C568" s="65">
        <v>45</v>
      </c>
      <c r="D568" s="65">
        <v>105</v>
      </c>
    </row>
    <row r="569" spans="1:4" x14ac:dyDescent="0.25">
      <c r="A569" s="65" t="s">
        <v>246</v>
      </c>
      <c r="B569" s="65">
        <v>85</v>
      </c>
      <c r="C569" s="65">
        <v>70</v>
      </c>
      <c r="D569" s="65">
        <v>15</v>
      </c>
    </row>
    <row r="570" spans="1:4" x14ac:dyDescent="0.25">
      <c r="A570" s="65" t="s">
        <v>247</v>
      </c>
      <c r="B570" s="65">
        <v>565</v>
      </c>
      <c r="C570" s="65">
        <v>330</v>
      </c>
      <c r="D570" s="65">
        <v>235</v>
      </c>
    </row>
    <row r="571" spans="1:4" x14ac:dyDescent="0.25">
      <c r="A571" s="65" t="s">
        <v>248</v>
      </c>
      <c r="B571" s="65">
        <v>560</v>
      </c>
      <c r="C571" s="65">
        <v>355</v>
      </c>
      <c r="D571" s="65">
        <v>205</v>
      </c>
    </row>
    <row r="572" spans="1:4" x14ac:dyDescent="0.25">
      <c r="A572" s="65" t="s">
        <v>249</v>
      </c>
      <c r="B572" s="65">
        <v>60</v>
      </c>
      <c r="C572" s="65">
        <v>30</v>
      </c>
      <c r="D572" s="65">
        <v>25</v>
      </c>
    </row>
    <row r="573" spans="1:4" x14ac:dyDescent="0.25">
      <c r="A573" s="65" t="s">
        <v>250</v>
      </c>
      <c r="B573" s="65">
        <v>30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615</v>
      </c>
      <c r="C574" s="65">
        <v>420</v>
      </c>
      <c r="D574" s="65">
        <v>195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40</v>
      </c>
      <c r="C576" s="65">
        <v>30</v>
      </c>
      <c r="D576" s="65">
        <v>5</v>
      </c>
    </row>
    <row r="577" spans="1:4" x14ac:dyDescent="0.25">
      <c r="A577" s="65" t="s">
        <v>254</v>
      </c>
      <c r="B577" s="65">
        <v>1110</v>
      </c>
      <c r="C577" s="65">
        <v>980</v>
      </c>
      <c r="D577" s="65">
        <v>135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370</v>
      </c>
      <c r="C580" s="65">
        <v>250</v>
      </c>
      <c r="D580" s="65">
        <v>120</v>
      </c>
    </row>
    <row r="581" spans="1:4" x14ac:dyDescent="0.25">
      <c r="A581" s="65" t="s">
        <v>258</v>
      </c>
      <c r="B581" s="65">
        <v>60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1070</v>
      </c>
      <c r="C582" s="65">
        <v>630</v>
      </c>
      <c r="D582" s="65">
        <v>440</v>
      </c>
    </row>
    <row r="583" spans="1:4" x14ac:dyDescent="0.25">
      <c r="A583" s="65" t="s">
        <v>260</v>
      </c>
      <c r="B583" s="65">
        <v>8710</v>
      </c>
      <c r="C583" s="65">
        <v>6000</v>
      </c>
      <c r="D583" s="65">
        <v>2710</v>
      </c>
    </row>
    <row r="584" spans="1:4" x14ac:dyDescent="0.25">
      <c r="A584" s="65" t="s">
        <v>261</v>
      </c>
      <c r="B584" s="65">
        <v>60</v>
      </c>
      <c r="C584" s="65">
        <v>35</v>
      </c>
      <c r="D584" s="65">
        <v>25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630</v>
      </c>
      <c r="C586" s="65">
        <v>200</v>
      </c>
      <c r="D586" s="65">
        <v>425</v>
      </c>
    </row>
    <row r="587" spans="1:4" x14ac:dyDescent="0.25">
      <c r="A587" s="65" t="s">
        <v>264</v>
      </c>
      <c r="B587" s="65">
        <v>90</v>
      </c>
      <c r="C587" s="65">
        <v>45</v>
      </c>
      <c r="D587" s="65">
        <v>45</v>
      </c>
    </row>
    <row r="588" spans="1:4" x14ac:dyDescent="0.25">
      <c r="A588" s="65" t="s">
        <v>265</v>
      </c>
      <c r="B588" s="65">
        <v>85</v>
      </c>
      <c r="C588" s="65">
        <v>25</v>
      </c>
      <c r="D588" s="65">
        <v>60</v>
      </c>
    </row>
    <row r="589" spans="1:4" x14ac:dyDescent="0.25">
      <c r="A589" s="65" t="s">
        <v>266</v>
      </c>
      <c r="B589" s="65">
        <v>240</v>
      </c>
      <c r="C589" s="65">
        <v>115</v>
      </c>
      <c r="D589" s="65">
        <v>125</v>
      </c>
    </row>
    <row r="590" spans="1:4" x14ac:dyDescent="0.25">
      <c r="A590" s="65" t="s">
        <v>267</v>
      </c>
      <c r="B590" s="65">
        <v>245</v>
      </c>
      <c r="C590" s="65">
        <v>105</v>
      </c>
      <c r="D590" s="65">
        <v>140</v>
      </c>
    </row>
    <row r="591" spans="1:4" x14ac:dyDescent="0.25">
      <c r="A591" s="65" t="s">
        <v>268</v>
      </c>
      <c r="B591" s="65">
        <v>100</v>
      </c>
      <c r="C591" s="65">
        <v>30</v>
      </c>
      <c r="D591" s="65">
        <v>70</v>
      </c>
    </row>
    <row r="592" spans="1:4" x14ac:dyDescent="0.25">
      <c r="A592" s="65" t="s">
        <v>269</v>
      </c>
      <c r="B592" s="65">
        <v>190</v>
      </c>
      <c r="C592" s="65">
        <v>80</v>
      </c>
      <c r="D592" s="65">
        <v>115</v>
      </c>
    </row>
    <row r="593" spans="1:4" x14ac:dyDescent="0.25">
      <c r="A593" s="65" t="s">
        <v>270</v>
      </c>
      <c r="B593" s="65">
        <v>105</v>
      </c>
      <c r="C593" s="65">
        <v>35</v>
      </c>
      <c r="D593" s="65">
        <v>70</v>
      </c>
    </row>
    <row r="594" spans="1:4" x14ac:dyDescent="0.25">
      <c r="A594" s="65" t="s">
        <v>271</v>
      </c>
      <c r="B594" s="65">
        <v>70</v>
      </c>
      <c r="C594" s="65">
        <v>30</v>
      </c>
      <c r="D594" s="65">
        <v>40</v>
      </c>
    </row>
    <row r="595" spans="1:4" x14ac:dyDescent="0.25">
      <c r="A595" s="65" t="s">
        <v>272</v>
      </c>
      <c r="B595" s="65">
        <v>1035</v>
      </c>
      <c r="C595" s="65">
        <v>525</v>
      </c>
      <c r="D595" s="65">
        <v>510</v>
      </c>
    </row>
    <row r="596" spans="1:4" x14ac:dyDescent="0.25">
      <c r="A596" s="65" t="s">
        <v>273</v>
      </c>
      <c r="B596" s="65">
        <v>285</v>
      </c>
      <c r="C596" s="65">
        <v>120</v>
      </c>
      <c r="D596" s="65">
        <v>165</v>
      </c>
    </row>
    <row r="597" spans="1:4" x14ac:dyDescent="0.25">
      <c r="A597" s="65" t="s">
        <v>274</v>
      </c>
      <c r="B597" s="65">
        <v>3155</v>
      </c>
      <c r="C597" s="65">
        <v>1350</v>
      </c>
      <c r="D597" s="65">
        <v>1805</v>
      </c>
    </row>
    <row r="598" spans="1:4" x14ac:dyDescent="0.25">
      <c r="A598" s="65" t="s">
        <v>275</v>
      </c>
      <c r="B598" s="65">
        <v>5995</v>
      </c>
      <c r="C598" s="65">
        <v>3935</v>
      </c>
      <c r="D598" s="65">
        <v>2060</v>
      </c>
    </row>
    <row r="599" spans="1:4" x14ac:dyDescent="0.25">
      <c r="A599" s="65" t="s">
        <v>276</v>
      </c>
      <c r="B599" s="65">
        <v>395</v>
      </c>
      <c r="C599" s="65">
        <v>200</v>
      </c>
      <c r="D599" s="65">
        <v>195</v>
      </c>
    </row>
    <row r="600" spans="1:4" x14ac:dyDescent="0.25">
      <c r="A600" s="65" t="s">
        <v>277</v>
      </c>
      <c r="B600" s="65">
        <v>340</v>
      </c>
      <c r="C600" s="65">
        <v>170</v>
      </c>
      <c r="D600" s="65">
        <v>170</v>
      </c>
    </row>
    <row r="601" spans="1:4" x14ac:dyDescent="0.25">
      <c r="A601" s="65" t="s">
        <v>278</v>
      </c>
      <c r="B601" s="65">
        <v>70</v>
      </c>
      <c r="C601" s="65">
        <v>50</v>
      </c>
      <c r="D601" s="65">
        <v>20</v>
      </c>
    </row>
    <row r="602" spans="1:4" x14ac:dyDescent="0.25">
      <c r="A602" s="65" t="s">
        <v>279</v>
      </c>
      <c r="B602" s="65">
        <v>1155</v>
      </c>
      <c r="C602" s="65">
        <v>500</v>
      </c>
      <c r="D602" s="65">
        <v>655</v>
      </c>
    </row>
    <row r="603" spans="1:4" x14ac:dyDescent="0.25">
      <c r="A603" s="65" t="s">
        <v>280</v>
      </c>
      <c r="B603" s="65">
        <v>480</v>
      </c>
      <c r="C603" s="65">
        <v>225</v>
      </c>
      <c r="D603" s="65">
        <v>250</v>
      </c>
    </row>
    <row r="604" spans="1:4" x14ac:dyDescent="0.25">
      <c r="A604" s="65" t="s">
        <v>281</v>
      </c>
      <c r="B604" s="65">
        <v>885</v>
      </c>
      <c r="C604" s="65">
        <v>470</v>
      </c>
      <c r="D604" s="65">
        <v>415</v>
      </c>
    </row>
    <row r="605" spans="1:4" x14ac:dyDescent="0.25">
      <c r="A605" s="65" t="s">
        <v>282</v>
      </c>
      <c r="B605" s="65">
        <v>170</v>
      </c>
      <c r="C605" s="65">
        <v>45</v>
      </c>
      <c r="D605" s="65">
        <v>125</v>
      </c>
    </row>
    <row r="606" spans="1:4" x14ac:dyDescent="0.25">
      <c r="A606" s="65" t="s">
        <v>283</v>
      </c>
      <c r="B606" s="65">
        <v>110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12075</v>
      </c>
      <c r="C607" s="65">
        <v>6675</v>
      </c>
      <c r="D607" s="65">
        <v>5400</v>
      </c>
    </row>
    <row r="608" spans="1:4" x14ac:dyDescent="0.25">
      <c r="A608" s="65" t="s">
        <v>285</v>
      </c>
      <c r="B608" s="65">
        <v>1885</v>
      </c>
      <c r="C608" s="65">
        <v>1170</v>
      </c>
      <c r="D608" s="65">
        <v>715</v>
      </c>
    </row>
    <row r="609" spans="1:4" x14ac:dyDescent="0.25">
      <c r="A609" s="65" t="s">
        <v>286</v>
      </c>
      <c r="B609" s="65">
        <v>185</v>
      </c>
      <c r="C609" s="65">
        <v>60</v>
      </c>
      <c r="D609" s="65">
        <v>125</v>
      </c>
    </row>
    <row r="610" spans="1:4" x14ac:dyDescent="0.25">
      <c r="A610" s="65" t="s">
        <v>287</v>
      </c>
      <c r="B610" s="65">
        <v>275</v>
      </c>
      <c r="C610" s="65">
        <v>160</v>
      </c>
      <c r="D610" s="65">
        <v>115</v>
      </c>
    </row>
    <row r="611" spans="1:4" x14ac:dyDescent="0.25">
      <c r="A611" s="65" t="s">
        <v>288</v>
      </c>
      <c r="B611" s="65">
        <v>1700</v>
      </c>
      <c r="C611" s="65">
        <v>795</v>
      </c>
      <c r="D611" s="65">
        <v>905</v>
      </c>
    </row>
    <row r="612" spans="1:4" x14ac:dyDescent="0.25">
      <c r="A612" s="65" t="s">
        <v>289</v>
      </c>
      <c r="B612" s="65">
        <v>250</v>
      </c>
      <c r="C612" s="65">
        <v>90</v>
      </c>
      <c r="D612" s="65">
        <v>160</v>
      </c>
    </row>
    <row r="613" spans="1:4" x14ac:dyDescent="0.25">
      <c r="A613" s="65" t="s">
        <v>290</v>
      </c>
      <c r="B613" s="65">
        <v>1860</v>
      </c>
      <c r="C613" s="65">
        <v>1100</v>
      </c>
      <c r="D613" s="65">
        <v>760</v>
      </c>
    </row>
    <row r="614" spans="1:4" x14ac:dyDescent="0.25">
      <c r="A614" s="65" t="s">
        <v>291</v>
      </c>
      <c r="B614" s="65">
        <v>110</v>
      </c>
      <c r="C614" s="65">
        <v>60</v>
      </c>
      <c r="D614" s="65">
        <v>50</v>
      </c>
    </row>
    <row r="615" spans="1:4" x14ac:dyDescent="0.25">
      <c r="A615" s="65" t="s">
        <v>292</v>
      </c>
      <c r="B615" s="65">
        <v>165</v>
      </c>
      <c r="C615" s="65">
        <v>85</v>
      </c>
      <c r="D615" s="65">
        <v>80</v>
      </c>
    </row>
    <row r="616" spans="1:4" x14ac:dyDescent="0.25">
      <c r="A616" s="65" t="s">
        <v>293</v>
      </c>
      <c r="B616" s="65">
        <v>1360</v>
      </c>
      <c r="C616" s="65">
        <v>925</v>
      </c>
      <c r="D616" s="65">
        <v>435</v>
      </c>
    </row>
    <row r="617" spans="1:4" x14ac:dyDescent="0.25">
      <c r="A617" s="65" t="s">
        <v>294</v>
      </c>
      <c r="B617" s="65">
        <v>185</v>
      </c>
      <c r="C617" s="65">
        <v>115</v>
      </c>
      <c r="D617" s="65">
        <v>70</v>
      </c>
    </row>
    <row r="618" spans="1:4" x14ac:dyDescent="0.25">
      <c r="A618" s="65" t="s">
        <v>295</v>
      </c>
      <c r="B618" s="65">
        <v>425</v>
      </c>
      <c r="C618" s="65">
        <v>100</v>
      </c>
      <c r="D618" s="65">
        <v>325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24855</v>
      </c>
      <c r="C620" s="65">
        <v>14510</v>
      </c>
      <c r="D620" s="65">
        <v>10345</v>
      </c>
    </row>
    <row r="621" spans="1:4" x14ac:dyDescent="0.25">
      <c r="A621" s="65" t="s">
        <v>298</v>
      </c>
      <c r="B621" s="65">
        <v>50</v>
      </c>
      <c r="C621" s="65">
        <v>15</v>
      </c>
      <c r="D621" s="65">
        <v>35</v>
      </c>
    </row>
    <row r="622" spans="1:4" x14ac:dyDescent="0.25">
      <c r="A622" s="65" t="s">
        <v>299</v>
      </c>
      <c r="B622" s="65">
        <v>855</v>
      </c>
      <c r="C622" s="65">
        <v>80</v>
      </c>
      <c r="D622" s="65">
        <v>775</v>
      </c>
    </row>
    <row r="623" spans="1:4" x14ac:dyDescent="0.25">
      <c r="A623" s="65" t="s">
        <v>300</v>
      </c>
      <c r="B623" s="65">
        <v>2960</v>
      </c>
      <c r="C623" s="65">
        <v>1410</v>
      </c>
      <c r="D623" s="65">
        <v>1550</v>
      </c>
    </row>
    <row r="624" spans="1:4" x14ac:dyDescent="0.25">
      <c r="A624" s="65" t="s">
        <v>301</v>
      </c>
      <c r="B624" s="65">
        <v>745</v>
      </c>
      <c r="C624" s="65">
        <v>360</v>
      </c>
      <c r="D624" s="65">
        <v>385</v>
      </c>
    </row>
    <row r="625" spans="1:4" x14ac:dyDescent="0.25">
      <c r="A625" s="65" t="s">
        <v>302</v>
      </c>
      <c r="B625" s="65">
        <v>59880</v>
      </c>
      <c r="C625" s="65">
        <v>33560</v>
      </c>
      <c r="D625" s="65">
        <v>26315</v>
      </c>
    </row>
    <row r="626" spans="1:4" x14ac:dyDescent="0.25">
      <c r="A626" s="65" t="s">
        <v>137</v>
      </c>
      <c r="B626" s="65">
        <v>170</v>
      </c>
      <c r="C626" s="65">
        <v>95</v>
      </c>
      <c r="D626" s="65">
        <v>75</v>
      </c>
    </row>
    <row r="627" spans="1:4" x14ac:dyDescent="0.25">
      <c r="A627" s="65" t="s">
        <v>139</v>
      </c>
      <c r="B627" s="65">
        <v>510</v>
      </c>
      <c r="C627" s="65">
        <v>295</v>
      </c>
      <c r="D627" s="65">
        <v>220</v>
      </c>
    </row>
    <row r="628" spans="1:4" x14ac:dyDescent="0.25">
      <c r="A628" s="65" t="s">
        <v>303</v>
      </c>
      <c r="B628" s="65">
        <v>2140</v>
      </c>
      <c r="C628" s="65">
        <v>1295</v>
      </c>
      <c r="D628" s="65">
        <v>845</v>
      </c>
    </row>
    <row r="629" spans="1:4" x14ac:dyDescent="0.25">
      <c r="A629" s="65" t="s">
        <v>304</v>
      </c>
      <c r="B629" s="65">
        <v>247925</v>
      </c>
      <c r="C629" s="65">
        <v>139865</v>
      </c>
      <c r="D629" s="65">
        <v>108060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5AA548D48CD54873B0483A9190E0AC942AA9463D.zip" xr:uid="{00000000-0004-0000-0900-000000000000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41"/>
  <sheetViews>
    <sheetView topLeftCell="A16" workbookViewId="0">
      <selection activeCell="G22" sqref="G22"/>
    </sheetView>
  </sheetViews>
  <sheetFormatPr baseColWidth="10" defaultRowHeight="15" x14ac:dyDescent="0.25"/>
  <cols>
    <col min="1" max="2" width="32.5703125" customWidth="1"/>
  </cols>
  <sheetData>
    <row r="1" spans="1:5" x14ac:dyDescent="0.25">
      <c r="A1" s="56"/>
      <c r="B1" s="56"/>
    </row>
    <row r="3" spans="1:5" x14ac:dyDescent="0.25">
      <c r="A3" s="57" t="s">
        <v>170</v>
      </c>
      <c r="B3" s="57"/>
    </row>
    <row r="4" spans="1:5" x14ac:dyDescent="0.25">
      <c r="A4" s="57" t="s">
        <v>171</v>
      </c>
      <c r="B4" s="57"/>
    </row>
    <row r="6" spans="1:5" x14ac:dyDescent="0.25">
      <c r="A6" s="58" t="s">
        <v>172</v>
      </c>
      <c r="B6" s="58"/>
    </row>
    <row r="8" spans="1:5" x14ac:dyDescent="0.25">
      <c r="A8" t="s">
        <v>173</v>
      </c>
    </row>
    <row r="9" spans="1:5" x14ac:dyDescent="0.25">
      <c r="A9" t="s">
        <v>174</v>
      </c>
    </row>
    <row r="10" spans="1:5" x14ac:dyDescent="0.25">
      <c r="A10" t="s">
        <v>175</v>
      </c>
    </row>
    <row r="12" spans="1:5" x14ac:dyDescent="0.25">
      <c r="A12" t="s">
        <v>319</v>
      </c>
    </row>
    <row r="14" spans="1:5" x14ac:dyDescent="0.25">
      <c r="A14" s="59" t="s">
        <v>177</v>
      </c>
      <c r="B14" s="97"/>
      <c r="C14" s="167" t="s">
        <v>182</v>
      </c>
      <c r="D14" s="168"/>
      <c r="E14" s="169"/>
    </row>
    <row r="15" spans="1:5" x14ac:dyDescent="0.25">
      <c r="A15" s="60" t="s">
        <v>178</v>
      </c>
      <c r="B15" s="98"/>
      <c r="C15" s="170"/>
      <c r="D15" s="171"/>
      <c r="E15" s="172"/>
    </row>
    <row r="16" spans="1:5" x14ac:dyDescent="0.25">
      <c r="A16" s="60" t="s">
        <v>179</v>
      </c>
      <c r="B16" s="98"/>
      <c r="C16" s="173"/>
      <c r="D16" s="174"/>
      <c r="E16" s="175"/>
    </row>
    <row r="17" spans="1:7" x14ac:dyDescent="0.25">
      <c r="A17" s="60" t="s">
        <v>180</v>
      </c>
      <c r="B17" s="60"/>
      <c r="C17" s="64" t="s">
        <v>164</v>
      </c>
      <c r="D17" s="64" t="s">
        <v>183</v>
      </c>
      <c r="E17" s="64" t="s">
        <v>184</v>
      </c>
    </row>
    <row r="18" spans="1:7" x14ac:dyDescent="0.25">
      <c r="A18" s="61" t="s">
        <v>181</v>
      </c>
      <c r="B18" s="61"/>
      <c r="C18" s="64">
        <v>1</v>
      </c>
      <c r="D18" s="64">
        <v>2</v>
      </c>
      <c r="E18" s="64">
        <v>3</v>
      </c>
    </row>
    <row r="19" spans="1:7" x14ac:dyDescent="0.25">
      <c r="A19" s="62"/>
      <c r="B19" s="40"/>
      <c r="E19" s="63"/>
    </row>
    <row r="20" spans="1:7" ht="15" customHeight="1" x14ac:dyDescent="0.25">
      <c r="A20" s="94" t="s">
        <v>185</v>
      </c>
      <c r="B20" s="95"/>
      <c r="C20" s="95"/>
      <c r="D20" s="95"/>
      <c r="E20" s="96"/>
    </row>
    <row r="21" spans="1:7" x14ac:dyDescent="0.25">
      <c r="A21" s="65" t="s">
        <v>327</v>
      </c>
      <c r="B21" s="65" t="s">
        <v>22</v>
      </c>
      <c r="C21" s="65">
        <v>5310</v>
      </c>
      <c r="D21" s="65">
        <v>2990</v>
      </c>
      <c r="E21" s="65">
        <v>2315</v>
      </c>
      <c r="G21" t="s">
        <v>321</v>
      </c>
    </row>
    <row r="22" spans="1:7" x14ac:dyDescent="0.25">
      <c r="A22" s="65" t="s">
        <v>25</v>
      </c>
      <c r="B22" s="65" t="s">
        <v>25</v>
      </c>
      <c r="C22" s="65">
        <v>1275</v>
      </c>
      <c r="D22" s="65">
        <v>655</v>
      </c>
      <c r="E22" s="65">
        <v>620</v>
      </c>
      <c r="G22" s="81">
        <f>C22+C24+C25+C26+C27+C28+C29+C43+C32+C30+C34+C35+C36+C37+C38+C45+C46+C47+C48+C50+C55+C56+C58+C59+C60+C62+C64+C66</f>
        <v>341580</v>
      </c>
    </row>
    <row r="23" spans="1:7" x14ac:dyDescent="0.25">
      <c r="A23" s="65" t="s">
        <v>24</v>
      </c>
      <c r="B23" s="65" t="s">
        <v>24</v>
      </c>
      <c r="C23" s="65">
        <v>7520</v>
      </c>
      <c r="D23" s="65">
        <v>4035</v>
      </c>
      <c r="E23" s="65">
        <v>3485</v>
      </c>
    </row>
    <row r="24" spans="1:7" x14ac:dyDescent="0.25">
      <c r="A24" s="65" t="s">
        <v>189</v>
      </c>
      <c r="B24" s="65" t="s">
        <v>27</v>
      </c>
      <c r="C24" s="65">
        <v>25990</v>
      </c>
      <c r="D24" s="65">
        <v>14455</v>
      </c>
      <c r="E24" s="65">
        <v>11535</v>
      </c>
    </row>
    <row r="25" spans="1:7" x14ac:dyDescent="0.25">
      <c r="A25" s="65" t="s">
        <v>190</v>
      </c>
      <c r="B25" s="65" t="s">
        <v>28</v>
      </c>
      <c r="C25" s="65">
        <v>1455</v>
      </c>
      <c r="D25" s="65">
        <v>595</v>
      </c>
      <c r="E25" s="65">
        <v>860</v>
      </c>
    </row>
    <row r="26" spans="1:7" x14ac:dyDescent="0.25">
      <c r="A26" s="65" t="s">
        <v>191</v>
      </c>
      <c r="B26" s="65" t="s">
        <v>29</v>
      </c>
      <c r="C26" s="65">
        <v>495</v>
      </c>
      <c r="D26" s="65">
        <v>175</v>
      </c>
      <c r="E26" s="65">
        <v>320</v>
      </c>
    </row>
    <row r="27" spans="1:7" x14ac:dyDescent="0.25">
      <c r="A27" s="65" t="s">
        <v>192</v>
      </c>
      <c r="B27" s="65" t="s">
        <v>30</v>
      </c>
      <c r="C27" s="65">
        <v>1050</v>
      </c>
      <c r="D27" s="65">
        <v>300</v>
      </c>
      <c r="E27" s="65">
        <v>755</v>
      </c>
    </row>
    <row r="28" spans="1:7" x14ac:dyDescent="0.25">
      <c r="A28" s="65" t="s">
        <v>193</v>
      </c>
      <c r="B28" s="65" t="s">
        <v>31</v>
      </c>
      <c r="C28" s="65">
        <v>4760</v>
      </c>
      <c r="D28" s="65">
        <v>2255</v>
      </c>
      <c r="E28" s="65">
        <v>2505</v>
      </c>
    </row>
    <row r="29" spans="1:7" x14ac:dyDescent="0.25">
      <c r="A29" s="65" t="s">
        <v>194</v>
      </c>
      <c r="B29" s="65" t="s">
        <v>34</v>
      </c>
      <c r="C29" s="65">
        <v>18790</v>
      </c>
      <c r="D29" s="65">
        <v>10720</v>
      </c>
      <c r="E29" s="65">
        <v>8070</v>
      </c>
    </row>
    <row r="30" spans="1:7" x14ac:dyDescent="0.25">
      <c r="A30" s="65" t="s">
        <v>195</v>
      </c>
      <c r="B30" s="65" t="s">
        <v>35</v>
      </c>
      <c r="C30" s="65">
        <v>715</v>
      </c>
      <c r="D30" s="65">
        <v>435</v>
      </c>
      <c r="E30" s="65">
        <v>280</v>
      </c>
    </row>
    <row r="31" spans="1:7" x14ac:dyDescent="0.25">
      <c r="A31" s="65" t="s">
        <v>196</v>
      </c>
      <c r="B31" s="65" t="s">
        <v>36</v>
      </c>
      <c r="C31" s="65">
        <v>135</v>
      </c>
      <c r="D31" s="65">
        <v>80</v>
      </c>
      <c r="E31" s="65">
        <v>55</v>
      </c>
    </row>
    <row r="32" spans="1:7" x14ac:dyDescent="0.25">
      <c r="A32" s="65" t="s">
        <v>197</v>
      </c>
      <c r="B32" s="65" t="s">
        <v>37</v>
      </c>
      <c r="C32" s="65">
        <v>28535</v>
      </c>
      <c r="D32" s="65">
        <v>17455</v>
      </c>
      <c r="E32" s="65">
        <v>11075</v>
      </c>
    </row>
    <row r="33" spans="1:5" x14ac:dyDescent="0.25">
      <c r="A33" s="65" t="s">
        <v>198</v>
      </c>
      <c r="B33" s="65" t="s">
        <v>328</v>
      </c>
      <c r="C33" s="65">
        <v>15795</v>
      </c>
      <c r="D33" s="65">
        <v>8195</v>
      </c>
      <c r="E33" s="65">
        <v>7600</v>
      </c>
    </row>
    <row r="34" spans="1:5" x14ac:dyDescent="0.25">
      <c r="A34" s="65" t="s">
        <v>199</v>
      </c>
      <c r="B34" s="65" t="s">
        <v>32</v>
      </c>
      <c r="C34" s="65">
        <v>11405</v>
      </c>
      <c r="D34" s="65">
        <v>6470</v>
      </c>
      <c r="E34" s="65">
        <v>4930</v>
      </c>
    </row>
    <row r="35" spans="1:5" x14ac:dyDescent="0.25">
      <c r="A35" s="65" t="s">
        <v>200</v>
      </c>
      <c r="B35" s="65" t="s">
        <v>39</v>
      </c>
      <c r="C35" s="65">
        <v>5410</v>
      </c>
      <c r="D35" s="65">
        <v>2950</v>
      </c>
      <c r="E35" s="65">
        <v>2460</v>
      </c>
    </row>
    <row r="36" spans="1:5" x14ac:dyDescent="0.25">
      <c r="A36" s="65" t="s">
        <v>40</v>
      </c>
      <c r="B36" s="65" t="s">
        <v>40</v>
      </c>
      <c r="C36" s="65">
        <v>7260</v>
      </c>
      <c r="D36" s="65">
        <v>3545</v>
      </c>
      <c r="E36" s="65">
        <v>3715</v>
      </c>
    </row>
    <row r="37" spans="1:5" x14ac:dyDescent="0.25">
      <c r="A37" s="65" t="s">
        <v>202</v>
      </c>
      <c r="B37" s="65" t="s">
        <v>41</v>
      </c>
      <c r="C37" s="65">
        <v>230</v>
      </c>
      <c r="D37" s="65">
        <v>115</v>
      </c>
      <c r="E37" s="65">
        <v>120</v>
      </c>
    </row>
    <row r="38" spans="1:5" x14ac:dyDescent="0.25">
      <c r="A38" s="65" t="s">
        <v>203</v>
      </c>
      <c r="B38" s="65" t="s">
        <v>43</v>
      </c>
      <c r="C38" s="65">
        <v>40</v>
      </c>
      <c r="D38" s="65">
        <v>20</v>
      </c>
      <c r="E38" s="65">
        <v>20</v>
      </c>
    </row>
    <row r="39" spans="1:5" x14ac:dyDescent="0.25">
      <c r="A39" s="65" t="s">
        <v>204</v>
      </c>
      <c r="B39" s="65" t="s">
        <v>42</v>
      </c>
      <c r="C39" s="65">
        <v>5540</v>
      </c>
      <c r="D39" s="65">
        <v>2925</v>
      </c>
      <c r="E39" s="65">
        <v>2615</v>
      </c>
    </row>
    <row r="40" spans="1:5" x14ac:dyDescent="0.25">
      <c r="A40" s="65" t="s">
        <v>205</v>
      </c>
      <c r="B40" s="65" t="s">
        <v>44</v>
      </c>
      <c r="C40" s="65">
        <v>2170</v>
      </c>
      <c r="D40" s="65">
        <v>885</v>
      </c>
      <c r="E40" s="65">
        <v>1285</v>
      </c>
    </row>
    <row r="41" spans="1:5" x14ac:dyDescent="0.25">
      <c r="A41" s="65" t="s">
        <v>206</v>
      </c>
      <c r="B41" s="65" t="s">
        <v>45</v>
      </c>
      <c r="C41" s="65">
        <v>5</v>
      </c>
      <c r="D41" s="65" t="s">
        <v>67</v>
      </c>
      <c r="E41" s="65" t="s">
        <v>67</v>
      </c>
    </row>
    <row r="42" spans="1:5" x14ac:dyDescent="0.25">
      <c r="A42" s="65" t="s">
        <v>207</v>
      </c>
      <c r="B42" s="65" t="s">
        <v>329</v>
      </c>
      <c r="C42" s="65">
        <v>4310</v>
      </c>
      <c r="D42" s="65">
        <v>2300</v>
      </c>
      <c r="E42" s="65">
        <v>2010</v>
      </c>
    </row>
    <row r="43" spans="1:5" x14ac:dyDescent="0.25">
      <c r="A43" s="65" t="s">
        <v>208</v>
      </c>
      <c r="B43" s="65" t="s">
        <v>46</v>
      </c>
      <c r="C43" s="65">
        <v>29910</v>
      </c>
      <c r="D43" s="65">
        <v>16895</v>
      </c>
      <c r="E43" s="65">
        <v>13015</v>
      </c>
    </row>
    <row r="44" spans="1:5" x14ac:dyDescent="0.25">
      <c r="A44" s="65" t="s">
        <v>209</v>
      </c>
      <c r="B44" s="65" t="s">
        <v>47</v>
      </c>
      <c r="C44" s="65">
        <v>510</v>
      </c>
      <c r="D44" s="65">
        <v>240</v>
      </c>
      <c r="E44" s="65">
        <v>265</v>
      </c>
    </row>
    <row r="45" spans="1:5" x14ac:dyDescent="0.25">
      <c r="A45" s="65" t="s">
        <v>210</v>
      </c>
      <c r="B45" s="65" t="s">
        <v>48</v>
      </c>
      <c r="C45" s="65">
        <v>6575</v>
      </c>
      <c r="D45" s="65">
        <v>3435</v>
      </c>
      <c r="E45" s="65">
        <v>3140</v>
      </c>
    </row>
    <row r="46" spans="1:5" x14ac:dyDescent="0.25">
      <c r="A46" s="65" t="s">
        <v>211</v>
      </c>
      <c r="B46" s="65" t="s">
        <v>49</v>
      </c>
      <c r="C46" s="65">
        <v>97145</v>
      </c>
      <c r="D46" s="65">
        <v>53740</v>
      </c>
      <c r="E46" s="65">
        <v>43405</v>
      </c>
    </row>
    <row r="47" spans="1:5" x14ac:dyDescent="0.25">
      <c r="A47" s="65" t="s">
        <v>212</v>
      </c>
      <c r="B47" s="65" t="s">
        <v>50</v>
      </c>
      <c r="C47" s="65">
        <v>8725</v>
      </c>
      <c r="D47" s="65">
        <v>4705</v>
      </c>
      <c r="E47" s="65">
        <v>4020</v>
      </c>
    </row>
    <row r="48" spans="1:5" x14ac:dyDescent="0.25">
      <c r="A48" s="65" t="s">
        <v>213</v>
      </c>
      <c r="B48" s="65" t="s">
        <v>51</v>
      </c>
      <c r="C48" s="65">
        <v>52635</v>
      </c>
      <c r="D48" s="65">
        <v>32360</v>
      </c>
      <c r="E48" s="65">
        <v>20275</v>
      </c>
    </row>
    <row r="49" spans="1:5" x14ac:dyDescent="0.25">
      <c r="A49" s="65" t="s">
        <v>214</v>
      </c>
      <c r="B49" s="65" t="s">
        <v>56</v>
      </c>
      <c r="C49" s="65">
        <v>21820</v>
      </c>
      <c r="D49" s="65">
        <v>8080</v>
      </c>
      <c r="E49" s="65">
        <v>13740</v>
      </c>
    </row>
    <row r="50" spans="1:5" x14ac:dyDescent="0.25">
      <c r="A50" s="65" t="s">
        <v>215</v>
      </c>
      <c r="B50" s="65" t="s">
        <v>53</v>
      </c>
      <c r="C50" s="65">
        <v>1520</v>
      </c>
      <c r="D50" s="65">
        <v>705</v>
      </c>
      <c r="E50" s="65">
        <v>815</v>
      </c>
    </row>
    <row r="51" spans="1:5" x14ac:dyDescent="0.25">
      <c r="A51" s="65" t="s">
        <v>216</v>
      </c>
      <c r="B51" s="65" t="s">
        <v>54</v>
      </c>
      <c r="C51" s="65">
        <v>2355</v>
      </c>
      <c r="D51" s="65">
        <v>1100</v>
      </c>
      <c r="E51" s="65">
        <v>1255</v>
      </c>
    </row>
    <row r="52" spans="1:5" ht="30" x14ac:dyDescent="0.25">
      <c r="A52" s="65" t="s">
        <v>217</v>
      </c>
      <c r="B52" s="65" t="s">
        <v>330</v>
      </c>
      <c r="C52" s="65">
        <v>1735</v>
      </c>
      <c r="D52" s="65">
        <v>960</v>
      </c>
      <c r="E52" s="65">
        <v>775</v>
      </c>
    </row>
    <row r="53" spans="1:5" x14ac:dyDescent="0.25">
      <c r="A53" s="65" t="s">
        <v>218</v>
      </c>
      <c r="B53" s="65" t="s">
        <v>331</v>
      </c>
      <c r="C53" s="65">
        <v>495</v>
      </c>
      <c r="D53" s="65">
        <v>240</v>
      </c>
      <c r="E53" s="65">
        <v>250</v>
      </c>
    </row>
    <row r="54" spans="1:5" x14ac:dyDescent="0.25">
      <c r="A54" s="65" t="s">
        <v>219</v>
      </c>
      <c r="B54" s="65" t="s">
        <v>332</v>
      </c>
      <c r="C54" s="65">
        <v>18830</v>
      </c>
      <c r="D54" s="65">
        <v>9530</v>
      </c>
      <c r="E54" s="65">
        <v>9295</v>
      </c>
    </row>
    <row r="55" spans="1:5" x14ac:dyDescent="0.25">
      <c r="A55" s="65" t="s">
        <v>220</v>
      </c>
      <c r="B55" s="65" t="s">
        <v>333</v>
      </c>
      <c r="C55" s="65">
        <v>2545</v>
      </c>
      <c r="D55" s="65">
        <v>1210</v>
      </c>
      <c r="E55" s="65">
        <v>1335</v>
      </c>
    </row>
    <row r="56" spans="1:5" x14ac:dyDescent="0.25">
      <c r="A56" s="65" t="s">
        <v>221</v>
      </c>
      <c r="B56" s="65" t="s">
        <v>33</v>
      </c>
      <c r="C56" s="65">
        <v>925</v>
      </c>
      <c r="D56" s="65">
        <v>530</v>
      </c>
      <c r="E56" s="65">
        <v>395</v>
      </c>
    </row>
    <row r="57" spans="1:5" x14ac:dyDescent="0.25">
      <c r="A57" s="65" t="s">
        <v>222</v>
      </c>
      <c r="B57" s="65" t="s">
        <v>55</v>
      </c>
      <c r="C57" s="65">
        <v>85</v>
      </c>
      <c r="D57" s="65">
        <v>30</v>
      </c>
      <c r="E57" s="65">
        <v>55</v>
      </c>
    </row>
    <row r="58" spans="1:5" x14ac:dyDescent="0.25">
      <c r="A58" s="65" t="s">
        <v>223</v>
      </c>
      <c r="B58" s="65" t="s">
        <v>57</v>
      </c>
      <c r="C58" s="65">
        <v>11845</v>
      </c>
      <c r="D58" s="65">
        <v>6245</v>
      </c>
      <c r="E58" s="65">
        <v>5600</v>
      </c>
    </row>
    <row r="59" spans="1:5" x14ac:dyDescent="0.25">
      <c r="A59" s="65" t="s">
        <v>224</v>
      </c>
      <c r="B59" s="65" t="s">
        <v>58</v>
      </c>
      <c r="C59" s="65">
        <v>95</v>
      </c>
      <c r="D59" s="65">
        <v>35</v>
      </c>
      <c r="E59" s="65">
        <v>60</v>
      </c>
    </row>
    <row r="60" spans="1:5" x14ac:dyDescent="0.25">
      <c r="A60" s="65" t="s">
        <v>225</v>
      </c>
      <c r="B60" s="65" t="s">
        <v>60</v>
      </c>
      <c r="C60" s="65">
        <v>2190</v>
      </c>
      <c r="D60" s="65">
        <v>1000</v>
      </c>
      <c r="E60" s="65">
        <v>1190</v>
      </c>
    </row>
    <row r="61" spans="1:5" x14ac:dyDescent="0.25">
      <c r="A61" s="65" t="s">
        <v>226</v>
      </c>
      <c r="B61" s="65" t="s">
        <v>59</v>
      </c>
      <c r="C61" s="65">
        <v>89275</v>
      </c>
      <c r="D61" s="65">
        <v>45730</v>
      </c>
      <c r="E61" s="65">
        <v>43545</v>
      </c>
    </row>
    <row r="62" spans="1:5" x14ac:dyDescent="0.25">
      <c r="A62" s="65" t="s">
        <v>227</v>
      </c>
      <c r="B62" s="65" t="s">
        <v>62</v>
      </c>
      <c r="C62" s="65">
        <v>11030</v>
      </c>
      <c r="D62" s="65">
        <v>4050</v>
      </c>
      <c r="E62" s="65">
        <v>6980</v>
      </c>
    </row>
    <row r="63" spans="1:5" x14ac:dyDescent="0.25">
      <c r="A63" s="65" t="s">
        <v>228</v>
      </c>
      <c r="B63" s="65" t="s">
        <v>61</v>
      </c>
      <c r="C63" s="65">
        <v>9430</v>
      </c>
      <c r="D63" s="65">
        <v>5760</v>
      </c>
      <c r="E63" s="65">
        <v>3670</v>
      </c>
    </row>
    <row r="64" spans="1:5" x14ac:dyDescent="0.25">
      <c r="A64" s="65" t="s">
        <v>229</v>
      </c>
      <c r="B64" s="65" t="s">
        <v>334</v>
      </c>
      <c r="C64" s="65">
        <v>8915</v>
      </c>
      <c r="D64" s="65">
        <v>6170</v>
      </c>
      <c r="E64" s="65">
        <v>2745</v>
      </c>
    </row>
    <row r="65" spans="1:5" x14ac:dyDescent="0.25">
      <c r="A65" s="65" t="s">
        <v>230</v>
      </c>
      <c r="B65" s="65" t="s">
        <v>64</v>
      </c>
      <c r="C65" s="65">
        <v>2000</v>
      </c>
      <c r="D65" s="65">
        <v>570</v>
      </c>
      <c r="E65" s="65">
        <v>1430</v>
      </c>
    </row>
    <row r="66" spans="1:5" x14ac:dyDescent="0.25">
      <c r="A66" s="65" t="s">
        <v>231</v>
      </c>
      <c r="B66" s="65" t="s">
        <v>65</v>
      </c>
      <c r="C66" s="65">
        <v>115</v>
      </c>
      <c r="D66" s="65">
        <v>65</v>
      </c>
      <c r="E66" s="65">
        <v>50</v>
      </c>
    </row>
    <row r="67" spans="1:5" x14ac:dyDescent="0.25">
      <c r="A67" s="65" t="s">
        <v>232</v>
      </c>
      <c r="B67" s="65" t="s">
        <v>68</v>
      </c>
      <c r="C67" s="65">
        <v>5</v>
      </c>
      <c r="D67" s="65">
        <v>5</v>
      </c>
      <c r="E67" s="65" t="s">
        <v>67</v>
      </c>
    </row>
    <row r="68" spans="1:5" x14ac:dyDescent="0.25">
      <c r="A68" s="65" t="s">
        <v>233</v>
      </c>
      <c r="B68" s="65" t="s">
        <v>233</v>
      </c>
      <c r="C68" s="65">
        <v>528900</v>
      </c>
      <c r="D68" s="65">
        <v>284965</v>
      </c>
      <c r="E68" s="65">
        <v>243935</v>
      </c>
    </row>
    <row r="69" spans="1:5" x14ac:dyDescent="0.25">
      <c r="A69" s="65" t="s">
        <v>234</v>
      </c>
      <c r="B69" s="65" t="s">
        <v>71</v>
      </c>
      <c r="C69" s="65">
        <v>1405</v>
      </c>
      <c r="D69" s="65">
        <v>1055</v>
      </c>
      <c r="E69" s="65">
        <v>350</v>
      </c>
    </row>
    <row r="70" spans="1:5" x14ac:dyDescent="0.25">
      <c r="A70" s="65" t="s">
        <v>235</v>
      </c>
      <c r="B70" s="65" t="s">
        <v>73</v>
      </c>
      <c r="C70" s="65">
        <v>245</v>
      </c>
      <c r="D70" s="65">
        <v>140</v>
      </c>
      <c r="E70" s="65">
        <v>105</v>
      </c>
    </row>
    <row r="71" spans="1:5" x14ac:dyDescent="0.25">
      <c r="A71" s="65" t="s">
        <v>236</v>
      </c>
      <c r="B71" s="65" t="s">
        <v>94</v>
      </c>
      <c r="C71" s="65">
        <v>1850</v>
      </c>
      <c r="D71" s="65">
        <v>1265</v>
      </c>
      <c r="E71" s="65">
        <v>585</v>
      </c>
    </row>
    <row r="72" spans="1:5" x14ac:dyDescent="0.25">
      <c r="A72" s="65" t="s">
        <v>237</v>
      </c>
      <c r="B72" s="65" t="s">
        <v>75</v>
      </c>
      <c r="C72" s="65">
        <v>335</v>
      </c>
      <c r="D72" s="65">
        <v>165</v>
      </c>
      <c r="E72" s="65">
        <v>170</v>
      </c>
    </row>
    <row r="73" spans="1:5" x14ac:dyDescent="0.25">
      <c r="A73" s="65" t="s">
        <v>238</v>
      </c>
      <c r="B73" s="65" t="s">
        <v>76</v>
      </c>
      <c r="C73" s="65">
        <v>125</v>
      </c>
      <c r="D73" s="65">
        <v>75</v>
      </c>
      <c r="E73" s="65">
        <v>45</v>
      </c>
    </row>
    <row r="74" spans="1:5" x14ac:dyDescent="0.25">
      <c r="A74" s="65" t="s">
        <v>239</v>
      </c>
      <c r="B74" s="65" t="s">
        <v>85</v>
      </c>
      <c r="C74" s="65">
        <v>95</v>
      </c>
      <c r="D74" s="65">
        <v>65</v>
      </c>
      <c r="E74" s="65">
        <v>30</v>
      </c>
    </row>
    <row r="75" spans="1:5" x14ac:dyDescent="0.25">
      <c r="A75" s="65" t="s">
        <v>240</v>
      </c>
      <c r="B75" s="65" t="s">
        <v>335</v>
      </c>
      <c r="C75" s="65">
        <v>2995</v>
      </c>
      <c r="D75" s="65">
        <v>2275</v>
      </c>
      <c r="E75" s="65">
        <v>715</v>
      </c>
    </row>
    <row r="76" spans="1:5" x14ac:dyDescent="0.25">
      <c r="A76" s="65" t="s">
        <v>241</v>
      </c>
      <c r="B76" s="65" t="s">
        <v>74</v>
      </c>
      <c r="C76" s="65">
        <v>3755</v>
      </c>
      <c r="D76" s="65">
        <v>2610</v>
      </c>
      <c r="E76" s="65">
        <v>1145</v>
      </c>
    </row>
    <row r="77" spans="1:5" x14ac:dyDescent="0.25">
      <c r="A77" s="65" t="s">
        <v>242</v>
      </c>
      <c r="B77" s="65" t="s">
        <v>79</v>
      </c>
      <c r="C77" s="65">
        <v>800</v>
      </c>
      <c r="D77" s="65">
        <v>640</v>
      </c>
      <c r="E77" s="65">
        <v>160</v>
      </c>
    </row>
    <row r="78" spans="1:5" x14ac:dyDescent="0.25">
      <c r="A78" s="65" t="s">
        <v>243</v>
      </c>
      <c r="B78" s="65" t="s">
        <v>80</v>
      </c>
      <c r="C78" s="65">
        <v>2785</v>
      </c>
      <c r="D78" s="65">
        <v>1385</v>
      </c>
      <c r="E78" s="65">
        <v>1405</v>
      </c>
    </row>
    <row r="79" spans="1:5" x14ac:dyDescent="0.25">
      <c r="A79" s="65" t="s">
        <v>244</v>
      </c>
      <c r="B79" s="65" t="s">
        <v>86</v>
      </c>
      <c r="C79" s="65">
        <v>1655</v>
      </c>
      <c r="D79" s="65">
        <v>920</v>
      </c>
      <c r="E79" s="65">
        <v>735</v>
      </c>
    </row>
    <row r="80" spans="1:5" x14ac:dyDescent="0.25">
      <c r="A80" s="65" t="s">
        <v>245</v>
      </c>
      <c r="B80" s="65" t="s">
        <v>81</v>
      </c>
      <c r="C80" s="65">
        <v>650</v>
      </c>
      <c r="D80" s="65">
        <v>210</v>
      </c>
      <c r="E80" s="65">
        <v>445</v>
      </c>
    </row>
    <row r="81" spans="1:5" x14ac:dyDescent="0.25">
      <c r="A81" s="65" t="s">
        <v>246</v>
      </c>
      <c r="B81" s="65" t="s">
        <v>83</v>
      </c>
      <c r="C81" s="65">
        <v>580</v>
      </c>
      <c r="D81" s="65">
        <v>470</v>
      </c>
      <c r="E81" s="65">
        <v>110</v>
      </c>
    </row>
    <row r="82" spans="1:5" x14ac:dyDescent="0.25">
      <c r="A82" s="65" t="s">
        <v>247</v>
      </c>
      <c r="B82" s="65" t="s">
        <v>84</v>
      </c>
      <c r="C82" s="65">
        <v>2175</v>
      </c>
      <c r="D82" s="65">
        <v>1240</v>
      </c>
      <c r="E82" s="65">
        <v>930</v>
      </c>
    </row>
    <row r="83" spans="1:5" x14ac:dyDescent="0.25">
      <c r="A83" s="65" t="s">
        <v>248</v>
      </c>
      <c r="B83" s="65" t="s">
        <v>78</v>
      </c>
      <c r="C83" s="65">
        <v>2435</v>
      </c>
      <c r="D83" s="65">
        <v>1420</v>
      </c>
      <c r="E83" s="65">
        <v>1015</v>
      </c>
    </row>
    <row r="84" spans="1:5" x14ac:dyDescent="0.25">
      <c r="A84" s="65" t="s">
        <v>249</v>
      </c>
      <c r="B84" s="65" t="s">
        <v>88</v>
      </c>
      <c r="C84" s="65">
        <v>260</v>
      </c>
      <c r="D84" s="65">
        <v>165</v>
      </c>
      <c r="E84" s="65">
        <v>90</v>
      </c>
    </row>
    <row r="85" spans="1:5" x14ac:dyDescent="0.25">
      <c r="A85" s="65" t="s">
        <v>250</v>
      </c>
      <c r="B85" s="65" t="s">
        <v>89</v>
      </c>
      <c r="C85" s="65">
        <v>125</v>
      </c>
      <c r="D85" s="65">
        <v>90</v>
      </c>
      <c r="E85" s="65">
        <v>35</v>
      </c>
    </row>
    <row r="86" spans="1:5" x14ac:dyDescent="0.25">
      <c r="A86" s="65" t="s">
        <v>251</v>
      </c>
      <c r="B86" s="65" t="s">
        <v>90</v>
      </c>
      <c r="C86" s="65">
        <v>2925</v>
      </c>
      <c r="D86" s="65">
        <v>1895</v>
      </c>
      <c r="E86" s="65">
        <v>1030</v>
      </c>
    </row>
    <row r="87" spans="1:5" x14ac:dyDescent="0.25">
      <c r="A87" s="65" t="s">
        <v>252</v>
      </c>
      <c r="B87" s="65" t="s">
        <v>87</v>
      </c>
      <c r="C87" s="65">
        <v>485</v>
      </c>
      <c r="D87" s="65">
        <v>220</v>
      </c>
      <c r="E87" s="65">
        <v>265</v>
      </c>
    </row>
    <row r="88" spans="1:5" x14ac:dyDescent="0.25">
      <c r="A88" s="65" t="s">
        <v>253</v>
      </c>
      <c r="B88" s="65" t="s">
        <v>336</v>
      </c>
      <c r="C88" s="65">
        <v>295</v>
      </c>
      <c r="D88" s="65">
        <v>255</v>
      </c>
      <c r="E88" s="65">
        <v>40</v>
      </c>
    </row>
    <row r="89" spans="1:5" x14ac:dyDescent="0.25">
      <c r="A89" s="65" t="s">
        <v>254</v>
      </c>
      <c r="B89" s="65" t="s">
        <v>337</v>
      </c>
      <c r="C89" s="65">
        <v>4270</v>
      </c>
      <c r="D89" s="65">
        <v>3580</v>
      </c>
      <c r="E89" s="65">
        <v>690</v>
      </c>
    </row>
    <row r="90" spans="1:5" x14ac:dyDescent="0.25">
      <c r="A90" s="65" t="s">
        <v>255</v>
      </c>
      <c r="B90" s="65" t="s">
        <v>338</v>
      </c>
      <c r="C90" s="65">
        <v>165</v>
      </c>
      <c r="D90" s="65">
        <v>145</v>
      </c>
      <c r="E90" s="65">
        <v>20</v>
      </c>
    </row>
    <row r="91" spans="1:5" x14ac:dyDescent="0.25">
      <c r="A91" s="65" t="s">
        <v>256</v>
      </c>
      <c r="B91" s="65" t="s">
        <v>92</v>
      </c>
      <c r="C91" s="65">
        <v>555</v>
      </c>
      <c r="D91" s="65">
        <v>255</v>
      </c>
      <c r="E91" s="65">
        <v>305</v>
      </c>
    </row>
    <row r="92" spans="1:5" x14ac:dyDescent="0.25">
      <c r="A92" s="65" t="s">
        <v>257</v>
      </c>
      <c r="B92" s="65" t="s">
        <v>93</v>
      </c>
      <c r="C92" s="65">
        <v>3445</v>
      </c>
      <c r="D92" s="65">
        <v>2265</v>
      </c>
      <c r="E92" s="65">
        <v>1175</v>
      </c>
    </row>
    <row r="93" spans="1:5" ht="30" x14ac:dyDescent="0.25">
      <c r="A93" s="65" t="s">
        <v>258</v>
      </c>
      <c r="B93" s="65" t="s">
        <v>339</v>
      </c>
      <c r="C93" s="65">
        <v>265</v>
      </c>
      <c r="D93" s="65">
        <v>145</v>
      </c>
      <c r="E93" s="65">
        <v>120</v>
      </c>
    </row>
    <row r="94" spans="1:5" x14ac:dyDescent="0.25">
      <c r="A94" s="65" t="s">
        <v>259</v>
      </c>
      <c r="B94" s="65" t="s">
        <v>95</v>
      </c>
      <c r="C94" s="65">
        <v>4380</v>
      </c>
      <c r="D94" s="65">
        <v>2585</v>
      </c>
      <c r="E94" s="65">
        <v>1795</v>
      </c>
    </row>
    <row r="95" spans="1:5" x14ac:dyDescent="0.25">
      <c r="A95" s="65" t="s">
        <v>260</v>
      </c>
      <c r="B95" s="65" t="s">
        <v>260</v>
      </c>
      <c r="C95" s="65">
        <v>39055</v>
      </c>
      <c r="D95" s="65">
        <v>25545</v>
      </c>
      <c r="E95" s="65">
        <v>13510</v>
      </c>
    </row>
    <row r="96" spans="1:5" x14ac:dyDescent="0.25">
      <c r="A96" s="65" t="s">
        <v>261</v>
      </c>
      <c r="B96" s="65" t="s">
        <v>96</v>
      </c>
      <c r="C96" s="65">
        <v>390</v>
      </c>
      <c r="D96" s="65">
        <v>185</v>
      </c>
      <c r="E96" s="65">
        <v>205</v>
      </c>
    </row>
    <row r="97" spans="1:5" x14ac:dyDescent="0.25">
      <c r="A97" s="65" t="s">
        <v>262</v>
      </c>
      <c r="B97" s="65" t="s">
        <v>98</v>
      </c>
      <c r="C97" s="65">
        <v>120</v>
      </c>
      <c r="D97" s="65">
        <v>45</v>
      </c>
      <c r="E97" s="65">
        <v>75</v>
      </c>
    </row>
    <row r="98" spans="1:5" x14ac:dyDescent="0.25">
      <c r="A98" s="65" t="s">
        <v>263</v>
      </c>
      <c r="B98" s="65" t="s">
        <v>99</v>
      </c>
      <c r="C98" s="65">
        <v>3025</v>
      </c>
      <c r="D98" s="65">
        <v>1130</v>
      </c>
      <c r="E98" s="65">
        <v>1895</v>
      </c>
    </row>
    <row r="99" spans="1:5" x14ac:dyDescent="0.25">
      <c r="A99" s="65" t="s">
        <v>264</v>
      </c>
      <c r="B99" s="65" t="s">
        <v>100</v>
      </c>
      <c r="C99" s="65">
        <v>525</v>
      </c>
      <c r="D99" s="65">
        <v>270</v>
      </c>
      <c r="E99" s="65">
        <v>255</v>
      </c>
    </row>
    <row r="100" spans="1:5" x14ac:dyDescent="0.25">
      <c r="A100" s="65" t="s">
        <v>265</v>
      </c>
      <c r="B100" s="65" t="s">
        <v>101</v>
      </c>
      <c r="C100" s="65">
        <v>455</v>
      </c>
      <c r="D100" s="65">
        <v>165</v>
      </c>
      <c r="E100" s="65">
        <v>290</v>
      </c>
    </row>
    <row r="101" spans="1:5" x14ac:dyDescent="0.25">
      <c r="A101" s="65" t="s">
        <v>266</v>
      </c>
      <c r="B101" s="65" t="s">
        <v>102</v>
      </c>
      <c r="C101" s="65">
        <v>1020</v>
      </c>
      <c r="D101" s="65">
        <v>485</v>
      </c>
      <c r="E101" s="65">
        <v>535</v>
      </c>
    </row>
    <row r="102" spans="1:5" x14ac:dyDescent="0.25">
      <c r="A102" s="65" t="s">
        <v>267</v>
      </c>
      <c r="B102" s="65" t="s">
        <v>103</v>
      </c>
      <c r="C102" s="65">
        <v>1290</v>
      </c>
      <c r="D102" s="65">
        <v>535</v>
      </c>
      <c r="E102" s="65">
        <v>755</v>
      </c>
    </row>
    <row r="103" spans="1:5" x14ac:dyDescent="0.25">
      <c r="A103" s="65" t="s">
        <v>268</v>
      </c>
      <c r="B103" s="65" t="s">
        <v>104</v>
      </c>
      <c r="C103" s="65">
        <v>395</v>
      </c>
      <c r="D103" s="65">
        <v>130</v>
      </c>
      <c r="E103" s="65">
        <v>260</v>
      </c>
    </row>
    <row r="104" spans="1:5" x14ac:dyDescent="0.25">
      <c r="A104" s="65" t="s">
        <v>269</v>
      </c>
      <c r="B104" s="65" t="s">
        <v>105</v>
      </c>
      <c r="C104" s="65">
        <v>1710</v>
      </c>
      <c r="D104" s="65">
        <v>780</v>
      </c>
      <c r="E104" s="65">
        <v>935</v>
      </c>
    </row>
    <row r="105" spans="1:5" x14ac:dyDescent="0.25">
      <c r="A105" s="65" t="s">
        <v>270</v>
      </c>
      <c r="B105" s="65" t="s">
        <v>106</v>
      </c>
      <c r="C105" s="65">
        <v>715</v>
      </c>
      <c r="D105" s="65">
        <v>265</v>
      </c>
      <c r="E105" s="65">
        <v>450</v>
      </c>
    </row>
    <row r="106" spans="1:5" x14ac:dyDescent="0.25">
      <c r="A106" s="65" t="s">
        <v>271</v>
      </c>
      <c r="B106" s="65" t="s">
        <v>340</v>
      </c>
      <c r="C106" s="65">
        <v>340</v>
      </c>
      <c r="D106" s="65">
        <v>140</v>
      </c>
      <c r="E106" s="65">
        <v>200</v>
      </c>
    </row>
    <row r="107" spans="1:5" x14ac:dyDescent="0.25">
      <c r="A107" s="65" t="s">
        <v>272</v>
      </c>
      <c r="B107" s="65" t="s">
        <v>108</v>
      </c>
      <c r="C107" s="65">
        <v>5300</v>
      </c>
      <c r="D107" s="65">
        <v>2780</v>
      </c>
      <c r="E107" s="65">
        <v>2520</v>
      </c>
    </row>
    <row r="108" spans="1:5" x14ac:dyDescent="0.25">
      <c r="A108" s="65" t="s">
        <v>273</v>
      </c>
      <c r="B108" s="65" t="s">
        <v>109</v>
      </c>
      <c r="C108" s="65">
        <v>1230</v>
      </c>
      <c r="D108" s="65">
        <v>535</v>
      </c>
      <c r="E108" s="65">
        <v>695</v>
      </c>
    </row>
    <row r="109" spans="1:5" x14ac:dyDescent="0.25">
      <c r="A109" s="65" t="s">
        <v>274</v>
      </c>
      <c r="B109" s="65" t="s">
        <v>274</v>
      </c>
      <c r="C109" s="65">
        <v>16515</v>
      </c>
      <c r="D109" s="65">
        <v>7445</v>
      </c>
      <c r="E109" s="65">
        <v>9070</v>
      </c>
    </row>
    <row r="110" spans="1:5" x14ac:dyDescent="0.25">
      <c r="A110" s="65" t="s">
        <v>275</v>
      </c>
      <c r="B110" s="65" t="s">
        <v>112</v>
      </c>
      <c r="C110" s="65">
        <v>20695</v>
      </c>
      <c r="D110" s="65">
        <v>13245</v>
      </c>
      <c r="E110" s="65">
        <v>7455</v>
      </c>
    </row>
    <row r="111" spans="1:5" x14ac:dyDescent="0.25">
      <c r="A111" s="65" t="s">
        <v>276</v>
      </c>
      <c r="B111" s="65" t="s">
        <v>110</v>
      </c>
      <c r="C111" s="65">
        <v>1485</v>
      </c>
      <c r="D111" s="65">
        <v>690</v>
      </c>
      <c r="E111" s="65">
        <v>795</v>
      </c>
    </row>
    <row r="112" spans="1:5" x14ac:dyDescent="0.25">
      <c r="A112" s="65" t="s">
        <v>277</v>
      </c>
      <c r="B112" s="65" t="s">
        <v>113</v>
      </c>
      <c r="C112" s="65">
        <v>1570</v>
      </c>
      <c r="D112" s="65">
        <v>785</v>
      </c>
      <c r="E112" s="65">
        <v>785</v>
      </c>
    </row>
    <row r="113" spans="1:5" x14ac:dyDescent="0.25">
      <c r="A113" s="65" t="s">
        <v>278</v>
      </c>
      <c r="B113" s="65" t="s">
        <v>127</v>
      </c>
      <c r="C113" s="65">
        <v>330</v>
      </c>
      <c r="D113" s="65">
        <v>225</v>
      </c>
      <c r="E113" s="65">
        <v>105</v>
      </c>
    </row>
    <row r="114" spans="1:5" x14ac:dyDescent="0.25">
      <c r="A114" s="65" t="s">
        <v>279</v>
      </c>
      <c r="B114" s="65" t="s">
        <v>134</v>
      </c>
      <c r="C114" s="65">
        <v>10150</v>
      </c>
      <c r="D114" s="65">
        <v>5125</v>
      </c>
      <c r="E114" s="65">
        <v>5025</v>
      </c>
    </row>
    <row r="115" spans="1:5" x14ac:dyDescent="0.25">
      <c r="A115" s="65" t="s">
        <v>280</v>
      </c>
      <c r="B115" s="65" t="s">
        <v>114</v>
      </c>
      <c r="C115" s="65">
        <v>2545</v>
      </c>
      <c r="D115" s="65">
        <v>1195</v>
      </c>
      <c r="E115" s="65">
        <v>1345</v>
      </c>
    </row>
    <row r="116" spans="1:5" x14ac:dyDescent="0.25">
      <c r="A116" s="65" t="s">
        <v>281</v>
      </c>
      <c r="B116" s="65" t="s">
        <v>117</v>
      </c>
      <c r="C116" s="65">
        <v>6030</v>
      </c>
      <c r="D116" s="65">
        <v>3720</v>
      </c>
      <c r="E116" s="65">
        <v>2310</v>
      </c>
    </row>
    <row r="117" spans="1:5" x14ac:dyDescent="0.25">
      <c r="A117" s="65" t="s">
        <v>282</v>
      </c>
      <c r="B117" s="65" t="s">
        <v>118</v>
      </c>
      <c r="C117" s="65">
        <v>1455</v>
      </c>
      <c r="D117" s="65">
        <v>600</v>
      </c>
      <c r="E117" s="65">
        <v>855</v>
      </c>
    </row>
    <row r="118" spans="1:5" x14ac:dyDescent="0.25">
      <c r="A118" s="65" t="s">
        <v>283</v>
      </c>
      <c r="B118" s="65" t="s">
        <v>121</v>
      </c>
      <c r="C118" s="65">
        <v>705</v>
      </c>
      <c r="D118" s="65">
        <v>425</v>
      </c>
      <c r="E118" s="65">
        <v>280</v>
      </c>
    </row>
    <row r="119" spans="1:5" x14ac:dyDescent="0.25">
      <c r="A119" s="65" t="s">
        <v>284</v>
      </c>
      <c r="B119" s="65" t="s">
        <v>119</v>
      </c>
      <c r="C119" s="65">
        <v>39155</v>
      </c>
      <c r="D119" s="65">
        <v>21810</v>
      </c>
      <c r="E119" s="65">
        <v>17340</v>
      </c>
    </row>
    <row r="120" spans="1:5" x14ac:dyDescent="0.25">
      <c r="A120" s="65" t="s">
        <v>285</v>
      </c>
      <c r="B120" s="65" t="s">
        <v>120</v>
      </c>
      <c r="C120" s="65">
        <v>10145</v>
      </c>
      <c r="D120" s="65">
        <v>5875</v>
      </c>
      <c r="E120" s="65">
        <v>4265</v>
      </c>
    </row>
    <row r="121" spans="1:5" x14ac:dyDescent="0.25">
      <c r="A121" s="65" t="s">
        <v>286</v>
      </c>
      <c r="B121" s="65" t="s">
        <v>122</v>
      </c>
      <c r="C121" s="65">
        <v>1415</v>
      </c>
      <c r="D121" s="65">
        <v>560</v>
      </c>
      <c r="E121" s="65">
        <v>850</v>
      </c>
    </row>
    <row r="122" spans="1:5" x14ac:dyDescent="0.25">
      <c r="A122" s="65" t="s">
        <v>287</v>
      </c>
      <c r="B122" s="65" t="s">
        <v>124</v>
      </c>
      <c r="C122" s="65">
        <v>885</v>
      </c>
      <c r="D122" s="65">
        <v>525</v>
      </c>
      <c r="E122" s="65">
        <v>360</v>
      </c>
    </row>
    <row r="123" spans="1:5" x14ac:dyDescent="0.25">
      <c r="A123" s="65" t="s">
        <v>288</v>
      </c>
      <c r="B123" s="65" t="s">
        <v>123</v>
      </c>
      <c r="C123" s="65">
        <v>4785</v>
      </c>
      <c r="D123" s="65">
        <v>2195</v>
      </c>
      <c r="E123" s="65">
        <v>2590</v>
      </c>
    </row>
    <row r="124" spans="1:5" x14ac:dyDescent="0.25">
      <c r="A124" s="65" t="s">
        <v>289</v>
      </c>
      <c r="B124" s="65" t="s">
        <v>131</v>
      </c>
      <c r="C124" s="65">
        <v>1485</v>
      </c>
      <c r="D124" s="65">
        <v>570</v>
      </c>
      <c r="E124" s="65">
        <v>915</v>
      </c>
    </row>
    <row r="125" spans="1:5" x14ac:dyDescent="0.25">
      <c r="A125" s="65" t="s">
        <v>290</v>
      </c>
      <c r="B125" s="65" t="s">
        <v>125</v>
      </c>
      <c r="C125" s="65">
        <v>6765</v>
      </c>
      <c r="D125" s="65">
        <v>3915</v>
      </c>
      <c r="E125" s="65">
        <v>2850</v>
      </c>
    </row>
    <row r="126" spans="1:5" x14ac:dyDescent="0.25">
      <c r="A126" s="65" t="s">
        <v>291</v>
      </c>
      <c r="B126" s="65" t="s">
        <v>135</v>
      </c>
      <c r="C126" s="65">
        <v>535</v>
      </c>
      <c r="D126" s="65">
        <v>275</v>
      </c>
      <c r="E126" s="65">
        <v>260</v>
      </c>
    </row>
    <row r="127" spans="1:5" x14ac:dyDescent="0.25">
      <c r="A127" s="65" t="s">
        <v>292</v>
      </c>
      <c r="B127" s="65" t="s">
        <v>126</v>
      </c>
      <c r="C127" s="65">
        <v>735</v>
      </c>
      <c r="D127" s="65">
        <v>400</v>
      </c>
      <c r="E127" s="65">
        <v>335</v>
      </c>
    </row>
    <row r="128" spans="1:5" x14ac:dyDescent="0.25">
      <c r="A128" s="65" t="s">
        <v>293</v>
      </c>
      <c r="B128" s="65" t="s">
        <v>128</v>
      </c>
      <c r="C128" s="65">
        <v>4160</v>
      </c>
      <c r="D128" s="65">
        <v>2985</v>
      </c>
      <c r="E128" s="65">
        <v>1175</v>
      </c>
    </row>
    <row r="129" spans="1:5" ht="30" x14ac:dyDescent="0.25">
      <c r="A129" s="65" t="s">
        <v>294</v>
      </c>
      <c r="B129" s="65" t="s">
        <v>341</v>
      </c>
      <c r="C129" s="65">
        <v>1065</v>
      </c>
      <c r="D129" s="65">
        <v>655</v>
      </c>
      <c r="E129" s="65">
        <v>410</v>
      </c>
    </row>
    <row r="130" spans="1:5" x14ac:dyDescent="0.25">
      <c r="A130" s="65" t="s">
        <v>295</v>
      </c>
      <c r="B130" s="65" t="s">
        <v>129</v>
      </c>
      <c r="C130" s="65">
        <v>1620</v>
      </c>
      <c r="D130" s="65">
        <v>345</v>
      </c>
      <c r="E130" s="65">
        <v>1275</v>
      </c>
    </row>
    <row r="131" spans="1:5" x14ac:dyDescent="0.25">
      <c r="A131" s="65" t="s">
        <v>296</v>
      </c>
      <c r="B131" s="65" t="s">
        <v>115</v>
      </c>
      <c r="C131" s="65">
        <v>1255</v>
      </c>
      <c r="D131" s="65">
        <v>595</v>
      </c>
      <c r="E131" s="65">
        <v>660</v>
      </c>
    </row>
    <row r="132" spans="1:5" x14ac:dyDescent="0.25">
      <c r="A132" s="65" t="s">
        <v>297</v>
      </c>
      <c r="B132" s="65" t="s">
        <v>132</v>
      </c>
      <c r="C132" s="65">
        <v>79930</v>
      </c>
      <c r="D132" s="65">
        <v>46210</v>
      </c>
      <c r="E132" s="65">
        <v>33720</v>
      </c>
    </row>
    <row r="133" spans="1:5" x14ac:dyDescent="0.25">
      <c r="A133" s="65" t="s">
        <v>298</v>
      </c>
      <c r="B133" s="65" t="s">
        <v>130</v>
      </c>
      <c r="C133" s="65">
        <v>435</v>
      </c>
      <c r="D133" s="65">
        <v>125</v>
      </c>
      <c r="E133" s="65">
        <v>315</v>
      </c>
    </row>
    <row r="134" spans="1:5" x14ac:dyDescent="0.25">
      <c r="A134" s="65" t="s">
        <v>299</v>
      </c>
      <c r="B134" s="65" t="s">
        <v>133</v>
      </c>
      <c r="C134" s="65">
        <v>4215</v>
      </c>
      <c r="D134" s="65">
        <v>405</v>
      </c>
      <c r="E134" s="65">
        <v>3810</v>
      </c>
    </row>
    <row r="135" spans="1:5" x14ac:dyDescent="0.25">
      <c r="A135" s="65" t="s">
        <v>300</v>
      </c>
      <c r="B135" s="65" t="s">
        <v>116</v>
      </c>
      <c r="C135" s="65">
        <v>8655</v>
      </c>
      <c r="D135" s="65">
        <v>3960</v>
      </c>
      <c r="E135" s="65">
        <v>4695</v>
      </c>
    </row>
    <row r="136" spans="1:5" x14ac:dyDescent="0.25">
      <c r="A136" s="65" t="s">
        <v>301</v>
      </c>
      <c r="B136" s="65" t="s">
        <v>136</v>
      </c>
      <c r="C136" s="65">
        <v>3500</v>
      </c>
      <c r="D136" s="65">
        <v>1830</v>
      </c>
      <c r="E136" s="65">
        <v>1670</v>
      </c>
    </row>
    <row r="137" spans="1:5" x14ac:dyDescent="0.25">
      <c r="A137" s="65" t="s">
        <v>302</v>
      </c>
      <c r="B137" s="65" t="s">
        <v>302</v>
      </c>
      <c r="C137" s="65">
        <v>215705</v>
      </c>
      <c r="D137" s="65">
        <v>119240</v>
      </c>
      <c r="E137" s="65">
        <v>96470</v>
      </c>
    </row>
    <row r="138" spans="1:5" x14ac:dyDescent="0.25">
      <c r="A138" s="65" t="s">
        <v>137</v>
      </c>
      <c r="B138" s="65" t="s">
        <v>137</v>
      </c>
      <c r="C138" s="65">
        <v>1015</v>
      </c>
      <c r="D138" s="65">
        <v>560</v>
      </c>
      <c r="E138" s="65">
        <v>455</v>
      </c>
    </row>
    <row r="139" spans="1:5" x14ac:dyDescent="0.25">
      <c r="A139" s="65" t="s">
        <v>139</v>
      </c>
      <c r="B139" s="65" t="s">
        <v>139</v>
      </c>
      <c r="C139" s="65">
        <v>3290</v>
      </c>
      <c r="D139" s="65">
        <v>1870</v>
      </c>
      <c r="E139" s="65">
        <v>1420</v>
      </c>
    </row>
    <row r="140" spans="1:5" x14ac:dyDescent="0.25">
      <c r="A140" s="65" t="s">
        <v>303</v>
      </c>
      <c r="B140" s="65" t="s">
        <v>303</v>
      </c>
      <c r="C140" s="65">
        <v>8600</v>
      </c>
      <c r="D140" s="65">
        <v>5115</v>
      </c>
      <c r="E140" s="65">
        <v>3480</v>
      </c>
    </row>
    <row r="141" spans="1:5" x14ac:dyDescent="0.25">
      <c r="A141" s="65" t="s">
        <v>304</v>
      </c>
      <c r="B141" s="65" t="s">
        <v>304</v>
      </c>
      <c r="C141" s="65">
        <v>813080</v>
      </c>
      <c r="D141" s="65">
        <v>444740</v>
      </c>
      <c r="E141" s="65">
        <v>368340</v>
      </c>
    </row>
    <row r="142" spans="1:5" ht="15" customHeight="1" x14ac:dyDescent="0.25">
      <c r="A142" s="94" t="s">
        <v>305</v>
      </c>
      <c r="B142" s="65" t="s">
        <v>305</v>
      </c>
      <c r="C142" s="95"/>
      <c r="D142" s="95"/>
      <c r="E142" s="96"/>
    </row>
    <row r="143" spans="1:5" x14ac:dyDescent="0.25">
      <c r="A143" s="65" t="s">
        <v>186</v>
      </c>
      <c r="B143" s="65" t="s">
        <v>22</v>
      </c>
      <c r="C143" s="65">
        <v>1055</v>
      </c>
      <c r="D143" s="65">
        <v>560</v>
      </c>
      <c r="E143" s="65">
        <v>495</v>
      </c>
    </row>
    <row r="144" spans="1:5" x14ac:dyDescent="0.25">
      <c r="A144" s="65" t="s">
        <v>187</v>
      </c>
      <c r="B144" s="65" t="s">
        <v>25</v>
      </c>
      <c r="C144" s="65">
        <v>245</v>
      </c>
      <c r="D144" s="65">
        <v>125</v>
      </c>
      <c r="E144" s="65">
        <v>120</v>
      </c>
    </row>
    <row r="145" spans="1:5" x14ac:dyDescent="0.25">
      <c r="A145" s="65" t="s">
        <v>188</v>
      </c>
      <c r="B145" s="65" t="s">
        <v>24</v>
      </c>
      <c r="C145" s="65">
        <v>1805</v>
      </c>
      <c r="D145" s="65">
        <v>980</v>
      </c>
      <c r="E145" s="65">
        <v>825</v>
      </c>
    </row>
    <row r="146" spans="1:5" x14ac:dyDescent="0.25">
      <c r="A146" s="65" t="s">
        <v>189</v>
      </c>
      <c r="B146" s="65" t="s">
        <v>27</v>
      </c>
      <c r="C146" s="65">
        <v>3495</v>
      </c>
      <c r="D146" s="65">
        <v>1945</v>
      </c>
      <c r="E146" s="65">
        <v>1550</v>
      </c>
    </row>
    <row r="147" spans="1:5" x14ac:dyDescent="0.25">
      <c r="A147" s="65" t="s">
        <v>190</v>
      </c>
      <c r="B147" s="65" t="s">
        <v>28</v>
      </c>
      <c r="C147" s="65">
        <v>270</v>
      </c>
      <c r="D147" s="65">
        <v>115</v>
      </c>
      <c r="E147" s="65">
        <v>155</v>
      </c>
    </row>
    <row r="148" spans="1:5" x14ac:dyDescent="0.25">
      <c r="A148" s="65" t="s">
        <v>191</v>
      </c>
      <c r="B148" s="65" t="s">
        <v>29</v>
      </c>
      <c r="C148" s="65">
        <v>95</v>
      </c>
      <c r="D148" s="65">
        <v>30</v>
      </c>
      <c r="E148" s="65">
        <v>65</v>
      </c>
    </row>
    <row r="149" spans="1:5" x14ac:dyDescent="0.25">
      <c r="A149" s="65" t="s">
        <v>192</v>
      </c>
      <c r="B149" s="65" t="s">
        <v>30</v>
      </c>
      <c r="C149" s="65">
        <v>200</v>
      </c>
      <c r="D149" s="65">
        <v>50</v>
      </c>
      <c r="E149" s="65">
        <v>150</v>
      </c>
    </row>
    <row r="150" spans="1:5" x14ac:dyDescent="0.25">
      <c r="A150" s="65" t="s">
        <v>193</v>
      </c>
      <c r="B150" s="65" t="s">
        <v>31</v>
      </c>
      <c r="C150" s="65">
        <v>1095</v>
      </c>
      <c r="D150" s="65">
        <v>565</v>
      </c>
      <c r="E150" s="65">
        <v>530</v>
      </c>
    </row>
    <row r="151" spans="1:5" x14ac:dyDescent="0.25">
      <c r="A151" s="65" t="s">
        <v>194</v>
      </c>
      <c r="B151" s="65" t="s">
        <v>34</v>
      </c>
      <c r="C151" s="65">
        <v>3310</v>
      </c>
      <c r="D151" s="65">
        <v>1855</v>
      </c>
      <c r="E151" s="65">
        <v>1455</v>
      </c>
    </row>
    <row r="152" spans="1:5" x14ac:dyDescent="0.25">
      <c r="A152" s="65" t="s">
        <v>195</v>
      </c>
      <c r="B152" s="65" t="s">
        <v>35</v>
      </c>
      <c r="C152" s="65">
        <v>145</v>
      </c>
      <c r="D152" s="65">
        <v>85</v>
      </c>
      <c r="E152" s="65">
        <v>60</v>
      </c>
    </row>
    <row r="153" spans="1:5" x14ac:dyDescent="0.25">
      <c r="A153" s="65" t="s">
        <v>196</v>
      </c>
      <c r="B153" s="65" t="s">
        <v>36</v>
      </c>
      <c r="C153" s="65">
        <v>15</v>
      </c>
      <c r="D153" s="65">
        <v>10</v>
      </c>
      <c r="E153" s="65">
        <v>5</v>
      </c>
    </row>
    <row r="154" spans="1:5" x14ac:dyDescent="0.25">
      <c r="A154" s="65" t="s">
        <v>197</v>
      </c>
      <c r="B154" s="65" t="s">
        <v>37</v>
      </c>
      <c r="C154" s="65">
        <v>11360</v>
      </c>
      <c r="D154" s="65">
        <v>6875</v>
      </c>
      <c r="E154" s="65">
        <v>4480</v>
      </c>
    </row>
    <row r="155" spans="1:5" x14ac:dyDescent="0.25">
      <c r="A155" s="65" t="s">
        <v>198</v>
      </c>
      <c r="B155" s="65" t="s">
        <v>328</v>
      </c>
      <c r="C155" s="65">
        <v>3630</v>
      </c>
      <c r="D155" s="65">
        <v>1880</v>
      </c>
      <c r="E155" s="65">
        <v>1755</v>
      </c>
    </row>
    <row r="156" spans="1:5" x14ac:dyDescent="0.25">
      <c r="A156" s="65" t="s">
        <v>199</v>
      </c>
      <c r="B156" s="65" t="s">
        <v>32</v>
      </c>
      <c r="C156" s="65">
        <v>2385</v>
      </c>
      <c r="D156" s="65">
        <v>1275</v>
      </c>
      <c r="E156" s="65">
        <v>1110</v>
      </c>
    </row>
    <row r="157" spans="1:5" x14ac:dyDescent="0.25">
      <c r="A157" s="65" t="s">
        <v>200</v>
      </c>
      <c r="B157" s="65" t="s">
        <v>39</v>
      </c>
      <c r="C157" s="65">
        <v>390</v>
      </c>
      <c r="D157" s="65">
        <v>215</v>
      </c>
      <c r="E157" s="65">
        <v>180</v>
      </c>
    </row>
    <row r="158" spans="1:5" x14ac:dyDescent="0.25">
      <c r="A158" s="65" t="s">
        <v>201</v>
      </c>
      <c r="B158" s="65" t="s">
        <v>40</v>
      </c>
      <c r="C158" s="65">
        <v>910</v>
      </c>
      <c r="D158" s="65">
        <v>450</v>
      </c>
      <c r="E158" s="65">
        <v>460</v>
      </c>
    </row>
    <row r="159" spans="1:5" x14ac:dyDescent="0.25">
      <c r="A159" s="65" t="s">
        <v>202</v>
      </c>
      <c r="B159" s="65" t="s">
        <v>41</v>
      </c>
      <c r="C159" s="65">
        <v>45</v>
      </c>
      <c r="D159" s="65">
        <v>30</v>
      </c>
      <c r="E159" s="65">
        <v>15</v>
      </c>
    </row>
    <row r="160" spans="1:5" x14ac:dyDescent="0.25">
      <c r="A160" s="65" t="s">
        <v>203</v>
      </c>
      <c r="B160" s="65" t="s">
        <v>43</v>
      </c>
      <c r="C160" s="65">
        <v>5</v>
      </c>
      <c r="D160" s="65">
        <v>5</v>
      </c>
      <c r="E160" s="65" t="s">
        <v>67</v>
      </c>
    </row>
    <row r="161" spans="1:5" x14ac:dyDescent="0.25">
      <c r="A161" s="65" t="s">
        <v>204</v>
      </c>
      <c r="B161" s="65" t="s">
        <v>42</v>
      </c>
      <c r="C161" s="65">
        <v>1470</v>
      </c>
      <c r="D161" s="65">
        <v>805</v>
      </c>
      <c r="E161" s="65">
        <v>665</v>
      </c>
    </row>
    <row r="162" spans="1:5" x14ac:dyDescent="0.25">
      <c r="A162" s="65" t="s">
        <v>205</v>
      </c>
      <c r="B162" s="65" t="s">
        <v>44</v>
      </c>
      <c r="C162" s="65">
        <v>405</v>
      </c>
      <c r="D162" s="65">
        <v>180</v>
      </c>
      <c r="E162" s="65">
        <v>230</v>
      </c>
    </row>
    <row r="163" spans="1:5" x14ac:dyDescent="0.25">
      <c r="A163" s="65" t="s">
        <v>206</v>
      </c>
      <c r="B163" s="65" t="s">
        <v>45</v>
      </c>
      <c r="C163" s="65" t="s">
        <v>67</v>
      </c>
      <c r="D163" s="65" t="s">
        <v>67</v>
      </c>
      <c r="E163" s="65" t="s">
        <v>67</v>
      </c>
    </row>
    <row r="164" spans="1:5" x14ac:dyDescent="0.25">
      <c r="A164" s="65" t="s">
        <v>207</v>
      </c>
      <c r="B164" s="65" t="s">
        <v>329</v>
      </c>
      <c r="C164" s="65">
        <v>885</v>
      </c>
      <c r="D164" s="65">
        <v>475</v>
      </c>
      <c r="E164" s="65">
        <v>415</v>
      </c>
    </row>
    <row r="165" spans="1:5" x14ac:dyDescent="0.25">
      <c r="A165" s="65" t="s">
        <v>208</v>
      </c>
      <c r="B165" s="65" t="s">
        <v>46</v>
      </c>
      <c r="C165" s="65">
        <v>1255</v>
      </c>
      <c r="D165" s="65">
        <v>710</v>
      </c>
      <c r="E165" s="65">
        <v>550</v>
      </c>
    </row>
    <row r="166" spans="1:5" x14ac:dyDescent="0.25">
      <c r="A166" s="65" t="s">
        <v>209</v>
      </c>
      <c r="B166" s="65" t="s">
        <v>47</v>
      </c>
      <c r="C166" s="65">
        <v>80</v>
      </c>
      <c r="D166" s="65">
        <v>30</v>
      </c>
      <c r="E166" s="65">
        <v>50</v>
      </c>
    </row>
    <row r="167" spans="1:5" x14ac:dyDescent="0.25">
      <c r="A167" s="65" t="s">
        <v>210</v>
      </c>
      <c r="B167" s="65" t="s">
        <v>48</v>
      </c>
      <c r="C167" s="65">
        <v>1470</v>
      </c>
      <c r="D167" s="65">
        <v>780</v>
      </c>
      <c r="E167" s="65">
        <v>690</v>
      </c>
    </row>
    <row r="168" spans="1:5" x14ac:dyDescent="0.25">
      <c r="A168" s="65" t="s">
        <v>211</v>
      </c>
      <c r="B168" s="65" t="s">
        <v>49</v>
      </c>
      <c r="C168" s="65">
        <v>14160</v>
      </c>
      <c r="D168" s="65">
        <v>7240</v>
      </c>
      <c r="E168" s="65">
        <v>6920</v>
      </c>
    </row>
    <row r="169" spans="1:5" x14ac:dyDescent="0.25">
      <c r="A169" s="65" t="s">
        <v>212</v>
      </c>
      <c r="B169" s="65" t="s">
        <v>50</v>
      </c>
      <c r="C169" s="65">
        <v>1135</v>
      </c>
      <c r="D169" s="65">
        <v>635</v>
      </c>
      <c r="E169" s="65">
        <v>500</v>
      </c>
    </row>
    <row r="170" spans="1:5" x14ac:dyDescent="0.25">
      <c r="A170" s="65" t="s">
        <v>213</v>
      </c>
      <c r="B170" s="65" t="s">
        <v>51</v>
      </c>
      <c r="C170" s="65">
        <v>5650</v>
      </c>
      <c r="D170" s="65">
        <v>3270</v>
      </c>
      <c r="E170" s="65">
        <v>2380</v>
      </c>
    </row>
    <row r="171" spans="1:5" x14ac:dyDescent="0.25">
      <c r="A171" s="65" t="s">
        <v>214</v>
      </c>
      <c r="B171" s="65" t="s">
        <v>56</v>
      </c>
      <c r="C171" s="65">
        <v>4000</v>
      </c>
      <c r="D171" s="65">
        <v>1515</v>
      </c>
      <c r="E171" s="65">
        <v>2485</v>
      </c>
    </row>
    <row r="172" spans="1:5" x14ac:dyDescent="0.25">
      <c r="A172" s="65" t="s">
        <v>215</v>
      </c>
      <c r="B172" s="65" t="s">
        <v>53</v>
      </c>
      <c r="C172" s="65">
        <v>245</v>
      </c>
      <c r="D172" s="65">
        <v>125</v>
      </c>
      <c r="E172" s="65">
        <v>120</v>
      </c>
    </row>
    <row r="173" spans="1:5" x14ac:dyDescent="0.25">
      <c r="A173" s="65" t="s">
        <v>216</v>
      </c>
      <c r="B173" s="65" t="s">
        <v>54</v>
      </c>
      <c r="C173" s="65">
        <v>590</v>
      </c>
      <c r="D173" s="65">
        <v>300</v>
      </c>
      <c r="E173" s="65">
        <v>290</v>
      </c>
    </row>
    <row r="174" spans="1:5" ht="30" x14ac:dyDescent="0.25">
      <c r="A174" s="65" t="s">
        <v>217</v>
      </c>
      <c r="B174" s="65" t="s">
        <v>330</v>
      </c>
      <c r="C174" s="65">
        <v>365</v>
      </c>
      <c r="D174" s="65">
        <v>200</v>
      </c>
      <c r="E174" s="65">
        <v>170</v>
      </c>
    </row>
    <row r="175" spans="1:5" x14ac:dyDescent="0.25">
      <c r="A175" s="65" t="s">
        <v>218</v>
      </c>
      <c r="B175" s="65" t="s">
        <v>331</v>
      </c>
      <c r="C175" s="65">
        <v>110</v>
      </c>
      <c r="D175" s="65">
        <v>55</v>
      </c>
      <c r="E175" s="65">
        <v>55</v>
      </c>
    </row>
    <row r="176" spans="1:5" x14ac:dyDescent="0.25">
      <c r="A176" s="65" t="s">
        <v>219</v>
      </c>
      <c r="B176" s="65" t="s">
        <v>332</v>
      </c>
      <c r="C176" s="65">
        <v>3655</v>
      </c>
      <c r="D176" s="65">
        <v>1845</v>
      </c>
      <c r="E176" s="65">
        <v>1805</v>
      </c>
    </row>
    <row r="177" spans="1:5" x14ac:dyDescent="0.25">
      <c r="A177" s="65" t="s">
        <v>220</v>
      </c>
      <c r="B177" s="16" t="s">
        <v>52</v>
      </c>
      <c r="C177" s="65">
        <v>570</v>
      </c>
      <c r="D177" s="65">
        <v>255</v>
      </c>
      <c r="E177" s="65">
        <v>310</v>
      </c>
    </row>
    <row r="178" spans="1:5" x14ac:dyDescent="0.25">
      <c r="A178" s="65" t="s">
        <v>221</v>
      </c>
      <c r="B178" s="65" t="s">
        <v>33</v>
      </c>
      <c r="C178" s="65">
        <v>230</v>
      </c>
      <c r="D178" s="65">
        <v>130</v>
      </c>
      <c r="E178" s="65">
        <v>100</v>
      </c>
    </row>
    <row r="179" spans="1:5" x14ac:dyDescent="0.25">
      <c r="A179" s="65" t="s">
        <v>222</v>
      </c>
      <c r="B179" s="65" t="s">
        <v>55</v>
      </c>
      <c r="C179" s="65">
        <v>5</v>
      </c>
      <c r="D179" s="65" t="s">
        <v>67</v>
      </c>
      <c r="E179" s="65">
        <v>5</v>
      </c>
    </row>
    <row r="180" spans="1:5" x14ac:dyDescent="0.25">
      <c r="A180" s="65" t="s">
        <v>223</v>
      </c>
      <c r="B180" s="65" t="s">
        <v>57</v>
      </c>
      <c r="C180" s="65">
        <v>2105</v>
      </c>
      <c r="D180" s="65">
        <v>1100</v>
      </c>
      <c r="E180" s="65">
        <v>1005</v>
      </c>
    </row>
    <row r="181" spans="1:5" x14ac:dyDescent="0.25">
      <c r="A181" s="65" t="s">
        <v>224</v>
      </c>
      <c r="B181" s="65" t="s">
        <v>58</v>
      </c>
      <c r="C181" s="65">
        <v>20</v>
      </c>
      <c r="D181" s="65">
        <v>5</v>
      </c>
      <c r="E181" s="65">
        <v>15</v>
      </c>
    </row>
    <row r="182" spans="1:5" x14ac:dyDescent="0.25">
      <c r="A182" s="65" t="s">
        <v>225</v>
      </c>
      <c r="B182" s="65" t="s">
        <v>60</v>
      </c>
      <c r="C182" s="65">
        <v>705</v>
      </c>
      <c r="D182" s="65">
        <v>340</v>
      </c>
      <c r="E182" s="65">
        <v>360</v>
      </c>
    </row>
    <row r="183" spans="1:5" x14ac:dyDescent="0.25">
      <c r="A183" s="65" t="s">
        <v>226</v>
      </c>
      <c r="B183" s="65" t="s">
        <v>59</v>
      </c>
      <c r="C183" s="65">
        <v>21895</v>
      </c>
      <c r="D183" s="65">
        <v>11100</v>
      </c>
      <c r="E183" s="65">
        <v>10800</v>
      </c>
    </row>
    <row r="184" spans="1:5" x14ac:dyDescent="0.25">
      <c r="A184" s="65" t="s">
        <v>227</v>
      </c>
      <c r="B184" s="65" t="s">
        <v>62</v>
      </c>
      <c r="C184" s="65">
        <v>1705</v>
      </c>
      <c r="D184" s="65">
        <v>590</v>
      </c>
      <c r="E184" s="65">
        <v>1120</v>
      </c>
    </row>
    <row r="185" spans="1:5" x14ac:dyDescent="0.25">
      <c r="A185" s="65" t="s">
        <v>228</v>
      </c>
      <c r="B185" s="65" t="s">
        <v>61</v>
      </c>
      <c r="C185" s="65">
        <v>1555</v>
      </c>
      <c r="D185" s="65">
        <v>910</v>
      </c>
      <c r="E185" s="65">
        <v>645</v>
      </c>
    </row>
    <row r="186" spans="1:5" x14ac:dyDescent="0.25">
      <c r="A186" s="65" t="s">
        <v>229</v>
      </c>
      <c r="B186" s="65" t="s">
        <v>334</v>
      </c>
      <c r="C186" s="65">
        <v>1170</v>
      </c>
      <c r="D186" s="65">
        <v>750</v>
      </c>
      <c r="E186" s="65">
        <v>420</v>
      </c>
    </row>
    <row r="187" spans="1:5" x14ac:dyDescent="0.25">
      <c r="A187" s="65" t="s">
        <v>230</v>
      </c>
      <c r="B187" s="65" t="s">
        <v>64</v>
      </c>
      <c r="C187" s="65">
        <v>405</v>
      </c>
      <c r="D187" s="65">
        <v>120</v>
      </c>
      <c r="E187" s="65">
        <v>285</v>
      </c>
    </row>
    <row r="188" spans="1:5" x14ac:dyDescent="0.25">
      <c r="A188" s="65" t="s">
        <v>231</v>
      </c>
      <c r="B188" s="65" t="s">
        <v>65</v>
      </c>
      <c r="C188" s="65">
        <v>40</v>
      </c>
      <c r="D188" s="65">
        <v>20</v>
      </c>
      <c r="E188" s="65">
        <v>15</v>
      </c>
    </row>
    <row r="189" spans="1:5" x14ac:dyDescent="0.25">
      <c r="A189" s="65" t="s">
        <v>232</v>
      </c>
      <c r="B189" s="65" t="s">
        <v>68</v>
      </c>
      <c r="C189" s="65">
        <v>5</v>
      </c>
      <c r="D189" s="65">
        <v>5</v>
      </c>
      <c r="E189" s="65" t="s">
        <v>67</v>
      </c>
    </row>
    <row r="190" spans="1:5" x14ac:dyDescent="0.25">
      <c r="A190" s="65" t="s">
        <v>233</v>
      </c>
      <c r="B190" s="65" t="s">
        <v>233</v>
      </c>
      <c r="C190" s="65">
        <v>96345</v>
      </c>
      <c r="D190" s="65">
        <v>50550</v>
      </c>
      <c r="E190" s="65">
        <v>45790</v>
      </c>
    </row>
    <row r="191" spans="1:5" x14ac:dyDescent="0.25">
      <c r="A191" s="65" t="s">
        <v>234</v>
      </c>
      <c r="B191" s="65" t="s">
        <v>71</v>
      </c>
      <c r="C191" s="65">
        <v>305</v>
      </c>
      <c r="D191" s="65">
        <v>235</v>
      </c>
      <c r="E191" s="65">
        <v>70</v>
      </c>
    </row>
    <row r="192" spans="1:5" x14ac:dyDescent="0.25">
      <c r="A192" s="65" t="s">
        <v>235</v>
      </c>
      <c r="B192" s="65" t="s">
        <v>73</v>
      </c>
      <c r="C192" s="65">
        <v>55</v>
      </c>
      <c r="D192" s="65">
        <v>30</v>
      </c>
      <c r="E192" s="65">
        <v>25</v>
      </c>
    </row>
    <row r="193" spans="1:5" x14ac:dyDescent="0.25">
      <c r="A193" s="65" t="s">
        <v>236</v>
      </c>
      <c r="B193" s="65" t="s">
        <v>94</v>
      </c>
      <c r="C193" s="65">
        <v>605</v>
      </c>
      <c r="D193" s="65">
        <v>425</v>
      </c>
      <c r="E193" s="65">
        <v>185</v>
      </c>
    </row>
    <row r="194" spans="1:5" x14ac:dyDescent="0.25">
      <c r="A194" s="65" t="s">
        <v>237</v>
      </c>
      <c r="B194" s="65" t="s">
        <v>75</v>
      </c>
      <c r="C194" s="65">
        <v>80</v>
      </c>
      <c r="D194" s="65">
        <v>35</v>
      </c>
      <c r="E194" s="65">
        <v>45</v>
      </c>
    </row>
    <row r="195" spans="1:5" x14ac:dyDescent="0.25">
      <c r="A195" s="65" t="s">
        <v>238</v>
      </c>
      <c r="B195" s="65" t="s">
        <v>76</v>
      </c>
      <c r="C195" s="65">
        <v>25</v>
      </c>
      <c r="D195" s="65">
        <v>15</v>
      </c>
      <c r="E195" s="65">
        <v>10</v>
      </c>
    </row>
    <row r="196" spans="1:5" x14ac:dyDescent="0.25">
      <c r="A196" s="65" t="s">
        <v>239</v>
      </c>
      <c r="B196" s="65" t="s">
        <v>85</v>
      </c>
      <c r="C196" s="65">
        <v>20</v>
      </c>
      <c r="D196" s="65">
        <v>15</v>
      </c>
      <c r="E196" s="65">
        <v>5</v>
      </c>
    </row>
    <row r="197" spans="1:5" x14ac:dyDescent="0.25">
      <c r="A197" s="65" t="s">
        <v>240</v>
      </c>
      <c r="B197" s="65" t="s">
        <v>335</v>
      </c>
      <c r="C197" s="65">
        <v>610</v>
      </c>
      <c r="D197" s="65">
        <v>440</v>
      </c>
      <c r="E197" s="65">
        <v>170</v>
      </c>
    </row>
    <row r="198" spans="1:5" x14ac:dyDescent="0.25">
      <c r="A198" s="65" t="s">
        <v>241</v>
      </c>
      <c r="B198" s="65" t="s">
        <v>74</v>
      </c>
      <c r="C198" s="65">
        <v>885</v>
      </c>
      <c r="D198" s="65">
        <v>590</v>
      </c>
      <c r="E198" s="65">
        <v>290</v>
      </c>
    </row>
    <row r="199" spans="1:5" x14ac:dyDescent="0.25">
      <c r="A199" s="65" t="s">
        <v>242</v>
      </c>
      <c r="B199" s="65" t="s">
        <v>79</v>
      </c>
      <c r="C199" s="65">
        <v>170</v>
      </c>
      <c r="D199" s="65">
        <v>135</v>
      </c>
      <c r="E199" s="65">
        <v>30</v>
      </c>
    </row>
    <row r="200" spans="1:5" x14ac:dyDescent="0.25">
      <c r="A200" s="65" t="s">
        <v>243</v>
      </c>
      <c r="B200" s="65" t="s">
        <v>80</v>
      </c>
      <c r="C200" s="65">
        <v>200</v>
      </c>
      <c r="D200" s="65">
        <v>130</v>
      </c>
      <c r="E200" s="65">
        <v>70</v>
      </c>
    </row>
    <row r="201" spans="1:5" x14ac:dyDescent="0.25">
      <c r="A201" s="65" t="s">
        <v>244</v>
      </c>
      <c r="B201" s="65" t="s">
        <v>86</v>
      </c>
      <c r="C201" s="65">
        <v>905</v>
      </c>
      <c r="D201" s="65">
        <v>535</v>
      </c>
      <c r="E201" s="65">
        <v>370</v>
      </c>
    </row>
    <row r="202" spans="1:5" x14ac:dyDescent="0.25">
      <c r="A202" s="65" t="s">
        <v>245</v>
      </c>
      <c r="B202" s="65" t="s">
        <v>81</v>
      </c>
      <c r="C202" s="65">
        <v>140</v>
      </c>
      <c r="D202" s="65">
        <v>40</v>
      </c>
      <c r="E202" s="65">
        <v>100</v>
      </c>
    </row>
    <row r="203" spans="1:5" x14ac:dyDescent="0.25">
      <c r="A203" s="65" t="s">
        <v>246</v>
      </c>
      <c r="B203" s="65" t="s">
        <v>83</v>
      </c>
      <c r="C203" s="65">
        <v>155</v>
      </c>
      <c r="D203" s="65">
        <v>115</v>
      </c>
      <c r="E203" s="65">
        <v>35</v>
      </c>
    </row>
    <row r="204" spans="1:5" x14ac:dyDescent="0.25">
      <c r="A204" s="65" t="s">
        <v>247</v>
      </c>
      <c r="B204" s="65" t="s">
        <v>84</v>
      </c>
      <c r="C204" s="65">
        <v>400</v>
      </c>
      <c r="D204" s="65">
        <v>250</v>
      </c>
      <c r="E204" s="65">
        <v>150</v>
      </c>
    </row>
    <row r="205" spans="1:5" x14ac:dyDescent="0.25">
      <c r="A205" s="65" t="s">
        <v>248</v>
      </c>
      <c r="B205" s="65" t="s">
        <v>78</v>
      </c>
      <c r="C205" s="65">
        <v>615</v>
      </c>
      <c r="D205" s="65">
        <v>365</v>
      </c>
      <c r="E205" s="65">
        <v>250</v>
      </c>
    </row>
    <row r="206" spans="1:5" x14ac:dyDescent="0.25">
      <c r="A206" s="65" t="s">
        <v>249</v>
      </c>
      <c r="B206" s="65" t="s">
        <v>88</v>
      </c>
      <c r="C206" s="65">
        <v>30</v>
      </c>
      <c r="D206" s="65">
        <v>25</v>
      </c>
      <c r="E206" s="65">
        <v>5</v>
      </c>
    </row>
    <row r="207" spans="1:5" x14ac:dyDescent="0.25">
      <c r="A207" s="65" t="s">
        <v>250</v>
      </c>
      <c r="B207" s="65" t="s">
        <v>89</v>
      </c>
      <c r="C207" s="65">
        <v>30</v>
      </c>
      <c r="D207" s="65">
        <v>25</v>
      </c>
      <c r="E207" s="65">
        <v>5</v>
      </c>
    </row>
    <row r="208" spans="1:5" x14ac:dyDescent="0.25">
      <c r="A208" s="65" t="s">
        <v>251</v>
      </c>
      <c r="B208" s="65" t="s">
        <v>90</v>
      </c>
      <c r="C208" s="65">
        <v>640</v>
      </c>
      <c r="D208" s="65">
        <v>405</v>
      </c>
      <c r="E208" s="65">
        <v>235</v>
      </c>
    </row>
    <row r="209" spans="1:5" x14ac:dyDescent="0.25">
      <c r="A209" s="65" t="s">
        <v>252</v>
      </c>
      <c r="B209" s="65" t="s">
        <v>87</v>
      </c>
      <c r="C209" s="65">
        <v>100</v>
      </c>
      <c r="D209" s="65">
        <v>50</v>
      </c>
      <c r="E209" s="65">
        <v>55</v>
      </c>
    </row>
    <row r="210" spans="1:5" x14ac:dyDescent="0.25">
      <c r="A210" s="65" t="s">
        <v>253</v>
      </c>
      <c r="B210" s="65" t="s">
        <v>336</v>
      </c>
      <c r="C210" s="65">
        <v>60</v>
      </c>
      <c r="D210" s="65">
        <v>50</v>
      </c>
      <c r="E210" s="65">
        <v>10</v>
      </c>
    </row>
    <row r="211" spans="1:5" x14ac:dyDescent="0.25">
      <c r="A211" s="65" t="s">
        <v>254</v>
      </c>
      <c r="B211" s="65" t="s">
        <v>337</v>
      </c>
      <c r="C211" s="65">
        <v>785</v>
      </c>
      <c r="D211" s="65">
        <v>625</v>
      </c>
      <c r="E211" s="65">
        <v>160</v>
      </c>
    </row>
    <row r="212" spans="1:5" x14ac:dyDescent="0.25">
      <c r="A212" s="65" t="s">
        <v>255</v>
      </c>
      <c r="B212" s="65" t="s">
        <v>338</v>
      </c>
      <c r="C212" s="65">
        <v>30</v>
      </c>
      <c r="D212" s="65">
        <v>30</v>
      </c>
      <c r="E212" s="65">
        <v>5</v>
      </c>
    </row>
    <row r="213" spans="1:5" x14ac:dyDescent="0.25">
      <c r="A213" s="65" t="s">
        <v>256</v>
      </c>
      <c r="B213" s="65" t="s">
        <v>92</v>
      </c>
      <c r="C213" s="65">
        <v>65</v>
      </c>
      <c r="D213" s="65">
        <v>35</v>
      </c>
      <c r="E213" s="65">
        <v>35</v>
      </c>
    </row>
    <row r="214" spans="1:5" x14ac:dyDescent="0.25">
      <c r="A214" s="65" t="s">
        <v>257</v>
      </c>
      <c r="B214" s="65" t="s">
        <v>93</v>
      </c>
      <c r="C214" s="65">
        <v>1485</v>
      </c>
      <c r="D214" s="65">
        <v>920</v>
      </c>
      <c r="E214" s="65">
        <v>570</v>
      </c>
    </row>
    <row r="215" spans="1:5" ht="30" x14ac:dyDescent="0.25">
      <c r="A215" s="65" t="s">
        <v>258</v>
      </c>
      <c r="B215" s="65" t="s">
        <v>339</v>
      </c>
      <c r="C215" s="65">
        <v>35</v>
      </c>
      <c r="D215" s="65">
        <v>15</v>
      </c>
      <c r="E215" s="65">
        <v>15</v>
      </c>
    </row>
    <row r="216" spans="1:5" x14ac:dyDescent="0.25">
      <c r="A216" s="65" t="s">
        <v>259</v>
      </c>
      <c r="B216" s="65" t="s">
        <v>95</v>
      </c>
      <c r="C216" s="65">
        <v>1095</v>
      </c>
      <c r="D216" s="65">
        <v>665</v>
      </c>
      <c r="E216" s="65">
        <v>435</v>
      </c>
    </row>
    <row r="217" spans="1:5" x14ac:dyDescent="0.25">
      <c r="A217" s="65" t="s">
        <v>260</v>
      </c>
      <c r="B217" s="16" t="s">
        <v>72</v>
      </c>
      <c r="C217" s="65">
        <v>9530</v>
      </c>
      <c r="D217" s="65">
        <v>6195</v>
      </c>
      <c r="E217" s="65">
        <v>3335</v>
      </c>
    </row>
    <row r="218" spans="1:5" x14ac:dyDescent="0.25">
      <c r="A218" s="65" t="s">
        <v>261</v>
      </c>
      <c r="B218" s="65" t="s">
        <v>96</v>
      </c>
      <c r="C218" s="65">
        <v>95</v>
      </c>
      <c r="D218" s="65">
        <v>45</v>
      </c>
      <c r="E218" s="65">
        <v>50</v>
      </c>
    </row>
    <row r="219" spans="1:5" x14ac:dyDescent="0.25">
      <c r="A219" s="65" t="s">
        <v>262</v>
      </c>
      <c r="B219" s="65" t="s">
        <v>98</v>
      </c>
      <c r="C219" s="65">
        <v>25</v>
      </c>
      <c r="D219" s="65">
        <v>10</v>
      </c>
      <c r="E219" s="65">
        <v>15</v>
      </c>
    </row>
    <row r="220" spans="1:5" x14ac:dyDescent="0.25">
      <c r="A220" s="65" t="s">
        <v>263</v>
      </c>
      <c r="B220" s="65" t="s">
        <v>99</v>
      </c>
      <c r="C220" s="65">
        <v>890</v>
      </c>
      <c r="D220" s="65">
        <v>365</v>
      </c>
      <c r="E220" s="65">
        <v>525</v>
      </c>
    </row>
    <row r="221" spans="1:5" x14ac:dyDescent="0.25">
      <c r="A221" s="65" t="s">
        <v>264</v>
      </c>
      <c r="B221" s="65" t="s">
        <v>100</v>
      </c>
      <c r="C221" s="65">
        <v>135</v>
      </c>
      <c r="D221" s="65">
        <v>70</v>
      </c>
      <c r="E221" s="65">
        <v>65</v>
      </c>
    </row>
    <row r="222" spans="1:5" x14ac:dyDescent="0.25">
      <c r="A222" s="65" t="s">
        <v>265</v>
      </c>
      <c r="B222" s="65" t="s">
        <v>101</v>
      </c>
      <c r="C222" s="65">
        <v>95</v>
      </c>
      <c r="D222" s="65">
        <v>35</v>
      </c>
      <c r="E222" s="65">
        <v>60</v>
      </c>
    </row>
    <row r="223" spans="1:5" x14ac:dyDescent="0.25">
      <c r="A223" s="65" t="s">
        <v>266</v>
      </c>
      <c r="B223" s="65" t="s">
        <v>102</v>
      </c>
      <c r="C223" s="65">
        <v>240</v>
      </c>
      <c r="D223" s="65">
        <v>105</v>
      </c>
      <c r="E223" s="65">
        <v>135</v>
      </c>
    </row>
    <row r="224" spans="1:5" x14ac:dyDescent="0.25">
      <c r="A224" s="65" t="s">
        <v>267</v>
      </c>
      <c r="B224" s="65" t="s">
        <v>103</v>
      </c>
      <c r="C224" s="65">
        <v>305</v>
      </c>
      <c r="D224" s="65">
        <v>125</v>
      </c>
      <c r="E224" s="65">
        <v>180</v>
      </c>
    </row>
    <row r="225" spans="1:5" x14ac:dyDescent="0.25">
      <c r="A225" s="65" t="s">
        <v>268</v>
      </c>
      <c r="B225" s="65" t="s">
        <v>104</v>
      </c>
      <c r="C225" s="65">
        <v>90</v>
      </c>
      <c r="D225" s="65">
        <v>30</v>
      </c>
      <c r="E225" s="65">
        <v>60</v>
      </c>
    </row>
    <row r="226" spans="1:5" x14ac:dyDescent="0.25">
      <c r="A226" s="65" t="s">
        <v>269</v>
      </c>
      <c r="B226" s="65" t="s">
        <v>105</v>
      </c>
      <c r="C226" s="65">
        <v>870</v>
      </c>
      <c r="D226" s="65">
        <v>430</v>
      </c>
      <c r="E226" s="65">
        <v>440</v>
      </c>
    </row>
    <row r="227" spans="1:5" x14ac:dyDescent="0.25">
      <c r="A227" s="65" t="s">
        <v>270</v>
      </c>
      <c r="B227" s="65" t="s">
        <v>106</v>
      </c>
      <c r="C227" s="65">
        <v>125</v>
      </c>
      <c r="D227" s="65">
        <v>50</v>
      </c>
      <c r="E227" s="65">
        <v>75</v>
      </c>
    </row>
    <row r="228" spans="1:5" x14ac:dyDescent="0.25">
      <c r="A228" s="65" t="s">
        <v>271</v>
      </c>
      <c r="B228" s="65" t="s">
        <v>107</v>
      </c>
      <c r="C228" s="65">
        <v>80</v>
      </c>
      <c r="D228" s="65">
        <v>35</v>
      </c>
      <c r="E228" s="65">
        <v>45</v>
      </c>
    </row>
    <row r="229" spans="1:5" x14ac:dyDescent="0.25">
      <c r="A229" s="65" t="s">
        <v>272</v>
      </c>
      <c r="B229" s="65" t="s">
        <v>108</v>
      </c>
      <c r="C229" s="65">
        <v>1370</v>
      </c>
      <c r="D229" s="65">
        <v>730</v>
      </c>
      <c r="E229" s="65">
        <v>640</v>
      </c>
    </row>
    <row r="230" spans="1:5" x14ac:dyDescent="0.25">
      <c r="A230" s="65" t="s">
        <v>273</v>
      </c>
      <c r="B230" s="65" t="s">
        <v>109</v>
      </c>
      <c r="C230" s="65">
        <v>240</v>
      </c>
      <c r="D230" s="65">
        <v>105</v>
      </c>
      <c r="E230" s="65">
        <v>140</v>
      </c>
    </row>
    <row r="231" spans="1:5" x14ac:dyDescent="0.25">
      <c r="A231" s="65" t="s">
        <v>274</v>
      </c>
      <c r="B231" s="65" t="s">
        <v>274</v>
      </c>
      <c r="C231" s="65">
        <v>4555</v>
      </c>
      <c r="D231" s="65">
        <v>2135</v>
      </c>
      <c r="E231" s="65">
        <v>2420</v>
      </c>
    </row>
    <row r="232" spans="1:5" x14ac:dyDescent="0.25">
      <c r="A232" s="65" t="s">
        <v>275</v>
      </c>
      <c r="B232" s="65" t="s">
        <v>112</v>
      </c>
      <c r="C232" s="65">
        <v>3295</v>
      </c>
      <c r="D232" s="65">
        <v>2125</v>
      </c>
      <c r="E232" s="65">
        <v>1170</v>
      </c>
    </row>
    <row r="233" spans="1:5" x14ac:dyDescent="0.25">
      <c r="A233" s="65" t="s">
        <v>276</v>
      </c>
      <c r="B233" s="65" t="s">
        <v>110</v>
      </c>
      <c r="C233" s="65">
        <v>410</v>
      </c>
      <c r="D233" s="65">
        <v>190</v>
      </c>
      <c r="E233" s="65">
        <v>220</v>
      </c>
    </row>
    <row r="234" spans="1:5" x14ac:dyDescent="0.25">
      <c r="A234" s="65" t="s">
        <v>277</v>
      </c>
      <c r="B234" s="65" t="s">
        <v>113</v>
      </c>
      <c r="C234" s="65">
        <v>355</v>
      </c>
      <c r="D234" s="65">
        <v>180</v>
      </c>
      <c r="E234" s="65">
        <v>170</v>
      </c>
    </row>
    <row r="235" spans="1:5" x14ac:dyDescent="0.25">
      <c r="A235" s="65" t="s">
        <v>278</v>
      </c>
      <c r="B235" s="65" t="s">
        <v>127</v>
      </c>
      <c r="C235" s="65">
        <v>110</v>
      </c>
      <c r="D235" s="65">
        <v>80</v>
      </c>
      <c r="E235" s="65">
        <v>35</v>
      </c>
    </row>
    <row r="236" spans="1:5" x14ac:dyDescent="0.25">
      <c r="A236" s="65" t="s">
        <v>279</v>
      </c>
      <c r="B236" s="65" t="s">
        <v>134</v>
      </c>
      <c r="C236" s="65">
        <v>4450</v>
      </c>
      <c r="D236" s="65">
        <v>2260</v>
      </c>
      <c r="E236" s="65">
        <v>2195</v>
      </c>
    </row>
    <row r="237" spans="1:5" x14ac:dyDescent="0.25">
      <c r="A237" s="65" t="s">
        <v>280</v>
      </c>
      <c r="B237" s="65" t="s">
        <v>114</v>
      </c>
      <c r="C237" s="65">
        <v>590</v>
      </c>
      <c r="D237" s="65">
        <v>305</v>
      </c>
      <c r="E237" s="65">
        <v>290</v>
      </c>
    </row>
    <row r="238" spans="1:5" x14ac:dyDescent="0.25">
      <c r="A238" s="65" t="s">
        <v>281</v>
      </c>
      <c r="B238" s="65" t="s">
        <v>117</v>
      </c>
      <c r="C238" s="65">
        <v>2100</v>
      </c>
      <c r="D238" s="65">
        <v>1360</v>
      </c>
      <c r="E238" s="65">
        <v>740</v>
      </c>
    </row>
    <row r="239" spans="1:5" x14ac:dyDescent="0.25">
      <c r="A239" s="65" t="s">
        <v>282</v>
      </c>
      <c r="B239" s="65" t="s">
        <v>118</v>
      </c>
      <c r="C239" s="65">
        <v>455</v>
      </c>
      <c r="D239" s="65">
        <v>200</v>
      </c>
      <c r="E239" s="65">
        <v>255</v>
      </c>
    </row>
    <row r="240" spans="1:5" x14ac:dyDescent="0.25">
      <c r="A240" s="65" t="s">
        <v>283</v>
      </c>
      <c r="B240" s="65" t="s">
        <v>121</v>
      </c>
      <c r="C240" s="65">
        <v>145</v>
      </c>
      <c r="D240" s="65">
        <v>90</v>
      </c>
      <c r="E240" s="65">
        <v>55</v>
      </c>
    </row>
    <row r="241" spans="1:5" x14ac:dyDescent="0.25">
      <c r="A241" s="65" t="s">
        <v>284</v>
      </c>
      <c r="B241" s="65" t="s">
        <v>119</v>
      </c>
      <c r="C241" s="65">
        <v>4675</v>
      </c>
      <c r="D241" s="65">
        <v>2685</v>
      </c>
      <c r="E241" s="65">
        <v>1990</v>
      </c>
    </row>
    <row r="242" spans="1:5" x14ac:dyDescent="0.25">
      <c r="A242" s="65" t="s">
        <v>285</v>
      </c>
      <c r="B242" s="65" t="s">
        <v>120</v>
      </c>
      <c r="C242" s="65">
        <v>2205</v>
      </c>
      <c r="D242" s="65">
        <v>1250</v>
      </c>
      <c r="E242" s="65">
        <v>955</v>
      </c>
    </row>
    <row r="243" spans="1:5" x14ac:dyDescent="0.25">
      <c r="A243" s="65" t="s">
        <v>286</v>
      </c>
      <c r="B243" s="65" t="s">
        <v>122</v>
      </c>
      <c r="C243" s="65">
        <v>420</v>
      </c>
      <c r="D243" s="65">
        <v>185</v>
      </c>
      <c r="E243" s="65">
        <v>235</v>
      </c>
    </row>
    <row r="244" spans="1:5" x14ac:dyDescent="0.25">
      <c r="A244" s="65" t="s">
        <v>287</v>
      </c>
      <c r="B244" s="65" t="s">
        <v>124</v>
      </c>
      <c r="C244" s="65">
        <v>235</v>
      </c>
      <c r="D244" s="65">
        <v>140</v>
      </c>
      <c r="E244" s="65">
        <v>100</v>
      </c>
    </row>
    <row r="245" spans="1:5" x14ac:dyDescent="0.25">
      <c r="A245" s="65" t="s">
        <v>288</v>
      </c>
      <c r="B245" s="65" t="s">
        <v>123</v>
      </c>
      <c r="C245" s="65">
        <v>860</v>
      </c>
      <c r="D245" s="65">
        <v>375</v>
      </c>
      <c r="E245" s="65">
        <v>485</v>
      </c>
    </row>
    <row r="246" spans="1:5" x14ac:dyDescent="0.25">
      <c r="A246" s="65" t="s">
        <v>289</v>
      </c>
      <c r="B246" s="65" t="s">
        <v>131</v>
      </c>
      <c r="C246" s="65">
        <v>470</v>
      </c>
      <c r="D246" s="65">
        <v>180</v>
      </c>
      <c r="E246" s="65">
        <v>290</v>
      </c>
    </row>
    <row r="247" spans="1:5" x14ac:dyDescent="0.25">
      <c r="A247" s="65" t="s">
        <v>290</v>
      </c>
      <c r="B247" s="65" t="s">
        <v>125</v>
      </c>
      <c r="C247" s="65">
        <v>1440</v>
      </c>
      <c r="D247" s="65">
        <v>820</v>
      </c>
      <c r="E247" s="65">
        <v>615</v>
      </c>
    </row>
    <row r="248" spans="1:5" x14ac:dyDescent="0.25">
      <c r="A248" s="65" t="s">
        <v>291</v>
      </c>
      <c r="B248" s="65" t="s">
        <v>135</v>
      </c>
      <c r="C248" s="65">
        <v>115</v>
      </c>
      <c r="D248" s="65">
        <v>60</v>
      </c>
      <c r="E248" s="65">
        <v>60</v>
      </c>
    </row>
    <row r="249" spans="1:5" x14ac:dyDescent="0.25">
      <c r="A249" s="65" t="s">
        <v>292</v>
      </c>
      <c r="B249" s="65" t="s">
        <v>126</v>
      </c>
      <c r="C249" s="65">
        <v>135</v>
      </c>
      <c r="D249" s="65">
        <v>85</v>
      </c>
      <c r="E249" s="65">
        <v>55</v>
      </c>
    </row>
    <row r="250" spans="1:5" x14ac:dyDescent="0.25">
      <c r="A250" s="65" t="s">
        <v>293</v>
      </c>
      <c r="B250" s="65" t="s">
        <v>128</v>
      </c>
      <c r="C250" s="65">
        <v>715</v>
      </c>
      <c r="D250" s="65">
        <v>545</v>
      </c>
      <c r="E250" s="65">
        <v>175</v>
      </c>
    </row>
    <row r="251" spans="1:5" ht="30" x14ac:dyDescent="0.25">
      <c r="A251" s="65" t="s">
        <v>294</v>
      </c>
      <c r="B251" s="65" t="s">
        <v>341</v>
      </c>
      <c r="C251" s="65">
        <v>545</v>
      </c>
      <c r="D251" s="65">
        <v>320</v>
      </c>
      <c r="E251" s="65">
        <v>225</v>
      </c>
    </row>
    <row r="252" spans="1:5" x14ac:dyDescent="0.25">
      <c r="A252" s="65" t="s">
        <v>295</v>
      </c>
      <c r="B252" s="65" t="s">
        <v>129</v>
      </c>
      <c r="C252" s="65">
        <v>330</v>
      </c>
      <c r="D252" s="65">
        <v>55</v>
      </c>
      <c r="E252" s="65">
        <v>275</v>
      </c>
    </row>
    <row r="253" spans="1:5" x14ac:dyDescent="0.25">
      <c r="A253" s="65" t="s">
        <v>296</v>
      </c>
      <c r="B253" s="65" t="s">
        <v>115</v>
      </c>
      <c r="C253" s="65">
        <v>195</v>
      </c>
      <c r="D253" s="65">
        <v>100</v>
      </c>
      <c r="E253" s="65">
        <v>95</v>
      </c>
    </row>
    <row r="254" spans="1:5" x14ac:dyDescent="0.25">
      <c r="A254" s="65" t="s">
        <v>297</v>
      </c>
      <c r="B254" s="65" t="s">
        <v>132</v>
      </c>
      <c r="C254" s="65">
        <v>16830</v>
      </c>
      <c r="D254" s="65">
        <v>9575</v>
      </c>
      <c r="E254" s="65">
        <v>7255</v>
      </c>
    </row>
    <row r="255" spans="1:5" x14ac:dyDescent="0.25">
      <c r="A255" s="65" t="s">
        <v>298</v>
      </c>
      <c r="B255" s="65" t="s">
        <v>130</v>
      </c>
      <c r="C255" s="65">
        <v>170</v>
      </c>
      <c r="D255" s="65">
        <v>60</v>
      </c>
      <c r="E255" s="65">
        <v>110</v>
      </c>
    </row>
    <row r="256" spans="1:5" x14ac:dyDescent="0.25">
      <c r="A256" s="65" t="s">
        <v>299</v>
      </c>
      <c r="B256" s="65" t="s">
        <v>133</v>
      </c>
      <c r="C256" s="65">
        <v>1050</v>
      </c>
      <c r="D256" s="65">
        <v>100</v>
      </c>
      <c r="E256" s="65">
        <v>950</v>
      </c>
    </row>
    <row r="257" spans="1:5" x14ac:dyDescent="0.25">
      <c r="A257" s="65" t="s">
        <v>300</v>
      </c>
      <c r="B257" s="65" t="s">
        <v>116</v>
      </c>
      <c r="C257" s="65">
        <v>1630</v>
      </c>
      <c r="D257" s="65">
        <v>725</v>
      </c>
      <c r="E257" s="65">
        <v>905</v>
      </c>
    </row>
    <row r="258" spans="1:5" x14ac:dyDescent="0.25">
      <c r="A258" s="65" t="s">
        <v>301</v>
      </c>
      <c r="B258" s="65" t="s">
        <v>136</v>
      </c>
      <c r="C258" s="65">
        <v>860</v>
      </c>
      <c r="D258" s="65">
        <v>525</v>
      </c>
      <c r="E258" s="65">
        <v>335</v>
      </c>
    </row>
    <row r="259" spans="1:5" x14ac:dyDescent="0.25">
      <c r="A259" s="65" t="s">
        <v>302</v>
      </c>
      <c r="B259" s="65" t="s">
        <v>302</v>
      </c>
      <c r="C259" s="65">
        <v>44790</v>
      </c>
      <c r="D259" s="65">
        <v>24555</v>
      </c>
      <c r="E259" s="65">
        <v>20235</v>
      </c>
    </row>
    <row r="260" spans="1:5" x14ac:dyDescent="0.25">
      <c r="A260" s="65" t="s">
        <v>137</v>
      </c>
      <c r="B260" s="65" t="s">
        <v>137</v>
      </c>
      <c r="C260" s="65">
        <v>205</v>
      </c>
      <c r="D260" s="65">
        <v>120</v>
      </c>
      <c r="E260" s="65">
        <v>90</v>
      </c>
    </row>
    <row r="261" spans="1:5" x14ac:dyDescent="0.25">
      <c r="A261" s="65" t="s">
        <v>139</v>
      </c>
      <c r="B261" s="65" t="s">
        <v>139</v>
      </c>
      <c r="C261" s="65">
        <v>740</v>
      </c>
      <c r="D261" s="65">
        <v>400</v>
      </c>
      <c r="E261" s="65">
        <v>345</v>
      </c>
    </row>
    <row r="262" spans="1:5" x14ac:dyDescent="0.25">
      <c r="A262" s="65" t="s">
        <v>303</v>
      </c>
      <c r="B262" s="65" t="s">
        <v>303</v>
      </c>
      <c r="C262" s="65">
        <v>2010</v>
      </c>
      <c r="D262" s="65">
        <v>1190</v>
      </c>
      <c r="E262" s="65">
        <v>820</v>
      </c>
    </row>
    <row r="263" spans="1:5" x14ac:dyDescent="0.25">
      <c r="A263" s="65" t="s">
        <v>304</v>
      </c>
      <c r="B263" s="65" t="s">
        <v>304</v>
      </c>
      <c r="C263" s="65">
        <v>158180</v>
      </c>
      <c r="D263" s="65">
        <v>85145</v>
      </c>
      <c r="E263" s="65">
        <v>73030</v>
      </c>
    </row>
    <row r="264" spans="1:5" ht="15" customHeight="1" x14ac:dyDescent="0.25">
      <c r="A264" s="94" t="s">
        <v>306</v>
      </c>
      <c r="B264" s="65" t="s">
        <v>306</v>
      </c>
      <c r="C264" s="95"/>
      <c r="D264" s="95"/>
      <c r="E264" s="96"/>
    </row>
    <row r="265" spans="1:5" x14ac:dyDescent="0.25">
      <c r="A265" s="65" t="s">
        <v>186</v>
      </c>
      <c r="B265" s="65" t="s">
        <v>22</v>
      </c>
      <c r="C265" s="65">
        <v>1660</v>
      </c>
      <c r="D265" s="65">
        <v>915</v>
      </c>
      <c r="E265" s="65">
        <v>740</v>
      </c>
    </row>
    <row r="266" spans="1:5" x14ac:dyDescent="0.25">
      <c r="A266" s="65" t="s">
        <v>187</v>
      </c>
      <c r="B266" s="65" t="s">
        <v>25</v>
      </c>
      <c r="C266" s="65">
        <v>440</v>
      </c>
      <c r="D266" s="65">
        <v>245</v>
      </c>
      <c r="E266" s="65">
        <v>195</v>
      </c>
    </row>
    <row r="267" spans="1:5" x14ac:dyDescent="0.25">
      <c r="A267" s="65" t="s">
        <v>188</v>
      </c>
      <c r="B267" s="65" t="s">
        <v>24</v>
      </c>
      <c r="C267" s="65">
        <v>2665</v>
      </c>
      <c r="D267" s="65">
        <v>1415</v>
      </c>
      <c r="E267" s="65">
        <v>1250</v>
      </c>
    </row>
    <row r="268" spans="1:5" x14ac:dyDescent="0.25">
      <c r="A268" s="65" t="s">
        <v>189</v>
      </c>
      <c r="B268" s="65" t="s">
        <v>27</v>
      </c>
      <c r="C268" s="65">
        <v>8085</v>
      </c>
      <c r="D268" s="65">
        <v>4460</v>
      </c>
      <c r="E268" s="65">
        <v>3625</v>
      </c>
    </row>
    <row r="269" spans="1:5" x14ac:dyDescent="0.25">
      <c r="A269" s="65" t="s">
        <v>190</v>
      </c>
      <c r="B269" s="65" t="s">
        <v>28</v>
      </c>
      <c r="C269" s="65">
        <v>385</v>
      </c>
      <c r="D269" s="65">
        <v>165</v>
      </c>
      <c r="E269" s="65">
        <v>220</v>
      </c>
    </row>
    <row r="270" spans="1:5" x14ac:dyDescent="0.25">
      <c r="A270" s="65" t="s">
        <v>191</v>
      </c>
      <c r="B270" s="65" t="s">
        <v>29</v>
      </c>
      <c r="C270" s="65">
        <v>185</v>
      </c>
      <c r="D270" s="65">
        <v>75</v>
      </c>
      <c r="E270" s="65">
        <v>110</v>
      </c>
    </row>
    <row r="271" spans="1:5" x14ac:dyDescent="0.25">
      <c r="A271" s="65" t="s">
        <v>192</v>
      </c>
      <c r="B271" s="65" t="s">
        <v>30</v>
      </c>
      <c r="C271" s="65">
        <v>350</v>
      </c>
      <c r="D271" s="65">
        <v>105</v>
      </c>
      <c r="E271" s="65">
        <v>245</v>
      </c>
    </row>
    <row r="272" spans="1:5" x14ac:dyDescent="0.25">
      <c r="A272" s="65" t="s">
        <v>193</v>
      </c>
      <c r="B272" s="65" t="s">
        <v>31</v>
      </c>
      <c r="C272" s="65">
        <v>1830</v>
      </c>
      <c r="D272" s="65">
        <v>835</v>
      </c>
      <c r="E272" s="65">
        <v>995</v>
      </c>
    </row>
    <row r="273" spans="1:5" x14ac:dyDescent="0.25">
      <c r="A273" s="65" t="s">
        <v>194</v>
      </c>
      <c r="B273" s="65" t="s">
        <v>34</v>
      </c>
      <c r="C273" s="65">
        <v>9190</v>
      </c>
      <c r="D273" s="65">
        <v>5055</v>
      </c>
      <c r="E273" s="65">
        <v>4135</v>
      </c>
    </row>
    <row r="274" spans="1:5" x14ac:dyDescent="0.25">
      <c r="A274" s="65" t="s">
        <v>195</v>
      </c>
      <c r="B274" s="65" t="s">
        <v>35</v>
      </c>
      <c r="C274" s="65">
        <v>240</v>
      </c>
      <c r="D274" s="65">
        <v>155</v>
      </c>
      <c r="E274" s="65">
        <v>85</v>
      </c>
    </row>
    <row r="275" spans="1:5" x14ac:dyDescent="0.25">
      <c r="A275" s="65" t="s">
        <v>196</v>
      </c>
      <c r="B275" s="65" t="s">
        <v>36</v>
      </c>
      <c r="C275" s="65">
        <v>50</v>
      </c>
      <c r="D275" s="65">
        <v>35</v>
      </c>
      <c r="E275" s="65">
        <v>20</v>
      </c>
    </row>
    <row r="276" spans="1:5" x14ac:dyDescent="0.25">
      <c r="A276" s="65" t="s">
        <v>197</v>
      </c>
      <c r="B276" s="65" t="s">
        <v>37</v>
      </c>
      <c r="C276" s="65">
        <v>9575</v>
      </c>
      <c r="D276" s="65">
        <v>5730</v>
      </c>
      <c r="E276" s="65">
        <v>3845</v>
      </c>
    </row>
    <row r="277" spans="1:5" x14ac:dyDescent="0.25">
      <c r="A277" s="65" t="s">
        <v>198</v>
      </c>
      <c r="B277" s="65" t="s">
        <v>328</v>
      </c>
      <c r="C277" s="65">
        <v>4755</v>
      </c>
      <c r="D277" s="65">
        <v>2440</v>
      </c>
      <c r="E277" s="65">
        <v>2315</v>
      </c>
    </row>
    <row r="278" spans="1:5" x14ac:dyDescent="0.25">
      <c r="A278" s="65" t="s">
        <v>199</v>
      </c>
      <c r="B278" s="65" t="s">
        <v>32</v>
      </c>
      <c r="C278" s="65">
        <v>4645</v>
      </c>
      <c r="D278" s="65">
        <v>2530</v>
      </c>
      <c r="E278" s="65">
        <v>2115</v>
      </c>
    </row>
    <row r="279" spans="1:5" x14ac:dyDescent="0.25">
      <c r="A279" s="65" t="s">
        <v>200</v>
      </c>
      <c r="B279" s="65" t="s">
        <v>39</v>
      </c>
      <c r="C279" s="65">
        <v>950</v>
      </c>
      <c r="D279" s="65">
        <v>505</v>
      </c>
      <c r="E279" s="65">
        <v>445</v>
      </c>
    </row>
    <row r="280" spans="1:5" x14ac:dyDescent="0.25">
      <c r="A280" s="65" t="s">
        <v>201</v>
      </c>
      <c r="B280" s="65" t="s">
        <v>40</v>
      </c>
      <c r="C280" s="65">
        <v>1835</v>
      </c>
      <c r="D280" s="65">
        <v>870</v>
      </c>
      <c r="E280" s="65">
        <v>965</v>
      </c>
    </row>
    <row r="281" spans="1:5" x14ac:dyDescent="0.25">
      <c r="A281" s="65" t="s">
        <v>202</v>
      </c>
      <c r="B281" s="65" t="s">
        <v>41</v>
      </c>
      <c r="C281" s="65">
        <v>60</v>
      </c>
      <c r="D281" s="65">
        <v>30</v>
      </c>
      <c r="E281" s="65">
        <v>30</v>
      </c>
    </row>
    <row r="282" spans="1:5" x14ac:dyDescent="0.25">
      <c r="A282" s="65" t="s">
        <v>203</v>
      </c>
      <c r="B282" s="65" t="s">
        <v>43</v>
      </c>
      <c r="C282" s="65">
        <v>20</v>
      </c>
      <c r="D282" s="65">
        <v>5</v>
      </c>
      <c r="E282" s="65">
        <v>10</v>
      </c>
    </row>
    <row r="283" spans="1:5" x14ac:dyDescent="0.25">
      <c r="A283" s="65" t="s">
        <v>204</v>
      </c>
      <c r="B283" s="65" t="s">
        <v>42</v>
      </c>
      <c r="C283" s="65">
        <v>1535</v>
      </c>
      <c r="D283" s="65">
        <v>780</v>
      </c>
      <c r="E283" s="65">
        <v>750</v>
      </c>
    </row>
    <row r="284" spans="1:5" x14ac:dyDescent="0.25">
      <c r="A284" s="65" t="s">
        <v>205</v>
      </c>
      <c r="B284" s="65" t="s">
        <v>44</v>
      </c>
      <c r="C284" s="65">
        <v>770</v>
      </c>
      <c r="D284" s="65">
        <v>325</v>
      </c>
      <c r="E284" s="65">
        <v>445</v>
      </c>
    </row>
    <row r="285" spans="1:5" x14ac:dyDescent="0.25">
      <c r="A285" s="65" t="s">
        <v>206</v>
      </c>
      <c r="B285" s="65" t="s">
        <v>45</v>
      </c>
      <c r="C285" s="65" t="s">
        <v>67</v>
      </c>
      <c r="D285" s="65" t="s">
        <v>67</v>
      </c>
      <c r="E285" s="65" t="s">
        <v>67</v>
      </c>
    </row>
    <row r="286" spans="1:5" x14ac:dyDescent="0.25">
      <c r="A286" s="65" t="s">
        <v>207</v>
      </c>
      <c r="B286" s="65" t="s">
        <v>329</v>
      </c>
      <c r="C286" s="65">
        <v>1245</v>
      </c>
      <c r="D286" s="65">
        <v>655</v>
      </c>
      <c r="E286" s="65">
        <v>590</v>
      </c>
    </row>
    <row r="287" spans="1:5" x14ac:dyDescent="0.25">
      <c r="A287" s="65" t="s">
        <v>208</v>
      </c>
      <c r="B287" s="65" t="s">
        <v>46</v>
      </c>
      <c r="C287" s="65">
        <v>2225</v>
      </c>
      <c r="D287" s="65">
        <v>1285</v>
      </c>
      <c r="E287" s="65">
        <v>940</v>
      </c>
    </row>
    <row r="288" spans="1:5" x14ac:dyDescent="0.25">
      <c r="A288" s="65" t="s">
        <v>209</v>
      </c>
      <c r="B288" s="65" t="s">
        <v>47</v>
      </c>
      <c r="C288" s="65">
        <v>145</v>
      </c>
      <c r="D288" s="65">
        <v>70</v>
      </c>
      <c r="E288" s="65">
        <v>75</v>
      </c>
    </row>
    <row r="289" spans="1:5" x14ac:dyDescent="0.25">
      <c r="A289" s="65" t="s">
        <v>210</v>
      </c>
      <c r="B289" s="65" t="s">
        <v>48</v>
      </c>
      <c r="C289" s="65">
        <v>2225</v>
      </c>
      <c r="D289" s="65">
        <v>1175</v>
      </c>
      <c r="E289" s="65">
        <v>1050</v>
      </c>
    </row>
    <row r="290" spans="1:5" x14ac:dyDescent="0.25">
      <c r="A290" s="65" t="s">
        <v>211</v>
      </c>
      <c r="B290" s="65" t="s">
        <v>49</v>
      </c>
      <c r="C290" s="65">
        <v>28375</v>
      </c>
      <c r="D290" s="65">
        <v>14865</v>
      </c>
      <c r="E290" s="65">
        <v>13515</v>
      </c>
    </row>
    <row r="291" spans="1:5" x14ac:dyDescent="0.25">
      <c r="A291" s="65" t="s">
        <v>212</v>
      </c>
      <c r="B291" s="65" t="s">
        <v>50</v>
      </c>
      <c r="C291" s="65">
        <v>1740</v>
      </c>
      <c r="D291" s="65">
        <v>955</v>
      </c>
      <c r="E291" s="65">
        <v>785</v>
      </c>
    </row>
    <row r="292" spans="1:5" x14ac:dyDescent="0.25">
      <c r="A292" s="65" t="s">
        <v>213</v>
      </c>
      <c r="B292" s="65" t="s">
        <v>51</v>
      </c>
      <c r="C292" s="65">
        <v>12015</v>
      </c>
      <c r="D292" s="65">
        <v>7090</v>
      </c>
      <c r="E292" s="65">
        <v>4925</v>
      </c>
    </row>
    <row r="293" spans="1:5" x14ac:dyDescent="0.25">
      <c r="A293" s="65" t="s">
        <v>214</v>
      </c>
      <c r="B293" s="65" t="s">
        <v>56</v>
      </c>
      <c r="C293" s="65">
        <v>7525</v>
      </c>
      <c r="D293" s="65">
        <v>2840</v>
      </c>
      <c r="E293" s="65">
        <v>4680</v>
      </c>
    </row>
    <row r="294" spans="1:5" x14ac:dyDescent="0.25">
      <c r="A294" s="65" t="s">
        <v>215</v>
      </c>
      <c r="B294" s="65" t="s">
        <v>53</v>
      </c>
      <c r="C294" s="65">
        <v>615</v>
      </c>
      <c r="D294" s="65">
        <v>310</v>
      </c>
      <c r="E294" s="65">
        <v>305</v>
      </c>
    </row>
    <row r="295" spans="1:5" x14ac:dyDescent="0.25">
      <c r="A295" s="65" t="s">
        <v>216</v>
      </c>
      <c r="B295" s="65" t="s">
        <v>54</v>
      </c>
      <c r="C295" s="65">
        <v>770</v>
      </c>
      <c r="D295" s="65">
        <v>345</v>
      </c>
      <c r="E295" s="65">
        <v>425</v>
      </c>
    </row>
    <row r="296" spans="1:5" ht="30" x14ac:dyDescent="0.25">
      <c r="A296" s="65" t="s">
        <v>217</v>
      </c>
      <c r="B296" s="65" t="s">
        <v>330</v>
      </c>
      <c r="C296" s="65">
        <v>965</v>
      </c>
      <c r="D296" s="65">
        <v>530</v>
      </c>
      <c r="E296" s="65">
        <v>435</v>
      </c>
    </row>
    <row r="297" spans="1:5" x14ac:dyDescent="0.25">
      <c r="A297" s="65" t="s">
        <v>218</v>
      </c>
      <c r="B297" s="65" t="s">
        <v>331</v>
      </c>
      <c r="C297" s="65">
        <v>205</v>
      </c>
      <c r="D297" s="65">
        <v>110</v>
      </c>
      <c r="E297" s="65">
        <v>95</v>
      </c>
    </row>
    <row r="298" spans="1:5" x14ac:dyDescent="0.25">
      <c r="A298" s="65" t="s">
        <v>219</v>
      </c>
      <c r="B298" s="65" t="s">
        <v>332</v>
      </c>
      <c r="C298" s="65">
        <v>6520</v>
      </c>
      <c r="D298" s="65">
        <v>3300</v>
      </c>
      <c r="E298" s="65">
        <v>3215</v>
      </c>
    </row>
    <row r="299" spans="1:5" x14ac:dyDescent="0.25">
      <c r="A299" s="65" t="s">
        <v>220</v>
      </c>
      <c r="B299" s="65" t="s">
        <v>333</v>
      </c>
      <c r="C299" s="65">
        <v>655</v>
      </c>
      <c r="D299" s="65">
        <v>315</v>
      </c>
      <c r="E299" s="65">
        <v>340</v>
      </c>
    </row>
    <row r="300" spans="1:5" x14ac:dyDescent="0.25">
      <c r="A300" s="65" t="s">
        <v>221</v>
      </c>
      <c r="B300" s="65" t="s">
        <v>33</v>
      </c>
      <c r="C300" s="65">
        <v>325</v>
      </c>
      <c r="D300" s="65">
        <v>185</v>
      </c>
      <c r="E300" s="65">
        <v>140</v>
      </c>
    </row>
    <row r="301" spans="1:5" x14ac:dyDescent="0.25">
      <c r="A301" s="65" t="s">
        <v>222</v>
      </c>
      <c r="B301" s="65" t="s">
        <v>55</v>
      </c>
      <c r="C301" s="65">
        <v>40</v>
      </c>
      <c r="D301" s="65">
        <v>15</v>
      </c>
      <c r="E301" s="65">
        <v>25</v>
      </c>
    </row>
    <row r="302" spans="1:5" x14ac:dyDescent="0.25">
      <c r="A302" s="65" t="s">
        <v>223</v>
      </c>
      <c r="B302" s="65" t="s">
        <v>57</v>
      </c>
      <c r="C302" s="65">
        <v>5605</v>
      </c>
      <c r="D302" s="65">
        <v>2940</v>
      </c>
      <c r="E302" s="65">
        <v>2665</v>
      </c>
    </row>
    <row r="303" spans="1:5" x14ac:dyDescent="0.25">
      <c r="A303" s="65" t="s">
        <v>224</v>
      </c>
      <c r="B303" s="65" t="s">
        <v>58</v>
      </c>
      <c r="C303" s="65">
        <v>45</v>
      </c>
      <c r="D303" s="65">
        <v>20</v>
      </c>
      <c r="E303" s="65">
        <v>25</v>
      </c>
    </row>
    <row r="304" spans="1:5" x14ac:dyDescent="0.25">
      <c r="A304" s="65" t="s">
        <v>225</v>
      </c>
      <c r="B304" s="65" t="s">
        <v>60</v>
      </c>
      <c r="C304" s="65">
        <v>720</v>
      </c>
      <c r="D304" s="65">
        <v>315</v>
      </c>
      <c r="E304" s="65">
        <v>405</v>
      </c>
    </row>
    <row r="305" spans="1:5" x14ac:dyDescent="0.25">
      <c r="A305" s="65" t="s">
        <v>226</v>
      </c>
      <c r="B305" s="65" t="s">
        <v>59</v>
      </c>
      <c r="C305" s="65">
        <v>37905</v>
      </c>
      <c r="D305" s="65">
        <v>19325</v>
      </c>
      <c r="E305" s="65">
        <v>18580</v>
      </c>
    </row>
    <row r="306" spans="1:5" x14ac:dyDescent="0.25">
      <c r="A306" s="65" t="s">
        <v>227</v>
      </c>
      <c r="B306" s="65" t="s">
        <v>62</v>
      </c>
      <c r="C306" s="65">
        <v>5475</v>
      </c>
      <c r="D306" s="65">
        <v>2060</v>
      </c>
      <c r="E306" s="65">
        <v>3410</v>
      </c>
    </row>
    <row r="307" spans="1:5" x14ac:dyDescent="0.25">
      <c r="A307" s="65" t="s">
        <v>228</v>
      </c>
      <c r="B307" s="65" t="s">
        <v>61</v>
      </c>
      <c r="C307" s="65">
        <v>2010</v>
      </c>
      <c r="D307" s="65">
        <v>1190</v>
      </c>
      <c r="E307" s="65">
        <v>825</v>
      </c>
    </row>
    <row r="308" spans="1:5" x14ac:dyDescent="0.25">
      <c r="A308" s="65" t="s">
        <v>229</v>
      </c>
      <c r="B308" s="65" t="s">
        <v>334</v>
      </c>
      <c r="C308" s="65">
        <v>3080</v>
      </c>
      <c r="D308" s="65">
        <v>2185</v>
      </c>
      <c r="E308" s="65">
        <v>895</v>
      </c>
    </row>
    <row r="309" spans="1:5" x14ac:dyDescent="0.25">
      <c r="A309" s="65" t="s">
        <v>230</v>
      </c>
      <c r="B309" s="65" t="s">
        <v>64</v>
      </c>
      <c r="C309" s="65">
        <v>650</v>
      </c>
      <c r="D309" s="65">
        <v>200</v>
      </c>
      <c r="E309" s="65">
        <v>450</v>
      </c>
    </row>
    <row r="310" spans="1:5" x14ac:dyDescent="0.25">
      <c r="A310" s="65" t="s">
        <v>231</v>
      </c>
      <c r="B310" s="65" t="s">
        <v>65</v>
      </c>
      <c r="C310" s="65">
        <v>50</v>
      </c>
      <c r="D310" s="65">
        <v>25</v>
      </c>
      <c r="E310" s="65">
        <v>25</v>
      </c>
    </row>
    <row r="311" spans="1:5" x14ac:dyDescent="0.25">
      <c r="A311" s="65" t="s">
        <v>232</v>
      </c>
      <c r="B311" s="65" t="s">
        <v>68</v>
      </c>
      <c r="C311" s="65" t="s">
        <v>67</v>
      </c>
      <c r="D311" s="65" t="s">
        <v>67</v>
      </c>
      <c r="E311" s="65" t="s">
        <v>67</v>
      </c>
    </row>
    <row r="312" spans="1:5" x14ac:dyDescent="0.25">
      <c r="A312" s="65" t="s">
        <v>233</v>
      </c>
      <c r="B312" s="65" t="s">
        <v>233</v>
      </c>
      <c r="C312" s="65">
        <v>170355</v>
      </c>
      <c r="D312" s="65">
        <v>88980</v>
      </c>
      <c r="E312" s="65">
        <v>81375</v>
      </c>
    </row>
    <row r="313" spans="1:5" x14ac:dyDescent="0.25">
      <c r="A313" s="65" t="s">
        <v>234</v>
      </c>
      <c r="B313" s="65" t="s">
        <v>71</v>
      </c>
      <c r="C313" s="65">
        <v>525</v>
      </c>
      <c r="D313" s="65">
        <v>375</v>
      </c>
      <c r="E313" s="65">
        <v>150</v>
      </c>
    </row>
    <row r="314" spans="1:5" x14ac:dyDescent="0.25">
      <c r="A314" s="65" t="s">
        <v>235</v>
      </c>
      <c r="B314" s="65" t="s">
        <v>73</v>
      </c>
      <c r="C314" s="65">
        <v>80</v>
      </c>
      <c r="D314" s="65">
        <v>45</v>
      </c>
      <c r="E314" s="65">
        <v>35</v>
      </c>
    </row>
    <row r="315" spans="1:5" x14ac:dyDescent="0.25">
      <c r="A315" s="65" t="s">
        <v>236</v>
      </c>
      <c r="B315" s="65" t="s">
        <v>94</v>
      </c>
      <c r="C315" s="65">
        <v>545</v>
      </c>
      <c r="D315" s="65">
        <v>370</v>
      </c>
      <c r="E315" s="65">
        <v>175</v>
      </c>
    </row>
    <row r="316" spans="1:5" x14ac:dyDescent="0.25">
      <c r="A316" s="65" t="s">
        <v>237</v>
      </c>
      <c r="B316" s="65" t="s">
        <v>75</v>
      </c>
      <c r="C316" s="65">
        <v>135</v>
      </c>
      <c r="D316" s="65">
        <v>75</v>
      </c>
      <c r="E316" s="65">
        <v>60</v>
      </c>
    </row>
    <row r="317" spans="1:5" x14ac:dyDescent="0.25">
      <c r="A317" s="65" t="s">
        <v>238</v>
      </c>
      <c r="B317" s="65" t="s">
        <v>76</v>
      </c>
      <c r="C317" s="65">
        <v>35</v>
      </c>
      <c r="D317" s="65">
        <v>25</v>
      </c>
      <c r="E317" s="65">
        <v>15</v>
      </c>
    </row>
    <row r="318" spans="1:5" x14ac:dyDescent="0.25">
      <c r="A318" s="65" t="s">
        <v>239</v>
      </c>
      <c r="B318" s="65" t="s">
        <v>85</v>
      </c>
      <c r="C318" s="65">
        <v>40</v>
      </c>
      <c r="D318" s="65">
        <v>25</v>
      </c>
      <c r="E318" s="65">
        <v>15</v>
      </c>
    </row>
    <row r="319" spans="1:5" x14ac:dyDescent="0.25">
      <c r="A319" s="65" t="s">
        <v>240</v>
      </c>
      <c r="B319" s="65" t="s">
        <v>335</v>
      </c>
      <c r="C319" s="65">
        <v>820</v>
      </c>
      <c r="D319" s="65">
        <v>595</v>
      </c>
      <c r="E319" s="65">
        <v>225</v>
      </c>
    </row>
    <row r="320" spans="1:5" x14ac:dyDescent="0.25">
      <c r="A320" s="65" t="s">
        <v>241</v>
      </c>
      <c r="B320" s="65" t="s">
        <v>74</v>
      </c>
      <c r="C320" s="65">
        <v>915</v>
      </c>
      <c r="D320" s="65">
        <v>560</v>
      </c>
      <c r="E320" s="65">
        <v>355</v>
      </c>
    </row>
    <row r="321" spans="1:5" x14ac:dyDescent="0.25">
      <c r="A321" s="65" t="s">
        <v>242</v>
      </c>
      <c r="B321" s="65" t="s">
        <v>79</v>
      </c>
      <c r="C321" s="65">
        <v>300</v>
      </c>
      <c r="D321" s="65">
        <v>235</v>
      </c>
      <c r="E321" s="65">
        <v>70</v>
      </c>
    </row>
    <row r="322" spans="1:5" x14ac:dyDescent="0.25">
      <c r="A322" s="65" t="s">
        <v>243</v>
      </c>
      <c r="B322" s="65" t="s">
        <v>80</v>
      </c>
      <c r="C322" s="65">
        <v>2035</v>
      </c>
      <c r="D322" s="65">
        <v>940</v>
      </c>
      <c r="E322" s="65">
        <v>1095</v>
      </c>
    </row>
    <row r="323" spans="1:5" x14ac:dyDescent="0.25">
      <c r="A323" s="65" t="s">
        <v>244</v>
      </c>
      <c r="B323" s="65" t="s">
        <v>86</v>
      </c>
      <c r="C323" s="65">
        <v>350</v>
      </c>
      <c r="D323" s="65">
        <v>195</v>
      </c>
      <c r="E323" s="65">
        <v>155</v>
      </c>
    </row>
    <row r="324" spans="1:5" x14ac:dyDescent="0.25">
      <c r="A324" s="65" t="s">
        <v>245</v>
      </c>
      <c r="B324" s="65" t="s">
        <v>81</v>
      </c>
      <c r="C324" s="65">
        <v>240</v>
      </c>
      <c r="D324" s="65">
        <v>85</v>
      </c>
      <c r="E324" s="65">
        <v>155</v>
      </c>
    </row>
    <row r="325" spans="1:5" x14ac:dyDescent="0.25">
      <c r="A325" s="65" t="s">
        <v>246</v>
      </c>
      <c r="B325" s="65" t="s">
        <v>83</v>
      </c>
      <c r="C325" s="65">
        <v>200</v>
      </c>
      <c r="D325" s="65">
        <v>155</v>
      </c>
      <c r="E325" s="65">
        <v>40</v>
      </c>
    </row>
    <row r="326" spans="1:5" x14ac:dyDescent="0.25">
      <c r="A326" s="65" t="s">
        <v>247</v>
      </c>
      <c r="B326" s="65" t="s">
        <v>84</v>
      </c>
      <c r="C326" s="65">
        <v>950</v>
      </c>
      <c r="D326" s="65">
        <v>540</v>
      </c>
      <c r="E326" s="65">
        <v>415</v>
      </c>
    </row>
    <row r="327" spans="1:5" x14ac:dyDescent="0.25">
      <c r="A327" s="65" t="s">
        <v>248</v>
      </c>
      <c r="B327" s="65" t="s">
        <v>78</v>
      </c>
      <c r="C327" s="65">
        <v>910</v>
      </c>
      <c r="D327" s="65">
        <v>490</v>
      </c>
      <c r="E327" s="65">
        <v>425</v>
      </c>
    </row>
    <row r="328" spans="1:5" x14ac:dyDescent="0.25">
      <c r="A328" s="65" t="s">
        <v>249</v>
      </c>
      <c r="B328" s="65" t="s">
        <v>88</v>
      </c>
      <c r="C328" s="65">
        <v>125</v>
      </c>
      <c r="D328" s="65">
        <v>80</v>
      </c>
      <c r="E328" s="65">
        <v>45</v>
      </c>
    </row>
    <row r="329" spans="1:5" x14ac:dyDescent="0.25">
      <c r="A329" s="65" t="s">
        <v>250</v>
      </c>
      <c r="B329" s="65" t="s">
        <v>89</v>
      </c>
      <c r="C329" s="65">
        <v>50</v>
      </c>
      <c r="D329" s="65">
        <v>35</v>
      </c>
      <c r="E329" s="65">
        <v>20</v>
      </c>
    </row>
    <row r="330" spans="1:5" x14ac:dyDescent="0.25">
      <c r="A330" s="65" t="s">
        <v>251</v>
      </c>
      <c r="B330" s="65" t="s">
        <v>90</v>
      </c>
      <c r="C330" s="65">
        <v>985</v>
      </c>
      <c r="D330" s="65">
        <v>615</v>
      </c>
      <c r="E330" s="65">
        <v>370</v>
      </c>
    </row>
    <row r="331" spans="1:5" x14ac:dyDescent="0.25">
      <c r="A331" s="65" t="s">
        <v>252</v>
      </c>
      <c r="B331" s="65" t="s">
        <v>87</v>
      </c>
      <c r="C331" s="65">
        <v>175</v>
      </c>
      <c r="D331" s="65">
        <v>80</v>
      </c>
      <c r="E331" s="65">
        <v>95</v>
      </c>
    </row>
    <row r="332" spans="1:5" x14ac:dyDescent="0.25">
      <c r="A332" s="65" t="s">
        <v>253</v>
      </c>
      <c r="B332" s="65" t="s">
        <v>336</v>
      </c>
      <c r="C332" s="65">
        <v>155</v>
      </c>
      <c r="D332" s="65">
        <v>130</v>
      </c>
      <c r="E332" s="65">
        <v>20</v>
      </c>
    </row>
    <row r="333" spans="1:5" x14ac:dyDescent="0.25">
      <c r="A333" s="65" t="s">
        <v>254</v>
      </c>
      <c r="B333" s="65" t="s">
        <v>337</v>
      </c>
      <c r="C333" s="65">
        <v>1355</v>
      </c>
      <c r="D333" s="65">
        <v>1110</v>
      </c>
      <c r="E333" s="65">
        <v>245</v>
      </c>
    </row>
    <row r="334" spans="1:5" x14ac:dyDescent="0.25">
      <c r="A334" s="65" t="s">
        <v>255</v>
      </c>
      <c r="B334" s="65" t="s">
        <v>338</v>
      </c>
      <c r="C334" s="65">
        <v>45</v>
      </c>
      <c r="D334" s="65">
        <v>40</v>
      </c>
      <c r="E334" s="65">
        <v>5</v>
      </c>
    </row>
    <row r="335" spans="1:5" x14ac:dyDescent="0.25">
      <c r="A335" s="65" t="s">
        <v>256</v>
      </c>
      <c r="B335" s="65" t="s">
        <v>92</v>
      </c>
      <c r="C335" s="65">
        <v>300</v>
      </c>
      <c r="D335" s="65">
        <v>130</v>
      </c>
      <c r="E335" s="65">
        <v>170</v>
      </c>
    </row>
    <row r="336" spans="1:5" x14ac:dyDescent="0.25">
      <c r="A336" s="65" t="s">
        <v>257</v>
      </c>
      <c r="B336" s="65" t="s">
        <v>93</v>
      </c>
      <c r="C336" s="65">
        <v>1285</v>
      </c>
      <c r="D336" s="65">
        <v>900</v>
      </c>
      <c r="E336" s="65">
        <v>390</v>
      </c>
    </row>
    <row r="337" spans="1:5" ht="30" x14ac:dyDescent="0.25">
      <c r="A337" s="65" t="s">
        <v>258</v>
      </c>
      <c r="B337" s="65" t="s">
        <v>339</v>
      </c>
      <c r="C337" s="65">
        <v>135</v>
      </c>
      <c r="D337" s="65">
        <v>70</v>
      </c>
      <c r="E337" s="65">
        <v>65</v>
      </c>
    </row>
    <row r="338" spans="1:5" x14ac:dyDescent="0.25">
      <c r="A338" s="65" t="s">
        <v>259</v>
      </c>
      <c r="B338" s="65" t="s">
        <v>95</v>
      </c>
      <c r="C338" s="65">
        <v>1440</v>
      </c>
      <c r="D338" s="65">
        <v>795</v>
      </c>
      <c r="E338" s="65">
        <v>645</v>
      </c>
    </row>
    <row r="339" spans="1:5" x14ac:dyDescent="0.25">
      <c r="A339" s="65" t="s">
        <v>260</v>
      </c>
      <c r="B339" s="65" t="s">
        <v>260</v>
      </c>
      <c r="C339" s="65">
        <v>14125</v>
      </c>
      <c r="D339" s="65">
        <v>8690</v>
      </c>
      <c r="E339" s="65">
        <v>5435</v>
      </c>
    </row>
    <row r="340" spans="1:5" x14ac:dyDescent="0.25">
      <c r="A340" s="65" t="s">
        <v>261</v>
      </c>
      <c r="B340" s="65" t="s">
        <v>96</v>
      </c>
      <c r="C340" s="65">
        <v>130</v>
      </c>
      <c r="D340" s="65">
        <v>55</v>
      </c>
      <c r="E340" s="65">
        <v>80</v>
      </c>
    </row>
    <row r="341" spans="1:5" x14ac:dyDescent="0.25">
      <c r="A341" s="65" t="s">
        <v>262</v>
      </c>
      <c r="B341" s="65" t="s">
        <v>98</v>
      </c>
      <c r="C341" s="65">
        <v>50</v>
      </c>
      <c r="D341" s="65">
        <v>20</v>
      </c>
      <c r="E341" s="65">
        <v>30</v>
      </c>
    </row>
    <row r="342" spans="1:5" x14ac:dyDescent="0.25">
      <c r="A342" s="65" t="s">
        <v>263</v>
      </c>
      <c r="B342" s="65" t="s">
        <v>99</v>
      </c>
      <c r="C342" s="65">
        <v>875</v>
      </c>
      <c r="D342" s="65">
        <v>325</v>
      </c>
      <c r="E342" s="65">
        <v>550</v>
      </c>
    </row>
    <row r="343" spans="1:5" x14ac:dyDescent="0.25">
      <c r="A343" s="65" t="s">
        <v>264</v>
      </c>
      <c r="B343" s="65" t="s">
        <v>100</v>
      </c>
      <c r="C343" s="65">
        <v>190</v>
      </c>
      <c r="D343" s="65">
        <v>95</v>
      </c>
      <c r="E343" s="65">
        <v>95</v>
      </c>
    </row>
    <row r="344" spans="1:5" x14ac:dyDescent="0.25">
      <c r="A344" s="65" t="s">
        <v>265</v>
      </c>
      <c r="B344" s="65" t="s">
        <v>101</v>
      </c>
      <c r="C344" s="65">
        <v>165</v>
      </c>
      <c r="D344" s="65">
        <v>70</v>
      </c>
      <c r="E344" s="65">
        <v>95</v>
      </c>
    </row>
    <row r="345" spans="1:5" x14ac:dyDescent="0.25">
      <c r="A345" s="65" t="s">
        <v>266</v>
      </c>
      <c r="B345" s="65" t="s">
        <v>102</v>
      </c>
      <c r="C345" s="65">
        <v>380</v>
      </c>
      <c r="D345" s="65">
        <v>195</v>
      </c>
      <c r="E345" s="65">
        <v>185</v>
      </c>
    </row>
    <row r="346" spans="1:5" x14ac:dyDescent="0.25">
      <c r="A346" s="65" t="s">
        <v>267</v>
      </c>
      <c r="B346" s="65" t="s">
        <v>103</v>
      </c>
      <c r="C346" s="65">
        <v>440</v>
      </c>
      <c r="D346" s="65">
        <v>180</v>
      </c>
      <c r="E346" s="65">
        <v>255</v>
      </c>
    </row>
    <row r="347" spans="1:5" x14ac:dyDescent="0.25">
      <c r="A347" s="65" t="s">
        <v>268</v>
      </c>
      <c r="B347" s="65" t="s">
        <v>104</v>
      </c>
      <c r="C347" s="65">
        <v>140</v>
      </c>
      <c r="D347" s="65">
        <v>55</v>
      </c>
      <c r="E347" s="65">
        <v>85</v>
      </c>
    </row>
    <row r="348" spans="1:5" x14ac:dyDescent="0.25">
      <c r="A348" s="65" t="s">
        <v>269</v>
      </c>
      <c r="B348" s="65" t="s">
        <v>105</v>
      </c>
      <c r="C348" s="65">
        <v>470</v>
      </c>
      <c r="D348" s="65">
        <v>210</v>
      </c>
      <c r="E348" s="65">
        <v>260</v>
      </c>
    </row>
    <row r="349" spans="1:5" x14ac:dyDescent="0.25">
      <c r="A349" s="65" t="s">
        <v>270</v>
      </c>
      <c r="B349" s="65" t="s">
        <v>106</v>
      </c>
      <c r="C349" s="65">
        <v>345</v>
      </c>
      <c r="D349" s="65">
        <v>135</v>
      </c>
      <c r="E349" s="65">
        <v>210</v>
      </c>
    </row>
    <row r="350" spans="1:5" x14ac:dyDescent="0.25">
      <c r="A350" s="65" t="s">
        <v>271</v>
      </c>
      <c r="B350" s="65" t="s">
        <v>340</v>
      </c>
      <c r="C350" s="65">
        <v>105</v>
      </c>
      <c r="D350" s="65">
        <v>45</v>
      </c>
      <c r="E350" s="65">
        <v>60</v>
      </c>
    </row>
    <row r="351" spans="1:5" x14ac:dyDescent="0.25">
      <c r="A351" s="65" t="s">
        <v>272</v>
      </c>
      <c r="B351" s="65" t="s">
        <v>108</v>
      </c>
      <c r="C351" s="65">
        <v>1795</v>
      </c>
      <c r="D351" s="65">
        <v>940</v>
      </c>
      <c r="E351" s="65">
        <v>855</v>
      </c>
    </row>
    <row r="352" spans="1:5" x14ac:dyDescent="0.25">
      <c r="A352" s="65" t="s">
        <v>273</v>
      </c>
      <c r="B352" s="65" t="s">
        <v>109</v>
      </c>
      <c r="C352" s="65">
        <v>380</v>
      </c>
      <c r="D352" s="65">
        <v>185</v>
      </c>
      <c r="E352" s="65">
        <v>195</v>
      </c>
    </row>
    <row r="353" spans="1:5" x14ac:dyDescent="0.25">
      <c r="A353" s="65" t="s">
        <v>274</v>
      </c>
      <c r="B353" s="65" t="s">
        <v>274</v>
      </c>
      <c r="C353" s="65">
        <v>5460</v>
      </c>
      <c r="D353" s="65">
        <v>2505</v>
      </c>
      <c r="E353" s="65">
        <v>2960</v>
      </c>
    </row>
    <row r="354" spans="1:5" x14ac:dyDescent="0.25">
      <c r="A354" s="65" t="s">
        <v>275</v>
      </c>
      <c r="B354" s="65" t="s">
        <v>112</v>
      </c>
      <c r="C354" s="65">
        <v>6725</v>
      </c>
      <c r="D354" s="65">
        <v>4105</v>
      </c>
      <c r="E354" s="65">
        <v>2615</v>
      </c>
    </row>
    <row r="355" spans="1:5" x14ac:dyDescent="0.25">
      <c r="A355" s="65" t="s">
        <v>276</v>
      </c>
      <c r="B355" s="65" t="s">
        <v>110</v>
      </c>
      <c r="C355" s="65">
        <v>410</v>
      </c>
      <c r="D355" s="65">
        <v>180</v>
      </c>
      <c r="E355" s="65">
        <v>225</v>
      </c>
    </row>
    <row r="356" spans="1:5" x14ac:dyDescent="0.25">
      <c r="A356" s="65" t="s">
        <v>277</v>
      </c>
      <c r="B356" s="65" t="s">
        <v>113</v>
      </c>
      <c r="C356" s="65">
        <v>625</v>
      </c>
      <c r="D356" s="65">
        <v>300</v>
      </c>
      <c r="E356" s="65">
        <v>325</v>
      </c>
    </row>
    <row r="357" spans="1:5" x14ac:dyDescent="0.25">
      <c r="A357" s="65" t="s">
        <v>278</v>
      </c>
      <c r="B357" s="65" t="s">
        <v>127</v>
      </c>
      <c r="C357" s="65">
        <v>130</v>
      </c>
      <c r="D357" s="65">
        <v>85</v>
      </c>
      <c r="E357" s="65">
        <v>45</v>
      </c>
    </row>
    <row r="358" spans="1:5" x14ac:dyDescent="0.25">
      <c r="A358" s="65" t="s">
        <v>279</v>
      </c>
      <c r="B358" s="65" t="s">
        <v>134</v>
      </c>
      <c r="C358" s="65">
        <v>3850</v>
      </c>
      <c r="D358" s="65">
        <v>2120</v>
      </c>
      <c r="E358" s="65">
        <v>1730</v>
      </c>
    </row>
    <row r="359" spans="1:5" x14ac:dyDescent="0.25">
      <c r="A359" s="65" t="s">
        <v>280</v>
      </c>
      <c r="B359" s="65" t="s">
        <v>114</v>
      </c>
      <c r="C359" s="65">
        <v>1025</v>
      </c>
      <c r="D359" s="65">
        <v>445</v>
      </c>
      <c r="E359" s="65">
        <v>585</v>
      </c>
    </row>
    <row r="360" spans="1:5" x14ac:dyDescent="0.25">
      <c r="A360" s="65" t="s">
        <v>281</v>
      </c>
      <c r="B360" s="65" t="s">
        <v>117</v>
      </c>
      <c r="C360" s="65">
        <v>2355</v>
      </c>
      <c r="D360" s="65">
        <v>1445</v>
      </c>
      <c r="E360" s="65">
        <v>910</v>
      </c>
    </row>
    <row r="361" spans="1:5" x14ac:dyDescent="0.25">
      <c r="A361" s="65" t="s">
        <v>282</v>
      </c>
      <c r="B361" s="65" t="s">
        <v>118</v>
      </c>
      <c r="C361" s="65">
        <v>615</v>
      </c>
      <c r="D361" s="65">
        <v>285</v>
      </c>
      <c r="E361" s="65">
        <v>330</v>
      </c>
    </row>
    <row r="362" spans="1:5" x14ac:dyDescent="0.25">
      <c r="A362" s="65" t="s">
        <v>283</v>
      </c>
      <c r="B362" s="65" t="s">
        <v>121</v>
      </c>
      <c r="C362" s="65">
        <v>380</v>
      </c>
      <c r="D362" s="65">
        <v>225</v>
      </c>
      <c r="E362" s="65">
        <v>155</v>
      </c>
    </row>
    <row r="363" spans="1:5" x14ac:dyDescent="0.25">
      <c r="A363" s="65" t="s">
        <v>284</v>
      </c>
      <c r="B363" s="65" t="s">
        <v>119</v>
      </c>
      <c r="C363" s="65">
        <v>16110</v>
      </c>
      <c r="D363" s="65">
        <v>8905</v>
      </c>
      <c r="E363" s="65">
        <v>7210</v>
      </c>
    </row>
    <row r="364" spans="1:5" x14ac:dyDescent="0.25">
      <c r="A364" s="65" t="s">
        <v>285</v>
      </c>
      <c r="B364" s="65" t="s">
        <v>120</v>
      </c>
      <c r="C364" s="65">
        <v>4430</v>
      </c>
      <c r="D364" s="65">
        <v>2430</v>
      </c>
      <c r="E364" s="65">
        <v>2000</v>
      </c>
    </row>
    <row r="365" spans="1:5" x14ac:dyDescent="0.25">
      <c r="A365" s="65" t="s">
        <v>286</v>
      </c>
      <c r="B365" s="65" t="s">
        <v>122</v>
      </c>
      <c r="C365" s="65">
        <v>655</v>
      </c>
      <c r="D365" s="65">
        <v>285</v>
      </c>
      <c r="E365" s="65">
        <v>370</v>
      </c>
    </row>
    <row r="366" spans="1:5" x14ac:dyDescent="0.25">
      <c r="A366" s="65" t="s">
        <v>287</v>
      </c>
      <c r="B366" s="65" t="s">
        <v>124</v>
      </c>
      <c r="C366" s="65">
        <v>290</v>
      </c>
      <c r="D366" s="65">
        <v>185</v>
      </c>
      <c r="E366" s="65">
        <v>105</v>
      </c>
    </row>
    <row r="367" spans="1:5" x14ac:dyDescent="0.25">
      <c r="A367" s="65" t="s">
        <v>288</v>
      </c>
      <c r="B367" s="65" t="s">
        <v>123</v>
      </c>
      <c r="C367" s="65">
        <v>1425</v>
      </c>
      <c r="D367" s="65">
        <v>655</v>
      </c>
      <c r="E367" s="65">
        <v>775</v>
      </c>
    </row>
    <row r="368" spans="1:5" x14ac:dyDescent="0.25">
      <c r="A368" s="65" t="s">
        <v>289</v>
      </c>
      <c r="B368" s="65" t="s">
        <v>131</v>
      </c>
      <c r="C368" s="65">
        <v>615</v>
      </c>
      <c r="D368" s="65">
        <v>235</v>
      </c>
      <c r="E368" s="65">
        <v>375</v>
      </c>
    </row>
    <row r="369" spans="1:5" x14ac:dyDescent="0.25">
      <c r="A369" s="65" t="s">
        <v>290</v>
      </c>
      <c r="B369" s="65" t="s">
        <v>125</v>
      </c>
      <c r="C369" s="65">
        <v>2535</v>
      </c>
      <c r="D369" s="65">
        <v>1465</v>
      </c>
      <c r="E369" s="65">
        <v>1075</v>
      </c>
    </row>
    <row r="370" spans="1:5" x14ac:dyDescent="0.25">
      <c r="A370" s="65" t="s">
        <v>291</v>
      </c>
      <c r="B370" s="65" t="s">
        <v>135</v>
      </c>
      <c r="C370" s="65">
        <v>225</v>
      </c>
      <c r="D370" s="65">
        <v>120</v>
      </c>
      <c r="E370" s="65">
        <v>105</v>
      </c>
    </row>
    <row r="371" spans="1:5" x14ac:dyDescent="0.25">
      <c r="A371" s="65" t="s">
        <v>292</v>
      </c>
      <c r="B371" s="65" t="s">
        <v>126</v>
      </c>
      <c r="C371" s="65">
        <v>250</v>
      </c>
      <c r="D371" s="65">
        <v>135</v>
      </c>
      <c r="E371" s="65">
        <v>120</v>
      </c>
    </row>
    <row r="372" spans="1:5" x14ac:dyDescent="0.25">
      <c r="A372" s="65" t="s">
        <v>293</v>
      </c>
      <c r="B372" s="65" t="s">
        <v>128</v>
      </c>
      <c r="C372" s="65">
        <v>1270</v>
      </c>
      <c r="D372" s="65">
        <v>890</v>
      </c>
      <c r="E372" s="65">
        <v>380</v>
      </c>
    </row>
    <row r="373" spans="1:5" ht="30" x14ac:dyDescent="0.25">
      <c r="A373" s="65" t="s">
        <v>294</v>
      </c>
      <c r="B373" s="65" t="s">
        <v>341</v>
      </c>
      <c r="C373" s="65">
        <v>120</v>
      </c>
      <c r="D373" s="65">
        <v>85</v>
      </c>
      <c r="E373" s="65">
        <v>35</v>
      </c>
    </row>
    <row r="374" spans="1:5" x14ac:dyDescent="0.25">
      <c r="A374" s="65" t="s">
        <v>295</v>
      </c>
      <c r="B374" s="65" t="s">
        <v>129</v>
      </c>
      <c r="C374" s="65">
        <v>430</v>
      </c>
      <c r="D374" s="65">
        <v>75</v>
      </c>
      <c r="E374" s="65">
        <v>355</v>
      </c>
    </row>
    <row r="375" spans="1:5" x14ac:dyDescent="0.25">
      <c r="A375" s="65" t="s">
        <v>296</v>
      </c>
      <c r="B375" s="65" t="s">
        <v>115</v>
      </c>
      <c r="C375" s="65">
        <v>460</v>
      </c>
      <c r="D375" s="65">
        <v>215</v>
      </c>
      <c r="E375" s="65">
        <v>245</v>
      </c>
    </row>
    <row r="376" spans="1:5" x14ac:dyDescent="0.25">
      <c r="A376" s="65" t="s">
        <v>297</v>
      </c>
      <c r="B376" s="65" t="s">
        <v>132</v>
      </c>
      <c r="C376" s="65">
        <v>23325</v>
      </c>
      <c r="D376" s="65">
        <v>13600</v>
      </c>
      <c r="E376" s="65">
        <v>9730</v>
      </c>
    </row>
    <row r="377" spans="1:5" x14ac:dyDescent="0.25">
      <c r="A377" s="65" t="s">
        <v>298</v>
      </c>
      <c r="B377" s="65" t="s">
        <v>130</v>
      </c>
      <c r="C377" s="65">
        <v>155</v>
      </c>
      <c r="D377" s="65">
        <v>40</v>
      </c>
      <c r="E377" s="65">
        <v>115</v>
      </c>
    </row>
    <row r="378" spans="1:5" x14ac:dyDescent="0.25">
      <c r="A378" s="65" t="s">
        <v>299</v>
      </c>
      <c r="B378" s="65" t="s">
        <v>133</v>
      </c>
      <c r="C378" s="65">
        <v>1365</v>
      </c>
      <c r="D378" s="65">
        <v>140</v>
      </c>
      <c r="E378" s="65">
        <v>1225</v>
      </c>
    </row>
    <row r="379" spans="1:5" x14ac:dyDescent="0.25">
      <c r="A379" s="65" t="s">
        <v>300</v>
      </c>
      <c r="B379" s="65" t="s">
        <v>116</v>
      </c>
      <c r="C379" s="65">
        <v>2795</v>
      </c>
      <c r="D379" s="65">
        <v>1240</v>
      </c>
      <c r="E379" s="65">
        <v>1555</v>
      </c>
    </row>
    <row r="380" spans="1:5" x14ac:dyDescent="0.25">
      <c r="A380" s="65" t="s">
        <v>301</v>
      </c>
      <c r="B380" s="65" t="s">
        <v>136</v>
      </c>
      <c r="C380" s="65">
        <v>1400</v>
      </c>
      <c r="D380" s="65">
        <v>685</v>
      </c>
      <c r="E380" s="65">
        <v>710</v>
      </c>
    </row>
    <row r="381" spans="1:5" x14ac:dyDescent="0.25">
      <c r="A381" s="65" t="s">
        <v>302</v>
      </c>
      <c r="B381" s="65" t="s">
        <v>302</v>
      </c>
      <c r="C381" s="65">
        <v>73975</v>
      </c>
      <c r="D381" s="65">
        <v>40580</v>
      </c>
      <c r="E381" s="65">
        <v>33400</v>
      </c>
    </row>
    <row r="382" spans="1:5" x14ac:dyDescent="0.25">
      <c r="A382" s="65" t="s">
        <v>137</v>
      </c>
      <c r="B382" s="65" t="s">
        <v>137</v>
      </c>
      <c r="C382" s="65">
        <v>355</v>
      </c>
      <c r="D382" s="65">
        <v>195</v>
      </c>
      <c r="E382" s="65">
        <v>160</v>
      </c>
    </row>
    <row r="383" spans="1:5" x14ac:dyDescent="0.25">
      <c r="A383" s="65" t="s">
        <v>139</v>
      </c>
      <c r="B383" s="65" t="s">
        <v>139</v>
      </c>
      <c r="C383" s="65">
        <v>1300</v>
      </c>
      <c r="D383" s="65">
        <v>750</v>
      </c>
      <c r="E383" s="65">
        <v>550</v>
      </c>
    </row>
    <row r="384" spans="1:5" x14ac:dyDescent="0.25">
      <c r="A384" s="65" t="s">
        <v>303</v>
      </c>
      <c r="B384" s="65" t="s">
        <v>303</v>
      </c>
      <c r="C384" s="65">
        <v>2925</v>
      </c>
      <c r="D384" s="65">
        <v>1725</v>
      </c>
      <c r="E384" s="65">
        <v>1205</v>
      </c>
    </row>
    <row r="385" spans="1:5" x14ac:dyDescent="0.25">
      <c r="A385" s="65" t="s">
        <v>304</v>
      </c>
      <c r="B385" s="65" t="s">
        <v>304</v>
      </c>
      <c r="C385" s="65">
        <v>268505</v>
      </c>
      <c r="D385" s="65">
        <v>143420</v>
      </c>
      <c r="E385" s="65">
        <v>125085</v>
      </c>
    </row>
    <row r="386" spans="1:5" ht="15" customHeight="1" x14ac:dyDescent="0.25">
      <c r="A386" s="94" t="s">
        <v>307</v>
      </c>
      <c r="B386" s="65" t="s">
        <v>307</v>
      </c>
      <c r="C386" s="95"/>
      <c r="D386" s="95"/>
      <c r="E386" s="96"/>
    </row>
    <row r="387" spans="1:5" x14ac:dyDescent="0.25">
      <c r="A387" s="65" t="s">
        <v>186</v>
      </c>
      <c r="B387" s="65" t="s">
        <v>22</v>
      </c>
      <c r="C387" s="65">
        <v>970</v>
      </c>
      <c r="D387" s="65">
        <v>555</v>
      </c>
      <c r="E387" s="65">
        <v>410</v>
      </c>
    </row>
    <row r="388" spans="1:5" x14ac:dyDescent="0.25">
      <c r="A388" s="65" t="s">
        <v>187</v>
      </c>
      <c r="B388" s="65" t="s">
        <v>25</v>
      </c>
      <c r="C388" s="65">
        <v>235</v>
      </c>
      <c r="D388" s="65">
        <v>105</v>
      </c>
      <c r="E388" s="65">
        <v>125</v>
      </c>
    </row>
    <row r="389" spans="1:5" x14ac:dyDescent="0.25">
      <c r="A389" s="65" t="s">
        <v>188</v>
      </c>
      <c r="B389" s="65" t="s">
        <v>24</v>
      </c>
      <c r="C389" s="65">
        <v>1280</v>
      </c>
      <c r="D389" s="65">
        <v>660</v>
      </c>
      <c r="E389" s="65">
        <v>620</v>
      </c>
    </row>
    <row r="390" spans="1:5" x14ac:dyDescent="0.25">
      <c r="A390" s="65" t="s">
        <v>189</v>
      </c>
      <c r="B390" s="65" t="s">
        <v>27</v>
      </c>
      <c r="C390" s="65">
        <v>3265</v>
      </c>
      <c r="D390" s="65">
        <v>1805</v>
      </c>
      <c r="E390" s="65">
        <v>1460</v>
      </c>
    </row>
    <row r="391" spans="1:5" x14ac:dyDescent="0.25">
      <c r="A391" s="65" t="s">
        <v>190</v>
      </c>
      <c r="B391" s="65" t="s">
        <v>28</v>
      </c>
      <c r="C391" s="65">
        <v>510</v>
      </c>
      <c r="D391" s="65">
        <v>190</v>
      </c>
      <c r="E391" s="65">
        <v>320</v>
      </c>
    </row>
    <row r="392" spans="1:5" x14ac:dyDescent="0.25">
      <c r="A392" s="65" t="s">
        <v>191</v>
      </c>
      <c r="B392" s="65" t="s">
        <v>29</v>
      </c>
      <c r="C392" s="65">
        <v>105</v>
      </c>
      <c r="D392" s="65">
        <v>30</v>
      </c>
      <c r="E392" s="65">
        <v>70</v>
      </c>
    </row>
    <row r="393" spans="1:5" x14ac:dyDescent="0.25">
      <c r="A393" s="65" t="s">
        <v>192</v>
      </c>
      <c r="B393" s="65" t="s">
        <v>30</v>
      </c>
      <c r="C393" s="65">
        <v>295</v>
      </c>
      <c r="D393" s="65">
        <v>70</v>
      </c>
      <c r="E393" s="65">
        <v>225</v>
      </c>
    </row>
    <row r="394" spans="1:5" x14ac:dyDescent="0.25">
      <c r="A394" s="65" t="s">
        <v>193</v>
      </c>
      <c r="B394" s="65" t="s">
        <v>31</v>
      </c>
      <c r="C394" s="65">
        <v>835</v>
      </c>
      <c r="D394" s="65">
        <v>385</v>
      </c>
      <c r="E394" s="65">
        <v>445</v>
      </c>
    </row>
    <row r="395" spans="1:5" x14ac:dyDescent="0.25">
      <c r="A395" s="65" t="s">
        <v>194</v>
      </c>
      <c r="B395" s="65" t="s">
        <v>34</v>
      </c>
      <c r="C395" s="65">
        <v>1835</v>
      </c>
      <c r="D395" s="65">
        <v>1090</v>
      </c>
      <c r="E395" s="65">
        <v>745</v>
      </c>
    </row>
    <row r="396" spans="1:5" x14ac:dyDescent="0.25">
      <c r="A396" s="65" t="s">
        <v>195</v>
      </c>
      <c r="B396" s="65" t="s">
        <v>35</v>
      </c>
      <c r="C396" s="65">
        <v>145</v>
      </c>
      <c r="D396" s="65">
        <v>85</v>
      </c>
      <c r="E396" s="65">
        <v>65</v>
      </c>
    </row>
    <row r="397" spans="1:5" x14ac:dyDescent="0.25">
      <c r="A397" s="65" t="s">
        <v>196</v>
      </c>
      <c r="B397" s="65" t="s">
        <v>36</v>
      </c>
      <c r="C397" s="65">
        <v>55</v>
      </c>
      <c r="D397" s="65">
        <v>30</v>
      </c>
      <c r="E397" s="65">
        <v>25</v>
      </c>
    </row>
    <row r="398" spans="1:5" x14ac:dyDescent="0.25">
      <c r="A398" s="65" t="s">
        <v>197</v>
      </c>
      <c r="B398" s="65" t="s">
        <v>37</v>
      </c>
      <c r="C398" s="65">
        <v>2890</v>
      </c>
      <c r="D398" s="65">
        <v>1840</v>
      </c>
      <c r="E398" s="65">
        <v>1050</v>
      </c>
    </row>
    <row r="399" spans="1:5" x14ac:dyDescent="0.25">
      <c r="A399" s="65" t="s">
        <v>198</v>
      </c>
      <c r="B399" s="65" t="s">
        <v>328</v>
      </c>
      <c r="C399" s="65">
        <v>2515</v>
      </c>
      <c r="D399" s="65">
        <v>1345</v>
      </c>
      <c r="E399" s="65">
        <v>1170</v>
      </c>
    </row>
    <row r="400" spans="1:5" x14ac:dyDescent="0.25">
      <c r="A400" s="65" t="s">
        <v>199</v>
      </c>
      <c r="B400" s="65" t="s">
        <v>32</v>
      </c>
      <c r="C400" s="65">
        <v>1555</v>
      </c>
      <c r="D400" s="65">
        <v>840</v>
      </c>
      <c r="E400" s="65">
        <v>715</v>
      </c>
    </row>
    <row r="401" spans="1:5" x14ac:dyDescent="0.25">
      <c r="A401" s="65" t="s">
        <v>200</v>
      </c>
      <c r="B401" s="65" t="s">
        <v>39</v>
      </c>
      <c r="C401" s="65">
        <v>795</v>
      </c>
      <c r="D401" s="65">
        <v>370</v>
      </c>
      <c r="E401" s="65">
        <v>420</v>
      </c>
    </row>
    <row r="402" spans="1:5" x14ac:dyDescent="0.25">
      <c r="A402" s="65" t="s">
        <v>201</v>
      </c>
      <c r="B402" s="65" t="s">
        <v>40</v>
      </c>
      <c r="C402" s="65">
        <v>1060</v>
      </c>
      <c r="D402" s="65">
        <v>480</v>
      </c>
      <c r="E402" s="65">
        <v>580</v>
      </c>
    </row>
    <row r="403" spans="1:5" x14ac:dyDescent="0.25">
      <c r="A403" s="65" t="s">
        <v>202</v>
      </c>
      <c r="B403" s="65" t="s">
        <v>41</v>
      </c>
      <c r="C403" s="65">
        <v>60</v>
      </c>
      <c r="D403" s="65">
        <v>30</v>
      </c>
      <c r="E403" s="65">
        <v>30</v>
      </c>
    </row>
    <row r="404" spans="1:5" x14ac:dyDescent="0.25">
      <c r="A404" s="65" t="s">
        <v>203</v>
      </c>
      <c r="B404" s="65" t="s">
        <v>43</v>
      </c>
      <c r="C404" s="65">
        <v>5</v>
      </c>
      <c r="D404" s="65">
        <v>5</v>
      </c>
      <c r="E404" s="65" t="s">
        <v>67</v>
      </c>
    </row>
    <row r="405" spans="1:5" x14ac:dyDescent="0.25">
      <c r="A405" s="65" t="s">
        <v>204</v>
      </c>
      <c r="B405" s="65" t="s">
        <v>42</v>
      </c>
      <c r="C405" s="65">
        <v>1140</v>
      </c>
      <c r="D405" s="65">
        <v>615</v>
      </c>
      <c r="E405" s="65">
        <v>525</v>
      </c>
    </row>
    <row r="406" spans="1:5" x14ac:dyDescent="0.25">
      <c r="A406" s="65" t="s">
        <v>205</v>
      </c>
      <c r="B406" s="65" t="s">
        <v>44</v>
      </c>
      <c r="C406" s="65">
        <v>230</v>
      </c>
      <c r="D406" s="65">
        <v>85</v>
      </c>
      <c r="E406" s="65">
        <v>145</v>
      </c>
    </row>
    <row r="407" spans="1:5" x14ac:dyDescent="0.25">
      <c r="A407" s="65" t="s">
        <v>206</v>
      </c>
      <c r="B407" s="65" t="s">
        <v>45</v>
      </c>
      <c r="C407" s="65" t="s">
        <v>67</v>
      </c>
      <c r="D407" s="65" t="s">
        <v>67</v>
      </c>
      <c r="E407" s="65" t="s">
        <v>67</v>
      </c>
    </row>
    <row r="408" spans="1:5" x14ac:dyDescent="0.25">
      <c r="A408" s="65" t="s">
        <v>207</v>
      </c>
      <c r="B408" s="65" t="s">
        <v>329</v>
      </c>
      <c r="C408" s="65">
        <v>1075</v>
      </c>
      <c r="D408" s="65">
        <v>570</v>
      </c>
      <c r="E408" s="65">
        <v>510</v>
      </c>
    </row>
    <row r="409" spans="1:5" x14ac:dyDescent="0.25">
      <c r="A409" s="65" t="s">
        <v>208</v>
      </c>
      <c r="B409" s="65" t="s">
        <v>46</v>
      </c>
      <c r="C409" s="65">
        <v>2985</v>
      </c>
      <c r="D409" s="65">
        <v>1970</v>
      </c>
      <c r="E409" s="65">
        <v>1015</v>
      </c>
    </row>
    <row r="410" spans="1:5" x14ac:dyDescent="0.25">
      <c r="A410" s="65" t="s">
        <v>209</v>
      </c>
      <c r="B410" s="65" t="s">
        <v>47</v>
      </c>
      <c r="C410" s="65">
        <v>145</v>
      </c>
      <c r="D410" s="65">
        <v>65</v>
      </c>
      <c r="E410" s="65">
        <v>80</v>
      </c>
    </row>
    <row r="411" spans="1:5" x14ac:dyDescent="0.25">
      <c r="A411" s="65" t="s">
        <v>210</v>
      </c>
      <c r="B411" s="65" t="s">
        <v>48</v>
      </c>
      <c r="C411" s="65">
        <v>1515</v>
      </c>
      <c r="D411" s="65">
        <v>800</v>
      </c>
      <c r="E411" s="65">
        <v>715</v>
      </c>
    </row>
    <row r="412" spans="1:5" x14ac:dyDescent="0.25">
      <c r="A412" s="65" t="s">
        <v>211</v>
      </c>
      <c r="B412" s="65" t="s">
        <v>49</v>
      </c>
      <c r="C412" s="65">
        <v>18395</v>
      </c>
      <c r="D412" s="65">
        <v>10330</v>
      </c>
      <c r="E412" s="65">
        <v>8060</v>
      </c>
    </row>
    <row r="413" spans="1:5" x14ac:dyDescent="0.25">
      <c r="A413" s="65" t="s">
        <v>212</v>
      </c>
      <c r="B413" s="65" t="s">
        <v>50</v>
      </c>
      <c r="C413" s="65">
        <v>2430</v>
      </c>
      <c r="D413" s="65">
        <v>1270</v>
      </c>
      <c r="E413" s="65">
        <v>1160</v>
      </c>
    </row>
    <row r="414" spans="1:5" x14ac:dyDescent="0.25">
      <c r="A414" s="65" t="s">
        <v>213</v>
      </c>
      <c r="B414" s="65" t="s">
        <v>51</v>
      </c>
      <c r="C414" s="65">
        <v>6505</v>
      </c>
      <c r="D414" s="65">
        <v>3950</v>
      </c>
      <c r="E414" s="65">
        <v>2550</v>
      </c>
    </row>
    <row r="415" spans="1:5" x14ac:dyDescent="0.25">
      <c r="A415" s="65" t="s">
        <v>214</v>
      </c>
      <c r="B415" s="65" t="s">
        <v>56</v>
      </c>
      <c r="C415" s="65">
        <v>3640</v>
      </c>
      <c r="D415" s="65">
        <v>1275</v>
      </c>
      <c r="E415" s="65">
        <v>2365</v>
      </c>
    </row>
    <row r="416" spans="1:5" x14ac:dyDescent="0.25">
      <c r="A416" s="65" t="s">
        <v>215</v>
      </c>
      <c r="B416" s="65" t="s">
        <v>53</v>
      </c>
      <c r="C416" s="65">
        <v>310</v>
      </c>
      <c r="D416" s="65">
        <v>125</v>
      </c>
      <c r="E416" s="65">
        <v>185</v>
      </c>
    </row>
    <row r="417" spans="1:5" x14ac:dyDescent="0.25">
      <c r="A417" s="65" t="s">
        <v>216</v>
      </c>
      <c r="B417" s="65" t="s">
        <v>54</v>
      </c>
      <c r="C417" s="65">
        <v>540</v>
      </c>
      <c r="D417" s="65">
        <v>260</v>
      </c>
      <c r="E417" s="65">
        <v>280</v>
      </c>
    </row>
    <row r="418" spans="1:5" ht="30" x14ac:dyDescent="0.25">
      <c r="A418" s="65" t="s">
        <v>217</v>
      </c>
      <c r="B418" s="65" t="s">
        <v>330</v>
      </c>
      <c r="C418" s="65">
        <v>150</v>
      </c>
      <c r="D418" s="65">
        <v>95</v>
      </c>
      <c r="E418" s="65">
        <v>55</v>
      </c>
    </row>
    <row r="419" spans="1:5" x14ac:dyDescent="0.25">
      <c r="A419" s="65" t="s">
        <v>218</v>
      </c>
      <c r="B419" s="65" t="s">
        <v>331</v>
      </c>
      <c r="C419" s="65">
        <v>25</v>
      </c>
      <c r="D419" s="65">
        <v>5</v>
      </c>
      <c r="E419" s="65">
        <v>15</v>
      </c>
    </row>
    <row r="420" spans="1:5" x14ac:dyDescent="0.25">
      <c r="A420" s="65" t="s">
        <v>219</v>
      </c>
      <c r="B420" s="65" t="s">
        <v>332</v>
      </c>
      <c r="C420" s="65">
        <v>3775</v>
      </c>
      <c r="D420" s="65">
        <v>1925</v>
      </c>
      <c r="E420" s="65">
        <v>1850</v>
      </c>
    </row>
    <row r="421" spans="1:5" x14ac:dyDescent="0.25">
      <c r="A421" s="65" t="s">
        <v>220</v>
      </c>
      <c r="B421" s="65" t="s">
        <v>333</v>
      </c>
      <c r="C421" s="65">
        <v>320</v>
      </c>
      <c r="D421" s="65">
        <v>145</v>
      </c>
      <c r="E421" s="65">
        <v>175</v>
      </c>
    </row>
    <row r="422" spans="1:5" x14ac:dyDescent="0.25">
      <c r="A422" s="65" t="s">
        <v>33</v>
      </c>
      <c r="B422" s="65" t="s">
        <v>33</v>
      </c>
      <c r="C422" s="65">
        <v>115</v>
      </c>
      <c r="D422" s="65">
        <v>70</v>
      </c>
      <c r="E422" s="65">
        <v>50</v>
      </c>
    </row>
    <row r="423" spans="1:5" x14ac:dyDescent="0.25">
      <c r="A423" s="65" t="s">
        <v>222</v>
      </c>
      <c r="B423" s="65" t="s">
        <v>55</v>
      </c>
      <c r="C423" s="65">
        <v>10</v>
      </c>
      <c r="D423" s="65" t="s">
        <v>67</v>
      </c>
      <c r="E423" s="65">
        <v>10</v>
      </c>
    </row>
    <row r="424" spans="1:5" x14ac:dyDescent="0.25">
      <c r="A424" s="65" t="s">
        <v>223</v>
      </c>
      <c r="B424" s="65" t="s">
        <v>57</v>
      </c>
      <c r="C424" s="65">
        <v>1710</v>
      </c>
      <c r="D424" s="65">
        <v>875</v>
      </c>
      <c r="E424" s="65">
        <v>840</v>
      </c>
    </row>
    <row r="425" spans="1:5" x14ac:dyDescent="0.25">
      <c r="A425" s="65" t="s">
        <v>224</v>
      </c>
      <c r="B425" s="65" t="s">
        <v>58</v>
      </c>
      <c r="C425" s="65">
        <v>15</v>
      </c>
      <c r="D425" s="65">
        <v>5</v>
      </c>
      <c r="E425" s="65">
        <v>10</v>
      </c>
    </row>
    <row r="426" spans="1:5" x14ac:dyDescent="0.25">
      <c r="A426" s="65" t="s">
        <v>225</v>
      </c>
      <c r="B426" s="65" t="s">
        <v>60</v>
      </c>
      <c r="C426" s="65">
        <v>335</v>
      </c>
      <c r="D426" s="65">
        <v>140</v>
      </c>
      <c r="E426" s="65">
        <v>195</v>
      </c>
    </row>
    <row r="427" spans="1:5" x14ac:dyDescent="0.25">
      <c r="A427" s="65" t="s">
        <v>226</v>
      </c>
      <c r="B427" s="65" t="s">
        <v>59</v>
      </c>
      <c r="C427" s="65">
        <v>10690</v>
      </c>
      <c r="D427" s="65">
        <v>5555</v>
      </c>
      <c r="E427" s="65">
        <v>5135</v>
      </c>
    </row>
    <row r="428" spans="1:5" x14ac:dyDescent="0.25">
      <c r="A428" s="65" t="s">
        <v>227</v>
      </c>
      <c r="B428" s="65" t="s">
        <v>62</v>
      </c>
      <c r="C428" s="65">
        <v>1190</v>
      </c>
      <c r="D428" s="65">
        <v>355</v>
      </c>
      <c r="E428" s="65">
        <v>840</v>
      </c>
    </row>
    <row r="429" spans="1:5" x14ac:dyDescent="0.25">
      <c r="A429" s="65" t="s">
        <v>228</v>
      </c>
      <c r="B429" s="65" t="s">
        <v>61</v>
      </c>
      <c r="C429" s="65">
        <v>1350</v>
      </c>
      <c r="D429" s="65">
        <v>775</v>
      </c>
      <c r="E429" s="65">
        <v>575</v>
      </c>
    </row>
    <row r="430" spans="1:5" x14ac:dyDescent="0.25">
      <c r="A430" s="65" t="s">
        <v>229</v>
      </c>
      <c r="B430" s="65" t="s">
        <v>334</v>
      </c>
      <c r="C430" s="65">
        <v>2525</v>
      </c>
      <c r="D430" s="65">
        <v>1770</v>
      </c>
      <c r="E430" s="65">
        <v>755</v>
      </c>
    </row>
    <row r="431" spans="1:5" x14ac:dyDescent="0.25">
      <c r="A431" s="65" t="s">
        <v>230</v>
      </c>
      <c r="B431" s="65" t="s">
        <v>64</v>
      </c>
      <c r="C431" s="65">
        <v>330</v>
      </c>
      <c r="D431" s="65">
        <v>80</v>
      </c>
      <c r="E431" s="65">
        <v>255</v>
      </c>
    </row>
    <row r="432" spans="1:5" x14ac:dyDescent="0.25">
      <c r="A432" s="65" t="s">
        <v>231</v>
      </c>
      <c r="B432" s="65" t="s">
        <v>65</v>
      </c>
      <c r="C432" s="65">
        <v>10</v>
      </c>
      <c r="D432" s="65">
        <v>5</v>
      </c>
      <c r="E432" s="65">
        <v>5</v>
      </c>
    </row>
    <row r="433" spans="1:5" x14ac:dyDescent="0.25">
      <c r="A433" s="65" t="s">
        <v>232</v>
      </c>
      <c r="B433" s="65" t="s">
        <v>68</v>
      </c>
      <c r="C433" s="65" t="s">
        <v>67</v>
      </c>
      <c r="D433" s="65" t="s">
        <v>67</v>
      </c>
      <c r="E433" s="65" t="s">
        <v>67</v>
      </c>
    </row>
    <row r="434" spans="1:5" x14ac:dyDescent="0.25">
      <c r="A434" s="65" t="s">
        <v>233</v>
      </c>
      <c r="B434" s="65" t="s">
        <v>233</v>
      </c>
      <c r="C434" s="65">
        <v>79865</v>
      </c>
      <c r="D434" s="65">
        <v>43040</v>
      </c>
      <c r="E434" s="65">
        <v>36825</v>
      </c>
    </row>
    <row r="435" spans="1:5" x14ac:dyDescent="0.25">
      <c r="A435" s="65" t="s">
        <v>234</v>
      </c>
      <c r="B435" s="65" t="s">
        <v>71</v>
      </c>
      <c r="C435" s="65">
        <v>305</v>
      </c>
      <c r="D435" s="65">
        <v>250</v>
      </c>
      <c r="E435" s="65">
        <v>55</v>
      </c>
    </row>
    <row r="436" spans="1:5" x14ac:dyDescent="0.25">
      <c r="A436" s="65" t="s">
        <v>235</v>
      </c>
      <c r="B436" s="65" t="s">
        <v>73</v>
      </c>
      <c r="C436" s="65">
        <v>40</v>
      </c>
      <c r="D436" s="65">
        <v>20</v>
      </c>
      <c r="E436" s="65">
        <v>15</v>
      </c>
    </row>
    <row r="437" spans="1:5" x14ac:dyDescent="0.25">
      <c r="A437" s="65" t="s">
        <v>236</v>
      </c>
      <c r="B437" s="65" t="s">
        <v>94</v>
      </c>
      <c r="C437" s="65">
        <v>235</v>
      </c>
      <c r="D437" s="65">
        <v>160</v>
      </c>
      <c r="E437" s="65">
        <v>70</v>
      </c>
    </row>
    <row r="438" spans="1:5" x14ac:dyDescent="0.25">
      <c r="A438" s="65" t="s">
        <v>237</v>
      </c>
      <c r="B438" s="65" t="s">
        <v>75</v>
      </c>
      <c r="C438" s="65">
        <v>45</v>
      </c>
      <c r="D438" s="65">
        <v>15</v>
      </c>
      <c r="E438" s="65">
        <v>30</v>
      </c>
    </row>
    <row r="439" spans="1:5" x14ac:dyDescent="0.25">
      <c r="A439" s="65" t="s">
        <v>238</v>
      </c>
      <c r="B439" s="65" t="s">
        <v>76</v>
      </c>
      <c r="C439" s="65">
        <v>30</v>
      </c>
      <c r="D439" s="65">
        <v>20</v>
      </c>
      <c r="E439" s="65">
        <v>15</v>
      </c>
    </row>
    <row r="440" spans="1:5" x14ac:dyDescent="0.25">
      <c r="A440" s="65" t="s">
        <v>239</v>
      </c>
      <c r="B440" s="65" t="s">
        <v>85</v>
      </c>
      <c r="C440" s="65">
        <v>15</v>
      </c>
      <c r="D440" s="65">
        <v>10</v>
      </c>
      <c r="E440" s="65">
        <v>5</v>
      </c>
    </row>
    <row r="441" spans="1:5" x14ac:dyDescent="0.25">
      <c r="A441" s="65" t="s">
        <v>240</v>
      </c>
      <c r="B441" s="65" t="s">
        <v>335</v>
      </c>
      <c r="C441" s="65">
        <v>790</v>
      </c>
      <c r="D441" s="65">
        <v>655</v>
      </c>
      <c r="E441" s="65">
        <v>135</v>
      </c>
    </row>
    <row r="442" spans="1:5" x14ac:dyDescent="0.25">
      <c r="A442" s="65" t="s">
        <v>241</v>
      </c>
      <c r="B442" s="65" t="s">
        <v>74</v>
      </c>
      <c r="C442" s="65">
        <v>670</v>
      </c>
      <c r="D442" s="65">
        <v>520</v>
      </c>
      <c r="E442" s="65">
        <v>145</v>
      </c>
    </row>
    <row r="443" spans="1:5" x14ac:dyDescent="0.25">
      <c r="A443" s="65" t="s">
        <v>242</v>
      </c>
      <c r="B443" s="65" t="s">
        <v>79</v>
      </c>
      <c r="C443" s="65">
        <v>130</v>
      </c>
      <c r="D443" s="65">
        <v>110</v>
      </c>
      <c r="E443" s="65">
        <v>25</v>
      </c>
    </row>
    <row r="444" spans="1:5" x14ac:dyDescent="0.25">
      <c r="A444" s="65" t="s">
        <v>243</v>
      </c>
      <c r="B444" s="65" t="s">
        <v>80</v>
      </c>
      <c r="C444" s="65">
        <v>230</v>
      </c>
      <c r="D444" s="65">
        <v>145</v>
      </c>
      <c r="E444" s="65">
        <v>90</v>
      </c>
    </row>
    <row r="445" spans="1:5" x14ac:dyDescent="0.25">
      <c r="A445" s="65" t="s">
        <v>244</v>
      </c>
      <c r="B445" s="65" t="s">
        <v>86</v>
      </c>
      <c r="C445" s="65">
        <v>95</v>
      </c>
      <c r="D445" s="65">
        <v>45</v>
      </c>
      <c r="E445" s="65">
        <v>50</v>
      </c>
    </row>
    <row r="446" spans="1:5" x14ac:dyDescent="0.25">
      <c r="A446" s="65" t="s">
        <v>245</v>
      </c>
      <c r="B446" s="65" t="s">
        <v>81</v>
      </c>
      <c r="C446" s="65">
        <v>115</v>
      </c>
      <c r="D446" s="65">
        <v>40</v>
      </c>
      <c r="E446" s="65">
        <v>75</v>
      </c>
    </row>
    <row r="447" spans="1:5" x14ac:dyDescent="0.25">
      <c r="A447" s="65" t="s">
        <v>246</v>
      </c>
      <c r="B447" s="65" t="s">
        <v>83</v>
      </c>
      <c r="C447" s="65">
        <v>125</v>
      </c>
      <c r="D447" s="65">
        <v>115</v>
      </c>
      <c r="E447" s="65">
        <v>15</v>
      </c>
    </row>
    <row r="448" spans="1:5" x14ac:dyDescent="0.25">
      <c r="A448" s="65" t="s">
        <v>247</v>
      </c>
      <c r="B448" s="65" t="s">
        <v>84</v>
      </c>
      <c r="C448" s="65">
        <v>270</v>
      </c>
      <c r="D448" s="65">
        <v>150</v>
      </c>
      <c r="E448" s="65">
        <v>115</v>
      </c>
    </row>
    <row r="449" spans="1:5" x14ac:dyDescent="0.25">
      <c r="A449" s="65" t="s">
        <v>248</v>
      </c>
      <c r="B449" s="65" t="s">
        <v>78</v>
      </c>
      <c r="C449" s="65">
        <v>280</v>
      </c>
      <c r="D449" s="65">
        <v>185</v>
      </c>
      <c r="E449" s="65">
        <v>95</v>
      </c>
    </row>
    <row r="450" spans="1:5" x14ac:dyDescent="0.25">
      <c r="A450" s="65" t="s">
        <v>249</v>
      </c>
      <c r="B450" s="65" t="s">
        <v>88</v>
      </c>
      <c r="C450" s="65">
        <v>45</v>
      </c>
      <c r="D450" s="65">
        <v>30</v>
      </c>
      <c r="E450" s="65">
        <v>15</v>
      </c>
    </row>
    <row r="451" spans="1:5" x14ac:dyDescent="0.25">
      <c r="A451" s="65" t="s">
        <v>250</v>
      </c>
      <c r="B451" s="65" t="s">
        <v>89</v>
      </c>
      <c r="C451" s="65">
        <v>15</v>
      </c>
      <c r="D451" s="65">
        <v>15</v>
      </c>
      <c r="E451" s="65" t="s">
        <v>67</v>
      </c>
    </row>
    <row r="452" spans="1:5" x14ac:dyDescent="0.25">
      <c r="A452" s="65" t="s">
        <v>251</v>
      </c>
      <c r="B452" s="65" t="s">
        <v>90</v>
      </c>
      <c r="C452" s="65">
        <v>605</v>
      </c>
      <c r="D452" s="65">
        <v>425</v>
      </c>
      <c r="E452" s="65">
        <v>180</v>
      </c>
    </row>
    <row r="453" spans="1:5" x14ac:dyDescent="0.25">
      <c r="A453" s="65" t="s">
        <v>252</v>
      </c>
      <c r="B453" s="65" t="s">
        <v>87</v>
      </c>
      <c r="C453" s="65">
        <v>120</v>
      </c>
      <c r="D453" s="65">
        <v>55</v>
      </c>
      <c r="E453" s="65">
        <v>65</v>
      </c>
    </row>
    <row r="454" spans="1:5" x14ac:dyDescent="0.25">
      <c r="A454" s="65" t="s">
        <v>253</v>
      </c>
      <c r="B454" s="65" t="s">
        <v>336</v>
      </c>
      <c r="C454" s="65">
        <v>50</v>
      </c>
      <c r="D454" s="65">
        <v>45</v>
      </c>
      <c r="E454" s="65" t="s">
        <v>67</v>
      </c>
    </row>
    <row r="455" spans="1:5" x14ac:dyDescent="0.25">
      <c r="A455" s="65" t="s">
        <v>254</v>
      </c>
      <c r="B455" s="65" t="s">
        <v>337</v>
      </c>
      <c r="C455" s="65">
        <v>1065</v>
      </c>
      <c r="D455" s="65">
        <v>940</v>
      </c>
      <c r="E455" s="65">
        <v>125</v>
      </c>
    </row>
    <row r="456" spans="1:5" x14ac:dyDescent="0.25">
      <c r="A456" s="65" t="s">
        <v>255</v>
      </c>
      <c r="B456" s="65" t="s">
        <v>338</v>
      </c>
      <c r="C456" s="65">
        <v>35</v>
      </c>
      <c r="D456" s="65">
        <v>30</v>
      </c>
      <c r="E456" s="65">
        <v>5</v>
      </c>
    </row>
    <row r="457" spans="1:5" x14ac:dyDescent="0.25">
      <c r="A457" s="65" t="s">
        <v>256</v>
      </c>
      <c r="B457" s="65" t="s">
        <v>92</v>
      </c>
      <c r="C457" s="65">
        <v>90</v>
      </c>
      <c r="D457" s="65">
        <v>45</v>
      </c>
      <c r="E457" s="65">
        <v>45</v>
      </c>
    </row>
    <row r="458" spans="1:5" x14ac:dyDescent="0.25">
      <c r="A458" s="65" t="s">
        <v>257</v>
      </c>
      <c r="B458" s="65" t="s">
        <v>93</v>
      </c>
      <c r="C458" s="65">
        <v>240</v>
      </c>
      <c r="D458" s="65">
        <v>155</v>
      </c>
      <c r="E458" s="65">
        <v>90</v>
      </c>
    </row>
    <row r="459" spans="1:5" ht="30" x14ac:dyDescent="0.25">
      <c r="A459" s="65" t="s">
        <v>258</v>
      </c>
      <c r="B459" s="65" t="s">
        <v>339</v>
      </c>
      <c r="C459" s="65">
        <v>40</v>
      </c>
      <c r="D459" s="65">
        <v>25</v>
      </c>
      <c r="E459" s="65">
        <v>20</v>
      </c>
    </row>
    <row r="460" spans="1:5" x14ac:dyDescent="0.25">
      <c r="A460" s="65" t="s">
        <v>259</v>
      </c>
      <c r="B460" s="65" t="s">
        <v>95</v>
      </c>
      <c r="C460" s="65">
        <v>585</v>
      </c>
      <c r="D460" s="65">
        <v>380</v>
      </c>
      <c r="E460" s="65">
        <v>205</v>
      </c>
    </row>
    <row r="461" spans="1:5" x14ac:dyDescent="0.25">
      <c r="A461" s="65" t="s">
        <v>260</v>
      </c>
      <c r="B461" s="65" t="s">
        <v>260</v>
      </c>
      <c r="C461" s="65">
        <v>6265</v>
      </c>
      <c r="D461" s="65">
        <v>4580</v>
      </c>
      <c r="E461" s="65">
        <v>1685</v>
      </c>
    </row>
    <row r="462" spans="1:5" x14ac:dyDescent="0.25">
      <c r="A462" s="65" t="s">
        <v>261</v>
      </c>
      <c r="B462" s="65" t="s">
        <v>96</v>
      </c>
      <c r="C462" s="65">
        <v>100</v>
      </c>
      <c r="D462" s="65">
        <v>55</v>
      </c>
      <c r="E462" s="65">
        <v>45</v>
      </c>
    </row>
    <row r="463" spans="1:5" x14ac:dyDescent="0.25">
      <c r="A463" s="65" t="s">
        <v>262</v>
      </c>
      <c r="B463" s="65" t="s">
        <v>98</v>
      </c>
      <c r="C463" s="65">
        <v>25</v>
      </c>
      <c r="D463" s="65">
        <v>5</v>
      </c>
      <c r="E463" s="65">
        <v>15</v>
      </c>
    </row>
    <row r="464" spans="1:5" x14ac:dyDescent="0.25">
      <c r="A464" s="65" t="s">
        <v>263</v>
      </c>
      <c r="B464" s="65" t="s">
        <v>99</v>
      </c>
      <c r="C464" s="65">
        <v>575</v>
      </c>
      <c r="D464" s="65">
        <v>195</v>
      </c>
      <c r="E464" s="65">
        <v>380</v>
      </c>
    </row>
    <row r="465" spans="1:5" x14ac:dyDescent="0.25">
      <c r="A465" s="65" t="s">
        <v>264</v>
      </c>
      <c r="B465" s="65" t="s">
        <v>100</v>
      </c>
      <c r="C465" s="65">
        <v>100</v>
      </c>
      <c r="D465" s="65">
        <v>55</v>
      </c>
      <c r="E465" s="65">
        <v>45</v>
      </c>
    </row>
    <row r="466" spans="1:5" x14ac:dyDescent="0.25">
      <c r="A466" s="65" t="s">
        <v>265</v>
      </c>
      <c r="B466" s="65" t="s">
        <v>101</v>
      </c>
      <c r="C466" s="65">
        <v>110</v>
      </c>
      <c r="D466" s="65">
        <v>35</v>
      </c>
      <c r="E466" s="65">
        <v>75</v>
      </c>
    </row>
    <row r="467" spans="1:5" x14ac:dyDescent="0.25">
      <c r="A467" s="65" t="s">
        <v>266</v>
      </c>
      <c r="B467" s="65" t="s">
        <v>102</v>
      </c>
      <c r="C467" s="65">
        <v>165</v>
      </c>
      <c r="D467" s="65">
        <v>75</v>
      </c>
      <c r="E467" s="65">
        <v>90</v>
      </c>
    </row>
    <row r="468" spans="1:5" x14ac:dyDescent="0.25">
      <c r="A468" s="65" t="s">
        <v>267</v>
      </c>
      <c r="B468" s="65" t="s">
        <v>103</v>
      </c>
      <c r="C468" s="65">
        <v>230</v>
      </c>
      <c r="D468" s="65">
        <v>90</v>
      </c>
      <c r="E468" s="65">
        <v>135</v>
      </c>
    </row>
    <row r="469" spans="1:5" x14ac:dyDescent="0.25">
      <c r="A469" s="65" t="s">
        <v>268</v>
      </c>
      <c r="B469" s="65" t="s">
        <v>104</v>
      </c>
      <c r="C469" s="65">
        <v>65</v>
      </c>
      <c r="D469" s="65">
        <v>20</v>
      </c>
      <c r="E469" s="65">
        <v>45</v>
      </c>
    </row>
    <row r="470" spans="1:5" x14ac:dyDescent="0.25">
      <c r="A470" s="65" t="s">
        <v>269</v>
      </c>
      <c r="B470" s="65" t="s">
        <v>105</v>
      </c>
      <c r="C470" s="65">
        <v>155</v>
      </c>
      <c r="D470" s="65">
        <v>55</v>
      </c>
      <c r="E470" s="65">
        <v>105</v>
      </c>
    </row>
    <row r="471" spans="1:5" x14ac:dyDescent="0.25">
      <c r="A471" s="65" t="s">
        <v>270</v>
      </c>
      <c r="B471" s="65" t="s">
        <v>106</v>
      </c>
      <c r="C471" s="65">
        <v>125</v>
      </c>
      <c r="D471" s="65">
        <v>40</v>
      </c>
      <c r="E471" s="65">
        <v>85</v>
      </c>
    </row>
    <row r="472" spans="1:5" x14ac:dyDescent="0.25">
      <c r="A472" s="65" t="s">
        <v>271</v>
      </c>
      <c r="B472" s="65" t="s">
        <v>340</v>
      </c>
      <c r="C472" s="65">
        <v>75</v>
      </c>
      <c r="D472" s="65">
        <v>30</v>
      </c>
      <c r="E472" s="65">
        <v>45</v>
      </c>
    </row>
    <row r="473" spans="1:5" x14ac:dyDescent="0.25">
      <c r="A473" s="65" t="s">
        <v>272</v>
      </c>
      <c r="B473" s="65" t="s">
        <v>108</v>
      </c>
      <c r="C473" s="65">
        <v>1090</v>
      </c>
      <c r="D473" s="65">
        <v>565</v>
      </c>
      <c r="E473" s="65">
        <v>525</v>
      </c>
    </row>
    <row r="474" spans="1:5" x14ac:dyDescent="0.25">
      <c r="A474" s="65" t="s">
        <v>273</v>
      </c>
      <c r="B474" s="65" t="s">
        <v>109</v>
      </c>
      <c r="C474" s="65">
        <v>295</v>
      </c>
      <c r="D474" s="65">
        <v>120</v>
      </c>
      <c r="E474" s="65">
        <v>175</v>
      </c>
    </row>
    <row r="475" spans="1:5" x14ac:dyDescent="0.25">
      <c r="A475" s="65" t="s">
        <v>274</v>
      </c>
      <c r="B475" s="65" t="s">
        <v>274</v>
      </c>
      <c r="C475" s="65">
        <v>3110</v>
      </c>
      <c r="D475" s="65">
        <v>1340</v>
      </c>
      <c r="E475" s="65">
        <v>1770</v>
      </c>
    </row>
    <row r="476" spans="1:5" x14ac:dyDescent="0.25">
      <c r="A476" s="65" t="s">
        <v>275</v>
      </c>
      <c r="B476" s="65" t="s">
        <v>112</v>
      </c>
      <c r="C476" s="65">
        <v>4610</v>
      </c>
      <c r="D476" s="65">
        <v>3055</v>
      </c>
      <c r="E476" s="65">
        <v>1555</v>
      </c>
    </row>
    <row r="477" spans="1:5" x14ac:dyDescent="0.25">
      <c r="A477" s="65" t="s">
        <v>276</v>
      </c>
      <c r="B477" s="65" t="s">
        <v>110</v>
      </c>
      <c r="C477" s="65">
        <v>255</v>
      </c>
      <c r="D477" s="65">
        <v>115</v>
      </c>
      <c r="E477" s="65">
        <v>135</v>
      </c>
    </row>
    <row r="478" spans="1:5" x14ac:dyDescent="0.25">
      <c r="A478" s="65" t="s">
        <v>277</v>
      </c>
      <c r="B478" s="65" t="s">
        <v>113</v>
      </c>
      <c r="C478" s="65">
        <v>225</v>
      </c>
      <c r="D478" s="65">
        <v>120</v>
      </c>
      <c r="E478" s="65">
        <v>105</v>
      </c>
    </row>
    <row r="479" spans="1:5" x14ac:dyDescent="0.25">
      <c r="A479" s="65" t="s">
        <v>278</v>
      </c>
      <c r="B479" s="65" t="s">
        <v>127</v>
      </c>
      <c r="C479" s="65">
        <v>25</v>
      </c>
      <c r="D479" s="65">
        <v>15</v>
      </c>
      <c r="E479" s="65">
        <v>10</v>
      </c>
    </row>
    <row r="480" spans="1:5" x14ac:dyDescent="0.25">
      <c r="A480" s="65" t="s">
        <v>279</v>
      </c>
      <c r="B480" s="65" t="s">
        <v>134</v>
      </c>
      <c r="C480" s="65">
        <v>670</v>
      </c>
      <c r="D480" s="65">
        <v>230</v>
      </c>
      <c r="E480" s="65">
        <v>440</v>
      </c>
    </row>
    <row r="481" spans="1:5" x14ac:dyDescent="0.25">
      <c r="A481" s="65" t="s">
        <v>280</v>
      </c>
      <c r="B481" s="65" t="s">
        <v>114</v>
      </c>
      <c r="C481" s="65">
        <v>445</v>
      </c>
      <c r="D481" s="65">
        <v>235</v>
      </c>
      <c r="E481" s="65">
        <v>210</v>
      </c>
    </row>
    <row r="482" spans="1:5" x14ac:dyDescent="0.25">
      <c r="A482" s="65" t="s">
        <v>281</v>
      </c>
      <c r="B482" s="65" t="s">
        <v>117</v>
      </c>
      <c r="C482" s="65">
        <v>595</v>
      </c>
      <c r="D482" s="65">
        <v>375</v>
      </c>
      <c r="E482" s="65">
        <v>225</v>
      </c>
    </row>
    <row r="483" spans="1:5" x14ac:dyDescent="0.25">
      <c r="A483" s="65" t="s">
        <v>282</v>
      </c>
      <c r="B483" s="65" t="s">
        <v>118</v>
      </c>
      <c r="C483" s="65">
        <v>165</v>
      </c>
      <c r="D483" s="65">
        <v>45</v>
      </c>
      <c r="E483" s="65">
        <v>125</v>
      </c>
    </row>
    <row r="484" spans="1:5" x14ac:dyDescent="0.25">
      <c r="A484" s="65" t="s">
        <v>283</v>
      </c>
      <c r="B484" s="65" t="s">
        <v>121</v>
      </c>
      <c r="C484" s="65">
        <v>55</v>
      </c>
      <c r="D484" s="65">
        <v>35</v>
      </c>
      <c r="E484" s="65">
        <v>20</v>
      </c>
    </row>
    <row r="485" spans="1:5" x14ac:dyDescent="0.25">
      <c r="A485" s="65" t="s">
        <v>284</v>
      </c>
      <c r="B485" s="65" t="s">
        <v>119</v>
      </c>
      <c r="C485" s="65">
        <v>5775</v>
      </c>
      <c r="D485" s="65">
        <v>3355</v>
      </c>
      <c r="E485" s="65">
        <v>2420</v>
      </c>
    </row>
    <row r="486" spans="1:5" x14ac:dyDescent="0.25">
      <c r="A486" s="65" t="s">
        <v>285</v>
      </c>
      <c r="B486" s="65" t="s">
        <v>120</v>
      </c>
      <c r="C486" s="65">
        <v>1450</v>
      </c>
      <c r="D486" s="65">
        <v>930</v>
      </c>
      <c r="E486" s="65">
        <v>520</v>
      </c>
    </row>
    <row r="487" spans="1:5" x14ac:dyDescent="0.25">
      <c r="A487" s="65" t="s">
        <v>286</v>
      </c>
      <c r="B487" s="65" t="s">
        <v>122</v>
      </c>
      <c r="C487" s="65">
        <v>150</v>
      </c>
      <c r="D487" s="65">
        <v>25</v>
      </c>
      <c r="E487" s="65">
        <v>125</v>
      </c>
    </row>
    <row r="488" spans="1:5" x14ac:dyDescent="0.25">
      <c r="A488" s="65" t="s">
        <v>287</v>
      </c>
      <c r="B488" s="65" t="s">
        <v>124</v>
      </c>
      <c r="C488" s="65">
        <v>90</v>
      </c>
      <c r="D488" s="65">
        <v>50</v>
      </c>
      <c r="E488" s="65">
        <v>35</v>
      </c>
    </row>
    <row r="489" spans="1:5" x14ac:dyDescent="0.25">
      <c r="A489" s="65" t="s">
        <v>288</v>
      </c>
      <c r="B489" s="65" t="s">
        <v>123</v>
      </c>
      <c r="C489" s="65">
        <v>800</v>
      </c>
      <c r="D489" s="65">
        <v>385</v>
      </c>
      <c r="E489" s="65">
        <v>420</v>
      </c>
    </row>
    <row r="490" spans="1:5" x14ac:dyDescent="0.25">
      <c r="A490" s="65" t="s">
        <v>289</v>
      </c>
      <c r="B490" s="65" t="s">
        <v>131</v>
      </c>
      <c r="C490" s="65">
        <v>140</v>
      </c>
      <c r="D490" s="65">
        <v>55</v>
      </c>
      <c r="E490" s="65">
        <v>90</v>
      </c>
    </row>
    <row r="491" spans="1:5" x14ac:dyDescent="0.25">
      <c r="A491" s="65" t="s">
        <v>290</v>
      </c>
      <c r="B491" s="65" t="s">
        <v>125</v>
      </c>
      <c r="C491" s="65">
        <v>945</v>
      </c>
      <c r="D491" s="65">
        <v>535</v>
      </c>
      <c r="E491" s="65">
        <v>410</v>
      </c>
    </row>
    <row r="492" spans="1:5" x14ac:dyDescent="0.25">
      <c r="A492" s="65" t="s">
        <v>291</v>
      </c>
      <c r="B492" s="65" t="s">
        <v>135</v>
      </c>
      <c r="C492" s="65">
        <v>85</v>
      </c>
      <c r="D492" s="65">
        <v>40</v>
      </c>
      <c r="E492" s="65">
        <v>45</v>
      </c>
    </row>
    <row r="493" spans="1:5" x14ac:dyDescent="0.25">
      <c r="A493" s="65" t="s">
        <v>292</v>
      </c>
      <c r="B493" s="65" t="s">
        <v>126</v>
      </c>
      <c r="C493" s="65">
        <v>160</v>
      </c>
      <c r="D493" s="65">
        <v>85</v>
      </c>
      <c r="E493" s="65">
        <v>75</v>
      </c>
    </row>
    <row r="494" spans="1:5" x14ac:dyDescent="0.25">
      <c r="A494" s="65" t="s">
        <v>293</v>
      </c>
      <c r="B494" s="65" t="s">
        <v>128</v>
      </c>
      <c r="C494" s="65">
        <v>815</v>
      </c>
      <c r="D494" s="65">
        <v>645</v>
      </c>
      <c r="E494" s="65">
        <v>170</v>
      </c>
    </row>
    <row r="495" spans="1:5" ht="30" x14ac:dyDescent="0.25">
      <c r="A495" s="65" t="s">
        <v>294</v>
      </c>
      <c r="B495" s="65" t="s">
        <v>341</v>
      </c>
      <c r="C495" s="65">
        <v>220</v>
      </c>
      <c r="D495" s="65">
        <v>135</v>
      </c>
      <c r="E495" s="65">
        <v>85</v>
      </c>
    </row>
    <row r="496" spans="1:5" x14ac:dyDescent="0.25">
      <c r="A496" s="65" t="s">
        <v>295</v>
      </c>
      <c r="B496" s="65" t="s">
        <v>129</v>
      </c>
      <c r="C496" s="65">
        <v>410</v>
      </c>
      <c r="D496" s="65">
        <v>115</v>
      </c>
      <c r="E496" s="65">
        <v>300</v>
      </c>
    </row>
    <row r="497" spans="1:5" x14ac:dyDescent="0.25">
      <c r="A497" s="65" t="s">
        <v>296</v>
      </c>
      <c r="B497" s="65" t="s">
        <v>115</v>
      </c>
      <c r="C497" s="65">
        <v>270</v>
      </c>
      <c r="D497" s="65">
        <v>110</v>
      </c>
      <c r="E497" s="65">
        <v>160</v>
      </c>
    </row>
    <row r="498" spans="1:5" x14ac:dyDescent="0.25">
      <c r="A498" s="65" t="s">
        <v>297</v>
      </c>
      <c r="B498" s="65" t="s">
        <v>132</v>
      </c>
      <c r="C498" s="65">
        <v>13460</v>
      </c>
      <c r="D498" s="65">
        <v>7920</v>
      </c>
      <c r="E498" s="65">
        <v>5535</v>
      </c>
    </row>
    <row r="499" spans="1:5" x14ac:dyDescent="0.25">
      <c r="A499" s="65" t="s">
        <v>298</v>
      </c>
      <c r="B499" s="65" t="s">
        <v>130</v>
      </c>
      <c r="C499" s="65">
        <v>55</v>
      </c>
      <c r="D499" s="65">
        <v>10</v>
      </c>
      <c r="E499" s="65">
        <v>45</v>
      </c>
    </row>
    <row r="500" spans="1:5" x14ac:dyDescent="0.25">
      <c r="A500" s="65" t="s">
        <v>299</v>
      </c>
      <c r="B500" s="65" t="s">
        <v>133</v>
      </c>
      <c r="C500" s="65">
        <v>925</v>
      </c>
      <c r="D500" s="65">
        <v>85</v>
      </c>
      <c r="E500" s="65">
        <v>840</v>
      </c>
    </row>
    <row r="501" spans="1:5" x14ac:dyDescent="0.25">
      <c r="A501" s="65" t="s">
        <v>300</v>
      </c>
      <c r="B501" s="65" t="s">
        <v>116</v>
      </c>
      <c r="C501" s="65">
        <v>1275</v>
      </c>
      <c r="D501" s="65">
        <v>600</v>
      </c>
      <c r="E501" s="65">
        <v>675</v>
      </c>
    </row>
    <row r="502" spans="1:5" x14ac:dyDescent="0.25">
      <c r="A502" s="65" t="s">
        <v>301</v>
      </c>
      <c r="B502" s="65" t="s">
        <v>136</v>
      </c>
      <c r="C502" s="65">
        <v>450</v>
      </c>
      <c r="D502" s="65">
        <v>225</v>
      </c>
      <c r="E502" s="65">
        <v>225</v>
      </c>
    </row>
    <row r="503" spans="1:5" x14ac:dyDescent="0.25">
      <c r="A503" s="65" t="s">
        <v>302</v>
      </c>
      <c r="B503" s="65" t="s">
        <v>302</v>
      </c>
      <c r="C503" s="65">
        <v>34520</v>
      </c>
      <c r="D503" s="65">
        <v>19520</v>
      </c>
      <c r="E503" s="65">
        <v>15000</v>
      </c>
    </row>
    <row r="504" spans="1:5" x14ac:dyDescent="0.25">
      <c r="A504" s="65" t="s">
        <v>137</v>
      </c>
      <c r="B504" s="65" t="s">
        <v>137</v>
      </c>
      <c r="C504" s="65">
        <v>265</v>
      </c>
      <c r="D504" s="65">
        <v>135</v>
      </c>
      <c r="E504" s="65">
        <v>130</v>
      </c>
    </row>
    <row r="505" spans="1:5" x14ac:dyDescent="0.25">
      <c r="A505" s="65" t="s">
        <v>139</v>
      </c>
      <c r="B505" s="65" t="s">
        <v>139</v>
      </c>
      <c r="C505" s="65">
        <v>710</v>
      </c>
      <c r="D505" s="65">
        <v>410</v>
      </c>
      <c r="E505" s="65">
        <v>300</v>
      </c>
    </row>
    <row r="506" spans="1:5" x14ac:dyDescent="0.25">
      <c r="A506" s="65" t="s">
        <v>303</v>
      </c>
      <c r="B506" s="65" t="s">
        <v>303</v>
      </c>
      <c r="C506" s="65">
        <v>1455</v>
      </c>
      <c r="D506" s="65">
        <v>890</v>
      </c>
      <c r="E506" s="65">
        <v>570</v>
      </c>
    </row>
    <row r="507" spans="1:5" x14ac:dyDescent="0.25">
      <c r="A507" s="65" t="s">
        <v>304</v>
      </c>
      <c r="B507" s="65" t="s">
        <v>304</v>
      </c>
      <c r="C507" s="65">
        <v>126195</v>
      </c>
      <c r="D507" s="65">
        <v>69920</v>
      </c>
      <c r="E507" s="65">
        <v>56275</v>
      </c>
    </row>
    <row r="508" spans="1:5" ht="15" customHeight="1" x14ac:dyDescent="0.25">
      <c r="A508" s="94" t="s">
        <v>308</v>
      </c>
      <c r="B508" s="65" t="s">
        <v>308</v>
      </c>
      <c r="C508" s="95"/>
      <c r="D508" s="95"/>
      <c r="E508" s="96"/>
    </row>
    <row r="509" spans="1:5" x14ac:dyDescent="0.25">
      <c r="A509" s="65" t="s">
        <v>186</v>
      </c>
      <c r="B509" s="65" t="s">
        <v>22</v>
      </c>
      <c r="C509" s="65">
        <v>1630</v>
      </c>
      <c r="D509" s="65">
        <v>960</v>
      </c>
      <c r="E509" s="65">
        <v>670</v>
      </c>
    </row>
    <row r="510" spans="1:5" x14ac:dyDescent="0.25">
      <c r="A510" s="65" t="s">
        <v>187</v>
      </c>
      <c r="B510" s="65" t="s">
        <v>25</v>
      </c>
      <c r="C510" s="65">
        <v>355</v>
      </c>
      <c r="D510" s="65">
        <v>175</v>
      </c>
      <c r="E510" s="65">
        <v>180</v>
      </c>
    </row>
    <row r="511" spans="1:5" x14ac:dyDescent="0.25">
      <c r="A511" s="65" t="s">
        <v>188</v>
      </c>
      <c r="B511" s="65" t="s">
        <v>24</v>
      </c>
      <c r="C511" s="65">
        <v>1765</v>
      </c>
      <c r="D511" s="65">
        <v>975</v>
      </c>
      <c r="E511" s="65">
        <v>790</v>
      </c>
    </row>
    <row r="512" spans="1:5" x14ac:dyDescent="0.25">
      <c r="A512" s="65" t="s">
        <v>189</v>
      </c>
      <c r="B512" s="65" t="s">
        <v>27</v>
      </c>
      <c r="C512" s="65">
        <v>11145</v>
      </c>
      <c r="D512" s="65">
        <v>6245</v>
      </c>
      <c r="E512" s="65">
        <v>4900</v>
      </c>
    </row>
    <row r="513" spans="1:5" x14ac:dyDescent="0.25">
      <c r="A513" s="65" t="s">
        <v>190</v>
      </c>
      <c r="B513" s="65" t="s">
        <v>28</v>
      </c>
      <c r="C513" s="65">
        <v>290</v>
      </c>
      <c r="D513" s="65">
        <v>130</v>
      </c>
      <c r="E513" s="65">
        <v>160</v>
      </c>
    </row>
    <row r="514" spans="1:5" x14ac:dyDescent="0.25">
      <c r="A514" s="65" t="s">
        <v>191</v>
      </c>
      <c r="B514" s="65" t="s">
        <v>29</v>
      </c>
      <c r="C514" s="65">
        <v>110</v>
      </c>
      <c r="D514" s="65">
        <v>35</v>
      </c>
      <c r="E514" s="65">
        <v>70</v>
      </c>
    </row>
    <row r="515" spans="1:5" x14ac:dyDescent="0.25">
      <c r="A515" s="65" t="s">
        <v>192</v>
      </c>
      <c r="B515" s="65" t="s">
        <v>30</v>
      </c>
      <c r="C515" s="65">
        <v>210</v>
      </c>
      <c r="D515" s="65">
        <v>75</v>
      </c>
      <c r="E515" s="65">
        <v>135</v>
      </c>
    </row>
    <row r="516" spans="1:5" x14ac:dyDescent="0.25">
      <c r="A516" s="65" t="s">
        <v>193</v>
      </c>
      <c r="B516" s="65" t="s">
        <v>31</v>
      </c>
      <c r="C516" s="65">
        <v>1000</v>
      </c>
      <c r="D516" s="65">
        <v>470</v>
      </c>
      <c r="E516" s="65">
        <v>530</v>
      </c>
    </row>
    <row r="517" spans="1:5" x14ac:dyDescent="0.25">
      <c r="A517" s="65" t="s">
        <v>194</v>
      </c>
      <c r="B517" s="65" t="s">
        <v>34</v>
      </c>
      <c r="C517" s="65">
        <v>4455</v>
      </c>
      <c r="D517" s="65">
        <v>2720</v>
      </c>
      <c r="E517" s="65">
        <v>1735</v>
      </c>
    </row>
    <row r="518" spans="1:5" x14ac:dyDescent="0.25">
      <c r="A518" s="65" t="s">
        <v>195</v>
      </c>
      <c r="B518" s="65" t="s">
        <v>35</v>
      </c>
      <c r="C518" s="65">
        <v>185</v>
      </c>
      <c r="D518" s="65">
        <v>110</v>
      </c>
      <c r="E518" s="65">
        <v>75</v>
      </c>
    </row>
    <row r="519" spans="1:5" x14ac:dyDescent="0.25">
      <c r="A519" s="65" t="s">
        <v>196</v>
      </c>
      <c r="B519" s="65" t="s">
        <v>36</v>
      </c>
      <c r="C519" s="65">
        <v>10</v>
      </c>
      <c r="D519" s="65">
        <v>5</v>
      </c>
      <c r="E519" s="65">
        <v>5</v>
      </c>
    </row>
    <row r="520" spans="1:5" x14ac:dyDescent="0.25">
      <c r="A520" s="65" t="s">
        <v>197</v>
      </c>
      <c r="B520" s="65" t="s">
        <v>37</v>
      </c>
      <c r="C520" s="65">
        <v>4710</v>
      </c>
      <c r="D520" s="65">
        <v>3010</v>
      </c>
      <c r="E520" s="65">
        <v>1700</v>
      </c>
    </row>
    <row r="521" spans="1:5" x14ac:dyDescent="0.25">
      <c r="A521" s="65" t="s">
        <v>198</v>
      </c>
      <c r="B521" s="65" t="s">
        <v>328</v>
      </c>
      <c r="C521" s="65">
        <v>4890</v>
      </c>
      <c r="D521" s="65">
        <v>2530</v>
      </c>
      <c r="E521" s="65">
        <v>2360</v>
      </c>
    </row>
    <row r="522" spans="1:5" x14ac:dyDescent="0.25">
      <c r="A522" s="65" t="s">
        <v>199</v>
      </c>
      <c r="B522" s="65" t="s">
        <v>32</v>
      </c>
      <c r="C522" s="65">
        <v>2820</v>
      </c>
      <c r="D522" s="65">
        <v>1825</v>
      </c>
      <c r="E522" s="65">
        <v>995</v>
      </c>
    </row>
    <row r="523" spans="1:5" x14ac:dyDescent="0.25">
      <c r="A523" s="65" t="s">
        <v>200</v>
      </c>
      <c r="B523" s="65" t="s">
        <v>39</v>
      </c>
      <c r="C523" s="65">
        <v>3275</v>
      </c>
      <c r="D523" s="65">
        <v>1860</v>
      </c>
      <c r="E523" s="65">
        <v>1420</v>
      </c>
    </row>
    <row r="524" spans="1:5" x14ac:dyDescent="0.25">
      <c r="A524" s="65" t="s">
        <v>201</v>
      </c>
      <c r="B524" s="65" t="s">
        <v>40</v>
      </c>
      <c r="C524" s="65">
        <v>3460</v>
      </c>
      <c r="D524" s="65">
        <v>1745</v>
      </c>
      <c r="E524" s="65">
        <v>1710</v>
      </c>
    </row>
    <row r="525" spans="1:5" x14ac:dyDescent="0.25">
      <c r="A525" s="65" t="s">
        <v>202</v>
      </c>
      <c r="B525" s="65" t="s">
        <v>41</v>
      </c>
      <c r="C525" s="65">
        <v>70</v>
      </c>
      <c r="D525" s="65">
        <v>25</v>
      </c>
      <c r="E525" s="65">
        <v>40</v>
      </c>
    </row>
    <row r="526" spans="1:5" x14ac:dyDescent="0.25">
      <c r="A526" s="65" t="s">
        <v>203</v>
      </c>
      <c r="B526" s="65" t="s">
        <v>43</v>
      </c>
      <c r="C526" s="65">
        <v>10</v>
      </c>
      <c r="D526" s="65">
        <v>5</v>
      </c>
      <c r="E526" s="65">
        <v>5</v>
      </c>
    </row>
    <row r="527" spans="1:5" x14ac:dyDescent="0.25">
      <c r="A527" s="65" t="s">
        <v>204</v>
      </c>
      <c r="B527" s="65" t="s">
        <v>42</v>
      </c>
      <c r="C527" s="65">
        <v>1400</v>
      </c>
      <c r="D527" s="65">
        <v>725</v>
      </c>
      <c r="E527" s="65">
        <v>675</v>
      </c>
    </row>
    <row r="528" spans="1:5" x14ac:dyDescent="0.25">
      <c r="A528" s="65" t="s">
        <v>205</v>
      </c>
      <c r="B528" s="65" t="s">
        <v>44</v>
      </c>
      <c r="C528" s="65">
        <v>760</v>
      </c>
      <c r="D528" s="65">
        <v>295</v>
      </c>
      <c r="E528" s="65">
        <v>465</v>
      </c>
    </row>
    <row r="529" spans="1:5" x14ac:dyDescent="0.25">
      <c r="A529" s="65" t="s">
        <v>206</v>
      </c>
      <c r="B529" s="65" t="s">
        <v>45</v>
      </c>
      <c r="C529" s="65" t="s">
        <v>67</v>
      </c>
      <c r="D529" s="65" t="s">
        <v>67</v>
      </c>
      <c r="E529" s="65" t="s">
        <v>67</v>
      </c>
    </row>
    <row r="530" spans="1:5" x14ac:dyDescent="0.25">
      <c r="A530" s="65" t="s">
        <v>207</v>
      </c>
      <c r="B530" s="65" t="s">
        <v>329</v>
      </c>
      <c r="C530" s="65">
        <v>1100</v>
      </c>
      <c r="D530" s="65">
        <v>605</v>
      </c>
      <c r="E530" s="65">
        <v>495</v>
      </c>
    </row>
    <row r="531" spans="1:5" x14ac:dyDescent="0.25">
      <c r="A531" s="65" t="s">
        <v>208</v>
      </c>
      <c r="B531" s="65" t="s">
        <v>46</v>
      </c>
      <c r="C531" s="65">
        <v>23445</v>
      </c>
      <c r="D531" s="65">
        <v>12935</v>
      </c>
      <c r="E531" s="65">
        <v>10510</v>
      </c>
    </row>
    <row r="532" spans="1:5" x14ac:dyDescent="0.25">
      <c r="A532" s="65" t="s">
        <v>209</v>
      </c>
      <c r="B532" s="65" t="s">
        <v>47</v>
      </c>
      <c r="C532" s="65">
        <v>135</v>
      </c>
      <c r="D532" s="65">
        <v>75</v>
      </c>
      <c r="E532" s="65">
        <v>60</v>
      </c>
    </row>
    <row r="533" spans="1:5" x14ac:dyDescent="0.25">
      <c r="A533" s="65" t="s">
        <v>210</v>
      </c>
      <c r="B533" s="65" t="s">
        <v>48</v>
      </c>
      <c r="C533" s="65">
        <v>1365</v>
      </c>
      <c r="D533" s="65">
        <v>680</v>
      </c>
      <c r="E533" s="65">
        <v>685</v>
      </c>
    </row>
    <row r="534" spans="1:5" x14ac:dyDescent="0.25">
      <c r="A534" s="65" t="s">
        <v>211</v>
      </c>
      <c r="B534" s="65" t="s">
        <v>49</v>
      </c>
      <c r="C534" s="65">
        <v>36215</v>
      </c>
      <c r="D534" s="65">
        <v>21305</v>
      </c>
      <c r="E534" s="65">
        <v>14910</v>
      </c>
    </row>
    <row r="535" spans="1:5" x14ac:dyDescent="0.25">
      <c r="A535" s="65" t="s">
        <v>212</v>
      </c>
      <c r="B535" s="65" t="s">
        <v>50</v>
      </c>
      <c r="C535" s="65">
        <v>3420</v>
      </c>
      <c r="D535" s="65">
        <v>1840</v>
      </c>
      <c r="E535" s="65">
        <v>1580</v>
      </c>
    </row>
    <row r="536" spans="1:5" x14ac:dyDescent="0.25">
      <c r="A536" s="65" t="s">
        <v>213</v>
      </c>
      <c r="B536" s="65" t="s">
        <v>51</v>
      </c>
      <c r="C536" s="65">
        <v>28465</v>
      </c>
      <c r="D536" s="65">
        <v>18050</v>
      </c>
      <c r="E536" s="65">
        <v>10415</v>
      </c>
    </row>
    <row r="537" spans="1:5" x14ac:dyDescent="0.25">
      <c r="A537" s="65" t="s">
        <v>214</v>
      </c>
      <c r="B537" s="65" t="s">
        <v>56</v>
      </c>
      <c r="C537" s="65">
        <v>6655</v>
      </c>
      <c r="D537" s="65">
        <v>2445</v>
      </c>
      <c r="E537" s="65">
        <v>4210</v>
      </c>
    </row>
    <row r="538" spans="1:5" x14ac:dyDescent="0.25">
      <c r="A538" s="65" t="s">
        <v>215</v>
      </c>
      <c r="B538" s="65" t="s">
        <v>53</v>
      </c>
      <c r="C538" s="65">
        <v>350</v>
      </c>
      <c r="D538" s="65">
        <v>145</v>
      </c>
      <c r="E538" s="65">
        <v>205</v>
      </c>
    </row>
    <row r="539" spans="1:5" x14ac:dyDescent="0.25">
      <c r="A539" s="65" t="s">
        <v>216</v>
      </c>
      <c r="B539" s="65" t="s">
        <v>54</v>
      </c>
      <c r="C539" s="65">
        <v>455</v>
      </c>
      <c r="D539" s="65">
        <v>195</v>
      </c>
      <c r="E539" s="65">
        <v>260</v>
      </c>
    </row>
    <row r="540" spans="1:5" ht="30" x14ac:dyDescent="0.25">
      <c r="A540" s="65" t="s">
        <v>217</v>
      </c>
      <c r="B540" s="65" t="s">
        <v>330</v>
      </c>
      <c r="C540" s="65">
        <v>255</v>
      </c>
      <c r="D540" s="65">
        <v>140</v>
      </c>
      <c r="E540" s="65">
        <v>115</v>
      </c>
    </row>
    <row r="541" spans="1:5" x14ac:dyDescent="0.25">
      <c r="A541" s="65" t="s">
        <v>218</v>
      </c>
      <c r="B541" s="65" t="s">
        <v>331</v>
      </c>
      <c r="C541" s="65">
        <v>155</v>
      </c>
      <c r="D541" s="65">
        <v>70</v>
      </c>
      <c r="E541" s="65">
        <v>85</v>
      </c>
    </row>
    <row r="542" spans="1:5" x14ac:dyDescent="0.25">
      <c r="A542" s="65" t="s">
        <v>219</v>
      </c>
      <c r="B542" s="65" t="s">
        <v>332</v>
      </c>
      <c r="C542" s="65">
        <v>4880</v>
      </c>
      <c r="D542" s="65">
        <v>2455</v>
      </c>
      <c r="E542" s="65">
        <v>2425</v>
      </c>
    </row>
    <row r="543" spans="1:5" x14ac:dyDescent="0.25">
      <c r="A543" s="65" t="s">
        <v>220</v>
      </c>
      <c r="B543" s="65" t="s">
        <v>333</v>
      </c>
      <c r="C543" s="65">
        <v>1000</v>
      </c>
      <c r="D543" s="65">
        <v>495</v>
      </c>
      <c r="E543" s="65">
        <v>505</v>
      </c>
    </row>
    <row r="544" spans="1:5" x14ac:dyDescent="0.25">
      <c r="A544" s="65" t="s">
        <v>221</v>
      </c>
      <c r="B544" s="65" t="s">
        <v>33</v>
      </c>
      <c r="C544" s="65">
        <v>255</v>
      </c>
      <c r="D544" s="65">
        <v>145</v>
      </c>
      <c r="E544" s="65">
        <v>110</v>
      </c>
    </row>
    <row r="545" spans="1:5" x14ac:dyDescent="0.25">
      <c r="A545" s="65" t="s">
        <v>222</v>
      </c>
      <c r="B545" s="65" t="s">
        <v>55</v>
      </c>
      <c r="C545" s="65">
        <v>30</v>
      </c>
      <c r="D545" s="65">
        <v>15</v>
      </c>
      <c r="E545" s="65">
        <v>15</v>
      </c>
    </row>
    <row r="546" spans="1:5" x14ac:dyDescent="0.25">
      <c r="A546" s="65" t="s">
        <v>223</v>
      </c>
      <c r="B546" s="65" t="s">
        <v>57</v>
      </c>
      <c r="C546" s="65">
        <v>2420</v>
      </c>
      <c r="D546" s="65">
        <v>1330</v>
      </c>
      <c r="E546" s="65">
        <v>1095</v>
      </c>
    </row>
    <row r="547" spans="1:5" x14ac:dyDescent="0.25">
      <c r="A547" s="65" t="s">
        <v>224</v>
      </c>
      <c r="B547" s="65" t="s">
        <v>58</v>
      </c>
      <c r="C547" s="65">
        <v>20</v>
      </c>
      <c r="D547" s="65">
        <v>10</v>
      </c>
      <c r="E547" s="65">
        <v>10</v>
      </c>
    </row>
    <row r="548" spans="1:5" x14ac:dyDescent="0.25">
      <c r="A548" s="65" t="s">
        <v>225</v>
      </c>
      <c r="B548" s="65" t="s">
        <v>60</v>
      </c>
      <c r="C548" s="65">
        <v>430</v>
      </c>
      <c r="D548" s="65">
        <v>205</v>
      </c>
      <c r="E548" s="65">
        <v>230</v>
      </c>
    </row>
    <row r="549" spans="1:5" x14ac:dyDescent="0.25">
      <c r="A549" s="65" t="s">
        <v>226</v>
      </c>
      <c r="B549" s="65" t="s">
        <v>59</v>
      </c>
      <c r="C549" s="65">
        <v>18785</v>
      </c>
      <c r="D549" s="65">
        <v>9755</v>
      </c>
      <c r="E549" s="65">
        <v>9030</v>
      </c>
    </row>
    <row r="550" spans="1:5" x14ac:dyDescent="0.25">
      <c r="A550" s="65" t="s">
        <v>227</v>
      </c>
      <c r="B550" s="65" t="s">
        <v>62</v>
      </c>
      <c r="C550" s="65">
        <v>2660</v>
      </c>
      <c r="D550" s="65">
        <v>1050</v>
      </c>
      <c r="E550" s="65">
        <v>1610</v>
      </c>
    </row>
    <row r="551" spans="1:5" x14ac:dyDescent="0.25">
      <c r="A551" s="65" t="s">
        <v>228</v>
      </c>
      <c r="B551" s="65" t="s">
        <v>61</v>
      </c>
      <c r="C551" s="65">
        <v>4510</v>
      </c>
      <c r="D551" s="65">
        <v>2885</v>
      </c>
      <c r="E551" s="65">
        <v>1625</v>
      </c>
    </row>
    <row r="552" spans="1:5" x14ac:dyDescent="0.25">
      <c r="A552" s="65" t="s">
        <v>229</v>
      </c>
      <c r="B552" s="65" t="s">
        <v>334</v>
      </c>
      <c r="C552" s="65">
        <v>2140</v>
      </c>
      <c r="D552" s="65">
        <v>1465</v>
      </c>
      <c r="E552" s="65">
        <v>680</v>
      </c>
    </row>
    <row r="553" spans="1:5" x14ac:dyDescent="0.25">
      <c r="A553" s="65" t="s">
        <v>230</v>
      </c>
      <c r="B553" s="65" t="s">
        <v>64</v>
      </c>
      <c r="C553" s="65">
        <v>610</v>
      </c>
      <c r="D553" s="65">
        <v>170</v>
      </c>
      <c r="E553" s="65">
        <v>435</v>
      </c>
    </row>
    <row r="554" spans="1:5" x14ac:dyDescent="0.25">
      <c r="A554" s="65" t="s">
        <v>231</v>
      </c>
      <c r="B554" s="65" t="s">
        <v>65</v>
      </c>
      <c r="C554" s="65">
        <v>20</v>
      </c>
      <c r="D554" s="65">
        <v>15</v>
      </c>
      <c r="E554" s="65">
        <v>5</v>
      </c>
    </row>
    <row r="555" spans="1:5" x14ac:dyDescent="0.25">
      <c r="A555" s="65" t="s">
        <v>232</v>
      </c>
      <c r="B555" s="65" t="s">
        <v>68</v>
      </c>
      <c r="C555" s="65" t="s">
        <v>67</v>
      </c>
      <c r="D555" s="65" t="s">
        <v>67</v>
      </c>
      <c r="E555" s="65" t="s">
        <v>67</v>
      </c>
    </row>
    <row r="556" spans="1:5" x14ac:dyDescent="0.25">
      <c r="A556" s="65" t="s">
        <v>233</v>
      </c>
      <c r="B556" s="65" t="s">
        <v>233</v>
      </c>
      <c r="C556" s="65">
        <v>182335</v>
      </c>
      <c r="D556" s="65">
        <v>102395</v>
      </c>
      <c r="E556" s="65">
        <v>79940</v>
      </c>
    </row>
    <row r="557" spans="1:5" x14ac:dyDescent="0.25">
      <c r="A557" s="65" t="s">
        <v>234</v>
      </c>
      <c r="B557" s="65" t="s">
        <v>71</v>
      </c>
      <c r="C557" s="65">
        <v>275</v>
      </c>
      <c r="D557" s="65">
        <v>195</v>
      </c>
      <c r="E557" s="65">
        <v>75</v>
      </c>
    </row>
    <row r="558" spans="1:5" x14ac:dyDescent="0.25">
      <c r="A558" s="65" t="s">
        <v>235</v>
      </c>
      <c r="B558" s="65" t="s">
        <v>73</v>
      </c>
      <c r="C558" s="65">
        <v>70</v>
      </c>
      <c r="D558" s="65">
        <v>40</v>
      </c>
      <c r="E558" s="65">
        <v>30</v>
      </c>
    </row>
    <row r="559" spans="1:5" x14ac:dyDescent="0.25">
      <c r="A559" s="65" t="s">
        <v>236</v>
      </c>
      <c r="B559" s="65" t="s">
        <v>94</v>
      </c>
      <c r="C559" s="65">
        <v>465</v>
      </c>
      <c r="D559" s="65">
        <v>310</v>
      </c>
      <c r="E559" s="65">
        <v>155</v>
      </c>
    </row>
    <row r="560" spans="1:5" x14ac:dyDescent="0.25">
      <c r="A560" s="65" t="s">
        <v>237</v>
      </c>
      <c r="B560" s="65" t="s">
        <v>75</v>
      </c>
      <c r="C560" s="65">
        <v>75</v>
      </c>
      <c r="D560" s="65">
        <v>40</v>
      </c>
      <c r="E560" s="65">
        <v>35</v>
      </c>
    </row>
    <row r="561" spans="1:5" x14ac:dyDescent="0.25">
      <c r="A561" s="65" t="s">
        <v>238</v>
      </c>
      <c r="B561" s="65" t="s">
        <v>76</v>
      </c>
      <c r="C561" s="65">
        <v>30</v>
      </c>
      <c r="D561" s="65">
        <v>20</v>
      </c>
      <c r="E561" s="65">
        <v>10</v>
      </c>
    </row>
    <row r="562" spans="1:5" x14ac:dyDescent="0.25">
      <c r="A562" s="65" t="s">
        <v>239</v>
      </c>
      <c r="B562" s="65" t="s">
        <v>85</v>
      </c>
      <c r="C562" s="65">
        <v>25</v>
      </c>
      <c r="D562" s="65">
        <v>15</v>
      </c>
      <c r="E562" s="65">
        <v>10</v>
      </c>
    </row>
    <row r="563" spans="1:5" x14ac:dyDescent="0.25">
      <c r="A563" s="65" t="s">
        <v>240</v>
      </c>
      <c r="B563" s="65" t="s">
        <v>335</v>
      </c>
      <c r="C563" s="65">
        <v>780</v>
      </c>
      <c r="D563" s="65">
        <v>590</v>
      </c>
      <c r="E563" s="65">
        <v>185</v>
      </c>
    </row>
    <row r="564" spans="1:5" x14ac:dyDescent="0.25">
      <c r="A564" s="65" t="s">
        <v>241</v>
      </c>
      <c r="B564" s="65" t="s">
        <v>74</v>
      </c>
      <c r="C564" s="65">
        <v>1290</v>
      </c>
      <c r="D564" s="65">
        <v>935</v>
      </c>
      <c r="E564" s="65">
        <v>355</v>
      </c>
    </row>
    <row r="565" spans="1:5" x14ac:dyDescent="0.25">
      <c r="A565" s="65" t="s">
        <v>242</v>
      </c>
      <c r="B565" s="65" t="s">
        <v>79</v>
      </c>
      <c r="C565" s="65">
        <v>200</v>
      </c>
      <c r="D565" s="65">
        <v>160</v>
      </c>
      <c r="E565" s="65">
        <v>35</v>
      </c>
    </row>
    <row r="566" spans="1:5" x14ac:dyDescent="0.25">
      <c r="A566" s="65" t="s">
        <v>243</v>
      </c>
      <c r="B566" s="65" t="s">
        <v>80</v>
      </c>
      <c r="C566" s="65">
        <v>315</v>
      </c>
      <c r="D566" s="65">
        <v>170</v>
      </c>
      <c r="E566" s="65">
        <v>150</v>
      </c>
    </row>
    <row r="567" spans="1:5" x14ac:dyDescent="0.25">
      <c r="A567" s="65" t="s">
        <v>244</v>
      </c>
      <c r="B567" s="65" t="s">
        <v>86</v>
      </c>
      <c r="C567" s="65">
        <v>300</v>
      </c>
      <c r="D567" s="65">
        <v>145</v>
      </c>
      <c r="E567" s="65">
        <v>155</v>
      </c>
    </row>
    <row r="568" spans="1:5" x14ac:dyDescent="0.25">
      <c r="A568" s="65" t="s">
        <v>245</v>
      </c>
      <c r="B568" s="65" t="s">
        <v>81</v>
      </c>
      <c r="C568" s="65">
        <v>160</v>
      </c>
      <c r="D568" s="65">
        <v>45</v>
      </c>
      <c r="E568" s="65">
        <v>115</v>
      </c>
    </row>
    <row r="569" spans="1:5" x14ac:dyDescent="0.25">
      <c r="A569" s="65" t="s">
        <v>246</v>
      </c>
      <c r="B569" s="65" t="s">
        <v>83</v>
      </c>
      <c r="C569" s="65">
        <v>100</v>
      </c>
      <c r="D569" s="65">
        <v>85</v>
      </c>
      <c r="E569" s="65">
        <v>15</v>
      </c>
    </row>
    <row r="570" spans="1:5" x14ac:dyDescent="0.25">
      <c r="A570" s="65" t="s">
        <v>247</v>
      </c>
      <c r="B570" s="65" t="s">
        <v>84</v>
      </c>
      <c r="C570" s="65">
        <v>550</v>
      </c>
      <c r="D570" s="65">
        <v>300</v>
      </c>
      <c r="E570" s="65">
        <v>250</v>
      </c>
    </row>
    <row r="571" spans="1:5" x14ac:dyDescent="0.25">
      <c r="A571" s="65" t="s">
        <v>248</v>
      </c>
      <c r="B571" s="65" t="s">
        <v>78</v>
      </c>
      <c r="C571" s="65">
        <v>630</v>
      </c>
      <c r="D571" s="65">
        <v>385</v>
      </c>
      <c r="E571" s="65">
        <v>250</v>
      </c>
    </row>
    <row r="572" spans="1:5" x14ac:dyDescent="0.25">
      <c r="A572" s="65" t="s">
        <v>249</v>
      </c>
      <c r="B572" s="65" t="s">
        <v>88</v>
      </c>
      <c r="C572" s="65">
        <v>60</v>
      </c>
      <c r="D572" s="65">
        <v>30</v>
      </c>
      <c r="E572" s="65">
        <v>25</v>
      </c>
    </row>
    <row r="573" spans="1:5" x14ac:dyDescent="0.25">
      <c r="A573" s="65" t="s">
        <v>250</v>
      </c>
      <c r="B573" s="65" t="s">
        <v>89</v>
      </c>
      <c r="C573" s="65">
        <v>30</v>
      </c>
      <c r="D573" s="65">
        <v>20</v>
      </c>
      <c r="E573" s="65">
        <v>5</v>
      </c>
    </row>
    <row r="574" spans="1:5" x14ac:dyDescent="0.25">
      <c r="A574" s="65" t="s">
        <v>251</v>
      </c>
      <c r="B574" s="65" t="s">
        <v>90</v>
      </c>
      <c r="C574" s="65">
        <v>695</v>
      </c>
      <c r="D574" s="65">
        <v>455</v>
      </c>
      <c r="E574" s="65">
        <v>240</v>
      </c>
    </row>
    <row r="575" spans="1:5" x14ac:dyDescent="0.25">
      <c r="A575" s="65" t="s">
        <v>252</v>
      </c>
      <c r="B575" s="65" t="s">
        <v>87</v>
      </c>
      <c r="C575" s="65">
        <v>90</v>
      </c>
      <c r="D575" s="65">
        <v>40</v>
      </c>
      <c r="E575" s="65">
        <v>50</v>
      </c>
    </row>
    <row r="576" spans="1:5" x14ac:dyDescent="0.25">
      <c r="A576" s="65" t="s">
        <v>253</v>
      </c>
      <c r="B576" s="65" t="s">
        <v>336</v>
      </c>
      <c r="C576" s="65">
        <v>35</v>
      </c>
      <c r="D576" s="65">
        <v>25</v>
      </c>
      <c r="E576" s="65">
        <v>5</v>
      </c>
    </row>
    <row r="577" spans="1:5" x14ac:dyDescent="0.25">
      <c r="A577" s="65" t="s">
        <v>254</v>
      </c>
      <c r="B577" s="65" t="s">
        <v>337</v>
      </c>
      <c r="C577" s="65">
        <v>1060</v>
      </c>
      <c r="D577" s="65">
        <v>900</v>
      </c>
      <c r="E577" s="65">
        <v>160</v>
      </c>
    </row>
    <row r="578" spans="1:5" x14ac:dyDescent="0.25">
      <c r="A578" s="65" t="s">
        <v>255</v>
      </c>
      <c r="B578" s="65" t="s">
        <v>338</v>
      </c>
      <c r="C578" s="65">
        <v>50</v>
      </c>
      <c r="D578" s="65">
        <v>45</v>
      </c>
      <c r="E578" s="65">
        <v>5</v>
      </c>
    </row>
    <row r="579" spans="1:5" x14ac:dyDescent="0.25">
      <c r="A579" s="65" t="s">
        <v>256</v>
      </c>
      <c r="B579" s="65" t="s">
        <v>92</v>
      </c>
      <c r="C579" s="65">
        <v>100</v>
      </c>
      <c r="D579" s="65">
        <v>45</v>
      </c>
      <c r="E579" s="65">
        <v>55</v>
      </c>
    </row>
    <row r="580" spans="1:5" x14ac:dyDescent="0.25">
      <c r="A580" s="65" t="s">
        <v>257</v>
      </c>
      <c r="B580" s="65" t="s">
        <v>93</v>
      </c>
      <c r="C580" s="65">
        <v>430</v>
      </c>
      <c r="D580" s="65">
        <v>295</v>
      </c>
      <c r="E580" s="65">
        <v>135</v>
      </c>
    </row>
    <row r="581" spans="1:5" ht="30" x14ac:dyDescent="0.25">
      <c r="A581" s="65" t="s">
        <v>258</v>
      </c>
      <c r="B581" s="65" t="s">
        <v>339</v>
      </c>
      <c r="C581" s="65">
        <v>55</v>
      </c>
      <c r="D581" s="65">
        <v>35</v>
      </c>
      <c r="E581" s="65">
        <v>20</v>
      </c>
    </row>
    <row r="582" spans="1:5" x14ac:dyDescent="0.25">
      <c r="A582" s="65" t="s">
        <v>259</v>
      </c>
      <c r="B582" s="65" t="s">
        <v>95</v>
      </c>
      <c r="C582" s="65">
        <v>1260</v>
      </c>
      <c r="D582" s="65">
        <v>745</v>
      </c>
      <c r="E582" s="65">
        <v>515</v>
      </c>
    </row>
    <row r="583" spans="1:5" x14ac:dyDescent="0.25">
      <c r="A583" s="65" t="s">
        <v>260</v>
      </c>
      <c r="B583" s="65" t="s">
        <v>260</v>
      </c>
      <c r="C583" s="65">
        <v>9135</v>
      </c>
      <c r="D583" s="65">
        <v>6080</v>
      </c>
      <c r="E583" s="65">
        <v>3055</v>
      </c>
    </row>
    <row r="584" spans="1:5" x14ac:dyDescent="0.25">
      <c r="A584" s="65" t="s">
        <v>261</v>
      </c>
      <c r="B584" s="65" t="s">
        <v>96</v>
      </c>
      <c r="C584" s="65">
        <v>60</v>
      </c>
      <c r="D584" s="65">
        <v>30</v>
      </c>
      <c r="E584" s="65">
        <v>30</v>
      </c>
    </row>
    <row r="585" spans="1:5" x14ac:dyDescent="0.25">
      <c r="A585" s="65" t="s">
        <v>262</v>
      </c>
      <c r="B585" s="65" t="s">
        <v>98</v>
      </c>
      <c r="C585" s="65">
        <v>20</v>
      </c>
      <c r="D585" s="65">
        <v>5</v>
      </c>
      <c r="E585" s="65">
        <v>15</v>
      </c>
    </row>
    <row r="586" spans="1:5" x14ac:dyDescent="0.25">
      <c r="A586" s="65" t="s">
        <v>263</v>
      </c>
      <c r="B586" s="65" t="s">
        <v>99</v>
      </c>
      <c r="C586" s="65">
        <v>685</v>
      </c>
      <c r="D586" s="65">
        <v>240</v>
      </c>
      <c r="E586" s="65">
        <v>445</v>
      </c>
    </row>
    <row r="587" spans="1:5" x14ac:dyDescent="0.25">
      <c r="A587" s="65" t="s">
        <v>264</v>
      </c>
      <c r="B587" s="65" t="s">
        <v>100</v>
      </c>
      <c r="C587" s="65">
        <v>100</v>
      </c>
      <c r="D587" s="65">
        <v>50</v>
      </c>
      <c r="E587" s="65">
        <v>50</v>
      </c>
    </row>
    <row r="588" spans="1:5" x14ac:dyDescent="0.25">
      <c r="A588" s="65" t="s">
        <v>265</v>
      </c>
      <c r="B588" s="65" t="s">
        <v>101</v>
      </c>
      <c r="C588" s="65">
        <v>85</v>
      </c>
      <c r="D588" s="65">
        <v>25</v>
      </c>
      <c r="E588" s="65">
        <v>60</v>
      </c>
    </row>
    <row r="589" spans="1:5" x14ac:dyDescent="0.25">
      <c r="A589" s="65" t="s">
        <v>266</v>
      </c>
      <c r="B589" s="65" t="s">
        <v>102</v>
      </c>
      <c r="C589" s="65">
        <v>235</v>
      </c>
      <c r="D589" s="65">
        <v>110</v>
      </c>
      <c r="E589" s="65">
        <v>125</v>
      </c>
    </row>
    <row r="590" spans="1:5" x14ac:dyDescent="0.25">
      <c r="A590" s="65" t="s">
        <v>267</v>
      </c>
      <c r="B590" s="65" t="s">
        <v>103</v>
      </c>
      <c r="C590" s="65">
        <v>315</v>
      </c>
      <c r="D590" s="65">
        <v>135</v>
      </c>
      <c r="E590" s="65">
        <v>180</v>
      </c>
    </row>
    <row r="591" spans="1:5" x14ac:dyDescent="0.25">
      <c r="A591" s="65" t="s">
        <v>268</v>
      </c>
      <c r="B591" s="65" t="s">
        <v>104</v>
      </c>
      <c r="C591" s="65">
        <v>100</v>
      </c>
      <c r="D591" s="65">
        <v>25</v>
      </c>
      <c r="E591" s="65">
        <v>75</v>
      </c>
    </row>
    <row r="592" spans="1:5" x14ac:dyDescent="0.25">
      <c r="A592" s="65" t="s">
        <v>269</v>
      </c>
      <c r="B592" s="65" t="s">
        <v>105</v>
      </c>
      <c r="C592" s="65">
        <v>220</v>
      </c>
      <c r="D592" s="65">
        <v>90</v>
      </c>
      <c r="E592" s="65">
        <v>130</v>
      </c>
    </row>
    <row r="593" spans="1:5" x14ac:dyDescent="0.25">
      <c r="A593" s="65" t="s">
        <v>270</v>
      </c>
      <c r="B593" s="65" t="s">
        <v>106</v>
      </c>
      <c r="C593" s="65">
        <v>120</v>
      </c>
      <c r="D593" s="65">
        <v>40</v>
      </c>
      <c r="E593" s="65">
        <v>85</v>
      </c>
    </row>
    <row r="594" spans="1:5" x14ac:dyDescent="0.25">
      <c r="A594" s="65" t="s">
        <v>271</v>
      </c>
      <c r="B594" s="65" t="s">
        <v>340</v>
      </c>
      <c r="C594" s="65">
        <v>75</v>
      </c>
      <c r="D594" s="65">
        <v>30</v>
      </c>
      <c r="E594" s="65">
        <v>45</v>
      </c>
    </row>
    <row r="595" spans="1:5" x14ac:dyDescent="0.25">
      <c r="A595" s="65" t="s">
        <v>272</v>
      </c>
      <c r="B595" s="65" t="s">
        <v>108</v>
      </c>
      <c r="C595" s="65">
        <v>1045</v>
      </c>
      <c r="D595" s="65">
        <v>550</v>
      </c>
      <c r="E595" s="65">
        <v>500</v>
      </c>
    </row>
    <row r="596" spans="1:5" x14ac:dyDescent="0.25">
      <c r="A596" s="65" t="s">
        <v>273</v>
      </c>
      <c r="B596" s="65" t="s">
        <v>109</v>
      </c>
      <c r="C596" s="65">
        <v>315</v>
      </c>
      <c r="D596" s="65">
        <v>130</v>
      </c>
      <c r="E596" s="65">
        <v>190</v>
      </c>
    </row>
    <row r="597" spans="1:5" x14ac:dyDescent="0.25">
      <c r="A597" s="65" t="s">
        <v>274</v>
      </c>
      <c r="B597" s="65" t="s">
        <v>274</v>
      </c>
      <c r="C597" s="65">
        <v>3385</v>
      </c>
      <c r="D597" s="65">
        <v>1465</v>
      </c>
      <c r="E597" s="65">
        <v>1925</v>
      </c>
    </row>
    <row r="598" spans="1:5" x14ac:dyDescent="0.25">
      <c r="A598" s="65" t="s">
        <v>275</v>
      </c>
      <c r="B598" s="65" t="s">
        <v>112</v>
      </c>
      <c r="C598" s="65">
        <v>6070</v>
      </c>
      <c r="D598" s="65">
        <v>3960</v>
      </c>
      <c r="E598" s="65">
        <v>2115</v>
      </c>
    </row>
    <row r="599" spans="1:5" x14ac:dyDescent="0.25">
      <c r="A599" s="65" t="s">
        <v>276</v>
      </c>
      <c r="B599" s="65" t="s">
        <v>110</v>
      </c>
      <c r="C599" s="65">
        <v>420</v>
      </c>
      <c r="D599" s="65">
        <v>205</v>
      </c>
      <c r="E599" s="65">
        <v>210</v>
      </c>
    </row>
    <row r="600" spans="1:5" x14ac:dyDescent="0.25">
      <c r="A600" s="65" t="s">
        <v>277</v>
      </c>
      <c r="B600" s="65" t="s">
        <v>113</v>
      </c>
      <c r="C600" s="65">
        <v>365</v>
      </c>
      <c r="D600" s="65">
        <v>185</v>
      </c>
      <c r="E600" s="65">
        <v>180</v>
      </c>
    </row>
    <row r="601" spans="1:5" x14ac:dyDescent="0.25">
      <c r="A601" s="65" t="s">
        <v>278</v>
      </c>
      <c r="B601" s="65" t="s">
        <v>127</v>
      </c>
      <c r="C601" s="65">
        <v>65</v>
      </c>
      <c r="D601" s="65">
        <v>45</v>
      </c>
      <c r="E601" s="65">
        <v>20</v>
      </c>
    </row>
    <row r="602" spans="1:5" x14ac:dyDescent="0.25">
      <c r="A602" s="65" t="s">
        <v>279</v>
      </c>
      <c r="B602" s="65" t="s">
        <v>134</v>
      </c>
      <c r="C602" s="65">
        <v>1175</v>
      </c>
      <c r="D602" s="65">
        <v>510</v>
      </c>
      <c r="E602" s="65">
        <v>665</v>
      </c>
    </row>
    <row r="603" spans="1:5" x14ac:dyDescent="0.25">
      <c r="A603" s="65" t="s">
        <v>280</v>
      </c>
      <c r="B603" s="65" t="s">
        <v>114</v>
      </c>
      <c r="C603" s="65">
        <v>480</v>
      </c>
      <c r="D603" s="65">
        <v>215</v>
      </c>
      <c r="E603" s="65">
        <v>265</v>
      </c>
    </row>
    <row r="604" spans="1:5" x14ac:dyDescent="0.25">
      <c r="A604" s="65" t="s">
        <v>281</v>
      </c>
      <c r="B604" s="65" t="s">
        <v>117</v>
      </c>
      <c r="C604" s="65">
        <v>980</v>
      </c>
      <c r="D604" s="65">
        <v>540</v>
      </c>
      <c r="E604" s="65">
        <v>440</v>
      </c>
    </row>
    <row r="605" spans="1:5" x14ac:dyDescent="0.25">
      <c r="A605" s="65" t="s">
        <v>282</v>
      </c>
      <c r="B605" s="65" t="s">
        <v>118</v>
      </c>
      <c r="C605" s="65">
        <v>220</v>
      </c>
      <c r="D605" s="65">
        <v>70</v>
      </c>
      <c r="E605" s="65">
        <v>150</v>
      </c>
    </row>
    <row r="606" spans="1:5" x14ac:dyDescent="0.25">
      <c r="A606" s="65" t="s">
        <v>283</v>
      </c>
      <c r="B606" s="65" t="s">
        <v>121</v>
      </c>
      <c r="C606" s="65">
        <v>120</v>
      </c>
      <c r="D606" s="65">
        <v>70</v>
      </c>
      <c r="E606" s="65">
        <v>50</v>
      </c>
    </row>
    <row r="607" spans="1:5" x14ac:dyDescent="0.25">
      <c r="A607" s="65" t="s">
        <v>284</v>
      </c>
      <c r="B607" s="65" t="s">
        <v>119</v>
      </c>
      <c r="C607" s="65">
        <v>12585</v>
      </c>
      <c r="D607" s="65">
        <v>6865</v>
      </c>
      <c r="E607" s="65">
        <v>5720</v>
      </c>
    </row>
    <row r="608" spans="1:5" x14ac:dyDescent="0.25">
      <c r="A608" s="65" t="s">
        <v>285</v>
      </c>
      <c r="B608" s="65" t="s">
        <v>120</v>
      </c>
      <c r="C608" s="65">
        <v>2055</v>
      </c>
      <c r="D608" s="65">
        <v>1270</v>
      </c>
      <c r="E608" s="65">
        <v>790</v>
      </c>
    </row>
    <row r="609" spans="1:5" x14ac:dyDescent="0.25">
      <c r="A609" s="65" t="s">
        <v>286</v>
      </c>
      <c r="B609" s="65" t="s">
        <v>122</v>
      </c>
      <c r="C609" s="65">
        <v>185</v>
      </c>
      <c r="D609" s="65">
        <v>65</v>
      </c>
      <c r="E609" s="65">
        <v>125</v>
      </c>
    </row>
    <row r="610" spans="1:5" x14ac:dyDescent="0.25">
      <c r="A610" s="65" t="s">
        <v>287</v>
      </c>
      <c r="B610" s="65" t="s">
        <v>124</v>
      </c>
      <c r="C610" s="65">
        <v>270</v>
      </c>
      <c r="D610" s="65">
        <v>150</v>
      </c>
      <c r="E610" s="65">
        <v>120</v>
      </c>
    </row>
    <row r="611" spans="1:5" x14ac:dyDescent="0.25">
      <c r="A611" s="65" t="s">
        <v>288</v>
      </c>
      <c r="B611" s="65" t="s">
        <v>123</v>
      </c>
      <c r="C611" s="65">
        <v>1700</v>
      </c>
      <c r="D611" s="65">
        <v>785</v>
      </c>
      <c r="E611" s="65">
        <v>915</v>
      </c>
    </row>
    <row r="612" spans="1:5" x14ac:dyDescent="0.25">
      <c r="A612" s="65" t="s">
        <v>289</v>
      </c>
      <c r="B612" s="65" t="s">
        <v>131</v>
      </c>
      <c r="C612" s="65">
        <v>260</v>
      </c>
      <c r="D612" s="65">
        <v>105</v>
      </c>
      <c r="E612" s="65">
        <v>155</v>
      </c>
    </row>
    <row r="613" spans="1:5" x14ac:dyDescent="0.25">
      <c r="A613" s="65" t="s">
        <v>290</v>
      </c>
      <c r="B613" s="65" t="s">
        <v>125</v>
      </c>
      <c r="C613" s="65">
        <v>1845</v>
      </c>
      <c r="D613" s="65">
        <v>1095</v>
      </c>
      <c r="E613" s="65">
        <v>750</v>
      </c>
    </row>
    <row r="614" spans="1:5" x14ac:dyDescent="0.25">
      <c r="A614" s="65" t="s">
        <v>291</v>
      </c>
      <c r="B614" s="65" t="s">
        <v>135</v>
      </c>
      <c r="C614" s="65">
        <v>110</v>
      </c>
      <c r="D614" s="65">
        <v>60</v>
      </c>
      <c r="E614" s="65">
        <v>50</v>
      </c>
    </row>
    <row r="615" spans="1:5" x14ac:dyDescent="0.25">
      <c r="A615" s="65" t="s">
        <v>292</v>
      </c>
      <c r="B615" s="65" t="s">
        <v>126</v>
      </c>
      <c r="C615" s="65">
        <v>190</v>
      </c>
      <c r="D615" s="65">
        <v>95</v>
      </c>
      <c r="E615" s="65">
        <v>90</v>
      </c>
    </row>
    <row r="616" spans="1:5" x14ac:dyDescent="0.25">
      <c r="A616" s="65" t="s">
        <v>293</v>
      </c>
      <c r="B616" s="65" t="s">
        <v>128</v>
      </c>
      <c r="C616" s="65">
        <v>1355</v>
      </c>
      <c r="D616" s="65">
        <v>905</v>
      </c>
      <c r="E616" s="65">
        <v>450</v>
      </c>
    </row>
    <row r="617" spans="1:5" ht="30" x14ac:dyDescent="0.25">
      <c r="A617" s="65" t="s">
        <v>294</v>
      </c>
      <c r="B617" s="65" t="s">
        <v>341</v>
      </c>
      <c r="C617" s="65">
        <v>185</v>
      </c>
      <c r="D617" s="65">
        <v>115</v>
      </c>
      <c r="E617" s="65">
        <v>70</v>
      </c>
    </row>
    <row r="618" spans="1:5" x14ac:dyDescent="0.25">
      <c r="A618" s="65" t="s">
        <v>295</v>
      </c>
      <c r="B618" s="65" t="s">
        <v>129</v>
      </c>
      <c r="C618" s="65">
        <v>450</v>
      </c>
      <c r="D618" s="65">
        <v>100</v>
      </c>
      <c r="E618" s="65">
        <v>350</v>
      </c>
    </row>
    <row r="619" spans="1:5" x14ac:dyDescent="0.25">
      <c r="A619" s="65" t="s">
        <v>296</v>
      </c>
      <c r="B619" s="65" t="s">
        <v>115</v>
      </c>
      <c r="C619" s="65">
        <v>335</v>
      </c>
      <c r="D619" s="65">
        <v>170</v>
      </c>
      <c r="E619" s="65">
        <v>165</v>
      </c>
    </row>
    <row r="620" spans="1:5" x14ac:dyDescent="0.25">
      <c r="A620" s="65" t="s">
        <v>297</v>
      </c>
      <c r="B620" s="65" t="s">
        <v>132</v>
      </c>
      <c r="C620" s="65">
        <v>26315</v>
      </c>
      <c r="D620" s="65">
        <v>15115</v>
      </c>
      <c r="E620" s="65">
        <v>11200</v>
      </c>
    </row>
    <row r="621" spans="1:5" x14ac:dyDescent="0.25">
      <c r="A621" s="65" t="s">
        <v>298</v>
      </c>
      <c r="B621" s="65" t="s">
        <v>130</v>
      </c>
      <c r="C621" s="65">
        <v>55</v>
      </c>
      <c r="D621" s="65">
        <v>15</v>
      </c>
      <c r="E621" s="65">
        <v>40</v>
      </c>
    </row>
    <row r="622" spans="1:5" x14ac:dyDescent="0.25">
      <c r="A622" s="65" t="s">
        <v>299</v>
      </c>
      <c r="B622" s="65" t="s">
        <v>133</v>
      </c>
      <c r="C622" s="65">
        <v>875</v>
      </c>
      <c r="D622" s="65">
        <v>80</v>
      </c>
      <c r="E622" s="65">
        <v>795</v>
      </c>
    </row>
    <row r="623" spans="1:5" x14ac:dyDescent="0.25">
      <c r="A623" s="65" t="s">
        <v>300</v>
      </c>
      <c r="B623" s="65" t="s">
        <v>116</v>
      </c>
      <c r="C623" s="65">
        <v>2955</v>
      </c>
      <c r="D623" s="65">
        <v>1390</v>
      </c>
      <c r="E623" s="65">
        <v>1560</v>
      </c>
    </row>
    <row r="624" spans="1:5" x14ac:dyDescent="0.25">
      <c r="A624" s="65" t="s">
        <v>301</v>
      </c>
      <c r="B624" s="65" t="s">
        <v>136</v>
      </c>
      <c r="C624" s="65">
        <v>795</v>
      </c>
      <c r="D624" s="65">
        <v>400</v>
      </c>
      <c r="E624" s="65">
        <v>395</v>
      </c>
    </row>
    <row r="625" spans="1:5" x14ac:dyDescent="0.25">
      <c r="A625" s="65" t="s">
        <v>302</v>
      </c>
      <c r="B625" s="65" t="s">
        <v>302</v>
      </c>
      <c r="C625" s="65">
        <v>62420</v>
      </c>
      <c r="D625" s="65">
        <v>34580</v>
      </c>
      <c r="E625" s="65">
        <v>27835</v>
      </c>
    </row>
    <row r="626" spans="1:5" x14ac:dyDescent="0.25">
      <c r="A626" s="65" t="s">
        <v>137</v>
      </c>
      <c r="B626" s="65" t="s">
        <v>137</v>
      </c>
      <c r="C626" s="65">
        <v>185</v>
      </c>
      <c r="D626" s="65">
        <v>110</v>
      </c>
      <c r="E626" s="65">
        <v>80</v>
      </c>
    </row>
    <row r="627" spans="1:5" x14ac:dyDescent="0.25">
      <c r="A627" s="65" t="s">
        <v>139</v>
      </c>
      <c r="B627" s="65" t="s">
        <v>139</v>
      </c>
      <c r="C627" s="65">
        <v>540</v>
      </c>
      <c r="D627" s="65">
        <v>310</v>
      </c>
      <c r="E627" s="65">
        <v>230</v>
      </c>
    </row>
    <row r="628" spans="1:5" x14ac:dyDescent="0.25">
      <c r="A628" s="65" t="s">
        <v>303</v>
      </c>
      <c r="B628" s="65" t="s">
        <v>303</v>
      </c>
      <c r="C628" s="65">
        <v>2205</v>
      </c>
      <c r="D628" s="65">
        <v>1315</v>
      </c>
      <c r="E628" s="65">
        <v>890</v>
      </c>
    </row>
    <row r="629" spans="1:5" x14ac:dyDescent="0.25">
      <c r="A629" s="65" t="s">
        <v>304</v>
      </c>
      <c r="B629" s="65" t="s">
        <v>304</v>
      </c>
      <c r="C629" s="65">
        <v>260205</v>
      </c>
      <c r="D629" s="65">
        <v>146255</v>
      </c>
      <c r="E629" s="65">
        <v>113950</v>
      </c>
    </row>
    <row r="631" spans="1:5" x14ac:dyDescent="0.25">
      <c r="A631" t="s">
        <v>309</v>
      </c>
    </row>
    <row r="632" spans="1:5" x14ac:dyDescent="0.25">
      <c r="A632" t="s">
        <v>310</v>
      </c>
    </row>
    <row r="634" spans="1:5" x14ac:dyDescent="0.25">
      <c r="A634" t="s">
        <v>311</v>
      </c>
    </row>
    <row r="635" spans="1:5" x14ac:dyDescent="0.25">
      <c r="A635" t="s">
        <v>312</v>
      </c>
    </row>
    <row r="637" spans="1:5" x14ac:dyDescent="0.25">
      <c r="A637" t="s">
        <v>313</v>
      </c>
    </row>
    <row r="638" spans="1:5" x14ac:dyDescent="0.25">
      <c r="A638" t="s">
        <v>314</v>
      </c>
    </row>
    <row r="639" spans="1:5" x14ac:dyDescent="0.25">
      <c r="A639" t="s">
        <v>315</v>
      </c>
    </row>
    <row r="640" spans="1:5" x14ac:dyDescent="0.25">
      <c r="A640" t="s">
        <v>316</v>
      </c>
    </row>
    <row r="641" spans="1:1" x14ac:dyDescent="0.25">
      <c r="A641" t="s">
        <v>317</v>
      </c>
    </row>
  </sheetData>
  <mergeCells count="1">
    <mergeCell ref="C14:E1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53D-07D1-4978-9151-EFD01FBE5F5C}">
  <sheetPr>
    <tabColor theme="9"/>
  </sheetPr>
  <dimension ref="A1:I128"/>
  <sheetViews>
    <sheetView topLeftCell="A23" workbookViewId="0">
      <selection activeCell="E52" sqref="E52"/>
    </sheetView>
  </sheetViews>
  <sheetFormatPr baseColWidth="10" defaultRowHeight="15" x14ac:dyDescent="0.25"/>
  <cols>
    <col min="2" max="2" width="11.42578125" style="128"/>
    <col min="4" max="4" width="36.28515625" customWidth="1"/>
  </cols>
  <sheetData>
    <row r="1" spans="1:9" ht="8.25" customHeight="1" x14ac:dyDescent="0.25">
      <c r="C1" s="142" t="s">
        <v>147</v>
      </c>
      <c r="D1" s="137" t="s">
        <v>148</v>
      </c>
      <c r="E1" s="145" t="s">
        <v>3</v>
      </c>
      <c r="F1" s="146" t="s">
        <v>149</v>
      </c>
      <c r="G1" s="142" t="s">
        <v>150</v>
      </c>
      <c r="H1" s="137" t="s">
        <v>151</v>
      </c>
    </row>
    <row r="2" spans="1:9" ht="8.25" customHeight="1" x14ac:dyDescent="0.25">
      <c r="C2" s="143"/>
      <c r="D2" s="138"/>
      <c r="E2" s="145"/>
      <c r="F2" s="147"/>
      <c r="G2" s="143"/>
      <c r="H2" s="138"/>
    </row>
    <row r="3" spans="1:9" ht="39" customHeight="1" x14ac:dyDescent="0.25">
      <c r="C3" s="143"/>
      <c r="D3" s="138"/>
      <c r="E3" s="145"/>
      <c r="F3" s="148"/>
      <c r="G3" s="144"/>
      <c r="H3" s="139"/>
    </row>
    <row r="4" spans="1:9" ht="8.25" customHeight="1" x14ac:dyDescent="0.25">
      <c r="C4" s="144"/>
      <c r="D4" s="139"/>
      <c r="E4" s="118" t="s">
        <v>7</v>
      </c>
      <c r="F4" s="140" t="s">
        <v>8</v>
      </c>
      <c r="G4" s="141"/>
      <c r="H4" s="141"/>
    </row>
    <row r="5" spans="1:9" ht="8.25" customHeight="1" x14ac:dyDescent="0.25">
      <c r="A5" s="84" t="s">
        <v>586</v>
      </c>
      <c r="B5" s="129" t="s">
        <v>585</v>
      </c>
      <c r="C5" s="84" t="s">
        <v>14</v>
      </c>
      <c r="D5" s="20" t="s">
        <v>15</v>
      </c>
      <c r="E5" s="84" t="s">
        <v>16</v>
      </c>
      <c r="F5" s="84" t="s">
        <v>17</v>
      </c>
      <c r="G5" s="84" t="s">
        <v>18</v>
      </c>
      <c r="H5" s="84" t="s">
        <v>19</v>
      </c>
      <c r="I5" t="s">
        <v>585</v>
      </c>
    </row>
    <row r="6" spans="1:9" x14ac:dyDescent="0.25">
      <c r="B6" s="102">
        <v>121</v>
      </c>
      <c r="C6" s="101" t="str">
        <f>'2019_Rohdaten'!C5</f>
        <v xml:space="preserve">  Albanien                              </v>
      </c>
      <c r="E6">
        <f>'2019_Rohdaten'!G5</f>
        <v>6120</v>
      </c>
      <c r="F6" s="125">
        <f>'2019_Rohdaten'!H5/'2019_Rohdaten'!G5*100</f>
        <v>57.679738562091501</v>
      </c>
      <c r="G6" s="125">
        <f>'2019_Rohdaten'!I5/'2019_Rohdaten'!G5*100</f>
        <v>42.320261437908499</v>
      </c>
      <c r="H6" s="125">
        <f>('2019_Rohdaten'!G5-'2019_Rohdaten'!D5)*100/'2019_Rohdaten'!D5</f>
        <v>570.31763417305581</v>
      </c>
      <c r="I6" s="102">
        <v>121</v>
      </c>
    </row>
    <row r="7" spans="1:9" x14ac:dyDescent="0.25">
      <c r="A7" t="s">
        <v>587</v>
      </c>
      <c r="B7" s="102">
        <v>124</v>
      </c>
      <c r="C7" s="101" t="str">
        <f>'2019_Rohdaten'!C6</f>
        <v xml:space="preserve">  Belgien                               </v>
      </c>
      <c r="E7">
        <f>'2019_Rohdaten'!G6</f>
        <v>1300</v>
      </c>
      <c r="F7" s="125">
        <f>'2019_Rohdaten'!H6/'2019_Rohdaten'!G6*100</f>
        <v>51.153846153846146</v>
      </c>
      <c r="G7" s="125">
        <f>'2019_Rohdaten'!I6/'2019_Rohdaten'!G6*100</f>
        <v>49.230769230769234</v>
      </c>
      <c r="H7" s="125">
        <f>('2019_Rohdaten'!G6-'2019_Rohdaten'!D6)*100/'2019_Rohdaten'!D6</f>
        <v>32.382892057026474</v>
      </c>
      <c r="I7" s="102">
        <v>124</v>
      </c>
    </row>
    <row r="8" spans="1:9" x14ac:dyDescent="0.25">
      <c r="B8" s="102">
        <v>122</v>
      </c>
      <c r="C8" s="101" t="str">
        <f>'2019_Rohdaten'!C7</f>
        <v xml:space="preserve">  Bosnien und Herzegowina               </v>
      </c>
      <c r="E8">
        <f>'2019_Rohdaten'!G7</f>
        <v>7860</v>
      </c>
      <c r="F8" s="125">
        <f>'2019_Rohdaten'!H7/'2019_Rohdaten'!G7*100</f>
        <v>54.134860050890588</v>
      </c>
      <c r="G8" s="125">
        <f>'2019_Rohdaten'!I7/'2019_Rohdaten'!G7*100</f>
        <v>45.865139949109412</v>
      </c>
      <c r="H8" s="125">
        <f>('2019_Rohdaten'!G7-'2019_Rohdaten'!D7)*100/'2019_Rohdaten'!D7</f>
        <v>21.615348909175307</v>
      </c>
      <c r="I8" s="102">
        <v>122</v>
      </c>
    </row>
    <row r="9" spans="1:9" x14ac:dyDescent="0.25">
      <c r="A9" t="s">
        <v>587</v>
      </c>
      <c r="B9" s="102">
        <v>125</v>
      </c>
      <c r="C9" s="101" t="str">
        <f>'2019_Rohdaten'!C8</f>
        <v xml:space="preserve">  Bulgarien                             </v>
      </c>
      <c r="E9">
        <f>'2019_Rohdaten'!G8</f>
        <v>28360</v>
      </c>
      <c r="F9" s="125">
        <f>'2019_Rohdaten'!H8/'2019_Rohdaten'!G8*100</f>
        <v>54.848377997179121</v>
      </c>
      <c r="G9" s="125">
        <f>'2019_Rohdaten'!I8/'2019_Rohdaten'!G8*100</f>
        <v>45.133991537376588</v>
      </c>
      <c r="H9" s="125">
        <f>('2019_Rohdaten'!G8-'2019_Rohdaten'!D8)*100/'2019_Rohdaten'!D8</f>
        <v>1387.9328436516264</v>
      </c>
      <c r="I9" s="102">
        <v>125</v>
      </c>
    </row>
    <row r="10" spans="1:9" x14ac:dyDescent="0.25">
      <c r="A10" t="s">
        <v>587</v>
      </c>
      <c r="B10" s="102">
        <v>126</v>
      </c>
      <c r="C10" s="101" t="str">
        <f>'2019_Rohdaten'!C9</f>
        <v xml:space="preserve">  Dänemark                              </v>
      </c>
      <c r="E10">
        <f>'2019_Rohdaten'!G9</f>
        <v>1450</v>
      </c>
      <c r="F10" s="125">
        <f>'2019_Rohdaten'!H9/'2019_Rohdaten'!G9*100</f>
        <v>40.344827586206897</v>
      </c>
      <c r="G10" s="125">
        <f>'2019_Rohdaten'!I9/'2019_Rohdaten'!G9*100</f>
        <v>59.655172413793103</v>
      </c>
      <c r="H10" s="125">
        <f>('2019_Rohdaten'!G9-'2019_Rohdaten'!D9)*100/'2019_Rohdaten'!D9</f>
        <v>-7.9949238578680202</v>
      </c>
      <c r="I10" s="102">
        <v>126</v>
      </c>
    </row>
    <row r="11" spans="1:9" x14ac:dyDescent="0.25">
      <c r="A11" t="s">
        <v>587</v>
      </c>
      <c r="B11" s="102">
        <v>127</v>
      </c>
      <c r="C11" s="101" t="str">
        <f>'2019_Rohdaten'!C10</f>
        <v xml:space="preserve">  Estland                               </v>
      </c>
      <c r="E11">
        <f>'2019_Rohdaten'!G10</f>
        <v>515</v>
      </c>
      <c r="F11" s="125">
        <f>'2019_Rohdaten'!H10/'2019_Rohdaten'!G10*100</f>
        <v>35.922330097087382</v>
      </c>
      <c r="G11" s="125">
        <f>'2019_Rohdaten'!I10/'2019_Rohdaten'!G10*100</f>
        <v>64.077669902912632</v>
      </c>
      <c r="H11" s="125">
        <f>('2019_Rohdaten'!G10-'2019_Rohdaten'!D10)*100/'2019_Rohdaten'!D10</f>
        <v>68.852459016393439</v>
      </c>
      <c r="I11" s="102">
        <v>127</v>
      </c>
    </row>
    <row r="12" spans="1:9" x14ac:dyDescent="0.25">
      <c r="A12" t="s">
        <v>587</v>
      </c>
      <c r="B12" s="102">
        <v>128</v>
      </c>
      <c r="C12" s="101" t="str">
        <f>'2019_Rohdaten'!C11</f>
        <v xml:space="preserve">  Finnland                              </v>
      </c>
      <c r="E12">
        <f>'2019_Rohdaten'!G11</f>
        <v>1050</v>
      </c>
      <c r="F12" s="125">
        <f>'2019_Rohdaten'!H11/'2019_Rohdaten'!G11*100</f>
        <v>28.095238095238095</v>
      </c>
      <c r="G12" s="125">
        <f>'2019_Rohdaten'!I11/'2019_Rohdaten'!G11*100</f>
        <v>71.428571428571431</v>
      </c>
      <c r="H12" s="125">
        <f>('2019_Rohdaten'!G11-'2019_Rohdaten'!D11)*100/'2019_Rohdaten'!D11</f>
        <v>-5.4054054054054053</v>
      </c>
      <c r="I12" s="102">
        <v>128</v>
      </c>
    </row>
    <row r="13" spans="1:9" x14ac:dyDescent="0.25">
      <c r="A13" t="s">
        <v>587</v>
      </c>
      <c r="B13" s="102">
        <v>129</v>
      </c>
      <c r="C13" s="101" t="str">
        <f>'2019_Rohdaten'!C12</f>
        <v xml:space="preserve">  Frankreich                            </v>
      </c>
      <c r="E13">
        <f>'2019_Rohdaten'!G12</f>
        <v>4800</v>
      </c>
      <c r="F13" s="125">
        <f>'2019_Rohdaten'!H12/'2019_Rohdaten'!G12*100</f>
        <v>47.291666666666664</v>
      </c>
      <c r="G13" s="125">
        <f>'2019_Rohdaten'!I12/'2019_Rohdaten'!G12*100</f>
        <v>52.708333333333336</v>
      </c>
      <c r="H13" s="125">
        <f>('2019_Rohdaten'!G12-'2019_Rohdaten'!D12)*100/'2019_Rohdaten'!D12</f>
        <v>23.329907502569373</v>
      </c>
      <c r="I13" s="102">
        <v>129</v>
      </c>
    </row>
    <row r="14" spans="1:9" x14ac:dyDescent="0.25">
      <c r="A14" t="s">
        <v>587</v>
      </c>
      <c r="B14" s="102">
        <v>134</v>
      </c>
      <c r="C14" s="101" t="str">
        <f>'2019_Rohdaten'!C13</f>
        <v xml:space="preserve">  Griechenland                          </v>
      </c>
      <c r="E14">
        <f>'2019_Rohdaten'!G13</f>
        <v>18815</v>
      </c>
      <c r="F14" s="125">
        <f>'2019_Rohdaten'!H13/'2019_Rohdaten'!G13*100</f>
        <v>56.710071751262291</v>
      </c>
      <c r="G14" s="125">
        <f>'2019_Rohdaten'!I13/'2019_Rohdaten'!G13*100</f>
        <v>43.289928248737709</v>
      </c>
      <c r="H14" s="125">
        <f>('2019_Rohdaten'!G13-'2019_Rohdaten'!D13)*100/'2019_Rohdaten'!D13</f>
        <v>16.812565965108337</v>
      </c>
      <c r="I14" s="102">
        <v>134</v>
      </c>
    </row>
    <row r="15" spans="1:9" x14ac:dyDescent="0.25">
      <c r="A15" t="s">
        <v>587</v>
      </c>
      <c r="B15" s="102">
        <v>135</v>
      </c>
      <c r="C15" s="101" t="str">
        <f>'2019_Rohdaten'!C14</f>
        <v xml:space="preserve">  Irland                                </v>
      </c>
      <c r="E15">
        <f>'2019_Rohdaten'!G14</f>
        <v>740</v>
      </c>
      <c r="F15" s="125">
        <f>'2019_Rohdaten'!H14/'2019_Rohdaten'!G14*100</f>
        <v>60.810810810810814</v>
      </c>
      <c r="G15" s="125">
        <f>'2019_Rohdaten'!I14/'2019_Rohdaten'!G14*100</f>
        <v>39.864864864864863</v>
      </c>
      <c r="H15" s="125">
        <f>('2019_Rohdaten'!G14-'2019_Rohdaten'!D14)*100/'2019_Rohdaten'!D14</f>
        <v>48</v>
      </c>
      <c r="I15" s="102">
        <v>135</v>
      </c>
    </row>
    <row r="16" spans="1:9" x14ac:dyDescent="0.25">
      <c r="B16" s="102">
        <v>136</v>
      </c>
      <c r="C16" s="101" t="str">
        <f>'2019_Rohdaten'!C15</f>
        <v xml:space="preserve">  Island                                </v>
      </c>
      <c r="E16">
        <f>'2019_Rohdaten'!G15</f>
        <v>140</v>
      </c>
      <c r="F16" s="125">
        <f>'2019_Rohdaten'!H15/'2019_Rohdaten'!G15*100</f>
        <v>60.714285714285708</v>
      </c>
      <c r="G16" s="125">
        <f>'2019_Rohdaten'!I15/'2019_Rohdaten'!G15*100</f>
        <v>39.285714285714285</v>
      </c>
      <c r="H16" s="125">
        <f>('2019_Rohdaten'!G15-'2019_Rohdaten'!D15)*100/'2019_Rohdaten'!D15</f>
        <v>-0.70921985815602839</v>
      </c>
      <c r="I16" s="102">
        <v>136</v>
      </c>
    </row>
    <row r="17" spans="1:9" x14ac:dyDescent="0.25">
      <c r="A17" t="s">
        <v>587</v>
      </c>
      <c r="B17" s="102">
        <v>137</v>
      </c>
      <c r="C17" s="101" t="str">
        <f>'2019_Rohdaten'!C16</f>
        <v xml:space="preserve">  Italien                               </v>
      </c>
      <c r="E17">
        <f>'2019_Rohdaten'!G16</f>
        <v>28825</v>
      </c>
      <c r="F17" s="125">
        <f>'2019_Rohdaten'!H16/'2019_Rohdaten'!G16*100</f>
        <v>60.572419774501299</v>
      </c>
      <c r="G17" s="125">
        <f>'2019_Rohdaten'!I16/'2019_Rohdaten'!G16*100</f>
        <v>39.410234171725932</v>
      </c>
      <c r="H17" s="125">
        <f>('2019_Rohdaten'!G16-'2019_Rohdaten'!D16)*100/'2019_Rohdaten'!D16</f>
        <v>20.390093137869105</v>
      </c>
      <c r="I17" s="102">
        <v>137</v>
      </c>
    </row>
    <row r="18" spans="1:9" x14ac:dyDescent="0.25">
      <c r="B18" s="102">
        <v>132</v>
      </c>
      <c r="C18" s="101" t="str">
        <f>'2019_Rohdaten'!C17</f>
        <v xml:space="preserve">  Serbien u.Montenegro, Ehem.Jugoslawien</v>
      </c>
      <c r="E18">
        <f>'2019_Rohdaten'!G17</f>
        <v>1690</v>
      </c>
      <c r="F18" s="125">
        <f>'2019_Rohdaten'!H17/'2019_Rohdaten'!G17*100</f>
        <v>55.325443786982255</v>
      </c>
      <c r="G18" s="125">
        <f>'2019_Rohdaten'!I17/'2019_Rohdaten'!G17*100</f>
        <v>44.378698224852073</v>
      </c>
      <c r="H18" s="125">
        <f>('2019_Rohdaten'!G17-'2019_Rohdaten'!D17)*100/'2019_Rohdaten'!D17</f>
        <v>-95.48080008557065</v>
      </c>
      <c r="I18" s="102">
        <v>132</v>
      </c>
    </row>
    <row r="19" spans="1:9" x14ac:dyDescent="0.25">
      <c r="B19" s="102">
        <v>133</v>
      </c>
      <c r="C19" s="101" t="str">
        <f>'2019_Rohdaten'!C18</f>
        <v xml:space="preserve">  Serbien (einschl. Kosovo)             </v>
      </c>
      <c r="E19">
        <f>'2019_Rohdaten'!G18</f>
        <v>470</v>
      </c>
      <c r="F19" s="125">
        <f>'2019_Rohdaten'!H18/'2019_Rohdaten'!G18*100</f>
        <v>48.936170212765958</v>
      </c>
      <c r="G19" s="125">
        <f>'2019_Rohdaten'!I18/'2019_Rohdaten'!G18*100</f>
        <v>51.063829787234042</v>
      </c>
      <c r="H19" s="125"/>
      <c r="I19" s="102">
        <v>133</v>
      </c>
    </row>
    <row r="20" spans="1:9" x14ac:dyDescent="0.25">
      <c r="B20" s="102">
        <v>170</v>
      </c>
      <c r="C20" s="101" t="str">
        <f>'2019_Rohdaten'!C19</f>
        <v xml:space="preserve">  Serbien                               </v>
      </c>
      <c r="E20">
        <f>'2019_Rohdaten'!G19</f>
        <v>19115</v>
      </c>
      <c r="F20" s="125">
        <f>'2019_Rohdaten'!H19/'2019_Rohdaten'!G19*100</f>
        <v>50.954747580434216</v>
      </c>
      <c r="G20" s="125">
        <f>'2019_Rohdaten'!I19/'2019_Rohdaten'!G19*100</f>
        <v>49.045252419565784</v>
      </c>
      <c r="H20" s="125"/>
      <c r="I20" s="102">
        <v>170</v>
      </c>
    </row>
    <row r="21" spans="1:9" x14ac:dyDescent="0.25">
      <c r="B21" s="102">
        <v>140</v>
      </c>
      <c r="C21" s="101" t="str">
        <f>'2019_Rohdaten'!C20</f>
        <v xml:space="preserve">  Montenegro                            </v>
      </c>
      <c r="E21">
        <f>'2019_Rohdaten'!G20</f>
        <v>4405</v>
      </c>
      <c r="F21" s="125">
        <f>'2019_Rohdaten'!H20/'2019_Rohdaten'!G20*100</f>
        <v>54.143019296254259</v>
      </c>
      <c r="G21" s="125">
        <f>'2019_Rohdaten'!I20/'2019_Rohdaten'!G20*100</f>
        <v>45.856980703745741</v>
      </c>
      <c r="H21" s="125"/>
      <c r="I21" s="102">
        <v>140</v>
      </c>
    </row>
    <row r="22" spans="1:9" x14ac:dyDescent="0.25">
      <c r="A22" t="s">
        <v>587</v>
      </c>
      <c r="B22" s="102">
        <v>130</v>
      </c>
      <c r="C22" s="101" t="str">
        <f>'2019_Rohdaten'!C21</f>
        <v xml:space="preserve">  Kroatien                              </v>
      </c>
      <c r="E22">
        <f>'2019_Rohdaten'!G21</f>
        <v>11915</v>
      </c>
      <c r="F22" s="125">
        <f>'2019_Rohdaten'!H21/'2019_Rohdaten'!G21*100</f>
        <v>56.986991187578681</v>
      </c>
      <c r="G22" s="125">
        <f>'2019_Rohdaten'!I21/'2019_Rohdaten'!G21*100</f>
        <v>42.971044901384808</v>
      </c>
      <c r="H22" s="125">
        <f>('2019_Rohdaten'!G21-'2019_Rohdaten'!D21)*100/'2019_Rohdaten'!D21</f>
        <v>84.271574389112274</v>
      </c>
      <c r="I22" s="102">
        <v>130</v>
      </c>
    </row>
    <row r="23" spans="1:9" x14ac:dyDescent="0.25">
      <c r="A23" t="s">
        <v>587</v>
      </c>
      <c r="B23" s="102">
        <v>150</v>
      </c>
      <c r="C23" s="101" t="str">
        <f>'2019_Rohdaten'!C22</f>
        <v xml:space="preserve">  Kosovo                                </v>
      </c>
      <c r="E23">
        <f>'2019_Rohdaten'!G22</f>
        <v>16475</v>
      </c>
      <c r="F23" s="125">
        <f>'2019_Rohdaten'!H22/'2019_Rohdaten'!G22*100</f>
        <v>51.89681335356601</v>
      </c>
      <c r="G23" s="125">
        <f>'2019_Rohdaten'!I22/'2019_Rohdaten'!G22*100</f>
        <v>48.10318664643399</v>
      </c>
      <c r="H23" s="125"/>
      <c r="I23" s="102">
        <v>150</v>
      </c>
    </row>
    <row r="24" spans="1:9" x14ac:dyDescent="0.25">
      <c r="A24" t="s">
        <v>587</v>
      </c>
      <c r="B24" s="102">
        <v>139</v>
      </c>
      <c r="C24" s="101" t="str">
        <f>'2019_Rohdaten'!C23</f>
        <v xml:space="preserve">  Lettland                              </v>
      </c>
      <c r="E24">
        <f>'2019_Rohdaten'!G23</f>
        <v>5590</v>
      </c>
      <c r="F24" s="125">
        <f>'2019_Rohdaten'!H23/'2019_Rohdaten'!G23*100</f>
        <v>53.398926654740606</v>
      </c>
      <c r="G24" s="125">
        <f>'2019_Rohdaten'!I23/'2019_Rohdaten'!G23*100</f>
        <v>46.511627906976742</v>
      </c>
      <c r="H24" s="125">
        <f>('2019_Rohdaten'!G23-'2019_Rohdaten'!D23)*100/'2019_Rohdaten'!D23</f>
        <v>432.38095238095241</v>
      </c>
      <c r="I24" s="102">
        <v>139</v>
      </c>
    </row>
    <row r="25" spans="1:9" x14ac:dyDescent="0.25">
      <c r="A25" t="s">
        <v>587</v>
      </c>
      <c r="B25" s="102">
        <v>142</v>
      </c>
      <c r="C25" s="101" t="str">
        <f>'2019_Rohdaten'!C24</f>
        <v xml:space="preserve">  Litauen                               </v>
      </c>
      <c r="E25">
        <f>'2019_Rohdaten'!G24</f>
        <v>7745</v>
      </c>
      <c r="F25" s="125">
        <f>'2019_Rohdaten'!H24/'2019_Rohdaten'!G24*100</f>
        <v>49.386701097482245</v>
      </c>
      <c r="G25" s="125">
        <f>'2019_Rohdaten'!I24/'2019_Rohdaten'!G24*100</f>
        <v>50.548741123305362</v>
      </c>
      <c r="H25" s="125">
        <f>('2019_Rohdaten'!G24-'2019_Rohdaten'!D24)*100/'2019_Rohdaten'!D24</f>
        <v>277.43664717348929</v>
      </c>
      <c r="I25" s="102">
        <v>142</v>
      </c>
    </row>
    <row r="26" spans="1:9" x14ac:dyDescent="0.25">
      <c r="A26" t="s">
        <v>587</v>
      </c>
      <c r="B26" s="102">
        <v>143</v>
      </c>
      <c r="C26" s="101" t="str">
        <f>'2019_Rohdaten'!C25</f>
        <v xml:space="preserve">  Luxemburg                             </v>
      </c>
      <c r="E26">
        <f>'2019_Rohdaten'!G25</f>
        <v>240</v>
      </c>
      <c r="F26" s="125">
        <f>'2019_Rohdaten'!H25/'2019_Rohdaten'!G25*100</f>
        <v>50</v>
      </c>
      <c r="G26" s="125">
        <f>'2019_Rohdaten'!I25/'2019_Rohdaten'!G25*100</f>
        <v>50</v>
      </c>
      <c r="H26" s="125">
        <f>('2019_Rohdaten'!G25-'2019_Rohdaten'!D25)*100/'2019_Rohdaten'!D25</f>
        <v>60</v>
      </c>
      <c r="I26" s="102">
        <v>143</v>
      </c>
    </row>
    <row r="27" spans="1:9" x14ac:dyDescent="0.25">
      <c r="A27" t="s">
        <v>587</v>
      </c>
      <c r="B27" s="102">
        <v>145</v>
      </c>
      <c r="C27" s="101" t="str">
        <f>'2019_Rohdaten'!C26</f>
        <v xml:space="preserve">  Malta                                 </v>
      </c>
      <c r="E27">
        <f>'2019_Rohdaten'!G26</f>
        <v>40</v>
      </c>
      <c r="F27" s="125">
        <f>'2019_Rohdaten'!H26/'2019_Rohdaten'!G26*100</f>
        <v>50</v>
      </c>
      <c r="G27" s="125">
        <f>'2019_Rohdaten'!I26/'2019_Rohdaten'!G26*100</f>
        <v>50</v>
      </c>
      <c r="H27" s="125"/>
      <c r="I27" s="102">
        <v>145</v>
      </c>
    </row>
    <row r="28" spans="1:9" x14ac:dyDescent="0.25">
      <c r="B28" s="102">
        <v>144</v>
      </c>
      <c r="C28" s="101" t="str">
        <f>'2019_Rohdaten'!C27</f>
        <v xml:space="preserve">  Mazedonien                            </v>
      </c>
      <c r="E28">
        <f>'2019_Rohdaten'!G27</f>
        <v>6105</v>
      </c>
      <c r="F28" s="125">
        <f>'2019_Rohdaten'!H27/'2019_Rohdaten'!G27*100</f>
        <v>53.235053235053229</v>
      </c>
      <c r="G28" s="125">
        <f>'2019_Rohdaten'!I27/'2019_Rohdaten'!G27*100</f>
        <v>46.764946764946764</v>
      </c>
      <c r="H28" s="125">
        <f>('2019_Rohdaten'!G27-'2019_Rohdaten'!D27)*100/'2019_Rohdaten'!D27</f>
        <v>131.77676537585421</v>
      </c>
      <c r="I28" s="102">
        <v>144</v>
      </c>
    </row>
    <row r="29" spans="1:9" x14ac:dyDescent="0.25">
      <c r="B29" s="102">
        <v>146</v>
      </c>
      <c r="C29" s="101" t="str">
        <f>'2019_Rohdaten'!C28</f>
        <v xml:space="preserve">  Moldau, Republik                      </v>
      </c>
      <c r="E29">
        <f>'2019_Rohdaten'!G28</f>
        <v>2825</v>
      </c>
      <c r="F29" s="125">
        <f>'2019_Rohdaten'!H28/'2019_Rohdaten'!G28*100</f>
        <v>41.061946902654867</v>
      </c>
      <c r="G29" s="125">
        <f>'2019_Rohdaten'!I28/'2019_Rohdaten'!G28*100</f>
        <v>58.938053097345133</v>
      </c>
      <c r="H29" s="125">
        <f>('2019_Rohdaten'!G28-'2019_Rohdaten'!D28)*100/'2019_Rohdaten'!D28</f>
        <v>159.88960441582336</v>
      </c>
      <c r="I29" s="102">
        <v>146</v>
      </c>
    </row>
    <row r="30" spans="1:9" x14ac:dyDescent="0.25">
      <c r="B30" s="102">
        <v>147</v>
      </c>
      <c r="C30" s="101" t="str">
        <f>'2019_Rohdaten'!C29</f>
        <v xml:space="preserve">  Monaco                                </v>
      </c>
      <c r="E30">
        <f>'2019_Rohdaten'!G29</f>
        <v>5</v>
      </c>
      <c r="F30" s="125">
        <f>'2019_Rohdaten'!H29/'2019_Rohdaten'!G29*100</f>
        <v>0</v>
      </c>
      <c r="G30" s="125">
        <f>'2019_Rohdaten'!I29/'2019_Rohdaten'!G29*100</f>
        <v>0</v>
      </c>
      <c r="H30" s="125">
        <f>('2019_Rohdaten'!G29-'2019_Rohdaten'!D29)*100/'2019_Rohdaten'!D29</f>
        <v>150</v>
      </c>
      <c r="I30" s="102">
        <v>147</v>
      </c>
    </row>
    <row r="31" spans="1:9" x14ac:dyDescent="0.25">
      <c r="A31" t="s">
        <v>587</v>
      </c>
      <c r="B31" s="102">
        <v>148</v>
      </c>
      <c r="C31" s="101" t="str">
        <f>'2019_Rohdaten'!C30</f>
        <v xml:space="preserve">  Niederlande                           </v>
      </c>
      <c r="E31">
        <f>'2019_Rohdaten'!G30</f>
        <v>29865</v>
      </c>
      <c r="F31" s="125">
        <f>'2019_Rohdaten'!H30/'2019_Rohdaten'!G30*100</f>
        <v>56.621463251297513</v>
      </c>
      <c r="G31" s="125">
        <f>'2019_Rohdaten'!I30/'2019_Rohdaten'!G30*100</f>
        <v>43.378536748702494</v>
      </c>
      <c r="H31" s="125">
        <f>('2019_Rohdaten'!G30-'2019_Rohdaten'!D30)*100/'2019_Rohdaten'!D30</f>
        <v>33.719888958538554</v>
      </c>
      <c r="I31" s="102">
        <v>148</v>
      </c>
    </row>
    <row r="32" spans="1:9" x14ac:dyDescent="0.25">
      <c r="B32" s="102">
        <v>149</v>
      </c>
      <c r="C32" s="101" t="str">
        <f>'2019_Rohdaten'!C31</f>
        <v xml:space="preserve">  Norwegen                              </v>
      </c>
      <c r="E32">
        <f>'2019_Rohdaten'!G31</f>
        <v>525</v>
      </c>
      <c r="F32" s="125">
        <f>'2019_Rohdaten'!H31/'2019_Rohdaten'!G31*100</f>
        <v>47.619047619047613</v>
      </c>
      <c r="G32" s="125">
        <f>'2019_Rohdaten'!I31/'2019_Rohdaten'!G31*100</f>
        <v>52.380952380952387</v>
      </c>
      <c r="H32" s="125">
        <f>('2019_Rohdaten'!G31-'2019_Rohdaten'!D31)*100/'2019_Rohdaten'!D31</f>
        <v>-2.2346368715083798</v>
      </c>
      <c r="I32" s="102">
        <v>149</v>
      </c>
    </row>
    <row r="33" spans="1:9" x14ac:dyDescent="0.25">
      <c r="A33" t="s">
        <v>587</v>
      </c>
      <c r="B33" s="102">
        <v>151</v>
      </c>
      <c r="C33" s="101" t="str">
        <f>'2019_Rohdaten'!C32</f>
        <v xml:space="preserve">  Österreich                            </v>
      </c>
      <c r="E33">
        <f>'2019_Rohdaten'!G32</f>
        <v>6680</v>
      </c>
      <c r="F33" s="125">
        <f>'2019_Rohdaten'!H32/'2019_Rohdaten'!G32*100</f>
        <v>52.619760479041922</v>
      </c>
      <c r="G33" s="125">
        <f>'2019_Rohdaten'!I32/'2019_Rohdaten'!G32*100</f>
        <v>47.380239520958085</v>
      </c>
      <c r="H33" s="125">
        <f>('2019_Rohdaten'!G32-'2019_Rohdaten'!D32)*100/'2019_Rohdaten'!D32</f>
        <v>7.3609771777563484</v>
      </c>
      <c r="I33" s="102">
        <v>151</v>
      </c>
    </row>
    <row r="34" spans="1:9" x14ac:dyDescent="0.25">
      <c r="A34" t="s">
        <v>587</v>
      </c>
      <c r="B34" s="102">
        <v>152</v>
      </c>
      <c r="C34" s="101" t="str">
        <f>'2019_Rohdaten'!C33</f>
        <v xml:space="preserve">  Polen                                 </v>
      </c>
      <c r="E34">
        <f>'2019_Rohdaten'!G33</f>
        <v>98015</v>
      </c>
      <c r="F34" s="125">
        <f>'2019_Rohdaten'!H33/'2019_Rohdaten'!G33*100</f>
        <v>54.741621180431565</v>
      </c>
      <c r="G34" s="125">
        <f>'2019_Rohdaten'!I33/'2019_Rohdaten'!G33*100</f>
        <v>45.263480079579651</v>
      </c>
      <c r="H34" s="125">
        <f>('2019_Rohdaten'!G33-'2019_Rohdaten'!D33)*100/'2019_Rohdaten'!D33</f>
        <v>202.39410113226174</v>
      </c>
      <c r="I34" s="102">
        <v>152</v>
      </c>
    </row>
    <row r="35" spans="1:9" x14ac:dyDescent="0.25">
      <c r="A35" t="s">
        <v>587</v>
      </c>
      <c r="B35" s="102">
        <v>153</v>
      </c>
      <c r="C35" s="101" t="str">
        <f>'2019_Rohdaten'!C34</f>
        <v xml:space="preserve">  Portugal                              </v>
      </c>
      <c r="E35">
        <f>'2019_Rohdaten'!G34</f>
        <v>8740</v>
      </c>
      <c r="F35" s="125">
        <f>'2019_Rohdaten'!H34/'2019_Rohdaten'!G34*100</f>
        <v>54.118993135011436</v>
      </c>
      <c r="G35" s="125">
        <f>'2019_Rohdaten'!I34/'2019_Rohdaten'!G34*100</f>
        <v>45.881006864988564</v>
      </c>
      <c r="H35" s="125">
        <f>('2019_Rohdaten'!G34-'2019_Rohdaten'!D34)*100/'2019_Rohdaten'!D34</f>
        <v>20.584988962472405</v>
      </c>
      <c r="I35" s="102">
        <v>153</v>
      </c>
    </row>
    <row r="36" spans="1:9" x14ac:dyDescent="0.25">
      <c r="A36" t="s">
        <v>587</v>
      </c>
      <c r="B36" s="102">
        <v>154</v>
      </c>
      <c r="C36" s="101" t="str">
        <f>'2019_Rohdaten'!C35</f>
        <v xml:space="preserve">  Rumänien                              </v>
      </c>
      <c r="E36">
        <f>'2019_Rohdaten'!G35</f>
        <v>58980</v>
      </c>
      <c r="F36" s="125">
        <f>'2019_Rohdaten'!H35/'2019_Rohdaten'!G35*100</f>
        <v>60.605289928789418</v>
      </c>
      <c r="G36" s="125">
        <f>'2019_Rohdaten'!I35/'2019_Rohdaten'!G35*100</f>
        <v>39.394710071210582</v>
      </c>
      <c r="H36" s="125">
        <f>('2019_Rohdaten'!G35-'2019_Rohdaten'!D35)*100/'2019_Rohdaten'!D35</f>
        <v>1643.9384979302188</v>
      </c>
      <c r="I36" s="102">
        <v>154</v>
      </c>
    </row>
    <row r="37" spans="1:9" x14ac:dyDescent="0.25">
      <c r="B37" s="102">
        <v>160</v>
      </c>
      <c r="C37" s="101" t="str">
        <f>'2019_Rohdaten'!C36</f>
        <v xml:space="preserve">  Russische Föderation                  </v>
      </c>
      <c r="E37">
        <f>'2019_Rohdaten'!G36</f>
        <v>22260</v>
      </c>
      <c r="F37" s="125">
        <f>'2019_Rohdaten'!H36/'2019_Rohdaten'!G36*100</f>
        <v>36.747529200359388</v>
      </c>
      <c r="G37" s="125">
        <f>'2019_Rohdaten'!I36/'2019_Rohdaten'!G36*100</f>
        <v>63.230008984725963</v>
      </c>
      <c r="H37" s="125">
        <f>('2019_Rohdaten'!G36-'2019_Rohdaten'!D36)*100/'2019_Rohdaten'!D36</f>
        <v>21.81907732720407</v>
      </c>
      <c r="I37" s="102">
        <v>160</v>
      </c>
    </row>
    <row r="38" spans="1:9" x14ac:dyDescent="0.25">
      <c r="A38" t="s">
        <v>587</v>
      </c>
      <c r="B38" s="102">
        <v>157</v>
      </c>
      <c r="C38" s="101" t="str">
        <f>'2019_Rohdaten'!C37</f>
        <v xml:space="preserve">  Schweden                              </v>
      </c>
      <c r="E38">
        <f>'2019_Rohdaten'!G37</f>
        <v>1565</v>
      </c>
      <c r="F38" s="125">
        <f>'2019_Rohdaten'!H37/'2019_Rohdaten'!G37*100</f>
        <v>46.964856230031948</v>
      </c>
      <c r="G38" s="125">
        <f>'2019_Rohdaten'!I37/'2019_Rohdaten'!G37*100</f>
        <v>53.035143769968052</v>
      </c>
      <c r="H38" s="125">
        <f>('2019_Rohdaten'!G37-'2019_Rohdaten'!D37)*100/'2019_Rohdaten'!D37</f>
        <v>21.506211180124225</v>
      </c>
      <c r="I38" s="102">
        <v>157</v>
      </c>
    </row>
    <row r="39" spans="1:9" x14ac:dyDescent="0.25">
      <c r="B39" s="102">
        <v>158</v>
      </c>
      <c r="C39" s="101" t="str">
        <f>'2019_Rohdaten'!C38</f>
        <v xml:space="preserve">  Schweiz                               </v>
      </c>
      <c r="E39">
        <f>'2019_Rohdaten'!G38</f>
        <v>2385</v>
      </c>
      <c r="F39" s="125">
        <f>'2019_Rohdaten'!H38/'2019_Rohdaten'!G38*100</f>
        <v>46.540880503144656</v>
      </c>
      <c r="G39" s="125">
        <f>'2019_Rohdaten'!I38/'2019_Rohdaten'!G38*100</f>
        <v>53.459119496855344</v>
      </c>
      <c r="H39" s="125">
        <f>('2019_Rohdaten'!G38-'2019_Rohdaten'!D38)*100/'2019_Rohdaten'!D38</f>
        <v>7.8697421981004068</v>
      </c>
      <c r="I39" s="102">
        <v>158</v>
      </c>
    </row>
    <row r="40" spans="1:9" x14ac:dyDescent="0.25">
      <c r="A40" t="s">
        <v>587</v>
      </c>
      <c r="B40" s="102">
        <v>155</v>
      </c>
      <c r="C40" s="101" t="str">
        <f>'2019_Rohdaten'!C39</f>
        <v xml:space="preserve">  Slowakei                              </v>
      </c>
      <c r="E40">
        <f>'2019_Rohdaten'!G39</f>
        <v>2835</v>
      </c>
      <c r="F40" s="125">
        <f>'2019_Rohdaten'!H39/'2019_Rohdaten'!G39*100</f>
        <v>52.204585537918867</v>
      </c>
      <c r="G40" s="125">
        <f>'2019_Rohdaten'!I39/'2019_Rohdaten'!G39*100</f>
        <v>47.795414462081126</v>
      </c>
      <c r="H40" s="125">
        <f>('2019_Rohdaten'!G39-'2019_Rohdaten'!D39)*100/'2019_Rohdaten'!D39</f>
        <v>226.61290322580646</v>
      </c>
      <c r="I40" s="102">
        <v>155</v>
      </c>
    </row>
    <row r="41" spans="1:9" x14ac:dyDescent="0.25">
      <c r="A41" t="s">
        <v>587</v>
      </c>
      <c r="B41" s="102">
        <v>131</v>
      </c>
      <c r="C41" s="101" t="str">
        <f>'2019_Rohdaten'!C40</f>
        <v xml:space="preserve">  Slowenien                             </v>
      </c>
      <c r="E41">
        <f>'2019_Rohdaten'!G40</f>
        <v>915</v>
      </c>
      <c r="F41" s="125">
        <f>'2019_Rohdaten'!H40/'2019_Rohdaten'!G40*100</f>
        <v>56.284153005464475</v>
      </c>
      <c r="G41" s="125">
        <f>'2019_Rohdaten'!I40/'2019_Rohdaten'!G40*100</f>
        <v>44.26229508196721</v>
      </c>
      <c r="H41" s="125">
        <f>('2019_Rohdaten'!G40-'2019_Rohdaten'!D40)*100/'2019_Rohdaten'!D40</f>
        <v>111.31639722863741</v>
      </c>
      <c r="I41" s="102">
        <v>131</v>
      </c>
    </row>
    <row r="42" spans="1:9" x14ac:dyDescent="0.25">
      <c r="B42" s="102">
        <v>159</v>
      </c>
      <c r="C42" s="101" t="str">
        <f>'2019_Rohdaten'!C41</f>
        <v xml:space="preserve">  ehem. Sowjetunion                     </v>
      </c>
      <c r="E42">
        <f>'2019_Rohdaten'!G41</f>
        <v>85</v>
      </c>
      <c r="F42" s="125">
        <f>'2019_Rohdaten'!H41/'2019_Rohdaten'!G41*100</f>
        <v>35.294117647058826</v>
      </c>
      <c r="G42" s="125">
        <f>'2019_Rohdaten'!I41/'2019_Rohdaten'!G41*100</f>
        <v>64.705882352941174</v>
      </c>
      <c r="H42" s="125">
        <f>('2019_Rohdaten'!G41-'2019_Rohdaten'!D41)*100/'2019_Rohdaten'!D41</f>
        <v>-75.073313782991207</v>
      </c>
      <c r="I42" s="102">
        <v>159</v>
      </c>
    </row>
    <row r="43" spans="1:9" x14ac:dyDescent="0.25">
      <c r="A43" t="s">
        <v>587</v>
      </c>
      <c r="B43" s="102">
        <v>161</v>
      </c>
      <c r="C43" s="101" t="str">
        <f>'2019_Rohdaten'!C42</f>
        <v xml:space="preserve">  Spanien                               </v>
      </c>
      <c r="E43">
        <f>'2019_Rohdaten'!G42</f>
        <v>11970</v>
      </c>
      <c r="F43" s="125">
        <f>'2019_Rohdaten'!H42/'2019_Rohdaten'!G42*100</f>
        <v>52.79866332497911</v>
      </c>
      <c r="G43" s="125">
        <f>'2019_Rohdaten'!I42/'2019_Rohdaten'!G42*100</f>
        <v>47.201336675020883</v>
      </c>
      <c r="H43" s="125">
        <f>('2019_Rohdaten'!G42-'2019_Rohdaten'!D42)*100/'2019_Rohdaten'!D42</f>
        <v>27.666382252559728</v>
      </c>
      <c r="I43" s="102">
        <v>161</v>
      </c>
    </row>
    <row r="44" spans="1:9" x14ac:dyDescent="0.25">
      <c r="B44" s="102">
        <v>162</v>
      </c>
      <c r="C44" s="101" t="str">
        <f>'2019_Rohdaten'!C43</f>
        <v xml:space="preserve">  ehem. Tschechoslowakei                </v>
      </c>
      <c r="E44">
        <f>'2019_Rohdaten'!G43</f>
        <v>90</v>
      </c>
      <c r="F44" s="125">
        <f>'2019_Rohdaten'!H43/'2019_Rohdaten'!G43*100</f>
        <v>38.888888888888893</v>
      </c>
      <c r="G44" s="125">
        <f>'2019_Rohdaten'!I43/'2019_Rohdaten'!G43*100</f>
        <v>61.111111111111114</v>
      </c>
      <c r="H44" s="125">
        <f>('2019_Rohdaten'!G43-'2019_Rohdaten'!D43)*100/'2019_Rohdaten'!D43</f>
        <v>-63.265306122448976</v>
      </c>
      <c r="I44" s="102">
        <v>162</v>
      </c>
    </row>
    <row r="45" spans="1:9" x14ac:dyDescent="0.25">
      <c r="A45" t="s">
        <v>587</v>
      </c>
      <c r="B45" s="102">
        <v>164</v>
      </c>
      <c r="C45" s="101" t="str">
        <f>'2019_Rohdaten'!C44</f>
        <v xml:space="preserve">  Tschechische Republik                 </v>
      </c>
      <c r="E45">
        <f>'2019_Rohdaten'!G44</f>
        <v>2180</v>
      </c>
      <c r="F45" s="125">
        <f>'2019_Rohdaten'!H44/'2019_Rohdaten'!G44*100</f>
        <v>44.724770642201833</v>
      </c>
      <c r="G45" s="125">
        <f>'2019_Rohdaten'!I44/'2019_Rohdaten'!G44*100</f>
        <v>55.27522935779816</v>
      </c>
      <c r="H45" s="125">
        <f>('2019_Rohdaten'!G44-'2019_Rohdaten'!D44)*100/'2019_Rohdaten'!D44</f>
        <v>61.242603550295861</v>
      </c>
      <c r="I45" s="102">
        <v>164</v>
      </c>
    </row>
    <row r="46" spans="1:9" x14ac:dyDescent="0.25">
      <c r="B46" s="102">
        <v>163</v>
      </c>
      <c r="C46" s="101" t="str">
        <f>'2019_Rohdaten'!C45</f>
        <v xml:space="preserve">  Türkei                                </v>
      </c>
      <c r="E46">
        <f>'2019_Rohdaten'!G45</f>
        <v>88735</v>
      </c>
      <c r="F46" s="125">
        <f>'2019_Rohdaten'!H45/'2019_Rohdaten'!G45*100</f>
        <v>51.298811066659155</v>
      </c>
      <c r="G46" s="125">
        <f>'2019_Rohdaten'!I45/'2019_Rohdaten'!G45*100</f>
        <v>48.701188933340845</v>
      </c>
      <c r="H46" s="125">
        <f>('2019_Rohdaten'!G45-'2019_Rohdaten'!D45)*100/'2019_Rohdaten'!D45</f>
        <v>-20.486926289001595</v>
      </c>
      <c r="I46" s="102">
        <v>163</v>
      </c>
    </row>
    <row r="47" spans="1:9" x14ac:dyDescent="0.25">
      <c r="B47" s="102">
        <v>166</v>
      </c>
      <c r="C47" s="101" t="str">
        <f>'2019_Rohdaten'!C46</f>
        <v xml:space="preserve">  Ukraine                               </v>
      </c>
      <c r="E47">
        <f>'2019_Rohdaten'!G46</f>
        <v>11345</v>
      </c>
      <c r="F47" s="125">
        <f>'2019_Rohdaten'!H46/'2019_Rohdaten'!G46*100</f>
        <v>36.976641692375495</v>
      </c>
      <c r="G47" s="125">
        <f>'2019_Rohdaten'!I46/'2019_Rohdaten'!G46*100</f>
        <v>63.023358307624498</v>
      </c>
      <c r="H47" s="125">
        <f>('2019_Rohdaten'!G46-'2019_Rohdaten'!D46)*100/'2019_Rohdaten'!D46</f>
        <v>-2.2993455046503617</v>
      </c>
      <c r="I47" s="102">
        <v>166</v>
      </c>
    </row>
    <row r="48" spans="1:9" x14ac:dyDescent="0.25">
      <c r="A48" t="s">
        <v>587</v>
      </c>
      <c r="B48" s="102">
        <v>165</v>
      </c>
      <c r="C48" s="101" t="str">
        <f>'2019_Rohdaten'!C47</f>
        <v xml:space="preserve">  Ungarn                                </v>
      </c>
      <c r="E48">
        <f>'2019_Rohdaten'!G47</f>
        <v>9465</v>
      </c>
      <c r="F48" s="125">
        <f>'2019_Rohdaten'!H47/'2019_Rohdaten'!G47*100</f>
        <v>60.116217643951394</v>
      </c>
      <c r="G48" s="125">
        <f>'2019_Rohdaten'!I47/'2019_Rohdaten'!G47*100</f>
        <v>39.883782356048606</v>
      </c>
      <c r="H48" s="125">
        <f>('2019_Rohdaten'!G47-'2019_Rohdaten'!D47)*100/'2019_Rohdaten'!D47</f>
        <v>313.86095321381725</v>
      </c>
      <c r="I48" s="102">
        <v>165</v>
      </c>
    </row>
    <row r="49" spans="1:9" x14ac:dyDescent="0.25">
      <c r="B49" s="102">
        <v>168</v>
      </c>
      <c r="C49" s="101" t="str">
        <f>'2019_Rohdaten'!C48</f>
        <v xml:space="preserve">  Vereinigtes Königreich GB u.Nordirland</v>
      </c>
      <c r="E49">
        <f>'2019_Rohdaten'!G48</f>
        <v>6750</v>
      </c>
      <c r="F49" s="125">
        <f>'2019_Rohdaten'!H48/'2019_Rohdaten'!G48*100</f>
        <v>69.851851851851848</v>
      </c>
      <c r="G49" s="125">
        <f>'2019_Rohdaten'!I48/'2019_Rohdaten'!G48*100</f>
        <v>30.074074074074076</v>
      </c>
      <c r="H49" s="125">
        <f>('2019_Rohdaten'!G48-'2019_Rohdaten'!D48)*100/'2019_Rohdaten'!D48</f>
        <v>-34.858135495078173</v>
      </c>
      <c r="I49" s="102">
        <v>168</v>
      </c>
    </row>
    <row r="50" spans="1:9" x14ac:dyDescent="0.25">
      <c r="B50" s="102">
        <v>169</v>
      </c>
      <c r="C50" s="101" t="str">
        <f>'2019_Rohdaten'!C49</f>
        <v xml:space="preserve">  Weißrußland                           </v>
      </c>
      <c r="E50">
        <f>'2019_Rohdaten'!G49</f>
        <v>2070</v>
      </c>
      <c r="F50" s="125">
        <f>'2019_Rohdaten'!H49/'2019_Rohdaten'!G49*100</f>
        <v>29.227053140096622</v>
      </c>
      <c r="G50" s="125">
        <f>'2019_Rohdaten'!I49/'2019_Rohdaten'!G49*100</f>
        <v>70.772946859903385</v>
      </c>
      <c r="H50" s="125">
        <f>('2019_Rohdaten'!G49-'2019_Rohdaten'!D49)*100/'2019_Rohdaten'!D49</f>
        <v>29.943502824858758</v>
      </c>
      <c r="I50" s="102">
        <v>169</v>
      </c>
    </row>
    <row r="51" spans="1:9" x14ac:dyDescent="0.25">
      <c r="A51" t="s">
        <v>587</v>
      </c>
      <c r="B51" s="102">
        <v>181</v>
      </c>
      <c r="C51" s="101" t="str">
        <f>'2019_Rohdaten'!C50</f>
        <v xml:space="preserve">  Zypern                                </v>
      </c>
      <c r="E51">
        <f>'2019_Rohdaten'!G50</f>
        <v>115</v>
      </c>
      <c r="F51" s="125">
        <f>'2019_Rohdaten'!H50/'2019_Rohdaten'!G50*100</f>
        <v>52.173913043478258</v>
      </c>
      <c r="G51" s="125">
        <f>'2019_Rohdaten'!I50/'2019_Rohdaten'!G50*100</f>
        <v>47.826086956521742</v>
      </c>
      <c r="H51" s="125">
        <f>('2019_Rohdaten'!G50-'2019_Rohdaten'!D50)*100/'2019_Rohdaten'!D50</f>
        <v>130</v>
      </c>
      <c r="I51" s="102">
        <v>181</v>
      </c>
    </row>
    <row r="52" spans="1:9" x14ac:dyDescent="0.25">
      <c r="B52" s="128">
        <v>199</v>
      </c>
      <c r="C52" s="101" t="str">
        <f>'2019_Rohdaten'!C51</f>
        <v xml:space="preserve">  übrige europäische Staaten            </v>
      </c>
      <c r="E52">
        <f>'2019_Rohdaten'!G51</f>
        <v>5</v>
      </c>
      <c r="F52" s="125">
        <f>'2019_Rohdaten'!H51/'2019_Rohdaten'!G51*100</f>
        <v>100</v>
      </c>
      <c r="G52" s="125">
        <f>'2019_Rohdaten'!I51/'2019_Rohdaten'!G51*100</f>
        <v>0</v>
      </c>
      <c r="H52" s="125">
        <f>('2019_Rohdaten'!G51-'2019_Rohdaten'!D51)*100/'2019_Rohdaten'!D51</f>
        <v>-90.740740740740748</v>
      </c>
      <c r="I52">
        <v>199</v>
      </c>
    </row>
    <row r="53" spans="1:9" x14ac:dyDescent="0.25">
      <c r="B53" s="128">
        <v>1000</v>
      </c>
      <c r="C53" s="101" t="str">
        <f>'2019_Rohdaten'!C52</f>
        <v xml:space="preserve">Europa insgesamt                        </v>
      </c>
      <c r="E53">
        <f>'2019_Rohdaten'!G52</f>
        <v>542155</v>
      </c>
      <c r="F53" s="125">
        <f>'2019_Rohdaten'!H52/'2019_Rohdaten'!G52*100</f>
        <v>53.671920391769881</v>
      </c>
      <c r="G53" s="125">
        <f>'2019_Rohdaten'!I52/'2019_Rohdaten'!G52*100</f>
        <v>46.328079608230119</v>
      </c>
      <c r="H53" s="125">
        <f>('2019_Rohdaten'!G52-'2019_Rohdaten'!D52)*100/'2019_Rohdaten'!D52</f>
        <v>53.69209137245786</v>
      </c>
      <c r="I53">
        <v>1000</v>
      </c>
    </row>
    <row r="54" spans="1:9" x14ac:dyDescent="0.25">
      <c r="B54" s="128">
        <v>999</v>
      </c>
      <c r="C54" s="101" t="s">
        <v>155</v>
      </c>
      <c r="E54">
        <f>SUMIF($A$6:$A$53,"EU",E6:E53)</f>
        <v>359185</v>
      </c>
      <c r="F54" s="125">
        <f>SUMIF($A$6:$A$53,"EU",F6:F53)/27</f>
        <v>51.533085504769041</v>
      </c>
      <c r="G54" s="125">
        <f>SUMIF($A$6:$A$53,"EU",G6:G53)/27</f>
        <v>48.500422135371529</v>
      </c>
      <c r="H54" s="125">
        <f>SUMIF($A$6:$A$53,"EU",H6:H53)/27</f>
        <v>194.02198188234675</v>
      </c>
      <c r="I54">
        <v>999</v>
      </c>
    </row>
    <row r="55" spans="1:9" x14ac:dyDescent="0.25">
      <c r="B55" s="102">
        <v>221</v>
      </c>
      <c r="C55" s="101" t="str">
        <f>'2019_Rohdaten'!C53</f>
        <v xml:space="preserve">  Algerien                              </v>
      </c>
      <c r="E55">
        <f>'2019_Rohdaten'!G53</f>
        <v>1380</v>
      </c>
      <c r="F55" s="125">
        <f>'2019_Rohdaten'!H53/'2019_Rohdaten'!G53*100</f>
        <v>73.550724637681171</v>
      </c>
      <c r="G55" s="125">
        <f>'2019_Rohdaten'!I53/'2019_Rohdaten'!G53*100</f>
        <v>26.811594202898554</v>
      </c>
      <c r="H55" s="125">
        <f>('2019_Rohdaten'!G53-'2019_Rohdaten'!D53)*100/'2019_Rohdaten'!D53</f>
        <v>111.65644171779141</v>
      </c>
      <c r="I55" s="102">
        <v>221</v>
      </c>
    </row>
    <row r="56" spans="1:9" x14ac:dyDescent="0.25">
      <c r="B56" s="102">
        <v>223</v>
      </c>
      <c r="C56" s="101" t="str">
        <f>'2019_Rohdaten'!C54</f>
        <v xml:space="preserve">  Angola                                </v>
      </c>
      <c r="E56">
        <f>'2019_Rohdaten'!G54</f>
        <v>235</v>
      </c>
      <c r="F56" s="125">
        <f>'2019_Rohdaten'!H54/'2019_Rohdaten'!G54*100</f>
        <v>55.319148936170215</v>
      </c>
      <c r="G56" s="125">
        <f>'2019_Rohdaten'!I54/'2019_Rohdaten'!G54*100</f>
        <v>44.680851063829785</v>
      </c>
      <c r="H56" s="125">
        <f>('2019_Rohdaten'!G54-'2019_Rohdaten'!D54)*100/'2019_Rohdaten'!D54</f>
        <v>-50.836820083682007</v>
      </c>
      <c r="I56" s="102">
        <v>223</v>
      </c>
    </row>
    <row r="57" spans="1:9" x14ac:dyDescent="0.25">
      <c r="B57" s="102">
        <v>287</v>
      </c>
      <c r="C57" s="101" t="str">
        <f>'2019_Rohdaten'!C55</f>
        <v xml:space="preserve">  Ägypten                               </v>
      </c>
      <c r="E57">
        <f>'2019_Rohdaten'!G55</f>
        <v>2095</v>
      </c>
      <c r="F57" s="125">
        <f>'2019_Rohdaten'!H55/'2019_Rohdaten'!G55*100</f>
        <v>67.5417661097852</v>
      </c>
      <c r="G57" s="125">
        <f>'2019_Rohdaten'!I55/'2019_Rohdaten'!G55*100</f>
        <v>32.4582338902148</v>
      </c>
      <c r="H57" s="125">
        <f>('2019_Rohdaten'!G55-'2019_Rohdaten'!D55)*100/'2019_Rohdaten'!D55</f>
        <v>282.99817184643513</v>
      </c>
      <c r="I57" s="102">
        <v>287</v>
      </c>
    </row>
    <row r="58" spans="1:9" x14ac:dyDescent="0.25">
      <c r="B58" s="102">
        <v>225</v>
      </c>
      <c r="C58" s="101" t="str">
        <f>'2019_Rohdaten'!C56</f>
        <v xml:space="preserve">  Äthiopien                             </v>
      </c>
      <c r="E58">
        <f>'2019_Rohdaten'!G56</f>
        <v>375</v>
      </c>
      <c r="F58" s="125">
        <f>'2019_Rohdaten'!H56/'2019_Rohdaten'!G56*100</f>
        <v>48</v>
      </c>
      <c r="G58" s="125">
        <f>'2019_Rohdaten'!I56/'2019_Rohdaten'!G56*100</f>
        <v>52</v>
      </c>
      <c r="H58" s="125">
        <f>('2019_Rohdaten'!G56-'2019_Rohdaten'!D56)*100/'2019_Rohdaten'!D56</f>
        <v>57.563025210084035</v>
      </c>
      <c r="I58" s="102">
        <v>225</v>
      </c>
    </row>
    <row r="59" spans="1:9" x14ac:dyDescent="0.25">
      <c r="B59" s="102">
        <v>229</v>
      </c>
      <c r="C59" s="101" t="str">
        <f>'2019_Rohdaten'!C57</f>
        <v xml:space="preserve">  Benin                                 </v>
      </c>
      <c r="E59">
        <f>'2019_Rohdaten'!G57</f>
        <v>125</v>
      </c>
      <c r="F59" s="125">
        <f>'2019_Rohdaten'!H57/'2019_Rohdaten'!G57*100</f>
        <v>64</v>
      </c>
      <c r="G59" s="125">
        <f>'2019_Rohdaten'!I57/'2019_Rohdaten'!G57*100</f>
        <v>40</v>
      </c>
      <c r="H59" s="125">
        <f>('2019_Rohdaten'!G57-'2019_Rohdaten'!D57)*100/'2019_Rohdaten'!D57</f>
        <v>108.33333333333333</v>
      </c>
      <c r="I59" s="102">
        <v>229</v>
      </c>
    </row>
    <row r="60" spans="1:9" x14ac:dyDescent="0.25">
      <c r="B60" s="102">
        <v>258</v>
      </c>
      <c r="C60" s="101" t="str">
        <f>'2019_Rohdaten'!C58</f>
        <v xml:space="preserve">  Burkina Faso                          </v>
      </c>
      <c r="E60">
        <f>'2019_Rohdaten'!G58</f>
        <v>100</v>
      </c>
      <c r="F60" s="125">
        <f>'2019_Rohdaten'!H58/'2019_Rohdaten'!G58*100</f>
        <v>65</v>
      </c>
      <c r="G60" s="125">
        <f>'2019_Rohdaten'!I58/'2019_Rohdaten'!G58*100</f>
        <v>35</v>
      </c>
      <c r="H60" s="125">
        <f>('2019_Rohdaten'!G58-'2019_Rohdaten'!D58)*100/'2019_Rohdaten'!D58</f>
        <v>40.845070422535208</v>
      </c>
      <c r="I60" s="102">
        <v>258</v>
      </c>
    </row>
    <row r="61" spans="1:9" x14ac:dyDescent="0.25">
      <c r="B61" s="102">
        <v>231</v>
      </c>
      <c r="C61" s="101" t="str">
        <f>'2019_Rohdaten'!C59</f>
        <v xml:space="preserve">  Cote d'Ivoire                         </v>
      </c>
      <c r="E61">
        <f>'2019_Rohdaten'!G59</f>
        <v>3040</v>
      </c>
      <c r="F61" s="125">
        <f>'2019_Rohdaten'!H59/'2019_Rohdaten'!G59*100</f>
        <v>73.35526315789474</v>
      </c>
      <c r="G61" s="125">
        <f>'2019_Rohdaten'!I59/'2019_Rohdaten'!G59*100</f>
        <v>26.809210526315791</v>
      </c>
      <c r="H61" s="125">
        <f>('2019_Rohdaten'!G59-'2019_Rohdaten'!D59)*100/'2019_Rohdaten'!D59</f>
        <v>913.33333333333337</v>
      </c>
      <c r="I61" s="102">
        <v>231</v>
      </c>
    </row>
    <row r="62" spans="1:9" x14ac:dyDescent="0.25">
      <c r="B62" s="102">
        <v>224</v>
      </c>
      <c r="C62" s="101" t="str">
        <f>'2019_Rohdaten'!C60</f>
        <v xml:space="preserve">  Eritrea                               </v>
      </c>
      <c r="E62">
        <f>'2019_Rohdaten'!G60</f>
        <v>3800</v>
      </c>
      <c r="F62" s="125">
        <f>'2019_Rohdaten'!H60/'2019_Rohdaten'!G60*100</f>
        <v>68.026315789473685</v>
      </c>
      <c r="G62" s="125">
        <f>'2019_Rohdaten'!I60/'2019_Rohdaten'!G60*100</f>
        <v>32.10526315789474</v>
      </c>
      <c r="H62" s="125">
        <f>('2019_Rohdaten'!G60-'2019_Rohdaten'!D60)*100/'2019_Rohdaten'!D60</f>
        <v>3484.9056603773583</v>
      </c>
      <c r="I62" s="102">
        <v>224</v>
      </c>
    </row>
    <row r="63" spans="1:9" x14ac:dyDescent="0.25">
      <c r="B63" s="102">
        <v>237</v>
      </c>
      <c r="C63" s="101" t="str">
        <f>'2019_Rohdaten'!C61</f>
        <v xml:space="preserve">  Gambia                                </v>
      </c>
      <c r="E63">
        <f>'2019_Rohdaten'!G61</f>
        <v>880</v>
      </c>
      <c r="F63" s="125">
        <f>'2019_Rohdaten'!H61/'2019_Rohdaten'!G61*100</f>
        <v>80.681818181818173</v>
      </c>
      <c r="G63" s="125">
        <f>'2019_Rohdaten'!I61/'2019_Rohdaten'!G61*100</f>
        <v>19.886363636363637</v>
      </c>
      <c r="H63" s="125">
        <f>('2019_Rohdaten'!G61-'2019_Rohdaten'!D61)*100/'2019_Rohdaten'!D61</f>
        <v>169.93865030674846</v>
      </c>
      <c r="I63" s="102">
        <v>237</v>
      </c>
    </row>
    <row r="64" spans="1:9" x14ac:dyDescent="0.25">
      <c r="B64" s="102">
        <v>238</v>
      </c>
      <c r="C64" s="101" t="str">
        <f>'2019_Rohdaten'!C62</f>
        <v xml:space="preserve">  Ghana                                 </v>
      </c>
      <c r="E64">
        <f>'2019_Rohdaten'!G62</f>
        <v>2945</v>
      </c>
      <c r="F64" s="125">
        <f>'2019_Rohdaten'!H62/'2019_Rohdaten'!G62*100</f>
        <v>50.084889643463491</v>
      </c>
      <c r="G64" s="125">
        <f>'2019_Rohdaten'!I62/'2019_Rohdaten'!G62*100</f>
        <v>49.745331069609506</v>
      </c>
      <c r="H64" s="125">
        <f>('2019_Rohdaten'!G62-'2019_Rohdaten'!D62)*100/'2019_Rohdaten'!D62</f>
        <v>154.09836065573771</v>
      </c>
      <c r="I64" s="102">
        <v>238</v>
      </c>
    </row>
    <row r="65" spans="2:9" x14ac:dyDescent="0.25">
      <c r="B65" s="102">
        <v>262</v>
      </c>
      <c r="C65" s="101" t="str">
        <f>'2019_Rohdaten'!C63</f>
        <v xml:space="preserve">  Kamerun                               </v>
      </c>
      <c r="E65">
        <f>'2019_Rohdaten'!G63</f>
        <v>2005</v>
      </c>
      <c r="F65" s="125">
        <f>'2019_Rohdaten'!H63/'2019_Rohdaten'!G63*100</f>
        <v>55.361596009975067</v>
      </c>
      <c r="G65" s="125">
        <f>'2019_Rohdaten'!I63/'2019_Rohdaten'!G63*100</f>
        <v>44.638403990024941</v>
      </c>
      <c r="H65" s="125">
        <f>('2019_Rohdaten'!G63-'2019_Rohdaten'!D63)*100/'2019_Rohdaten'!D63</f>
        <v>73.593073593073598</v>
      </c>
      <c r="I65" s="102">
        <v>262</v>
      </c>
    </row>
    <row r="66" spans="2:9" x14ac:dyDescent="0.25">
      <c r="B66" s="102">
        <v>243</v>
      </c>
      <c r="C66" s="101" t="str">
        <f>'2019_Rohdaten'!C64</f>
        <v xml:space="preserve">  Kenia                                 </v>
      </c>
      <c r="E66">
        <f>'2019_Rohdaten'!G64</f>
        <v>665</v>
      </c>
      <c r="F66" s="125">
        <f>'2019_Rohdaten'!H64/'2019_Rohdaten'!G64*100</f>
        <v>30.82706766917293</v>
      </c>
      <c r="G66" s="125">
        <f>'2019_Rohdaten'!I64/'2019_Rohdaten'!G64*100</f>
        <v>69.172932330827066</v>
      </c>
      <c r="H66" s="125">
        <f>('2019_Rohdaten'!G64-'2019_Rohdaten'!D64)*100/'2019_Rohdaten'!D64</f>
        <v>70.076726342710998</v>
      </c>
      <c r="I66" s="102">
        <v>243</v>
      </c>
    </row>
    <row r="67" spans="2:9" x14ac:dyDescent="0.25">
      <c r="B67" s="102">
        <v>247</v>
      </c>
      <c r="C67" s="101" t="str">
        <f>'2019_Rohdaten'!C65</f>
        <v xml:space="preserve">  Liberia                               </v>
      </c>
      <c r="E67">
        <f>'2019_Rohdaten'!G65</f>
        <v>645</v>
      </c>
      <c r="F67" s="125">
        <f>'2019_Rohdaten'!H65/'2019_Rohdaten'!G65*100</f>
        <v>80.620155038759691</v>
      </c>
      <c r="G67" s="125">
        <f>'2019_Rohdaten'!I65/'2019_Rohdaten'!G65*100</f>
        <v>19.379844961240313</v>
      </c>
      <c r="H67" s="125">
        <f>('2019_Rohdaten'!G65-'2019_Rohdaten'!D65)*100/'2019_Rohdaten'!D65</f>
        <v>327.15231788079473</v>
      </c>
      <c r="I67" s="102">
        <v>247</v>
      </c>
    </row>
    <row r="68" spans="2:9" x14ac:dyDescent="0.25">
      <c r="B68" s="102">
        <v>252</v>
      </c>
      <c r="C68" s="101" t="str">
        <f>'2019_Rohdaten'!C66</f>
        <v xml:space="preserve">  Marokko                               </v>
      </c>
      <c r="E68">
        <f>'2019_Rohdaten'!G66</f>
        <v>2380</v>
      </c>
      <c r="F68" s="125">
        <f>'2019_Rohdaten'!H66/'2019_Rohdaten'!G66*100</f>
        <v>56.512605042016808</v>
      </c>
      <c r="G68" s="125">
        <f>'2019_Rohdaten'!I66/'2019_Rohdaten'!G66*100</f>
        <v>43.487394957983192</v>
      </c>
      <c r="H68" s="125">
        <f>('2019_Rohdaten'!G66-'2019_Rohdaten'!D66)*100/'2019_Rohdaten'!D66</f>
        <v>70.365068002863282</v>
      </c>
      <c r="I68" s="102">
        <v>252</v>
      </c>
    </row>
    <row r="69" spans="2:9" x14ac:dyDescent="0.25">
      <c r="B69" s="102">
        <v>232</v>
      </c>
      <c r="C69" s="101" t="str">
        <f>'2019_Rohdaten'!C67</f>
        <v xml:space="preserve">  Nigeria                               </v>
      </c>
      <c r="E69">
        <f>'2019_Rohdaten'!G67</f>
        <v>2835</v>
      </c>
      <c r="F69" s="125">
        <f>'2019_Rohdaten'!H67/'2019_Rohdaten'!G67*100</f>
        <v>57.671957671957671</v>
      </c>
      <c r="G69" s="125">
        <f>'2019_Rohdaten'!I67/'2019_Rohdaten'!G67*100</f>
        <v>42.328042328042329</v>
      </c>
      <c r="H69" s="125">
        <f>('2019_Rohdaten'!G67-'2019_Rohdaten'!D67)*100/'2019_Rohdaten'!D67</f>
        <v>179.03543307086613</v>
      </c>
      <c r="I69" s="102">
        <v>232</v>
      </c>
    </row>
    <row r="70" spans="2:9" x14ac:dyDescent="0.25">
      <c r="B70" s="102">
        <v>269</v>
      </c>
      <c r="C70" s="101" t="str">
        <f>'2019_Rohdaten'!C68</f>
        <v xml:space="preserve">  Senegal                               </v>
      </c>
      <c r="E70">
        <f>'2019_Rohdaten'!G68</f>
        <v>265</v>
      </c>
      <c r="F70" s="125">
        <f>'2019_Rohdaten'!H68/'2019_Rohdaten'!G68*100</f>
        <v>62.264150943396224</v>
      </c>
      <c r="G70" s="125">
        <f>'2019_Rohdaten'!I68/'2019_Rohdaten'!G68*100</f>
        <v>37.735849056603776</v>
      </c>
      <c r="H70" s="125">
        <f>('2019_Rohdaten'!G68-'2019_Rohdaten'!D68)*100/'2019_Rohdaten'!D68</f>
        <v>113.70967741935483</v>
      </c>
      <c r="I70" s="102">
        <v>269</v>
      </c>
    </row>
    <row r="71" spans="2:9" x14ac:dyDescent="0.25">
      <c r="B71" s="102">
        <v>272</v>
      </c>
      <c r="C71" s="101" t="str">
        <f>'2019_Rohdaten'!C69</f>
        <v xml:space="preserve">  Sierra Leone                          </v>
      </c>
      <c r="E71">
        <f>'2019_Rohdaten'!G69</f>
        <v>125</v>
      </c>
      <c r="F71" s="125">
        <f>'2019_Rohdaten'!H69/'2019_Rohdaten'!G69*100</f>
        <v>72</v>
      </c>
      <c r="G71" s="125">
        <f>'2019_Rohdaten'!I69/'2019_Rohdaten'!G69*100</f>
        <v>28.000000000000004</v>
      </c>
      <c r="H71" s="125">
        <f>('2019_Rohdaten'!G69-'2019_Rohdaten'!D69)*100/'2019_Rohdaten'!D69</f>
        <v>-62.686567164179102</v>
      </c>
      <c r="I71" s="102">
        <v>272</v>
      </c>
    </row>
    <row r="72" spans="2:9" x14ac:dyDescent="0.25">
      <c r="B72" s="102">
        <v>273</v>
      </c>
      <c r="C72" s="101" t="str">
        <f>'2019_Rohdaten'!C70</f>
        <v xml:space="preserve">  Somalia                               </v>
      </c>
      <c r="E72">
        <f>'2019_Rohdaten'!G70</f>
        <v>3205</v>
      </c>
      <c r="F72" s="125">
        <f>'2019_Rohdaten'!H70/'2019_Rohdaten'!G70*100</f>
        <v>62.246489859594377</v>
      </c>
      <c r="G72" s="125">
        <f>'2019_Rohdaten'!I70/'2019_Rohdaten'!G70*100</f>
        <v>37.753510140405616</v>
      </c>
      <c r="H72" s="125">
        <f>('2019_Rohdaten'!G70-'2019_Rohdaten'!D70)*100/'2019_Rohdaten'!D70</f>
        <v>1065.4545454545455</v>
      </c>
      <c r="I72" s="102">
        <v>273</v>
      </c>
    </row>
    <row r="73" spans="2:9" x14ac:dyDescent="0.25">
      <c r="B73" s="102">
        <v>263</v>
      </c>
      <c r="C73" s="101" t="str">
        <f>'2019_Rohdaten'!C71</f>
        <v xml:space="preserve">  Südafrika                             </v>
      </c>
      <c r="E73">
        <f>'2019_Rohdaten'!G71</f>
        <v>515</v>
      </c>
      <c r="F73" s="125">
        <f>'2019_Rohdaten'!H71/'2019_Rohdaten'!G71*100</f>
        <v>46.601941747572816</v>
      </c>
      <c r="G73" s="125">
        <f>'2019_Rohdaten'!I71/'2019_Rohdaten'!G71*100</f>
        <v>53.398058252427184</v>
      </c>
      <c r="H73" s="125">
        <f>('2019_Rohdaten'!G71-'2019_Rohdaten'!D71)*100/'2019_Rohdaten'!D71</f>
        <v>28.75</v>
      </c>
      <c r="I73" s="102">
        <v>263</v>
      </c>
    </row>
    <row r="74" spans="2:9" x14ac:dyDescent="0.25">
      <c r="B74" s="102">
        <v>276</v>
      </c>
      <c r="C74" s="101" t="str">
        <f>'2019_Rohdaten'!C72</f>
        <v xml:space="preserve">  Sudan (einschl. Südsudan) (bis 2010)  </v>
      </c>
      <c r="E74">
        <f>'2019_Rohdaten'!G72</f>
        <v>240</v>
      </c>
      <c r="F74" s="125">
        <f>'2019_Rohdaten'!H72/'2019_Rohdaten'!G72*100</f>
        <v>87.5</v>
      </c>
      <c r="G74" s="125">
        <f>'2019_Rohdaten'!I72/'2019_Rohdaten'!G72*100</f>
        <v>12.5</v>
      </c>
      <c r="H74" s="125">
        <f>('2019_Rohdaten'!G72-'2019_Rohdaten'!D72)*100/'2019_Rohdaten'!D72</f>
        <v>14.285714285714286</v>
      </c>
      <c r="I74" s="102">
        <v>276</v>
      </c>
    </row>
    <row r="75" spans="2:9" x14ac:dyDescent="0.25">
      <c r="B75" s="102">
        <v>277</v>
      </c>
      <c r="C75" s="101" t="str">
        <f>'2019_Rohdaten'!C73</f>
        <v xml:space="preserve">  Sudan (ab 2011)                       </v>
      </c>
      <c r="E75">
        <f>'2019_Rohdaten'!G73</f>
        <v>4425</v>
      </c>
      <c r="F75" s="125">
        <f>'2019_Rohdaten'!H73/'2019_Rohdaten'!G73*100</f>
        <v>80.33898305084746</v>
      </c>
      <c r="G75" s="125">
        <f>'2019_Rohdaten'!I73/'2019_Rohdaten'!G73*100</f>
        <v>19.661016949152543</v>
      </c>
      <c r="H75" s="125" t="e">
        <f>('2019_Rohdaten'!G73-'2019_Rohdaten'!D73)*100/'2019_Rohdaten'!D73</f>
        <v>#DIV/0!</v>
      </c>
      <c r="I75" s="102">
        <v>277</v>
      </c>
    </row>
    <row r="76" spans="2:9" x14ac:dyDescent="0.25">
      <c r="B76" s="102">
        <v>278</v>
      </c>
      <c r="C76" s="101" t="str">
        <f>'2019_Rohdaten'!C74</f>
        <v xml:space="preserve">  Südsudan (ab 2011)                    </v>
      </c>
      <c r="E76">
        <f>'2019_Rohdaten'!G74</f>
        <v>185</v>
      </c>
      <c r="F76" s="125">
        <f>'2019_Rohdaten'!H74/'2019_Rohdaten'!G74*100</f>
        <v>83.78378378378379</v>
      </c>
      <c r="G76" s="125">
        <f>'2019_Rohdaten'!I74/'2019_Rohdaten'!G74*100</f>
        <v>16.216216216216218</v>
      </c>
      <c r="H76" s="125" t="e">
        <f>('2019_Rohdaten'!G74-'2019_Rohdaten'!D74)*100/'2019_Rohdaten'!D74</f>
        <v>#DIV/0!</v>
      </c>
      <c r="I76" s="102">
        <v>278</v>
      </c>
    </row>
    <row r="77" spans="2:9" x14ac:dyDescent="0.25">
      <c r="B77" s="102">
        <v>283</v>
      </c>
      <c r="C77" s="101" t="str">
        <f>'2019_Rohdaten'!C75</f>
        <v xml:space="preserve">  Togo                                  </v>
      </c>
      <c r="E77">
        <f>'2019_Rohdaten'!G75</f>
        <v>575</v>
      </c>
      <c r="F77" s="125">
        <f>'2019_Rohdaten'!H75/'2019_Rohdaten'!G75*100</f>
        <v>45.217391304347828</v>
      </c>
      <c r="G77" s="125">
        <f>'2019_Rohdaten'!I75/'2019_Rohdaten'!G75*100</f>
        <v>54.782608695652172</v>
      </c>
      <c r="H77" s="125">
        <f>('2019_Rohdaten'!G75-'2019_Rohdaten'!D75)*100/'2019_Rohdaten'!D75</f>
        <v>-19.35483870967742</v>
      </c>
      <c r="I77" s="102">
        <v>283</v>
      </c>
    </row>
    <row r="78" spans="2:9" x14ac:dyDescent="0.25">
      <c r="B78" s="102">
        <v>285</v>
      </c>
      <c r="C78" s="101" t="str">
        <f>'2019_Rohdaten'!C76</f>
        <v xml:space="preserve">  Tunesien                              </v>
      </c>
      <c r="E78">
        <f>'2019_Rohdaten'!G76</f>
        <v>3725</v>
      </c>
      <c r="F78" s="125">
        <f>'2019_Rohdaten'!H76/'2019_Rohdaten'!G76*100</f>
        <v>65.100671140939596</v>
      </c>
      <c r="G78" s="125">
        <f>'2019_Rohdaten'!I76/'2019_Rohdaten'!G76*100</f>
        <v>34.765100671140942</v>
      </c>
      <c r="H78" s="125">
        <f>('2019_Rohdaten'!G76-'2019_Rohdaten'!D76)*100/'2019_Rohdaten'!D76</f>
        <v>67.190305206463194</v>
      </c>
      <c r="I78" s="102">
        <v>285</v>
      </c>
    </row>
    <row r="79" spans="2:9" x14ac:dyDescent="0.25">
      <c r="B79" s="102">
        <v>246</v>
      </c>
      <c r="C79" s="101" t="str">
        <f>'2019_Rohdaten'!C77</f>
        <v xml:space="preserve">  Kongo, Dem. Volksrepublik (ehem.Zaire)</v>
      </c>
      <c r="E79">
        <f>'2019_Rohdaten'!G77</f>
        <v>255</v>
      </c>
      <c r="F79" s="125">
        <f>'2019_Rohdaten'!H77/'2019_Rohdaten'!G77*100</f>
        <v>52.941176470588239</v>
      </c>
      <c r="G79" s="125">
        <f>'2019_Rohdaten'!I77/'2019_Rohdaten'!G77*100</f>
        <v>47.058823529411761</v>
      </c>
      <c r="H79" s="125">
        <f>('2019_Rohdaten'!G77-'2019_Rohdaten'!D77)*100/'2019_Rohdaten'!D77</f>
        <v>-59.0032154340836</v>
      </c>
      <c r="I79" s="102">
        <v>246</v>
      </c>
    </row>
    <row r="80" spans="2:9" x14ac:dyDescent="0.25">
      <c r="B80" s="128">
        <v>299</v>
      </c>
      <c r="C80" s="101" t="str">
        <f>'2019_Rohdaten'!C78</f>
        <v xml:space="preserve">  übrige afrikanische Staaten           </v>
      </c>
      <c r="E80">
        <f>'2019_Rohdaten'!G78</f>
        <v>4990</v>
      </c>
      <c r="F80" s="125">
        <f>'2019_Rohdaten'!H78/'2019_Rohdaten'!G78*100</f>
        <v>58.817635270541082</v>
      </c>
      <c r="G80" s="125">
        <f>'2019_Rohdaten'!I78/'2019_Rohdaten'!G78*100</f>
        <v>41.182364729458918</v>
      </c>
      <c r="H80" s="125">
        <f>('2019_Rohdaten'!G78-'2019_Rohdaten'!D78)*100/'2019_Rohdaten'!D78</f>
        <v>279.46768060836501</v>
      </c>
      <c r="I80">
        <v>299</v>
      </c>
    </row>
    <row r="81" spans="2:9" x14ac:dyDescent="0.25">
      <c r="B81" s="128">
        <v>2000</v>
      </c>
      <c r="C81" s="101" t="str">
        <f>'2019_Rohdaten'!C79</f>
        <v xml:space="preserve">Afrika insgesamt                        </v>
      </c>
      <c r="E81">
        <f>'2019_Rohdaten'!G79</f>
        <v>42015</v>
      </c>
      <c r="F81" s="125">
        <f>'2019_Rohdaten'!H79/'2019_Rohdaten'!G79*100</f>
        <v>63.941449482327741</v>
      </c>
      <c r="G81" s="125">
        <f>'2019_Rohdaten'!I79/'2019_Rohdaten'!G79*100</f>
        <v>36.070451029394263</v>
      </c>
      <c r="H81" s="125">
        <f>('2019_Rohdaten'!G79-'2019_Rohdaten'!D79)*100/'2019_Rohdaten'!D79</f>
        <v>194.44950592192865</v>
      </c>
      <c r="I81">
        <v>2000</v>
      </c>
    </row>
    <row r="82" spans="2:9" x14ac:dyDescent="0.25">
      <c r="B82" s="102">
        <v>323</v>
      </c>
      <c r="C82" s="101" t="str">
        <f>'2019_Rohdaten'!C80</f>
        <v xml:space="preserve">  Argentinien                           </v>
      </c>
      <c r="E82">
        <f>'2019_Rohdaten'!G80</f>
        <v>395</v>
      </c>
      <c r="F82" s="125">
        <f>'2019_Rohdaten'!H80/'2019_Rohdaten'!G80*100</f>
        <v>49.367088607594937</v>
      </c>
      <c r="G82" s="125">
        <f>'2019_Rohdaten'!I80/'2019_Rohdaten'!G80*100</f>
        <v>50.632911392405063</v>
      </c>
      <c r="H82" s="125">
        <f>('2019_Rohdaten'!G80-'2019_Rohdaten'!D80)*100/'2019_Rohdaten'!D80</f>
        <v>32.996632996632997</v>
      </c>
      <c r="I82" s="102">
        <v>323</v>
      </c>
    </row>
    <row r="83" spans="2:9" x14ac:dyDescent="0.25">
      <c r="B83" s="102">
        <v>326</v>
      </c>
      <c r="C83" s="101" t="str">
        <f>'2019_Rohdaten'!C81</f>
        <v xml:space="preserve">  Bolivien                              </v>
      </c>
      <c r="E83">
        <f>'2019_Rohdaten'!G81</f>
        <v>145</v>
      </c>
      <c r="F83" s="125">
        <f>'2019_Rohdaten'!H81/'2019_Rohdaten'!G81*100</f>
        <v>37.931034482758619</v>
      </c>
      <c r="G83" s="125">
        <f>'2019_Rohdaten'!I81/'2019_Rohdaten'!G81*100</f>
        <v>58.620689655172406</v>
      </c>
      <c r="H83" s="125">
        <f>('2019_Rohdaten'!G81-'2019_Rohdaten'!D81)*100/'2019_Rohdaten'!D81</f>
        <v>12.403100775193799</v>
      </c>
      <c r="I83" s="102">
        <v>326</v>
      </c>
    </row>
    <row r="84" spans="2:9" x14ac:dyDescent="0.25">
      <c r="B84" s="102">
        <v>327</v>
      </c>
      <c r="C84" s="101" t="str">
        <f>'2019_Rohdaten'!C82</f>
        <v xml:space="preserve">  Brasilien                             </v>
      </c>
      <c r="E84">
        <f>'2019_Rohdaten'!G82</f>
        <v>3190</v>
      </c>
      <c r="F84" s="125">
        <f>'2019_Rohdaten'!H82/'2019_Rohdaten'!G82*100</f>
        <v>37.774294670846395</v>
      </c>
      <c r="G84" s="125">
        <f>'2019_Rohdaten'!I82/'2019_Rohdaten'!G82*100</f>
        <v>62.225705329153605</v>
      </c>
      <c r="H84" s="125">
        <f>('2019_Rohdaten'!G82-'2019_Rohdaten'!D82)*100/'2019_Rohdaten'!D82</f>
        <v>67.983149025803058</v>
      </c>
      <c r="I84" s="102">
        <v>327</v>
      </c>
    </row>
    <row r="85" spans="2:9" x14ac:dyDescent="0.25">
      <c r="B85" s="102">
        <v>332</v>
      </c>
      <c r="C85" s="101" t="str">
        <f>'2019_Rohdaten'!C83</f>
        <v xml:space="preserve">  Chile                                 </v>
      </c>
      <c r="E85">
        <f>'2019_Rohdaten'!G83</f>
        <v>555</v>
      </c>
      <c r="F85" s="125">
        <f>'2019_Rohdaten'!H83/'2019_Rohdaten'!G83*100</f>
        <v>51.351351351351347</v>
      </c>
      <c r="G85" s="125">
        <f>'2019_Rohdaten'!I83/'2019_Rohdaten'!G83*100</f>
        <v>48.648648648648653</v>
      </c>
      <c r="H85" s="125">
        <f>('2019_Rohdaten'!G83-'2019_Rohdaten'!D83)*100/'2019_Rohdaten'!D83</f>
        <v>45.669291338582674</v>
      </c>
      <c r="I85" s="102">
        <v>332</v>
      </c>
    </row>
    <row r="86" spans="2:9" x14ac:dyDescent="0.25">
      <c r="B86" s="102">
        <v>335</v>
      </c>
      <c r="C86" s="101" t="str">
        <f>'2019_Rohdaten'!C84</f>
        <v xml:space="preserve">  Dominikanische Republik               </v>
      </c>
      <c r="E86">
        <f>'2019_Rohdaten'!G84</f>
        <v>455</v>
      </c>
      <c r="F86" s="125">
        <f>'2019_Rohdaten'!H84/'2019_Rohdaten'!G84*100</f>
        <v>36.263736263736263</v>
      </c>
      <c r="G86" s="125">
        <f>'2019_Rohdaten'!I84/'2019_Rohdaten'!G84*100</f>
        <v>62.637362637362635</v>
      </c>
      <c r="H86" s="125">
        <f>('2019_Rohdaten'!G84-'2019_Rohdaten'!D84)*100/'2019_Rohdaten'!D84</f>
        <v>2.0179372197309418</v>
      </c>
      <c r="I86" s="102">
        <v>335</v>
      </c>
    </row>
    <row r="87" spans="2:9" x14ac:dyDescent="0.25">
      <c r="B87" s="102">
        <v>348</v>
      </c>
      <c r="C87" s="101" t="str">
        <f>'2019_Rohdaten'!C85</f>
        <v xml:space="preserve">  Kanada                                </v>
      </c>
      <c r="E87">
        <f>'2019_Rohdaten'!G85</f>
        <v>1020</v>
      </c>
      <c r="F87" s="125">
        <f>'2019_Rohdaten'!H85/'2019_Rohdaten'!G85*100</f>
        <v>48.03921568627451</v>
      </c>
      <c r="G87" s="125">
        <f>'2019_Rohdaten'!I85/'2019_Rohdaten'!G85*100</f>
        <v>51.960784313725497</v>
      </c>
      <c r="H87" s="125">
        <f>('2019_Rohdaten'!G85-'2019_Rohdaten'!D85)*100/'2019_Rohdaten'!D85</f>
        <v>27.5</v>
      </c>
      <c r="I87" s="102">
        <v>348</v>
      </c>
    </row>
    <row r="88" spans="2:9" x14ac:dyDescent="0.25">
      <c r="B88" s="102">
        <v>349</v>
      </c>
      <c r="C88" s="101" t="str">
        <f>'2019_Rohdaten'!C86</f>
        <v xml:space="preserve">  Kolumbien                             </v>
      </c>
      <c r="E88">
        <f>'2019_Rohdaten'!G86</f>
        <v>1875</v>
      </c>
      <c r="F88" s="125">
        <f>'2019_Rohdaten'!H86/'2019_Rohdaten'!G86*100</f>
        <v>44.800000000000004</v>
      </c>
      <c r="G88" s="125">
        <f>'2019_Rohdaten'!I86/'2019_Rohdaten'!G86*100</f>
        <v>55.466666666666661</v>
      </c>
      <c r="H88" s="125">
        <f>('2019_Rohdaten'!G86-'2019_Rohdaten'!D86)*100/'2019_Rohdaten'!D86</f>
        <v>198.09220985691573</v>
      </c>
      <c r="I88" s="102">
        <v>349</v>
      </c>
    </row>
    <row r="89" spans="2:9" x14ac:dyDescent="0.25">
      <c r="B89" s="102">
        <v>351</v>
      </c>
      <c r="C89" s="101" t="str">
        <f>'2019_Rohdaten'!C87</f>
        <v xml:space="preserve">  Kuba                                  </v>
      </c>
      <c r="E89">
        <f>'2019_Rohdaten'!G87</f>
        <v>390</v>
      </c>
      <c r="F89" s="125">
        <f>'2019_Rohdaten'!H87/'2019_Rohdaten'!G87*100</f>
        <v>34.615384615384613</v>
      </c>
      <c r="G89" s="125">
        <f>'2019_Rohdaten'!I87/'2019_Rohdaten'!G87*100</f>
        <v>65.384615384615387</v>
      </c>
      <c r="H89" s="125">
        <f>('2019_Rohdaten'!G87-'2019_Rohdaten'!D87)*100/'2019_Rohdaten'!D87</f>
        <v>-13.907284768211921</v>
      </c>
      <c r="I89" s="102">
        <v>351</v>
      </c>
    </row>
    <row r="90" spans="2:9" x14ac:dyDescent="0.25">
      <c r="B90" s="102">
        <v>353</v>
      </c>
      <c r="C90" s="101" t="str">
        <f>'2019_Rohdaten'!C88</f>
        <v xml:space="preserve">  Mexiko                                </v>
      </c>
      <c r="E90">
        <f>'2019_Rohdaten'!G88</f>
        <v>1705</v>
      </c>
      <c r="F90" s="125">
        <f>'2019_Rohdaten'!H88/'2019_Rohdaten'!G88*100</f>
        <v>46.041055718475072</v>
      </c>
      <c r="G90" s="125">
        <f>'2019_Rohdaten'!I88/'2019_Rohdaten'!G88*100</f>
        <v>53.958944281524921</v>
      </c>
      <c r="H90" s="125">
        <f>('2019_Rohdaten'!G88-'2019_Rohdaten'!D88)*100/'2019_Rohdaten'!D88</f>
        <v>88.815060908084163</v>
      </c>
      <c r="I90" s="102">
        <v>353</v>
      </c>
    </row>
    <row r="91" spans="2:9" x14ac:dyDescent="0.25">
      <c r="B91" s="102">
        <v>361</v>
      </c>
      <c r="C91" s="101" t="str">
        <f>'2019_Rohdaten'!C89</f>
        <v xml:space="preserve">  Peru                                  </v>
      </c>
      <c r="E91">
        <f>'2019_Rohdaten'!G89</f>
        <v>750</v>
      </c>
      <c r="F91" s="125">
        <f>'2019_Rohdaten'!H89/'2019_Rohdaten'!G89*100</f>
        <v>37.333333333333336</v>
      </c>
      <c r="G91" s="125">
        <f>'2019_Rohdaten'!I89/'2019_Rohdaten'!G89*100</f>
        <v>63.333333333333329</v>
      </c>
      <c r="H91" s="125">
        <f>('2019_Rohdaten'!G89-'2019_Rohdaten'!D89)*100/'2019_Rohdaten'!D89</f>
        <v>20.578778135048232</v>
      </c>
      <c r="I91" s="102">
        <v>361</v>
      </c>
    </row>
    <row r="92" spans="2:9" x14ac:dyDescent="0.25">
      <c r="B92" s="102">
        <v>367</v>
      </c>
      <c r="C92" s="101" t="str">
        <f>'2019_Rohdaten'!C90</f>
        <v xml:space="preserve">  Venezuela                             </v>
      </c>
      <c r="E92">
        <f>'2019_Rohdaten'!G90</f>
        <v>360</v>
      </c>
      <c r="F92" s="125">
        <f>'2019_Rohdaten'!H90/'2019_Rohdaten'!G90*100</f>
        <v>44.444444444444443</v>
      </c>
      <c r="G92" s="125">
        <f>'2019_Rohdaten'!I90/'2019_Rohdaten'!G90*100</f>
        <v>54.166666666666664</v>
      </c>
      <c r="H92" s="125">
        <f>('2019_Rohdaten'!G90-'2019_Rohdaten'!D90)*100/'2019_Rohdaten'!D90</f>
        <v>70.616113744075832</v>
      </c>
      <c r="I92" s="102">
        <v>367</v>
      </c>
    </row>
    <row r="93" spans="2:9" x14ac:dyDescent="0.25">
      <c r="B93" s="102">
        <v>368</v>
      </c>
      <c r="C93" s="101" t="str">
        <f>'2019_Rohdaten'!C91</f>
        <v xml:space="preserve">  Vereinigte Staaten                    </v>
      </c>
      <c r="E93">
        <f>'2019_Rohdaten'!G91</f>
        <v>5390</v>
      </c>
      <c r="F93" s="125">
        <f>'2019_Rohdaten'!H91/'2019_Rohdaten'!G91*100</f>
        <v>52.319109461966605</v>
      </c>
      <c r="G93" s="125">
        <f>'2019_Rohdaten'!I91/'2019_Rohdaten'!G91*100</f>
        <v>47.680890538033395</v>
      </c>
      <c r="H93" s="125">
        <f>('2019_Rohdaten'!G91-'2019_Rohdaten'!D91)*100/'2019_Rohdaten'!D91</f>
        <v>27.998100213725955</v>
      </c>
      <c r="I93" s="102">
        <v>368</v>
      </c>
    </row>
    <row r="94" spans="2:9" x14ac:dyDescent="0.25">
      <c r="B94" s="128">
        <v>399</v>
      </c>
      <c r="C94" s="101" t="str">
        <f>'2019_Rohdaten'!C92</f>
        <v xml:space="preserve">  übrige amerikanische Staaten          </v>
      </c>
      <c r="E94">
        <f>'2019_Rohdaten'!G92</f>
        <v>1355</v>
      </c>
      <c r="F94" s="125">
        <f>'2019_Rohdaten'!H92/'2019_Rohdaten'!G92*100</f>
        <v>44.649446494464947</v>
      </c>
      <c r="G94" s="125">
        <f>'2019_Rohdaten'!I92/'2019_Rohdaten'!G92*100</f>
        <v>54.981549815498155</v>
      </c>
      <c r="H94" s="125">
        <f>('2019_Rohdaten'!G92-'2019_Rohdaten'!D92)*100/'2019_Rohdaten'!D92</f>
        <v>66.053921568627445</v>
      </c>
      <c r="I94">
        <v>399</v>
      </c>
    </row>
    <row r="95" spans="2:9" x14ac:dyDescent="0.25">
      <c r="B95" s="128">
        <v>3000</v>
      </c>
      <c r="C95" s="101" t="str">
        <f>'2019_Rohdaten'!C93</f>
        <v xml:space="preserve">Amerika insgesamt                       </v>
      </c>
      <c r="E95">
        <f>'2019_Rohdaten'!G93</f>
        <v>17580</v>
      </c>
      <c r="F95" s="125">
        <f>'2019_Rohdaten'!H93/'2019_Rohdaten'!G93*100</f>
        <v>45.620022753128552</v>
      </c>
      <c r="G95" s="125">
        <f>'2019_Rohdaten'!I93/'2019_Rohdaten'!G93*100</f>
        <v>54.379977246871448</v>
      </c>
      <c r="H95" s="125">
        <f>('2019_Rohdaten'!G93-'2019_Rohdaten'!D93)*100/'2019_Rohdaten'!D93</f>
        <v>49.020937526489789</v>
      </c>
      <c r="I95">
        <v>3000</v>
      </c>
    </row>
    <row r="96" spans="2:9" x14ac:dyDescent="0.25">
      <c r="B96" s="102">
        <v>423</v>
      </c>
      <c r="C96" s="101" t="str">
        <f>'2019_Rohdaten'!C94</f>
        <v xml:space="preserve">  Afghanistan                           </v>
      </c>
      <c r="E96">
        <f>'2019_Rohdaten'!G94</f>
        <v>21190</v>
      </c>
      <c r="F96" s="125">
        <f>'2019_Rohdaten'!H94/'2019_Rohdaten'!G94*100</f>
        <v>63.402548371873522</v>
      </c>
      <c r="G96" s="125">
        <f>'2019_Rohdaten'!I94/'2019_Rohdaten'!G94*100</f>
        <v>36.597451628126478</v>
      </c>
      <c r="H96" s="125">
        <f>('2019_Rohdaten'!G94-'2019_Rohdaten'!D94)*100/'2019_Rohdaten'!D94</f>
        <v>536.14530171119782</v>
      </c>
      <c r="I96" s="102">
        <v>423</v>
      </c>
    </row>
    <row r="97" spans="2:9" x14ac:dyDescent="0.25">
      <c r="B97" s="102">
        <v>422</v>
      </c>
      <c r="C97" s="101" t="str">
        <f>'2019_Rohdaten'!C95</f>
        <v xml:space="preserve">  Armenien                              </v>
      </c>
      <c r="E97">
        <f>'2019_Rohdaten'!G95</f>
        <v>1515</v>
      </c>
      <c r="F97" s="125">
        <f>'2019_Rohdaten'!H95/'2019_Rohdaten'!G95*100</f>
        <v>46.864686468646866</v>
      </c>
      <c r="G97" s="125">
        <f>'2019_Rohdaten'!I95/'2019_Rohdaten'!G95*100</f>
        <v>53.46534653465347</v>
      </c>
      <c r="H97" s="125">
        <f>('2019_Rohdaten'!G95-'2019_Rohdaten'!D95)*100/'2019_Rohdaten'!D95</f>
        <v>42.521166509877702</v>
      </c>
      <c r="I97" s="102">
        <v>422</v>
      </c>
    </row>
    <row r="98" spans="2:9" x14ac:dyDescent="0.25">
      <c r="B98" s="102">
        <v>425</v>
      </c>
      <c r="C98" s="101" t="str">
        <f>'2019_Rohdaten'!C96</f>
        <v xml:space="preserve">  Aserbaidschan                         </v>
      </c>
      <c r="E98">
        <f>'2019_Rohdaten'!G96</f>
        <v>1620</v>
      </c>
      <c r="F98" s="125">
        <f>'2019_Rohdaten'!H96/'2019_Rohdaten'!G96*100</f>
        <v>49.382716049382715</v>
      </c>
      <c r="G98" s="125">
        <f>'2019_Rohdaten'!I96/'2019_Rohdaten'!G96*100</f>
        <v>50.308641975308646</v>
      </c>
      <c r="H98" s="125">
        <f>('2019_Rohdaten'!G96-'2019_Rohdaten'!D96)*100/'2019_Rohdaten'!D96</f>
        <v>-6.0869565217391308</v>
      </c>
      <c r="I98" s="102">
        <v>425</v>
      </c>
    </row>
    <row r="99" spans="2:9" x14ac:dyDescent="0.25">
      <c r="B99" s="102">
        <v>460</v>
      </c>
      <c r="C99" s="101" t="str">
        <f>'2019_Rohdaten'!C97</f>
        <v xml:space="preserve">  Bangladesch                           </v>
      </c>
      <c r="E99">
        <f>'2019_Rohdaten'!G97</f>
        <v>375</v>
      </c>
      <c r="F99" s="125">
        <f>'2019_Rohdaten'!H97/'2019_Rohdaten'!G97*100</f>
        <v>66.666666666666657</v>
      </c>
      <c r="G99" s="125">
        <f>'2019_Rohdaten'!I97/'2019_Rohdaten'!G97*100</f>
        <v>33.333333333333329</v>
      </c>
      <c r="H99" s="125">
        <f>('2019_Rohdaten'!G97-'2019_Rohdaten'!D97)*100/'2019_Rohdaten'!D97</f>
        <v>108.33333333333333</v>
      </c>
      <c r="I99" s="102">
        <v>460</v>
      </c>
    </row>
    <row r="100" spans="2:9" x14ac:dyDescent="0.25">
      <c r="B100" s="102">
        <v>479</v>
      </c>
      <c r="C100" s="101" t="str">
        <f>'2019_Rohdaten'!C98</f>
        <v xml:space="preserve">  China                                 </v>
      </c>
      <c r="E100">
        <f>'2019_Rohdaten'!G98</f>
        <v>10490</v>
      </c>
      <c r="F100" s="125">
        <f>'2019_Rohdaten'!H98/'2019_Rohdaten'!G98*100</f>
        <v>50.524308865586278</v>
      </c>
      <c r="G100" s="125">
        <f>'2019_Rohdaten'!I98/'2019_Rohdaten'!G98*100</f>
        <v>49.523355576739753</v>
      </c>
      <c r="H100" s="125">
        <f>('2019_Rohdaten'!G98-'2019_Rohdaten'!D98)*100/'2019_Rohdaten'!D98</f>
        <v>89.486994219653184</v>
      </c>
      <c r="I100" s="102">
        <v>479</v>
      </c>
    </row>
    <row r="101" spans="2:9" x14ac:dyDescent="0.25">
      <c r="B101" s="102">
        <v>430</v>
      </c>
      <c r="C101" s="101" t="str">
        <f>'2019_Rohdaten'!C99</f>
        <v xml:space="preserve">  Georgien                              </v>
      </c>
      <c r="E101">
        <f>'2019_Rohdaten'!G99</f>
        <v>2640</v>
      </c>
      <c r="F101" s="125">
        <f>'2019_Rohdaten'!H99/'2019_Rohdaten'!G99*100</f>
        <v>46.969696969696969</v>
      </c>
      <c r="G101" s="125">
        <f>'2019_Rohdaten'!I99/'2019_Rohdaten'!G99*100</f>
        <v>53.030303030303031</v>
      </c>
      <c r="H101" s="125">
        <f>('2019_Rohdaten'!G99-'2019_Rohdaten'!D99)*100/'2019_Rohdaten'!D99</f>
        <v>120.55137844611529</v>
      </c>
      <c r="I101" s="102">
        <v>430</v>
      </c>
    </row>
    <row r="102" spans="2:9" x14ac:dyDescent="0.25">
      <c r="B102" s="102">
        <v>436</v>
      </c>
      <c r="C102" s="101" t="str">
        <f>'2019_Rohdaten'!C100</f>
        <v xml:space="preserve">  Indien                                </v>
      </c>
      <c r="E102">
        <f>'2019_Rohdaten'!G100</f>
        <v>7025</v>
      </c>
      <c r="F102" s="125">
        <f>'2019_Rohdaten'!H100/'2019_Rohdaten'!G100*100</f>
        <v>61.565836298932389</v>
      </c>
      <c r="G102" s="125">
        <f>'2019_Rohdaten'!I100/'2019_Rohdaten'!G100*100</f>
        <v>38.434163701067611</v>
      </c>
      <c r="H102" s="125">
        <f>('2019_Rohdaten'!G100-'2019_Rohdaten'!D100)*100/'2019_Rohdaten'!D100</f>
        <v>274.66666666666669</v>
      </c>
      <c r="I102" s="102">
        <v>436</v>
      </c>
    </row>
    <row r="103" spans="2:9" x14ac:dyDescent="0.25">
      <c r="B103" s="102">
        <v>437</v>
      </c>
      <c r="C103" s="101" t="str">
        <f>'2019_Rohdaten'!C101</f>
        <v xml:space="preserve">  Indonesien                            </v>
      </c>
      <c r="E103">
        <f>'2019_Rohdaten'!G101</f>
        <v>1585</v>
      </c>
      <c r="F103" s="125">
        <f>'2019_Rohdaten'!H101/'2019_Rohdaten'!G101*100</f>
        <v>41.955835962145109</v>
      </c>
      <c r="G103" s="125">
        <f>'2019_Rohdaten'!I101/'2019_Rohdaten'!G101*100</f>
        <v>58.044164037854898</v>
      </c>
      <c r="H103" s="125">
        <f>('2019_Rohdaten'!G101-'2019_Rohdaten'!D101)*100/'2019_Rohdaten'!D101</f>
        <v>97.384806973848072</v>
      </c>
      <c r="I103" s="102">
        <v>437</v>
      </c>
    </row>
    <row r="104" spans="2:9" x14ac:dyDescent="0.25">
      <c r="B104" s="102">
        <v>441</v>
      </c>
      <c r="C104" s="101" t="str">
        <f>'2019_Rohdaten'!C102</f>
        <v xml:space="preserve">  Israel                                </v>
      </c>
      <c r="E104">
        <f>'2019_Rohdaten'!G102</f>
        <v>695</v>
      </c>
      <c r="F104" s="125">
        <f>'2019_Rohdaten'!H102/'2019_Rohdaten'!G102*100</f>
        <v>60.431654676258994</v>
      </c>
      <c r="G104" s="125">
        <f>'2019_Rohdaten'!I102/'2019_Rohdaten'!G102*100</f>
        <v>39.568345323741006</v>
      </c>
      <c r="H104" s="125">
        <f>('2019_Rohdaten'!G102-'2019_Rohdaten'!D102)*100/'2019_Rohdaten'!D102</f>
        <v>10.668789808917197</v>
      </c>
      <c r="I104" s="102">
        <v>441</v>
      </c>
    </row>
    <row r="105" spans="2:9" x14ac:dyDescent="0.25">
      <c r="B105" s="102">
        <v>438</v>
      </c>
      <c r="C105" s="101" t="str">
        <f>'2019_Rohdaten'!C103</f>
        <v xml:space="preserve">  Irak                                  </v>
      </c>
      <c r="E105">
        <f>'2019_Rohdaten'!G103</f>
        <v>41035</v>
      </c>
      <c r="F105" s="125">
        <f>'2019_Rohdaten'!H103/'2019_Rohdaten'!G103*100</f>
        <v>55.196783233824789</v>
      </c>
      <c r="G105" s="125">
        <f>'2019_Rohdaten'!I103/'2019_Rohdaten'!G103*100</f>
        <v>44.803216766175218</v>
      </c>
      <c r="H105" s="125">
        <f>('2019_Rohdaten'!G103-'2019_Rohdaten'!D103)*100/'2019_Rohdaten'!D103</f>
        <v>450.953276047261</v>
      </c>
      <c r="I105" s="102">
        <v>438</v>
      </c>
    </row>
    <row r="106" spans="2:9" x14ac:dyDescent="0.25">
      <c r="B106" s="102">
        <v>439</v>
      </c>
      <c r="C106" s="101" t="str">
        <f>'2019_Rohdaten'!C104</f>
        <v xml:space="preserve">  Iran, Islamische Republik             </v>
      </c>
      <c r="E106">
        <f>'2019_Rohdaten'!G104</f>
        <v>10780</v>
      </c>
      <c r="F106" s="125">
        <f>'2019_Rohdaten'!H104/'2019_Rohdaten'!G104*100</f>
        <v>57.374768089053809</v>
      </c>
      <c r="G106" s="125">
        <f>'2019_Rohdaten'!I104/'2019_Rohdaten'!G104*100</f>
        <v>42.625231910946198</v>
      </c>
      <c r="H106" s="125">
        <f>('2019_Rohdaten'!G104-'2019_Rohdaten'!D104)*100/'2019_Rohdaten'!D104</f>
        <v>95.289855072463766</v>
      </c>
      <c r="I106" s="102">
        <v>439</v>
      </c>
    </row>
    <row r="107" spans="2:9" x14ac:dyDescent="0.25">
      <c r="B107" s="102">
        <v>442</v>
      </c>
      <c r="C107" s="101" t="str">
        <f>'2019_Rohdaten'!C105</f>
        <v xml:space="preserve">  Japan                                 </v>
      </c>
      <c r="E107">
        <f>'2019_Rohdaten'!G105</f>
        <v>1465</v>
      </c>
      <c r="F107" s="125">
        <f>'2019_Rohdaten'!H105/'2019_Rohdaten'!G105*100</f>
        <v>39.249146757679185</v>
      </c>
      <c r="G107" s="125">
        <f>'2019_Rohdaten'!I105/'2019_Rohdaten'!G105*100</f>
        <v>60.750853242320822</v>
      </c>
      <c r="H107" s="125">
        <f>('2019_Rohdaten'!G105-'2019_Rohdaten'!D105)*100/'2019_Rohdaten'!D105</f>
        <v>45.771144278606968</v>
      </c>
      <c r="I107" s="102">
        <v>442</v>
      </c>
    </row>
    <row r="108" spans="2:9" x14ac:dyDescent="0.25">
      <c r="B108" s="102">
        <v>445</v>
      </c>
      <c r="C108" s="101" t="str">
        <f>'2019_Rohdaten'!C106</f>
        <v xml:space="preserve">  Jordanien                             </v>
      </c>
      <c r="E108">
        <f>'2019_Rohdaten'!G106</f>
        <v>970</v>
      </c>
      <c r="F108" s="125">
        <f>'2019_Rohdaten'!H106/'2019_Rohdaten'!G106*100</f>
        <v>60.309278350515463</v>
      </c>
      <c r="G108" s="125">
        <f>'2019_Rohdaten'!I106/'2019_Rohdaten'!G106*100</f>
        <v>39.690721649484537</v>
      </c>
      <c r="H108" s="125">
        <f>('2019_Rohdaten'!G106-'2019_Rohdaten'!D106)*100/'2019_Rohdaten'!D106</f>
        <v>130.95238095238096</v>
      </c>
      <c r="I108" s="102">
        <v>445</v>
      </c>
    </row>
    <row r="109" spans="2:9" x14ac:dyDescent="0.25">
      <c r="B109" s="102">
        <v>444</v>
      </c>
      <c r="C109" s="101" t="str">
        <f>'2019_Rohdaten'!C107</f>
        <v xml:space="preserve">  Kasachstan                            </v>
      </c>
      <c r="E109">
        <f>'2019_Rohdaten'!G107</f>
        <v>4825</v>
      </c>
      <c r="F109" s="125">
        <f>'2019_Rohdaten'!H107/'2019_Rohdaten'!G107*100</f>
        <v>45.595854922279791</v>
      </c>
      <c r="G109" s="125">
        <f>'2019_Rohdaten'!I107/'2019_Rohdaten'!G107*100</f>
        <v>54.404145077720209</v>
      </c>
      <c r="H109" s="125">
        <f>('2019_Rohdaten'!G107-'2019_Rohdaten'!D107)*100/'2019_Rohdaten'!D107</f>
        <v>-20.523801680118595</v>
      </c>
      <c r="I109" s="102">
        <v>444</v>
      </c>
    </row>
    <row r="110" spans="2:9" x14ac:dyDescent="0.25">
      <c r="B110" s="102">
        <v>467</v>
      </c>
      <c r="C110" s="101" t="str">
        <f>'2019_Rohdaten'!C108</f>
        <v xml:space="preserve">  Korea, Republik                       </v>
      </c>
      <c r="E110">
        <f>'2019_Rohdaten'!G108</f>
        <v>1550</v>
      </c>
      <c r="F110" s="125">
        <f>'2019_Rohdaten'!H108/'2019_Rohdaten'!G108*100</f>
        <v>38.064516129032256</v>
      </c>
      <c r="G110" s="125">
        <f>'2019_Rohdaten'!I108/'2019_Rohdaten'!G108*100</f>
        <v>61.935483870967744</v>
      </c>
      <c r="H110" s="125">
        <f>('2019_Rohdaten'!G108-'2019_Rohdaten'!D108)*100/'2019_Rohdaten'!D108</f>
        <v>88.564476885644766</v>
      </c>
      <c r="I110" s="102">
        <v>467</v>
      </c>
    </row>
    <row r="111" spans="2:9" x14ac:dyDescent="0.25">
      <c r="B111" s="102">
        <v>451</v>
      </c>
      <c r="C111" s="101" t="str">
        <f>'2019_Rohdaten'!C109</f>
        <v xml:space="preserve">  Libanon                               </v>
      </c>
      <c r="E111">
        <f>'2019_Rohdaten'!G109</f>
        <v>6740</v>
      </c>
      <c r="F111" s="125">
        <f>'2019_Rohdaten'!H109/'2019_Rohdaten'!G109*100</f>
        <v>57.640949554896139</v>
      </c>
      <c r="G111" s="125">
        <f>'2019_Rohdaten'!I109/'2019_Rohdaten'!G109*100</f>
        <v>42.284866468842729</v>
      </c>
      <c r="H111" s="125">
        <f>('2019_Rohdaten'!G109-'2019_Rohdaten'!D109)*100/'2019_Rohdaten'!D109</f>
        <v>-10.49136786188579</v>
      </c>
      <c r="I111" s="102">
        <v>451</v>
      </c>
    </row>
    <row r="112" spans="2:9" x14ac:dyDescent="0.25">
      <c r="B112" s="102">
        <v>482</v>
      </c>
      <c r="C112" s="101" t="str">
        <f>'2019_Rohdaten'!C110</f>
        <v xml:space="preserve">  Malaysia                              </v>
      </c>
      <c r="E112">
        <f>'2019_Rohdaten'!G110</f>
        <v>565</v>
      </c>
      <c r="F112" s="125">
        <f>'2019_Rohdaten'!H110/'2019_Rohdaten'!G110*100</f>
        <v>50.442477876106196</v>
      </c>
      <c r="G112" s="125">
        <f>'2019_Rohdaten'!I110/'2019_Rohdaten'!G110*100</f>
        <v>49.557522123893804</v>
      </c>
      <c r="H112" s="125">
        <f>('2019_Rohdaten'!G110-'2019_Rohdaten'!D110)*100/'2019_Rohdaten'!D110</f>
        <v>41.25</v>
      </c>
      <c r="I112" s="102">
        <v>482</v>
      </c>
    </row>
    <row r="113" spans="2:9" x14ac:dyDescent="0.25">
      <c r="B113" s="102">
        <v>458</v>
      </c>
      <c r="C113" s="101" t="str">
        <f>'2019_Rohdaten'!C111</f>
        <v xml:space="preserve">  Nepal                                 </v>
      </c>
      <c r="E113">
        <f>'2019_Rohdaten'!G111</f>
        <v>755</v>
      </c>
      <c r="F113" s="125">
        <f>'2019_Rohdaten'!H111/'2019_Rohdaten'!G111*100</f>
        <v>52.980132450331126</v>
      </c>
      <c r="G113" s="125">
        <f>'2019_Rohdaten'!I111/'2019_Rohdaten'!G111*100</f>
        <v>47.019867549668874</v>
      </c>
      <c r="H113" s="125">
        <f>('2019_Rohdaten'!G111-'2019_Rohdaten'!D111)*100/'2019_Rohdaten'!D111</f>
        <v>204.43548387096774</v>
      </c>
      <c r="I113" s="102">
        <v>458</v>
      </c>
    </row>
    <row r="114" spans="2:9" x14ac:dyDescent="0.25">
      <c r="B114" s="102">
        <v>461</v>
      </c>
      <c r="C114" s="101" t="str">
        <f>'2019_Rohdaten'!C112</f>
        <v xml:space="preserve">  Pakistan                              </v>
      </c>
      <c r="E114">
        <f>'2019_Rohdaten'!G112</f>
        <v>4295</v>
      </c>
      <c r="F114" s="125">
        <f>'2019_Rohdaten'!H112/'2019_Rohdaten'!G112*100</f>
        <v>69.383003492433062</v>
      </c>
      <c r="G114" s="125">
        <f>'2019_Rohdaten'!I112/'2019_Rohdaten'!G112*100</f>
        <v>30.616996507566942</v>
      </c>
      <c r="H114" s="125">
        <f>('2019_Rohdaten'!G112-'2019_Rohdaten'!D112)*100/'2019_Rohdaten'!D112</f>
        <v>183.68560105680316</v>
      </c>
      <c r="I114" s="102">
        <v>461</v>
      </c>
    </row>
    <row r="115" spans="2:9" x14ac:dyDescent="0.25">
      <c r="B115" s="102">
        <v>459</v>
      </c>
      <c r="C115" s="101" t="str">
        <f>'2019_Rohdaten'!C113</f>
        <v xml:space="preserve">  Die Palästinänsischen Gebiete         </v>
      </c>
      <c r="E115">
        <f>'2019_Rohdaten'!G113</f>
        <v>1030</v>
      </c>
      <c r="F115" s="125">
        <f>'2019_Rohdaten'!H113/'2019_Rohdaten'!G113*100</f>
        <v>61.165048543689316</v>
      </c>
      <c r="G115" s="125">
        <f>'2019_Rohdaten'!I113/'2019_Rohdaten'!G113*100</f>
        <v>38.834951456310677</v>
      </c>
      <c r="H115" s="125" t="e">
        <f>('2019_Rohdaten'!G113-'2019_Rohdaten'!D113)*100/'2019_Rohdaten'!D113</f>
        <v>#DIV/0!</v>
      </c>
      <c r="I115" s="102">
        <v>459</v>
      </c>
    </row>
    <row r="116" spans="2:9" x14ac:dyDescent="0.25">
      <c r="B116" s="102">
        <v>462</v>
      </c>
      <c r="C116" s="101" t="str">
        <f>'2019_Rohdaten'!C114</f>
        <v xml:space="preserve">  Philippinen                           </v>
      </c>
      <c r="E116">
        <f>'2019_Rohdaten'!G114</f>
        <v>1870</v>
      </c>
      <c r="F116" s="125">
        <f>'2019_Rohdaten'!H114/'2019_Rohdaten'!G114*100</f>
        <v>22.727272727272727</v>
      </c>
      <c r="G116" s="125">
        <f>'2019_Rohdaten'!I114/'2019_Rohdaten'!G114*100</f>
        <v>77.272727272727266</v>
      </c>
      <c r="H116" s="125">
        <f>('2019_Rohdaten'!G114-'2019_Rohdaten'!D114)*100/'2019_Rohdaten'!D114</f>
        <v>10.716400236826525</v>
      </c>
      <c r="I116" s="102">
        <v>462</v>
      </c>
    </row>
    <row r="117" spans="2:9" x14ac:dyDescent="0.25">
      <c r="B117" s="102">
        <v>431</v>
      </c>
      <c r="C117" s="101" t="str">
        <f>'2019_Rohdaten'!C115</f>
        <v xml:space="preserve">  Sri Lanka                             </v>
      </c>
      <c r="E117">
        <f>'2019_Rohdaten'!G115</f>
        <v>1250</v>
      </c>
      <c r="F117" s="125">
        <f>'2019_Rohdaten'!H115/'2019_Rohdaten'!G115*100</f>
        <v>46.800000000000004</v>
      </c>
      <c r="G117" s="125">
        <f>'2019_Rohdaten'!I115/'2019_Rohdaten'!G115*100</f>
        <v>53.2</v>
      </c>
      <c r="H117" s="125">
        <f>('2019_Rohdaten'!G115-'2019_Rohdaten'!D115)*100/'2019_Rohdaten'!D115</f>
        <v>-42.607897153351701</v>
      </c>
      <c r="I117" s="102">
        <v>431</v>
      </c>
    </row>
    <row r="118" spans="2:9" x14ac:dyDescent="0.25">
      <c r="B118" s="102">
        <v>475</v>
      </c>
      <c r="C118" s="101" t="str">
        <f>'2019_Rohdaten'!C116</f>
        <v xml:space="preserve">  Syrien, Arabische Republik            </v>
      </c>
      <c r="E118">
        <f>'2019_Rohdaten'!G116</f>
        <v>84805</v>
      </c>
      <c r="F118" s="125">
        <f>'2019_Rohdaten'!H116/'2019_Rohdaten'!G116*100</f>
        <v>56.90702199162785</v>
      </c>
      <c r="G118" s="125">
        <f>'2019_Rohdaten'!I116/'2019_Rohdaten'!G116*100</f>
        <v>43.092978008372143</v>
      </c>
      <c r="H118" s="125">
        <f>('2019_Rohdaten'!G116-'2019_Rohdaten'!D116)*100/'2019_Rohdaten'!D116</f>
        <v>1453.7742762916819</v>
      </c>
      <c r="I118" s="102">
        <v>475</v>
      </c>
    </row>
    <row r="119" spans="2:9" x14ac:dyDescent="0.25">
      <c r="B119" s="102">
        <v>465</v>
      </c>
      <c r="C119" s="101" t="str">
        <f>'2019_Rohdaten'!C117</f>
        <v xml:space="preserve">  Taiwan                                </v>
      </c>
      <c r="E119">
        <f>'2019_Rohdaten'!G117</f>
        <v>460</v>
      </c>
      <c r="F119" s="125">
        <f>'2019_Rohdaten'!H117/'2019_Rohdaten'!G117*100</f>
        <v>27.173913043478258</v>
      </c>
      <c r="G119" s="125">
        <f>'2019_Rohdaten'!I117/'2019_Rohdaten'!G117*100</f>
        <v>72.826086956521735</v>
      </c>
      <c r="H119" s="125">
        <f>('2019_Rohdaten'!G117-'2019_Rohdaten'!D117)*100/'2019_Rohdaten'!D117</f>
        <v>119.04761904761905</v>
      </c>
      <c r="I119" s="102">
        <v>465</v>
      </c>
    </row>
    <row r="120" spans="2:9" x14ac:dyDescent="0.25">
      <c r="B120" s="102">
        <v>476</v>
      </c>
      <c r="C120" s="101" t="str">
        <f>'2019_Rohdaten'!C118</f>
        <v xml:space="preserve">  Thailand                              </v>
      </c>
      <c r="E120">
        <f>'2019_Rohdaten'!G118</f>
        <v>4190</v>
      </c>
      <c r="F120" s="125">
        <f>'2019_Rohdaten'!H118/'2019_Rohdaten'!G118*100</f>
        <v>9.5465393794749396</v>
      </c>
      <c r="G120" s="125">
        <f>'2019_Rohdaten'!I118/'2019_Rohdaten'!G118*100</f>
        <v>90.453460620525064</v>
      </c>
      <c r="H120" s="125">
        <f>('2019_Rohdaten'!G118-'2019_Rohdaten'!D118)*100/'2019_Rohdaten'!D118</f>
        <v>10.176176702603208</v>
      </c>
      <c r="I120" s="102">
        <v>476</v>
      </c>
    </row>
    <row r="121" spans="2:9" x14ac:dyDescent="0.25">
      <c r="B121" s="102">
        <v>432</v>
      </c>
      <c r="C121" s="101" t="str">
        <f>'2019_Rohdaten'!C119</f>
        <v xml:space="preserve">  Vietnam                               </v>
      </c>
      <c r="E121">
        <f>'2019_Rohdaten'!G119</f>
        <v>8760</v>
      </c>
      <c r="F121" s="125">
        <f>'2019_Rohdaten'!H119/'2019_Rohdaten'!G119*100</f>
        <v>45.31963470319635</v>
      </c>
      <c r="G121" s="125">
        <f>'2019_Rohdaten'!I119/'2019_Rohdaten'!G119*100</f>
        <v>54.680365296803657</v>
      </c>
      <c r="H121" s="125">
        <f>('2019_Rohdaten'!G119-'2019_Rohdaten'!D119)*100/'2019_Rohdaten'!D119</f>
        <v>-9.3730602110490384</v>
      </c>
      <c r="I121" s="102">
        <v>432</v>
      </c>
    </row>
    <row r="122" spans="2:9" x14ac:dyDescent="0.25">
      <c r="B122" s="128">
        <v>499</v>
      </c>
      <c r="C122" s="101" t="str">
        <f>'2019_Rohdaten'!C120</f>
        <v xml:space="preserve">  übrige asiatische Staaten             </v>
      </c>
      <c r="E122">
        <f>'2019_Rohdaten'!G120</f>
        <v>3570</v>
      </c>
      <c r="F122" s="125">
        <f>'2019_Rohdaten'!H120/'2019_Rohdaten'!G120*100</f>
        <v>51.120448179271705</v>
      </c>
      <c r="G122" s="125">
        <f>'2019_Rohdaten'!I120/'2019_Rohdaten'!G120*100</f>
        <v>48.739495798319325</v>
      </c>
      <c r="H122" s="125">
        <f>('2019_Rohdaten'!G120-'2019_Rohdaten'!D120)*100/'2019_Rohdaten'!D120</f>
        <v>11.076540136901057</v>
      </c>
      <c r="I122">
        <v>499</v>
      </c>
    </row>
    <row r="123" spans="2:9" x14ac:dyDescent="0.25">
      <c r="B123" s="128">
        <v>4000</v>
      </c>
      <c r="C123" s="101" t="str">
        <f>'2019_Rohdaten'!C121</f>
        <v xml:space="preserve">Asien insgesamt                         </v>
      </c>
      <c r="E123">
        <f>'2019_Rohdaten'!G121</f>
        <v>226045</v>
      </c>
      <c r="F123" s="125">
        <f>'2019_Rohdaten'!H121/'2019_Rohdaten'!G121*100</f>
        <v>54.728040876816564</v>
      </c>
      <c r="G123" s="125">
        <f>'2019_Rohdaten'!I121/'2019_Rohdaten'!G121*100</f>
        <v>45.271959123183436</v>
      </c>
      <c r="H123" s="125">
        <f>('2019_Rohdaten'!G121-'2019_Rohdaten'!D121)*100/'2019_Rohdaten'!D121</f>
        <v>207.40201811406968</v>
      </c>
      <c r="I123">
        <v>4000</v>
      </c>
    </row>
    <row r="124" spans="2:9" x14ac:dyDescent="0.25">
      <c r="B124" s="128">
        <v>5000</v>
      </c>
      <c r="C124" s="101" t="str">
        <f>'2019_Rohdaten'!C122</f>
        <v xml:space="preserve">Australien und Ozeanien                 </v>
      </c>
      <c r="E124">
        <f>'2019_Rohdaten'!G122</f>
        <v>1065</v>
      </c>
      <c r="F124" s="125">
        <f>'2019_Rohdaten'!H122/'2019_Rohdaten'!G122*100</f>
        <v>56.338028169014088</v>
      </c>
      <c r="G124" s="125">
        <f>'2019_Rohdaten'!I122/'2019_Rohdaten'!G122*100</f>
        <v>43.1924882629108</v>
      </c>
      <c r="H124" s="125">
        <f>('2019_Rohdaten'!G122-'2019_Rohdaten'!D122)*100/'2019_Rohdaten'!D122</f>
        <v>59.670164917541229</v>
      </c>
      <c r="I124">
        <v>5000</v>
      </c>
    </row>
    <row r="125" spans="2:9" x14ac:dyDescent="0.25">
      <c r="B125" s="102">
        <v>997</v>
      </c>
      <c r="C125" s="101" t="str">
        <f>'2019_Rohdaten'!C123</f>
        <v xml:space="preserve">staatenlos                              </v>
      </c>
      <c r="E125">
        <f>'2019_Rohdaten'!G123</f>
        <v>3540</v>
      </c>
      <c r="F125" s="125">
        <f>'2019_Rohdaten'!H123/'2019_Rohdaten'!G123*100</f>
        <v>56.638418079096041</v>
      </c>
      <c r="G125" s="125">
        <f>'2019_Rohdaten'!I123/'2019_Rohdaten'!G123*100</f>
        <v>43.220338983050851</v>
      </c>
      <c r="H125" s="125">
        <f>('2019_Rohdaten'!G123-'2019_Rohdaten'!D123)*100/'2019_Rohdaten'!D123</f>
        <v>118.51851851851852</v>
      </c>
      <c r="I125" s="102">
        <v>997</v>
      </c>
    </row>
    <row r="126" spans="2:9" x14ac:dyDescent="0.25">
      <c r="B126" s="128">
        <v>998</v>
      </c>
      <c r="C126" s="101" t="str">
        <f>'2019_Rohdaten'!C124</f>
        <v xml:space="preserve">ungeklärt,oh.Angabe,unbekannt           </v>
      </c>
      <c r="E126">
        <f>'2019_Rohdaten'!G124</f>
        <v>8730</v>
      </c>
      <c r="F126" s="125">
        <f>'2019_Rohdaten'!H124/'2019_Rohdaten'!G124*100</f>
        <v>58.53379152348225</v>
      </c>
      <c r="G126" s="125">
        <f>'2019_Rohdaten'!I124/'2019_Rohdaten'!G124*100</f>
        <v>41.466208476517757</v>
      </c>
      <c r="H126" s="125">
        <f>('2019_Rohdaten'!G124-'2019_Rohdaten'!D124)*100/'2019_Rohdaten'!D124</f>
        <v>27.538349159970782</v>
      </c>
      <c r="I126">
        <v>998</v>
      </c>
    </row>
    <row r="127" spans="2:9" x14ac:dyDescent="0.25">
      <c r="B127" s="102">
        <v>185</v>
      </c>
      <c r="C127" s="101" t="str">
        <f>'2019_Rohdaten'!C125</f>
        <v xml:space="preserve">Britische Überseegebiete                </v>
      </c>
      <c r="E127">
        <f>'2019_Rohdaten'!G125</f>
        <v>35</v>
      </c>
      <c r="F127" s="125">
        <f>'2019_Rohdaten'!H125/'2019_Rohdaten'!G125*100</f>
        <v>42.857142857142854</v>
      </c>
      <c r="G127" s="125">
        <f>'2019_Rohdaten'!I125/'2019_Rohdaten'!G125*100</f>
        <v>57.142857142857139</v>
      </c>
      <c r="H127" s="125" t="e">
        <f>('2019_Rohdaten'!G125-'2019_Rohdaten'!D125)*100/'2019_Rohdaten'!D125</f>
        <v>#DIV/0!</v>
      </c>
      <c r="I127" s="102">
        <v>185</v>
      </c>
    </row>
    <row r="128" spans="2:9" x14ac:dyDescent="0.25">
      <c r="B128" s="128">
        <v>9999</v>
      </c>
      <c r="C128" s="101" t="str">
        <f>'2019_Rohdaten'!C126</f>
        <v xml:space="preserve">Ausländer insgesamt                     </v>
      </c>
      <c r="E128">
        <f>'2019_Rohdaten'!G126</f>
        <v>841165</v>
      </c>
      <c r="F128" s="125">
        <f>'2019_Rohdaten'!H126/'2019_Rohdaten'!G126*100</f>
        <v>54.366860247394975</v>
      </c>
      <c r="G128" s="125">
        <f>'2019_Rohdaten'!I126/'2019_Rohdaten'!G126*100</f>
        <v>45.633139752605018</v>
      </c>
      <c r="H128" s="125">
        <f>('2019_Rohdaten'!G126-'2019_Rohdaten'!D126)*100/'2019_Rohdaten'!D126</f>
        <v>82.273135046350262</v>
      </c>
      <c r="I128">
        <v>9999</v>
      </c>
    </row>
  </sheetData>
  <mergeCells count="7">
    <mergeCell ref="H1:H3"/>
    <mergeCell ref="F4:H4"/>
    <mergeCell ref="C1:C4"/>
    <mergeCell ref="D1:D4"/>
    <mergeCell ref="E1:E3"/>
    <mergeCell ref="F1:F3"/>
    <mergeCell ref="G1:G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914A-6C4C-4943-B6EC-606A6F88937E}">
  <dimension ref="A1:I127"/>
  <sheetViews>
    <sheetView workbookViewId="0"/>
  </sheetViews>
  <sheetFormatPr baseColWidth="10" defaultRowHeight="15" x14ac:dyDescent="0.25"/>
  <cols>
    <col min="3" max="3" width="35.7109375" style="102" customWidth="1"/>
  </cols>
  <sheetData>
    <row r="1" spans="1:9" x14ac:dyDescent="0.25">
      <c r="A1" s="124" t="s">
        <v>342</v>
      </c>
      <c r="B1" s="121"/>
      <c r="C1" s="126"/>
      <c r="D1" s="121"/>
      <c r="E1" s="121"/>
      <c r="F1" s="121"/>
      <c r="G1" s="121"/>
      <c r="H1" s="121"/>
      <c r="I1" s="121"/>
    </row>
    <row r="2" spans="1:9" x14ac:dyDescent="0.25">
      <c r="A2" s="151"/>
      <c r="B2" s="150" t="s">
        <v>470</v>
      </c>
      <c r="C2" s="149"/>
      <c r="D2" s="149" t="s">
        <v>344</v>
      </c>
      <c r="E2" s="149"/>
      <c r="F2" s="149"/>
      <c r="G2" s="149"/>
      <c r="H2" s="149"/>
      <c r="I2" s="149"/>
    </row>
    <row r="3" spans="1:9" x14ac:dyDescent="0.25">
      <c r="A3" s="151"/>
      <c r="B3" s="149"/>
      <c r="C3" s="149"/>
      <c r="D3" s="149">
        <v>2005</v>
      </c>
      <c r="E3" s="149"/>
      <c r="F3" s="149"/>
      <c r="G3" s="149">
        <v>2019</v>
      </c>
      <c r="H3" s="149"/>
      <c r="I3" s="149"/>
    </row>
    <row r="4" spans="1:9" x14ac:dyDescent="0.25">
      <c r="A4" s="151"/>
      <c r="B4" s="149"/>
      <c r="C4" s="149"/>
      <c r="D4" s="123" t="s">
        <v>164</v>
      </c>
      <c r="E4" s="123" t="s">
        <v>471</v>
      </c>
      <c r="F4" s="123" t="s">
        <v>472</v>
      </c>
      <c r="G4" s="123" t="s">
        <v>164</v>
      </c>
      <c r="H4" s="123" t="s">
        <v>471</v>
      </c>
      <c r="I4" s="123" t="s">
        <v>472</v>
      </c>
    </row>
    <row r="5" spans="1:9" x14ac:dyDescent="0.25">
      <c r="A5" s="124">
        <v>2018</v>
      </c>
      <c r="B5" s="122" t="s">
        <v>473</v>
      </c>
      <c r="C5" s="126" t="s">
        <v>345</v>
      </c>
      <c r="D5" s="121">
        <v>913</v>
      </c>
      <c r="E5" s="121">
        <v>534</v>
      </c>
      <c r="F5" s="121">
        <v>379</v>
      </c>
      <c r="G5" s="121">
        <v>6120</v>
      </c>
      <c r="H5" s="121">
        <v>3530</v>
      </c>
      <c r="I5" s="121">
        <v>2590</v>
      </c>
    </row>
    <row r="6" spans="1:9" x14ac:dyDescent="0.25">
      <c r="A6" s="124">
        <v>2018</v>
      </c>
      <c r="B6" s="122" t="s">
        <v>474</v>
      </c>
      <c r="C6" s="126" t="s">
        <v>346</v>
      </c>
      <c r="D6" s="121">
        <v>982</v>
      </c>
      <c r="E6" s="121">
        <v>458</v>
      </c>
      <c r="F6" s="121">
        <v>524</v>
      </c>
      <c r="G6" s="121">
        <v>1300</v>
      </c>
      <c r="H6" s="121">
        <v>665</v>
      </c>
      <c r="I6" s="121">
        <v>640</v>
      </c>
    </row>
    <row r="7" spans="1:9" x14ac:dyDescent="0.25">
      <c r="A7" s="124">
        <v>2018</v>
      </c>
      <c r="B7" s="122" t="s">
        <v>475</v>
      </c>
      <c r="C7" s="126" t="s">
        <v>347</v>
      </c>
      <c r="D7" s="121">
        <v>6463</v>
      </c>
      <c r="E7" s="121">
        <v>3337</v>
      </c>
      <c r="F7" s="121">
        <v>3126</v>
      </c>
      <c r="G7" s="121">
        <v>7860</v>
      </c>
      <c r="H7" s="121">
        <v>4255</v>
      </c>
      <c r="I7" s="121">
        <v>3605</v>
      </c>
    </row>
    <row r="8" spans="1:9" x14ac:dyDescent="0.25">
      <c r="A8" s="124">
        <v>2018</v>
      </c>
      <c r="B8" s="122" t="s">
        <v>476</v>
      </c>
      <c r="C8" s="126" t="s">
        <v>348</v>
      </c>
      <c r="D8" s="121">
        <v>1906</v>
      </c>
      <c r="E8" s="121">
        <v>798</v>
      </c>
      <c r="F8" s="121">
        <v>1108</v>
      </c>
      <c r="G8" s="121">
        <v>28360</v>
      </c>
      <c r="H8" s="121">
        <v>15555</v>
      </c>
      <c r="I8" s="121">
        <v>12800</v>
      </c>
    </row>
    <row r="9" spans="1:9" x14ac:dyDescent="0.25">
      <c r="A9" s="124">
        <v>2018</v>
      </c>
      <c r="B9" s="122" t="s">
        <v>477</v>
      </c>
      <c r="C9" s="126" t="s">
        <v>349</v>
      </c>
      <c r="D9" s="121">
        <v>1576</v>
      </c>
      <c r="E9" s="121">
        <v>611</v>
      </c>
      <c r="F9" s="121">
        <v>965</v>
      </c>
      <c r="G9" s="121">
        <v>1450</v>
      </c>
      <c r="H9" s="121">
        <v>585</v>
      </c>
      <c r="I9" s="121">
        <v>865</v>
      </c>
    </row>
    <row r="10" spans="1:9" x14ac:dyDescent="0.25">
      <c r="A10" s="124">
        <v>2018</v>
      </c>
      <c r="B10" s="122" t="s">
        <v>478</v>
      </c>
      <c r="C10" s="126" t="s">
        <v>350</v>
      </c>
      <c r="D10" s="121">
        <v>305</v>
      </c>
      <c r="E10" s="121">
        <v>81</v>
      </c>
      <c r="F10" s="121">
        <v>224</v>
      </c>
      <c r="G10" s="121">
        <v>515</v>
      </c>
      <c r="H10" s="121">
        <v>185</v>
      </c>
      <c r="I10" s="121">
        <v>330</v>
      </c>
    </row>
    <row r="11" spans="1:9" x14ac:dyDescent="0.25">
      <c r="A11" s="124">
        <v>2018</v>
      </c>
      <c r="B11" s="122" t="s">
        <v>479</v>
      </c>
      <c r="C11" s="126" t="s">
        <v>351</v>
      </c>
      <c r="D11" s="121">
        <v>1110</v>
      </c>
      <c r="E11" s="121">
        <v>287</v>
      </c>
      <c r="F11" s="121">
        <v>823</v>
      </c>
      <c r="G11" s="121">
        <v>1050</v>
      </c>
      <c r="H11" s="121">
        <v>295</v>
      </c>
      <c r="I11" s="121">
        <v>750</v>
      </c>
    </row>
    <row r="12" spans="1:9" x14ac:dyDescent="0.25">
      <c r="A12" s="124">
        <v>2018</v>
      </c>
      <c r="B12" s="122" t="s">
        <v>480</v>
      </c>
      <c r="C12" s="126" t="s">
        <v>352</v>
      </c>
      <c r="D12" s="121">
        <v>3892</v>
      </c>
      <c r="E12" s="121">
        <v>1659</v>
      </c>
      <c r="F12" s="121">
        <v>2233</v>
      </c>
      <c r="G12" s="121">
        <v>4800</v>
      </c>
      <c r="H12" s="121">
        <v>2270</v>
      </c>
      <c r="I12" s="121">
        <v>2530</v>
      </c>
    </row>
    <row r="13" spans="1:9" x14ac:dyDescent="0.25">
      <c r="A13" s="124">
        <v>2018</v>
      </c>
      <c r="B13" s="122" t="s">
        <v>481</v>
      </c>
      <c r="C13" s="126" t="s">
        <v>353</v>
      </c>
      <c r="D13" s="121">
        <v>16107</v>
      </c>
      <c r="E13" s="121">
        <v>8996</v>
      </c>
      <c r="F13" s="121">
        <v>7111</v>
      </c>
      <c r="G13" s="121">
        <v>18815</v>
      </c>
      <c r="H13" s="121">
        <v>10670</v>
      </c>
      <c r="I13" s="121">
        <v>8145</v>
      </c>
    </row>
    <row r="14" spans="1:9" x14ac:dyDescent="0.25">
      <c r="A14" s="124">
        <v>2018</v>
      </c>
      <c r="B14" s="122" t="s">
        <v>482</v>
      </c>
      <c r="C14" s="126" t="s">
        <v>354</v>
      </c>
      <c r="D14" s="121">
        <v>500</v>
      </c>
      <c r="E14" s="121">
        <v>270</v>
      </c>
      <c r="F14" s="121">
        <v>230</v>
      </c>
      <c r="G14" s="121">
        <v>740</v>
      </c>
      <c r="H14" s="121">
        <v>450</v>
      </c>
      <c r="I14" s="121">
        <v>295</v>
      </c>
    </row>
    <row r="15" spans="1:9" x14ac:dyDescent="0.25">
      <c r="A15" s="124">
        <v>2018</v>
      </c>
      <c r="B15" s="122" t="s">
        <v>483</v>
      </c>
      <c r="C15" s="126" t="s">
        <v>355</v>
      </c>
      <c r="D15" s="121">
        <v>141</v>
      </c>
      <c r="E15" s="121">
        <v>76</v>
      </c>
      <c r="F15" s="121">
        <v>65</v>
      </c>
      <c r="G15" s="121">
        <v>140</v>
      </c>
      <c r="H15" s="121">
        <v>85</v>
      </c>
      <c r="I15" s="121">
        <v>55</v>
      </c>
    </row>
    <row r="16" spans="1:9" x14ac:dyDescent="0.25">
      <c r="A16" s="124">
        <v>2018</v>
      </c>
      <c r="B16" s="122" t="s">
        <v>484</v>
      </c>
      <c r="C16" s="126" t="s">
        <v>356</v>
      </c>
      <c r="D16" s="121">
        <v>23943</v>
      </c>
      <c r="E16" s="121">
        <v>14941</v>
      </c>
      <c r="F16" s="121">
        <v>9002</v>
      </c>
      <c r="G16" s="121">
        <v>28825</v>
      </c>
      <c r="H16" s="121">
        <v>17460</v>
      </c>
      <c r="I16" s="121">
        <v>11360</v>
      </c>
    </row>
    <row r="17" spans="1:9" x14ac:dyDescent="0.25">
      <c r="A17" s="124">
        <v>2018</v>
      </c>
      <c r="B17" s="122" t="s">
        <v>485</v>
      </c>
      <c r="C17" s="126" t="s">
        <v>357</v>
      </c>
      <c r="D17" s="121">
        <v>37396</v>
      </c>
      <c r="E17" s="121">
        <v>19716</v>
      </c>
      <c r="F17" s="121">
        <v>17680</v>
      </c>
      <c r="G17" s="121">
        <v>1690</v>
      </c>
      <c r="H17" s="121">
        <v>935</v>
      </c>
      <c r="I17" s="121">
        <v>750</v>
      </c>
    </row>
    <row r="18" spans="1:9" x14ac:dyDescent="0.25">
      <c r="A18" s="124">
        <v>2018</v>
      </c>
      <c r="B18" s="122" t="s">
        <v>486</v>
      </c>
      <c r="C18" s="126" t="s">
        <v>358</v>
      </c>
      <c r="D18" s="121">
        <v>0</v>
      </c>
      <c r="E18" s="121">
        <v>0</v>
      </c>
      <c r="F18" s="121">
        <v>0</v>
      </c>
      <c r="G18" s="121">
        <v>470</v>
      </c>
      <c r="H18" s="121">
        <v>230</v>
      </c>
      <c r="I18" s="121">
        <v>240</v>
      </c>
    </row>
    <row r="19" spans="1:9" x14ac:dyDescent="0.25">
      <c r="A19" s="124">
        <v>2018</v>
      </c>
      <c r="B19" s="122" t="s">
        <v>487</v>
      </c>
      <c r="C19" s="126" t="s">
        <v>359</v>
      </c>
      <c r="D19" s="121">
        <v>0</v>
      </c>
      <c r="E19" s="121">
        <v>0</v>
      </c>
      <c r="F19" s="121">
        <v>0</v>
      </c>
      <c r="G19" s="121">
        <v>19115</v>
      </c>
      <c r="H19" s="121">
        <v>9740</v>
      </c>
      <c r="I19" s="121">
        <v>9375</v>
      </c>
    </row>
    <row r="20" spans="1:9" x14ac:dyDescent="0.25">
      <c r="A20" s="124">
        <v>2018</v>
      </c>
      <c r="B20" s="122" t="s">
        <v>488</v>
      </c>
      <c r="C20" s="126" t="s">
        <v>360</v>
      </c>
      <c r="D20" s="121">
        <v>0</v>
      </c>
      <c r="E20" s="121">
        <v>0</v>
      </c>
      <c r="F20" s="121">
        <v>0</v>
      </c>
      <c r="G20" s="121">
        <v>4405</v>
      </c>
      <c r="H20" s="121">
        <v>2385</v>
      </c>
      <c r="I20" s="121">
        <v>2020</v>
      </c>
    </row>
    <row r="21" spans="1:9" x14ac:dyDescent="0.25">
      <c r="A21" s="124">
        <v>2018</v>
      </c>
      <c r="B21" s="122" t="s">
        <v>489</v>
      </c>
      <c r="C21" s="126" t="s">
        <v>361</v>
      </c>
      <c r="D21" s="121">
        <v>6466</v>
      </c>
      <c r="E21" s="121">
        <v>3253</v>
      </c>
      <c r="F21" s="121">
        <v>3213</v>
      </c>
      <c r="G21" s="121">
        <v>11915</v>
      </c>
      <c r="H21" s="121">
        <v>6790</v>
      </c>
      <c r="I21" s="121">
        <v>5120</v>
      </c>
    </row>
    <row r="22" spans="1:9" x14ac:dyDescent="0.25">
      <c r="A22" s="124">
        <v>2018</v>
      </c>
      <c r="B22" s="122" t="s">
        <v>490</v>
      </c>
      <c r="C22" s="126" t="s">
        <v>362</v>
      </c>
      <c r="D22" s="121">
        <v>0</v>
      </c>
      <c r="E22" s="121">
        <v>0</v>
      </c>
      <c r="F22" s="121">
        <v>0</v>
      </c>
      <c r="G22" s="121">
        <v>16475</v>
      </c>
      <c r="H22" s="121">
        <v>8550</v>
      </c>
      <c r="I22" s="121">
        <v>7925</v>
      </c>
    </row>
    <row r="23" spans="1:9" x14ac:dyDescent="0.25">
      <c r="A23" s="124">
        <v>2018</v>
      </c>
      <c r="B23" s="122" t="s">
        <v>491</v>
      </c>
      <c r="C23" s="126" t="s">
        <v>363</v>
      </c>
      <c r="D23" s="121">
        <v>1050</v>
      </c>
      <c r="E23" s="121">
        <v>404</v>
      </c>
      <c r="F23" s="121">
        <v>646</v>
      </c>
      <c r="G23" s="121">
        <v>5590</v>
      </c>
      <c r="H23" s="121">
        <v>2985</v>
      </c>
      <c r="I23" s="121">
        <v>2600</v>
      </c>
    </row>
    <row r="24" spans="1:9" x14ac:dyDescent="0.25">
      <c r="A24" s="124">
        <v>2018</v>
      </c>
      <c r="B24" s="122" t="s">
        <v>492</v>
      </c>
      <c r="C24" s="126" t="s">
        <v>364</v>
      </c>
      <c r="D24" s="121">
        <v>2052</v>
      </c>
      <c r="E24" s="121">
        <v>542</v>
      </c>
      <c r="F24" s="121">
        <v>1510</v>
      </c>
      <c r="G24" s="121">
        <v>7745</v>
      </c>
      <c r="H24" s="121">
        <v>3825</v>
      </c>
      <c r="I24" s="121">
        <v>3915</v>
      </c>
    </row>
    <row r="25" spans="1:9" x14ac:dyDescent="0.25">
      <c r="A25" s="124">
        <v>2018</v>
      </c>
      <c r="B25" s="122" t="s">
        <v>493</v>
      </c>
      <c r="C25" s="126" t="s">
        <v>365</v>
      </c>
      <c r="D25" s="121">
        <v>150</v>
      </c>
      <c r="E25" s="121">
        <v>76</v>
      </c>
      <c r="F25" s="121">
        <v>74</v>
      </c>
      <c r="G25" s="121">
        <v>240</v>
      </c>
      <c r="H25" s="121">
        <v>120</v>
      </c>
      <c r="I25" s="121">
        <v>120</v>
      </c>
    </row>
    <row r="26" spans="1:9" x14ac:dyDescent="0.25">
      <c r="A26" s="124">
        <v>2018</v>
      </c>
      <c r="B26" s="122" t="s">
        <v>494</v>
      </c>
      <c r="C26" s="126" t="s">
        <v>366</v>
      </c>
      <c r="D26" s="121">
        <v>0</v>
      </c>
      <c r="E26" s="121">
        <v>0</v>
      </c>
      <c r="F26" s="121">
        <v>0</v>
      </c>
      <c r="G26" s="121">
        <v>40</v>
      </c>
      <c r="H26" s="121">
        <v>20</v>
      </c>
      <c r="I26" s="121">
        <v>20</v>
      </c>
    </row>
    <row r="27" spans="1:9" x14ac:dyDescent="0.25">
      <c r="A27" s="124">
        <v>2018</v>
      </c>
      <c r="B27" s="122" t="s">
        <v>495</v>
      </c>
      <c r="C27" s="126" t="s">
        <v>367</v>
      </c>
      <c r="D27" s="121">
        <v>2634</v>
      </c>
      <c r="E27" s="121">
        <v>1412</v>
      </c>
      <c r="F27" s="121">
        <v>1222</v>
      </c>
      <c r="G27" s="121">
        <v>6105</v>
      </c>
      <c r="H27" s="121">
        <v>3250</v>
      </c>
      <c r="I27" s="121">
        <v>2855</v>
      </c>
    </row>
    <row r="28" spans="1:9" x14ac:dyDescent="0.25">
      <c r="A28" s="124">
        <v>2018</v>
      </c>
      <c r="B28" s="122" t="s">
        <v>496</v>
      </c>
      <c r="C28" s="126" t="s">
        <v>368</v>
      </c>
      <c r="D28" s="121">
        <v>1087</v>
      </c>
      <c r="E28" s="121">
        <v>468</v>
      </c>
      <c r="F28" s="121">
        <v>619</v>
      </c>
      <c r="G28" s="121">
        <v>2825</v>
      </c>
      <c r="H28" s="121">
        <v>1160</v>
      </c>
      <c r="I28" s="121">
        <v>1665</v>
      </c>
    </row>
    <row r="29" spans="1:9" x14ac:dyDescent="0.25">
      <c r="A29" s="124">
        <v>2018</v>
      </c>
      <c r="B29" s="122" t="s">
        <v>497</v>
      </c>
      <c r="C29" s="126" t="s">
        <v>369</v>
      </c>
      <c r="D29" s="121">
        <v>2</v>
      </c>
      <c r="E29" s="121">
        <v>0</v>
      </c>
      <c r="F29" s="121">
        <v>2</v>
      </c>
      <c r="G29" s="121">
        <v>5</v>
      </c>
      <c r="H29" s="121">
        <v>0</v>
      </c>
      <c r="I29" s="121">
        <v>0</v>
      </c>
    </row>
    <row r="30" spans="1:9" x14ac:dyDescent="0.25">
      <c r="A30" s="124">
        <v>2018</v>
      </c>
      <c r="B30" s="122" t="s">
        <v>498</v>
      </c>
      <c r="C30" s="126" t="s">
        <v>370</v>
      </c>
      <c r="D30" s="121">
        <v>22334</v>
      </c>
      <c r="E30" s="121">
        <v>12637</v>
      </c>
      <c r="F30" s="121">
        <v>9697</v>
      </c>
      <c r="G30" s="121">
        <v>29865</v>
      </c>
      <c r="H30" s="121">
        <v>16910</v>
      </c>
      <c r="I30" s="121">
        <v>12955</v>
      </c>
    </row>
    <row r="31" spans="1:9" x14ac:dyDescent="0.25">
      <c r="A31" s="124">
        <v>2018</v>
      </c>
      <c r="B31" s="122" t="s">
        <v>499</v>
      </c>
      <c r="C31" s="126" t="s">
        <v>371</v>
      </c>
      <c r="D31" s="121">
        <v>537</v>
      </c>
      <c r="E31" s="121">
        <v>231</v>
      </c>
      <c r="F31" s="121">
        <v>306</v>
      </c>
      <c r="G31" s="121">
        <v>525</v>
      </c>
      <c r="H31" s="121">
        <v>250</v>
      </c>
      <c r="I31" s="121">
        <v>275</v>
      </c>
    </row>
    <row r="32" spans="1:9" x14ac:dyDescent="0.25">
      <c r="A32" s="124">
        <v>2018</v>
      </c>
      <c r="B32" s="122" t="s">
        <v>500</v>
      </c>
      <c r="C32" s="126" t="s">
        <v>372</v>
      </c>
      <c r="D32" s="121">
        <v>6222</v>
      </c>
      <c r="E32" s="121">
        <v>3298</v>
      </c>
      <c r="F32" s="121">
        <v>2924</v>
      </c>
      <c r="G32" s="121">
        <v>6680</v>
      </c>
      <c r="H32" s="121">
        <v>3515</v>
      </c>
      <c r="I32" s="121">
        <v>3165</v>
      </c>
    </row>
    <row r="33" spans="1:9" x14ac:dyDescent="0.25">
      <c r="A33" s="124">
        <v>2018</v>
      </c>
      <c r="B33" s="122" t="s">
        <v>501</v>
      </c>
      <c r="C33" s="126" t="s">
        <v>373</v>
      </c>
      <c r="D33" s="121">
        <v>32413</v>
      </c>
      <c r="E33" s="121">
        <v>14573</v>
      </c>
      <c r="F33" s="121">
        <v>17840</v>
      </c>
      <c r="G33" s="121">
        <v>98015</v>
      </c>
      <c r="H33" s="121">
        <v>53655</v>
      </c>
      <c r="I33" s="121">
        <v>44365</v>
      </c>
    </row>
    <row r="34" spans="1:9" x14ac:dyDescent="0.25">
      <c r="A34" s="124">
        <v>2018</v>
      </c>
      <c r="B34" s="122" t="s">
        <v>502</v>
      </c>
      <c r="C34" s="126" t="s">
        <v>374</v>
      </c>
      <c r="D34" s="121">
        <v>7248</v>
      </c>
      <c r="E34" s="121">
        <v>3862</v>
      </c>
      <c r="F34" s="121">
        <v>3386</v>
      </c>
      <c r="G34" s="121">
        <v>8740</v>
      </c>
      <c r="H34" s="121">
        <v>4730</v>
      </c>
      <c r="I34" s="121">
        <v>4010</v>
      </c>
    </row>
    <row r="35" spans="1:9" x14ac:dyDescent="0.25">
      <c r="A35" s="124">
        <v>2018</v>
      </c>
      <c r="B35" s="122" t="s">
        <v>503</v>
      </c>
      <c r="C35" s="126" t="s">
        <v>375</v>
      </c>
      <c r="D35" s="121">
        <v>3382</v>
      </c>
      <c r="E35" s="121">
        <v>1398</v>
      </c>
      <c r="F35" s="121">
        <v>1984</v>
      </c>
      <c r="G35" s="121">
        <v>58980</v>
      </c>
      <c r="H35" s="121">
        <v>35745</v>
      </c>
      <c r="I35" s="121">
        <v>23235</v>
      </c>
    </row>
    <row r="36" spans="1:9" x14ac:dyDescent="0.25">
      <c r="A36" s="124">
        <v>2018</v>
      </c>
      <c r="B36" s="122" t="s">
        <v>504</v>
      </c>
      <c r="C36" s="126" t="s">
        <v>376</v>
      </c>
      <c r="D36" s="121">
        <v>18273</v>
      </c>
      <c r="E36" s="121">
        <v>7443</v>
      </c>
      <c r="F36" s="121">
        <v>10830</v>
      </c>
      <c r="G36" s="121">
        <v>22260</v>
      </c>
      <c r="H36" s="121">
        <v>8180</v>
      </c>
      <c r="I36" s="121">
        <v>14075</v>
      </c>
    </row>
    <row r="37" spans="1:9" x14ac:dyDescent="0.25">
      <c r="A37" s="124">
        <v>2018</v>
      </c>
      <c r="B37" s="122" t="s">
        <v>505</v>
      </c>
      <c r="C37" s="126" t="s">
        <v>377</v>
      </c>
      <c r="D37" s="121">
        <v>1288</v>
      </c>
      <c r="E37" s="121">
        <v>539</v>
      </c>
      <c r="F37" s="121">
        <v>749</v>
      </c>
      <c r="G37" s="121">
        <v>1565</v>
      </c>
      <c r="H37" s="121">
        <v>735</v>
      </c>
      <c r="I37" s="121">
        <v>830</v>
      </c>
    </row>
    <row r="38" spans="1:9" x14ac:dyDescent="0.25">
      <c r="A38" s="124">
        <v>2018</v>
      </c>
      <c r="B38" s="122" t="s">
        <v>506</v>
      </c>
      <c r="C38" s="126" t="s">
        <v>378</v>
      </c>
      <c r="D38" s="121">
        <v>2211</v>
      </c>
      <c r="E38" s="121">
        <v>1015</v>
      </c>
      <c r="F38" s="121">
        <v>1196</v>
      </c>
      <c r="G38" s="121">
        <v>2385</v>
      </c>
      <c r="H38" s="121">
        <v>1110</v>
      </c>
      <c r="I38" s="121">
        <v>1275</v>
      </c>
    </row>
    <row r="39" spans="1:9" x14ac:dyDescent="0.25">
      <c r="A39" s="124">
        <v>2018</v>
      </c>
      <c r="B39" s="122" t="s">
        <v>507</v>
      </c>
      <c r="C39" s="126" t="s">
        <v>379</v>
      </c>
      <c r="D39" s="121">
        <v>868</v>
      </c>
      <c r="E39" s="121">
        <v>295</v>
      </c>
      <c r="F39" s="121">
        <v>573</v>
      </c>
      <c r="G39" s="121">
        <v>2835</v>
      </c>
      <c r="H39" s="121">
        <v>1480</v>
      </c>
      <c r="I39" s="121">
        <v>1355</v>
      </c>
    </row>
    <row r="40" spans="1:9" x14ac:dyDescent="0.25">
      <c r="A40" s="124">
        <v>2018</v>
      </c>
      <c r="B40" s="122" t="s">
        <v>508</v>
      </c>
      <c r="C40" s="126" t="s">
        <v>380</v>
      </c>
      <c r="D40" s="121">
        <v>433</v>
      </c>
      <c r="E40" s="121">
        <v>219</v>
      </c>
      <c r="F40" s="121">
        <v>214</v>
      </c>
      <c r="G40" s="121">
        <v>915</v>
      </c>
      <c r="H40" s="121">
        <v>515</v>
      </c>
      <c r="I40" s="121">
        <v>405</v>
      </c>
    </row>
    <row r="41" spans="1:9" x14ac:dyDescent="0.25">
      <c r="A41" s="124">
        <v>2018</v>
      </c>
      <c r="B41" s="122" t="s">
        <v>509</v>
      </c>
      <c r="C41" s="126" t="s">
        <v>381</v>
      </c>
      <c r="D41" s="121">
        <v>341</v>
      </c>
      <c r="E41" s="121">
        <v>144</v>
      </c>
      <c r="F41" s="121">
        <v>197</v>
      </c>
      <c r="G41" s="121">
        <v>85</v>
      </c>
      <c r="H41" s="121">
        <v>30</v>
      </c>
      <c r="I41" s="121">
        <v>55</v>
      </c>
    </row>
    <row r="42" spans="1:9" x14ac:dyDescent="0.25">
      <c r="A42" s="124">
        <v>2018</v>
      </c>
      <c r="B42" s="122" t="s">
        <v>510</v>
      </c>
      <c r="C42" s="126" t="s">
        <v>382</v>
      </c>
      <c r="D42" s="121">
        <v>9376</v>
      </c>
      <c r="E42" s="121">
        <v>4820</v>
      </c>
      <c r="F42" s="121">
        <v>4556</v>
      </c>
      <c r="G42" s="121">
        <v>11970</v>
      </c>
      <c r="H42" s="121">
        <v>6320</v>
      </c>
      <c r="I42" s="121">
        <v>5650</v>
      </c>
    </row>
    <row r="43" spans="1:9" x14ac:dyDescent="0.25">
      <c r="A43" s="124">
        <v>2018</v>
      </c>
      <c r="B43" s="122" t="s">
        <v>511</v>
      </c>
      <c r="C43" s="126" t="s">
        <v>383</v>
      </c>
      <c r="D43" s="121">
        <v>245</v>
      </c>
      <c r="E43" s="121">
        <v>100</v>
      </c>
      <c r="F43" s="121">
        <v>145</v>
      </c>
      <c r="G43" s="121">
        <v>90</v>
      </c>
      <c r="H43" s="121">
        <v>35</v>
      </c>
      <c r="I43" s="121">
        <v>55</v>
      </c>
    </row>
    <row r="44" spans="1:9" x14ac:dyDescent="0.25">
      <c r="A44" s="124">
        <v>2018</v>
      </c>
      <c r="B44" s="122" t="s">
        <v>512</v>
      </c>
      <c r="C44" s="126" t="s">
        <v>384</v>
      </c>
      <c r="D44" s="121">
        <v>1352</v>
      </c>
      <c r="E44" s="121">
        <v>506</v>
      </c>
      <c r="F44" s="121">
        <v>846</v>
      </c>
      <c r="G44" s="121">
        <v>2180</v>
      </c>
      <c r="H44" s="121">
        <v>975</v>
      </c>
      <c r="I44" s="121">
        <v>1205</v>
      </c>
    </row>
    <row r="45" spans="1:9" x14ac:dyDescent="0.25">
      <c r="A45" s="124">
        <v>2018</v>
      </c>
      <c r="B45" s="122" t="s">
        <v>513</v>
      </c>
      <c r="C45" s="126" t="s">
        <v>385</v>
      </c>
      <c r="D45" s="121">
        <v>111598</v>
      </c>
      <c r="E45" s="121">
        <v>58627</v>
      </c>
      <c r="F45" s="121">
        <v>52971</v>
      </c>
      <c r="G45" s="121">
        <v>88735</v>
      </c>
      <c r="H45" s="121">
        <v>45520</v>
      </c>
      <c r="I45" s="121">
        <v>43215</v>
      </c>
    </row>
    <row r="46" spans="1:9" x14ac:dyDescent="0.25">
      <c r="A46" s="124">
        <v>2018</v>
      </c>
      <c r="B46" s="122" t="s">
        <v>514</v>
      </c>
      <c r="C46" s="126" t="s">
        <v>386</v>
      </c>
      <c r="D46" s="121">
        <v>11612</v>
      </c>
      <c r="E46" s="121">
        <v>4577</v>
      </c>
      <c r="F46" s="121">
        <v>7035</v>
      </c>
      <c r="G46" s="121">
        <v>11345</v>
      </c>
      <c r="H46" s="121">
        <v>4195</v>
      </c>
      <c r="I46" s="121">
        <v>7150</v>
      </c>
    </row>
    <row r="47" spans="1:9" x14ac:dyDescent="0.25">
      <c r="A47" s="124">
        <v>2018</v>
      </c>
      <c r="B47" s="122" t="s">
        <v>515</v>
      </c>
      <c r="C47" s="126" t="s">
        <v>387</v>
      </c>
      <c r="D47" s="121">
        <v>2287</v>
      </c>
      <c r="E47" s="121">
        <v>1394</v>
      </c>
      <c r="F47" s="121">
        <v>893</v>
      </c>
      <c r="G47" s="121">
        <v>9465</v>
      </c>
      <c r="H47" s="121">
        <v>5690</v>
      </c>
      <c r="I47" s="121">
        <v>3775</v>
      </c>
    </row>
    <row r="48" spans="1:9" x14ac:dyDescent="0.25">
      <c r="A48" s="124">
        <v>2018</v>
      </c>
      <c r="B48" s="122" t="s">
        <v>516</v>
      </c>
      <c r="C48" s="126" t="s">
        <v>388</v>
      </c>
      <c r="D48" s="121">
        <v>10362</v>
      </c>
      <c r="E48" s="121">
        <v>6901</v>
      </c>
      <c r="F48" s="121">
        <v>3461</v>
      </c>
      <c r="G48" s="121">
        <v>6750</v>
      </c>
      <c r="H48" s="121">
        <v>4715</v>
      </c>
      <c r="I48" s="121">
        <v>2030</v>
      </c>
    </row>
    <row r="49" spans="1:9" x14ac:dyDescent="0.25">
      <c r="A49" s="124">
        <v>2018</v>
      </c>
      <c r="B49" s="122" t="s">
        <v>517</v>
      </c>
      <c r="C49" s="126" t="s">
        <v>389</v>
      </c>
      <c r="D49" s="121">
        <v>1593</v>
      </c>
      <c r="E49" s="121">
        <v>486</v>
      </c>
      <c r="F49" s="121">
        <v>1107</v>
      </c>
      <c r="G49" s="121">
        <v>2070</v>
      </c>
      <c r="H49" s="121">
        <v>605</v>
      </c>
      <c r="I49" s="121">
        <v>1465</v>
      </c>
    </row>
    <row r="50" spans="1:9" x14ac:dyDescent="0.25">
      <c r="A50" s="124">
        <v>2018</v>
      </c>
      <c r="B50" s="122" t="s">
        <v>518</v>
      </c>
      <c r="C50" s="126" t="s">
        <v>390</v>
      </c>
      <c r="D50" s="121">
        <v>50</v>
      </c>
      <c r="E50" s="121">
        <v>30</v>
      </c>
      <c r="F50" s="121">
        <v>20</v>
      </c>
      <c r="G50" s="121">
        <v>115</v>
      </c>
      <c r="H50" s="121">
        <v>60</v>
      </c>
      <c r="I50" s="121">
        <v>55</v>
      </c>
    </row>
    <row r="51" spans="1:9" x14ac:dyDescent="0.25">
      <c r="A51" s="124">
        <v>2018</v>
      </c>
      <c r="B51" s="122" t="s">
        <v>519</v>
      </c>
      <c r="C51" s="126" t="s">
        <v>391</v>
      </c>
      <c r="D51" s="121">
        <v>54</v>
      </c>
      <c r="E51" s="121">
        <v>27</v>
      </c>
      <c r="F51" s="121">
        <v>27</v>
      </c>
      <c r="G51" s="121">
        <v>5</v>
      </c>
      <c r="H51" s="121">
        <v>5</v>
      </c>
      <c r="I51" s="121">
        <v>0</v>
      </c>
    </row>
    <row r="52" spans="1:9" x14ac:dyDescent="0.25">
      <c r="A52" s="124">
        <v>2018</v>
      </c>
      <c r="B52" s="122" t="s">
        <v>519</v>
      </c>
      <c r="C52" s="126" t="s">
        <v>392</v>
      </c>
      <c r="D52" s="121">
        <v>352754</v>
      </c>
      <c r="E52" s="121">
        <v>181041</v>
      </c>
      <c r="F52" s="121">
        <v>171713</v>
      </c>
      <c r="G52" s="121">
        <v>542155</v>
      </c>
      <c r="H52" s="121">
        <v>290985</v>
      </c>
      <c r="I52" s="121">
        <v>251170</v>
      </c>
    </row>
    <row r="53" spans="1:9" x14ac:dyDescent="0.25">
      <c r="A53" s="124">
        <v>2018</v>
      </c>
      <c r="B53" s="122" t="s">
        <v>520</v>
      </c>
      <c r="C53" s="126" t="s">
        <v>393</v>
      </c>
      <c r="D53" s="121">
        <v>652</v>
      </c>
      <c r="E53" s="121">
        <v>514</v>
      </c>
      <c r="F53" s="121">
        <v>138</v>
      </c>
      <c r="G53" s="121">
        <v>1380</v>
      </c>
      <c r="H53" s="121">
        <v>1015</v>
      </c>
      <c r="I53" s="121">
        <v>370</v>
      </c>
    </row>
    <row r="54" spans="1:9" x14ac:dyDescent="0.25">
      <c r="A54" s="124">
        <v>2018</v>
      </c>
      <c r="B54" s="122" t="s">
        <v>521</v>
      </c>
      <c r="C54" s="126" t="s">
        <v>394</v>
      </c>
      <c r="D54" s="121">
        <v>478</v>
      </c>
      <c r="E54" s="121">
        <v>296</v>
      </c>
      <c r="F54" s="121">
        <v>182</v>
      </c>
      <c r="G54" s="121">
        <v>235</v>
      </c>
      <c r="H54" s="121">
        <v>130</v>
      </c>
      <c r="I54" s="121">
        <v>105</v>
      </c>
    </row>
    <row r="55" spans="1:9" x14ac:dyDescent="0.25">
      <c r="A55" s="124">
        <v>2018</v>
      </c>
      <c r="B55" s="122" t="s">
        <v>522</v>
      </c>
      <c r="C55" s="126" t="s">
        <v>395</v>
      </c>
      <c r="D55" s="121">
        <v>547</v>
      </c>
      <c r="E55" s="121">
        <v>377</v>
      </c>
      <c r="F55" s="121">
        <v>170</v>
      </c>
      <c r="G55" s="121">
        <v>2095</v>
      </c>
      <c r="H55" s="121">
        <v>1415</v>
      </c>
      <c r="I55" s="121">
        <v>680</v>
      </c>
    </row>
    <row r="56" spans="1:9" x14ac:dyDescent="0.25">
      <c r="A56" s="124">
        <v>2018</v>
      </c>
      <c r="B56" s="122" t="s">
        <v>523</v>
      </c>
      <c r="C56" s="126" t="s">
        <v>396</v>
      </c>
      <c r="D56" s="121">
        <v>238</v>
      </c>
      <c r="E56" s="121">
        <v>135</v>
      </c>
      <c r="F56" s="121">
        <v>103</v>
      </c>
      <c r="G56" s="121">
        <v>375</v>
      </c>
      <c r="H56" s="121">
        <v>180</v>
      </c>
      <c r="I56" s="121">
        <v>195</v>
      </c>
    </row>
    <row r="57" spans="1:9" x14ac:dyDescent="0.25">
      <c r="A57" s="124">
        <v>2018</v>
      </c>
      <c r="B57" s="122" t="s">
        <v>524</v>
      </c>
      <c r="C57" s="126" t="s">
        <v>397</v>
      </c>
      <c r="D57" s="121">
        <v>60</v>
      </c>
      <c r="E57" s="121">
        <v>46</v>
      </c>
      <c r="F57" s="121">
        <v>14</v>
      </c>
      <c r="G57" s="121">
        <v>125</v>
      </c>
      <c r="H57" s="121">
        <v>80</v>
      </c>
      <c r="I57" s="121">
        <v>50</v>
      </c>
    </row>
    <row r="58" spans="1:9" x14ac:dyDescent="0.25">
      <c r="A58" s="124">
        <v>2018</v>
      </c>
      <c r="B58" s="122" t="s">
        <v>525</v>
      </c>
      <c r="C58" s="126" t="s">
        <v>398</v>
      </c>
      <c r="D58" s="121">
        <v>71</v>
      </c>
      <c r="E58" s="121">
        <v>52</v>
      </c>
      <c r="F58" s="121">
        <v>19</v>
      </c>
      <c r="G58" s="121">
        <v>100</v>
      </c>
      <c r="H58" s="121">
        <v>65</v>
      </c>
      <c r="I58" s="121">
        <v>35</v>
      </c>
    </row>
    <row r="59" spans="1:9" x14ac:dyDescent="0.25">
      <c r="A59" s="124">
        <v>2018</v>
      </c>
      <c r="B59" s="122" t="s">
        <v>526</v>
      </c>
      <c r="C59" s="126" t="s">
        <v>399</v>
      </c>
      <c r="D59" s="121">
        <v>300</v>
      </c>
      <c r="E59" s="121">
        <v>237</v>
      </c>
      <c r="F59" s="121">
        <v>63</v>
      </c>
      <c r="G59" s="121">
        <v>3040</v>
      </c>
      <c r="H59" s="121">
        <v>2230</v>
      </c>
      <c r="I59" s="121">
        <v>815</v>
      </c>
    </row>
    <row r="60" spans="1:9" x14ac:dyDescent="0.25">
      <c r="A60" s="124">
        <v>2018</v>
      </c>
      <c r="B60" s="122" t="s">
        <v>527</v>
      </c>
      <c r="C60" s="126" t="s">
        <v>400</v>
      </c>
      <c r="D60" s="121">
        <v>106</v>
      </c>
      <c r="E60" s="121">
        <v>45</v>
      </c>
      <c r="F60" s="121">
        <v>61</v>
      </c>
      <c r="G60" s="121">
        <v>3800</v>
      </c>
      <c r="H60" s="121">
        <v>2585</v>
      </c>
      <c r="I60" s="121">
        <v>1220</v>
      </c>
    </row>
    <row r="61" spans="1:9" x14ac:dyDescent="0.25">
      <c r="A61" s="124">
        <v>2018</v>
      </c>
      <c r="B61" s="122" t="s">
        <v>528</v>
      </c>
      <c r="C61" s="126" t="s">
        <v>401</v>
      </c>
      <c r="D61" s="121">
        <v>326</v>
      </c>
      <c r="E61" s="121">
        <v>276</v>
      </c>
      <c r="F61" s="121">
        <v>50</v>
      </c>
      <c r="G61" s="121">
        <v>880</v>
      </c>
      <c r="H61" s="121">
        <v>710</v>
      </c>
      <c r="I61" s="121">
        <v>175</v>
      </c>
    </row>
    <row r="62" spans="1:9" x14ac:dyDescent="0.25">
      <c r="A62" s="124">
        <v>2018</v>
      </c>
      <c r="B62" s="122" t="s">
        <v>529</v>
      </c>
      <c r="C62" s="126" t="s">
        <v>402</v>
      </c>
      <c r="D62" s="121">
        <v>1159</v>
      </c>
      <c r="E62" s="121">
        <v>563</v>
      </c>
      <c r="F62" s="121">
        <v>596</v>
      </c>
      <c r="G62" s="121">
        <v>2945</v>
      </c>
      <c r="H62" s="121">
        <v>1475</v>
      </c>
      <c r="I62" s="121">
        <v>1465</v>
      </c>
    </row>
    <row r="63" spans="1:9" x14ac:dyDescent="0.25">
      <c r="A63" s="124">
        <v>2018</v>
      </c>
      <c r="B63" s="122" t="s">
        <v>530</v>
      </c>
      <c r="C63" s="126" t="s">
        <v>403</v>
      </c>
      <c r="D63" s="121">
        <v>1155</v>
      </c>
      <c r="E63" s="121">
        <v>741</v>
      </c>
      <c r="F63" s="121">
        <v>414</v>
      </c>
      <c r="G63" s="121">
        <v>2005</v>
      </c>
      <c r="H63" s="121">
        <v>1110</v>
      </c>
      <c r="I63" s="121">
        <v>895</v>
      </c>
    </row>
    <row r="64" spans="1:9" x14ac:dyDescent="0.25">
      <c r="A64" s="124">
        <v>2018</v>
      </c>
      <c r="B64" s="122" t="s">
        <v>531</v>
      </c>
      <c r="C64" s="126" t="s">
        <v>404</v>
      </c>
      <c r="D64" s="121">
        <v>391</v>
      </c>
      <c r="E64" s="121">
        <v>120</v>
      </c>
      <c r="F64" s="121">
        <v>271</v>
      </c>
      <c r="G64" s="121">
        <v>665</v>
      </c>
      <c r="H64" s="121">
        <v>205</v>
      </c>
      <c r="I64" s="121">
        <v>460</v>
      </c>
    </row>
    <row r="65" spans="1:9" x14ac:dyDescent="0.25">
      <c r="A65" s="124">
        <v>2018</v>
      </c>
      <c r="B65" s="122" t="s">
        <v>532</v>
      </c>
      <c r="C65" s="126" t="s">
        <v>405</v>
      </c>
      <c r="D65" s="121">
        <v>151</v>
      </c>
      <c r="E65" s="121">
        <v>123</v>
      </c>
      <c r="F65" s="121">
        <v>28</v>
      </c>
      <c r="G65" s="121">
        <v>645</v>
      </c>
      <c r="H65" s="121">
        <v>520</v>
      </c>
      <c r="I65" s="121">
        <v>125</v>
      </c>
    </row>
    <row r="66" spans="1:9" x14ac:dyDescent="0.25">
      <c r="A66" s="124">
        <v>2018</v>
      </c>
      <c r="B66" s="122" t="s">
        <v>533</v>
      </c>
      <c r="C66" s="126" t="s">
        <v>406</v>
      </c>
      <c r="D66" s="121">
        <v>1397</v>
      </c>
      <c r="E66" s="121">
        <v>883</v>
      </c>
      <c r="F66" s="121">
        <v>514</v>
      </c>
      <c r="G66" s="121">
        <v>2380</v>
      </c>
      <c r="H66" s="121">
        <v>1345</v>
      </c>
      <c r="I66" s="121">
        <v>1035</v>
      </c>
    </row>
    <row r="67" spans="1:9" x14ac:dyDescent="0.25">
      <c r="A67" s="124">
        <v>2018</v>
      </c>
      <c r="B67" s="122" t="s">
        <v>534</v>
      </c>
      <c r="C67" s="126" t="s">
        <v>407</v>
      </c>
      <c r="D67" s="121">
        <v>1016</v>
      </c>
      <c r="E67" s="121">
        <v>718</v>
      </c>
      <c r="F67" s="121">
        <v>298</v>
      </c>
      <c r="G67" s="121">
        <v>2835</v>
      </c>
      <c r="H67" s="121">
        <v>1635</v>
      </c>
      <c r="I67" s="121">
        <v>1200</v>
      </c>
    </row>
    <row r="68" spans="1:9" x14ac:dyDescent="0.25">
      <c r="A68" s="124">
        <v>2018</v>
      </c>
      <c r="B68" s="122" t="s">
        <v>535</v>
      </c>
      <c r="C68" s="126" t="s">
        <v>408</v>
      </c>
      <c r="D68" s="121">
        <v>124</v>
      </c>
      <c r="E68" s="121">
        <v>87</v>
      </c>
      <c r="F68" s="121">
        <v>37</v>
      </c>
      <c r="G68" s="121">
        <v>265</v>
      </c>
      <c r="H68" s="121">
        <v>165</v>
      </c>
      <c r="I68" s="121">
        <v>100</v>
      </c>
    </row>
    <row r="69" spans="1:9" x14ac:dyDescent="0.25">
      <c r="A69" s="124">
        <v>2018</v>
      </c>
      <c r="B69" s="122" t="s">
        <v>536</v>
      </c>
      <c r="C69" s="126" t="s">
        <v>409</v>
      </c>
      <c r="D69" s="121">
        <v>335</v>
      </c>
      <c r="E69" s="121">
        <v>279</v>
      </c>
      <c r="F69" s="121">
        <v>56</v>
      </c>
      <c r="G69" s="121">
        <v>125</v>
      </c>
      <c r="H69" s="121">
        <v>90</v>
      </c>
      <c r="I69" s="121">
        <v>35</v>
      </c>
    </row>
    <row r="70" spans="1:9" x14ac:dyDescent="0.25">
      <c r="A70" s="124">
        <v>2018</v>
      </c>
      <c r="B70" s="122" t="s">
        <v>537</v>
      </c>
      <c r="C70" s="126" t="s">
        <v>410</v>
      </c>
      <c r="D70" s="121">
        <v>275</v>
      </c>
      <c r="E70" s="121">
        <v>160</v>
      </c>
      <c r="F70" s="121">
        <v>115</v>
      </c>
      <c r="G70" s="121">
        <v>3205</v>
      </c>
      <c r="H70" s="121">
        <v>1995</v>
      </c>
      <c r="I70" s="121">
        <v>1210</v>
      </c>
    </row>
    <row r="71" spans="1:9" x14ac:dyDescent="0.25">
      <c r="A71" s="124">
        <v>2018</v>
      </c>
      <c r="B71" s="122" t="s">
        <v>538</v>
      </c>
      <c r="C71" s="126" t="s">
        <v>411</v>
      </c>
      <c r="D71" s="121">
        <v>400</v>
      </c>
      <c r="E71" s="121">
        <v>186</v>
      </c>
      <c r="F71" s="121">
        <v>214</v>
      </c>
      <c r="G71" s="121">
        <v>515</v>
      </c>
      <c r="H71" s="121">
        <v>240</v>
      </c>
      <c r="I71" s="121">
        <v>275</v>
      </c>
    </row>
    <row r="72" spans="1:9" x14ac:dyDescent="0.25">
      <c r="A72" s="124">
        <v>2018</v>
      </c>
      <c r="B72" s="122" t="s">
        <v>539</v>
      </c>
      <c r="C72" s="126" t="s">
        <v>412</v>
      </c>
      <c r="D72" s="121">
        <v>210</v>
      </c>
      <c r="E72" s="121">
        <v>162</v>
      </c>
      <c r="F72" s="121">
        <v>48</v>
      </c>
      <c r="G72" s="121">
        <v>240</v>
      </c>
      <c r="H72" s="121">
        <v>210</v>
      </c>
      <c r="I72" s="121">
        <v>30</v>
      </c>
    </row>
    <row r="73" spans="1:9" x14ac:dyDescent="0.25">
      <c r="A73" s="124">
        <v>2018</v>
      </c>
      <c r="B73" s="122" t="s">
        <v>540</v>
      </c>
      <c r="C73" s="126" t="s">
        <v>413</v>
      </c>
      <c r="D73" s="121">
        <v>0</v>
      </c>
      <c r="E73" s="121">
        <v>0</v>
      </c>
      <c r="F73" s="121">
        <v>0</v>
      </c>
      <c r="G73" s="121">
        <v>4425</v>
      </c>
      <c r="H73" s="121">
        <v>3555</v>
      </c>
      <c r="I73" s="121">
        <v>870</v>
      </c>
    </row>
    <row r="74" spans="1:9" x14ac:dyDescent="0.25">
      <c r="A74" s="124">
        <v>2018</v>
      </c>
      <c r="B74" s="122" t="s">
        <v>541</v>
      </c>
      <c r="C74" s="126" t="s">
        <v>414</v>
      </c>
      <c r="D74" s="121">
        <v>0</v>
      </c>
      <c r="E74" s="121">
        <v>0</v>
      </c>
      <c r="F74" s="121">
        <v>0</v>
      </c>
      <c r="G74" s="121">
        <v>185</v>
      </c>
      <c r="H74" s="121">
        <v>155</v>
      </c>
      <c r="I74" s="121">
        <v>30</v>
      </c>
    </row>
    <row r="75" spans="1:9" x14ac:dyDescent="0.25">
      <c r="A75" s="124">
        <v>2018</v>
      </c>
      <c r="B75" s="122" t="s">
        <v>542</v>
      </c>
      <c r="C75" s="126" t="s">
        <v>415</v>
      </c>
      <c r="D75" s="121">
        <v>713</v>
      </c>
      <c r="E75" s="121">
        <v>466</v>
      </c>
      <c r="F75" s="121">
        <v>247</v>
      </c>
      <c r="G75" s="121">
        <v>575</v>
      </c>
      <c r="H75" s="121">
        <v>260</v>
      </c>
      <c r="I75" s="121">
        <v>315</v>
      </c>
    </row>
    <row r="76" spans="1:9" x14ac:dyDescent="0.25">
      <c r="A76" s="124">
        <v>2018</v>
      </c>
      <c r="B76" s="122" t="s">
        <v>543</v>
      </c>
      <c r="C76" s="126" t="s">
        <v>416</v>
      </c>
      <c r="D76" s="121">
        <v>2228</v>
      </c>
      <c r="E76" s="121">
        <v>1588</v>
      </c>
      <c r="F76" s="121">
        <v>640</v>
      </c>
      <c r="G76" s="121">
        <v>3725</v>
      </c>
      <c r="H76" s="121">
        <v>2425</v>
      </c>
      <c r="I76" s="121">
        <v>1295</v>
      </c>
    </row>
    <row r="77" spans="1:9" x14ac:dyDescent="0.25">
      <c r="A77" s="124">
        <v>2018</v>
      </c>
      <c r="B77" s="122" t="s">
        <v>544</v>
      </c>
      <c r="C77" s="126" t="s">
        <v>417</v>
      </c>
      <c r="D77" s="121">
        <v>622</v>
      </c>
      <c r="E77" s="121">
        <v>327</v>
      </c>
      <c r="F77" s="121">
        <v>295</v>
      </c>
      <c r="G77" s="121">
        <v>255</v>
      </c>
      <c r="H77" s="121">
        <v>135</v>
      </c>
      <c r="I77" s="121">
        <v>120</v>
      </c>
    </row>
    <row r="78" spans="1:9" x14ac:dyDescent="0.25">
      <c r="A78" s="124">
        <v>2018</v>
      </c>
      <c r="B78" s="122" t="s">
        <v>519</v>
      </c>
      <c r="C78" s="126" t="s">
        <v>418</v>
      </c>
      <c r="D78" s="121">
        <v>1315</v>
      </c>
      <c r="E78" s="121">
        <v>848</v>
      </c>
      <c r="F78" s="121">
        <v>467</v>
      </c>
      <c r="G78" s="121">
        <v>4990</v>
      </c>
      <c r="H78" s="121">
        <v>2935</v>
      </c>
      <c r="I78" s="121">
        <v>2055</v>
      </c>
    </row>
    <row r="79" spans="1:9" x14ac:dyDescent="0.25">
      <c r="A79" s="124">
        <v>2018</v>
      </c>
      <c r="B79" s="122" t="s">
        <v>519</v>
      </c>
      <c r="C79" s="126" t="s">
        <v>419</v>
      </c>
      <c r="D79" s="121">
        <v>14269</v>
      </c>
      <c r="E79" s="121">
        <v>9229</v>
      </c>
      <c r="F79" s="121">
        <v>5040</v>
      </c>
      <c r="G79" s="121">
        <v>42015</v>
      </c>
      <c r="H79" s="121">
        <v>26865</v>
      </c>
      <c r="I79" s="121">
        <v>15155</v>
      </c>
    </row>
    <row r="80" spans="1:9" x14ac:dyDescent="0.25">
      <c r="A80" s="124">
        <v>2018</v>
      </c>
      <c r="B80" s="122" t="s">
        <v>545</v>
      </c>
      <c r="C80" s="126" t="s">
        <v>420</v>
      </c>
      <c r="D80" s="121">
        <v>297</v>
      </c>
      <c r="E80" s="121">
        <v>130</v>
      </c>
      <c r="F80" s="121">
        <v>167</v>
      </c>
      <c r="G80" s="121">
        <v>395</v>
      </c>
      <c r="H80" s="121">
        <v>195</v>
      </c>
      <c r="I80" s="121">
        <v>200</v>
      </c>
    </row>
    <row r="81" spans="1:9" x14ac:dyDescent="0.25">
      <c r="A81" s="124">
        <v>2018</v>
      </c>
      <c r="B81" s="122" t="s">
        <v>546</v>
      </c>
      <c r="C81" s="126" t="s">
        <v>421</v>
      </c>
      <c r="D81" s="121">
        <v>129</v>
      </c>
      <c r="E81" s="121">
        <v>56</v>
      </c>
      <c r="F81" s="121">
        <v>73</v>
      </c>
      <c r="G81" s="121">
        <v>145</v>
      </c>
      <c r="H81" s="121">
        <v>55</v>
      </c>
      <c r="I81" s="121">
        <v>85</v>
      </c>
    </row>
    <row r="82" spans="1:9" x14ac:dyDescent="0.25">
      <c r="A82" s="124">
        <v>2018</v>
      </c>
      <c r="B82" s="122" t="s">
        <v>547</v>
      </c>
      <c r="C82" s="126" t="s">
        <v>422</v>
      </c>
      <c r="D82" s="121">
        <v>1899</v>
      </c>
      <c r="E82" s="121">
        <v>549</v>
      </c>
      <c r="F82" s="121">
        <v>1350</v>
      </c>
      <c r="G82" s="121">
        <v>3190</v>
      </c>
      <c r="H82" s="121">
        <v>1205</v>
      </c>
      <c r="I82" s="121">
        <v>1985</v>
      </c>
    </row>
    <row r="83" spans="1:9" x14ac:dyDescent="0.25">
      <c r="A83" s="124">
        <v>2018</v>
      </c>
      <c r="B83" s="122" t="s">
        <v>548</v>
      </c>
      <c r="C83" s="126" t="s">
        <v>423</v>
      </c>
      <c r="D83" s="121">
        <v>381</v>
      </c>
      <c r="E83" s="121">
        <v>165</v>
      </c>
      <c r="F83" s="121">
        <v>216</v>
      </c>
      <c r="G83" s="121">
        <v>555</v>
      </c>
      <c r="H83" s="121">
        <v>285</v>
      </c>
      <c r="I83" s="121">
        <v>270</v>
      </c>
    </row>
    <row r="84" spans="1:9" x14ac:dyDescent="0.25">
      <c r="A84" s="124">
        <v>2018</v>
      </c>
      <c r="B84" s="122" t="s">
        <v>549</v>
      </c>
      <c r="C84" s="126" t="s">
        <v>424</v>
      </c>
      <c r="D84" s="121">
        <v>446</v>
      </c>
      <c r="E84" s="121">
        <v>124</v>
      </c>
      <c r="F84" s="121">
        <v>322</v>
      </c>
      <c r="G84" s="121">
        <v>455</v>
      </c>
      <c r="H84" s="121">
        <v>165</v>
      </c>
      <c r="I84" s="121">
        <v>285</v>
      </c>
    </row>
    <row r="85" spans="1:9" x14ac:dyDescent="0.25">
      <c r="A85" s="124">
        <v>2018</v>
      </c>
      <c r="B85" s="122" t="s">
        <v>550</v>
      </c>
      <c r="C85" s="126" t="s">
        <v>425</v>
      </c>
      <c r="D85" s="121">
        <v>800</v>
      </c>
      <c r="E85" s="121">
        <v>387</v>
      </c>
      <c r="F85" s="121">
        <v>413</v>
      </c>
      <c r="G85" s="121">
        <v>1020</v>
      </c>
      <c r="H85" s="121">
        <v>490</v>
      </c>
      <c r="I85" s="121">
        <v>530</v>
      </c>
    </row>
    <row r="86" spans="1:9" x14ac:dyDescent="0.25">
      <c r="A86" s="124">
        <v>2018</v>
      </c>
      <c r="B86" s="122" t="s">
        <v>551</v>
      </c>
      <c r="C86" s="126" t="s">
        <v>426</v>
      </c>
      <c r="D86" s="121">
        <v>629</v>
      </c>
      <c r="E86" s="121">
        <v>176</v>
      </c>
      <c r="F86" s="121">
        <v>453</v>
      </c>
      <c r="G86" s="121">
        <v>1875</v>
      </c>
      <c r="H86" s="121">
        <v>840</v>
      </c>
      <c r="I86" s="121">
        <v>1040</v>
      </c>
    </row>
    <row r="87" spans="1:9" x14ac:dyDescent="0.25">
      <c r="A87" s="124">
        <v>2018</v>
      </c>
      <c r="B87" s="122" t="s">
        <v>552</v>
      </c>
      <c r="C87" s="126" t="s">
        <v>427</v>
      </c>
      <c r="D87" s="121">
        <v>453</v>
      </c>
      <c r="E87" s="121">
        <v>119</v>
      </c>
      <c r="F87" s="121">
        <v>334</v>
      </c>
      <c r="G87" s="121">
        <v>390</v>
      </c>
      <c r="H87" s="121">
        <v>135</v>
      </c>
      <c r="I87" s="121">
        <v>255</v>
      </c>
    </row>
    <row r="88" spans="1:9" x14ac:dyDescent="0.25">
      <c r="A88" s="124">
        <v>2018</v>
      </c>
      <c r="B88" s="122" t="s">
        <v>553</v>
      </c>
      <c r="C88" s="126" t="s">
        <v>428</v>
      </c>
      <c r="D88" s="121">
        <v>903</v>
      </c>
      <c r="E88" s="121">
        <v>368</v>
      </c>
      <c r="F88" s="121">
        <v>535</v>
      </c>
      <c r="G88" s="121">
        <v>1705</v>
      </c>
      <c r="H88" s="121">
        <v>785</v>
      </c>
      <c r="I88" s="121">
        <v>920</v>
      </c>
    </row>
    <row r="89" spans="1:9" x14ac:dyDescent="0.25">
      <c r="A89" s="124">
        <v>2018</v>
      </c>
      <c r="B89" s="122" t="s">
        <v>554</v>
      </c>
      <c r="C89" s="126" t="s">
        <v>429</v>
      </c>
      <c r="D89" s="121">
        <v>622</v>
      </c>
      <c r="E89" s="121">
        <v>201</v>
      </c>
      <c r="F89" s="121">
        <v>421</v>
      </c>
      <c r="G89" s="121">
        <v>750</v>
      </c>
      <c r="H89" s="121">
        <v>280</v>
      </c>
      <c r="I89" s="121">
        <v>475</v>
      </c>
    </row>
    <row r="90" spans="1:9" x14ac:dyDescent="0.25">
      <c r="A90" s="124">
        <v>2018</v>
      </c>
      <c r="B90" s="122" t="s">
        <v>555</v>
      </c>
      <c r="C90" s="126" t="s">
        <v>430</v>
      </c>
      <c r="D90" s="121">
        <v>211</v>
      </c>
      <c r="E90" s="121">
        <v>74</v>
      </c>
      <c r="F90" s="121">
        <v>137</v>
      </c>
      <c r="G90" s="121">
        <v>360</v>
      </c>
      <c r="H90" s="121">
        <v>160</v>
      </c>
      <c r="I90" s="121">
        <v>195</v>
      </c>
    </row>
    <row r="91" spans="1:9" x14ac:dyDescent="0.25">
      <c r="A91" s="124">
        <v>2018</v>
      </c>
      <c r="B91" s="122" t="s">
        <v>556</v>
      </c>
      <c r="C91" s="126" t="s">
        <v>431</v>
      </c>
      <c r="D91" s="121">
        <v>4211</v>
      </c>
      <c r="E91" s="121">
        <v>2125</v>
      </c>
      <c r="F91" s="121">
        <v>2086</v>
      </c>
      <c r="G91" s="121">
        <v>5390</v>
      </c>
      <c r="H91" s="121">
        <v>2820</v>
      </c>
      <c r="I91" s="121">
        <v>2570</v>
      </c>
    </row>
    <row r="92" spans="1:9" x14ac:dyDescent="0.25">
      <c r="A92" s="124">
        <v>2018</v>
      </c>
      <c r="B92" s="122" t="s">
        <v>519</v>
      </c>
      <c r="C92" s="126" t="s">
        <v>432</v>
      </c>
      <c r="D92" s="121">
        <v>816</v>
      </c>
      <c r="E92" s="121">
        <v>327</v>
      </c>
      <c r="F92" s="121">
        <v>489</v>
      </c>
      <c r="G92" s="121">
        <v>1355</v>
      </c>
      <c r="H92" s="121">
        <v>605</v>
      </c>
      <c r="I92" s="121">
        <v>745</v>
      </c>
    </row>
    <row r="93" spans="1:9" x14ac:dyDescent="0.25">
      <c r="A93" s="124">
        <v>2018</v>
      </c>
      <c r="B93" s="122" t="s">
        <v>519</v>
      </c>
      <c r="C93" s="126" t="s">
        <v>433</v>
      </c>
      <c r="D93" s="121">
        <v>11797</v>
      </c>
      <c r="E93" s="121">
        <v>4801</v>
      </c>
      <c r="F93" s="121">
        <v>6996</v>
      </c>
      <c r="G93" s="121">
        <v>17580</v>
      </c>
      <c r="H93" s="121">
        <v>8020</v>
      </c>
      <c r="I93" s="121">
        <v>9560</v>
      </c>
    </row>
    <row r="94" spans="1:9" x14ac:dyDescent="0.25">
      <c r="A94" s="124">
        <v>2018</v>
      </c>
      <c r="B94" s="122" t="s">
        <v>557</v>
      </c>
      <c r="C94" s="126" t="s">
        <v>434</v>
      </c>
      <c r="D94" s="121">
        <v>3331</v>
      </c>
      <c r="E94" s="121">
        <v>1750</v>
      </c>
      <c r="F94" s="121">
        <v>1581</v>
      </c>
      <c r="G94" s="121">
        <v>21190</v>
      </c>
      <c r="H94" s="121">
        <v>13435</v>
      </c>
      <c r="I94" s="121">
        <v>7755</v>
      </c>
    </row>
    <row r="95" spans="1:9" x14ac:dyDescent="0.25">
      <c r="A95" s="124">
        <v>2018</v>
      </c>
      <c r="B95" s="122" t="s">
        <v>558</v>
      </c>
      <c r="C95" s="126" t="s">
        <v>435</v>
      </c>
      <c r="D95" s="121">
        <v>1063</v>
      </c>
      <c r="E95" s="121">
        <v>528</v>
      </c>
      <c r="F95" s="121">
        <v>535</v>
      </c>
      <c r="G95" s="121">
        <v>1515</v>
      </c>
      <c r="H95" s="121">
        <v>710</v>
      </c>
      <c r="I95" s="121">
        <v>810</v>
      </c>
    </row>
    <row r="96" spans="1:9" x14ac:dyDescent="0.25">
      <c r="A96" s="124">
        <v>2018</v>
      </c>
      <c r="B96" s="122" t="s">
        <v>559</v>
      </c>
      <c r="C96" s="126" t="s">
        <v>436</v>
      </c>
      <c r="D96" s="121">
        <v>1725</v>
      </c>
      <c r="E96" s="121">
        <v>902</v>
      </c>
      <c r="F96" s="121">
        <v>823</v>
      </c>
      <c r="G96" s="121">
        <v>1620</v>
      </c>
      <c r="H96" s="121">
        <v>800</v>
      </c>
      <c r="I96" s="121">
        <v>815</v>
      </c>
    </row>
    <row r="97" spans="1:9" x14ac:dyDescent="0.25">
      <c r="A97" s="124">
        <v>2018</v>
      </c>
      <c r="B97" s="122" t="s">
        <v>560</v>
      </c>
      <c r="C97" s="126" t="s">
        <v>437</v>
      </c>
      <c r="D97" s="121">
        <v>180</v>
      </c>
      <c r="E97" s="121">
        <v>118</v>
      </c>
      <c r="F97" s="121">
        <v>62</v>
      </c>
      <c r="G97" s="121">
        <v>375</v>
      </c>
      <c r="H97" s="121">
        <v>250</v>
      </c>
      <c r="I97" s="121">
        <v>125</v>
      </c>
    </row>
    <row r="98" spans="1:9" x14ac:dyDescent="0.25">
      <c r="A98" s="124">
        <v>2018</v>
      </c>
      <c r="B98" s="122" t="s">
        <v>561</v>
      </c>
      <c r="C98" s="126" t="s">
        <v>438</v>
      </c>
      <c r="D98" s="121">
        <v>5536</v>
      </c>
      <c r="E98" s="121">
        <v>3011</v>
      </c>
      <c r="F98" s="121">
        <v>2525</v>
      </c>
      <c r="G98" s="121">
        <v>10490</v>
      </c>
      <c r="H98" s="121">
        <v>5300</v>
      </c>
      <c r="I98" s="121">
        <v>5195</v>
      </c>
    </row>
    <row r="99" spans="1:9" x14ac:dyDescent="0.25">
      <c r="A99" s="124">
        <v>2018</v>
      </c>
      <c r="B99" s="122" t="s">
        <v>562</v>
      </c>
      <c r="C99" s="126" t="s">
        <v>439</v>
      </c>
      <c r="D99" s="121">
        <v>1197</v>
      </c>
      <c r="E99" s="121">
        <v>444</v>
      </c>
      <c r="F99" s="121">
        <v>753</v>
      </c>
      <c r="G99" s="121">
        <v>2640</v>
      </c>
      <c r="H99" s="121">
        <v>1240</v>
      </c>
      <c r="I99" s="121">
        <v>1400</v>
      </c>
    </row>
    <row r="100" spans="1:9" x14ac:dyDescent="0.25">
      <c r="A100" s="124">
        <v>2018</v>
      </c>
      <c r="B100" s="122" t="s">
        <v>563</v>
      </c>
      <c r="C100" s="126" t="s">
        <v>440</v>
      </c>
      <c r="D100" s="121">
        <v>1875</v>
      </c>
      <c r="E100" s="121">
        <v>1194</v>
      </c>
      <c r="F100" s="121">
        <v>681</v>
      </c>
      <c r="G100" s="121">
        <v>7025</v>
      </c>
      <c r="H100" s="121">
        <v>4325</v>
      </c>
      <c r="I100" s="121">
        <v>2700</v>
      </c>
    </row>
    <row r="101" spans="1:9" x14ac:dyDescent="0.25">
      <c r="A101" s="124">
        <v>2018</v>
      </c>
      <c r="B101" s="122" t="s">
        <v>564</v>
      </c>
      <c r="C101" s="126" t="s">
        <v>441</v>
      </c>
      <c r="D101" s="121">
        <v>803</v>
      </c>
      <c r="E101" s="121">
        <v>350</v>
      </c>
      <c r="F101" s="121">
        <v>453</v>
      </c>
      <c r="G101" s="121">
        <v>1585</v>
      </c>
      <c r="H101" s="121">
        <v>665</v>
      </c>
      <c r="I101" s="121">
        <v>920</v>
      </c>
    </row>
    <row r="102" spans="1:9" x14ac:dyDescent="0.25">
      <c r="A102" s="124">
        <v>2018</v>
      </c>
      <c r="B102" s="122" t="s">
        <v>565</v>
      </c>
      <c r="C102" s="126" t="s">
        <v>442</v>
      </c>
      <c r="D102" s="121">
        <v>628</v>
      </c>
      <c r="E102" s="121">
        <v>413</v>
      </c>
      <c r="F102" s="121">
        <v>215</v>
      </c>
      <c r="G102" s="121">
        <v>695</v>
      </c>
      <c r="H102" s="121">
        <v>420</v>
      </c>
      <c r="I102" s="121">
        <v>275</v>
      </c>
    </row>
    <row r="103" spans="1:9" x14ac:dyDescent="0.25">
      <c r="A103" s="124">
        <v>2018</v>
      </c>
      <c r="B103" s="122" t="s">
        <v>566</v>
      </c>
      <c r="C103" s="126" t="s">
        <v>443</v>
      </c>
      <c r="D103" s="121">
        <v>7448</v>
      </c>
      <c r="E103" s="121">
        <v>4333</v>
      </c>
      <c r="F103" s="121">
        <v>3115</v>
      </c>
      <c r="G103" s="121">
        <v>41035</v>
      </c>
      <c r="H103" s="121">
        <v>22650</v>
      </c>
      <c r="I103" s="121">
        <v>18385</v>
      </c>
    </row>
    <row r="104" spans="1:9" x14ac:dyDescent="0.25">
      <c r="A104" s="124">
        <v>2018</v>
      </c>
      <c r="B104" s="122" t="s">
        <v>567</v>
      </c>
      <c r="C104" s="126" t="s">
        <v>444</v>
      </c>
      <c r="D104" s="121">
        <v>5520</v>
      </c>
      <c r="E104" s="121">
        <v>3100</v>
      </c>
      <c r="F104" s="121">
        <v>2420</v>
      </c>
      <c r="G104" s="121">
        <v>10780</v>
      </c>
      <c r="H104" s="121">
        <v>6185</v>
      </c>
      <c r="I104" s="121">
        <v>4595</v>
      </c>
    </row>
    <row r="105" spans="1:9" x14ac:dyDescent="0.25">
      <c r="A105" s="124">
        <v>2018</v>
      </c>
      <c r="B105" s="122" t="s">
        <v>568</v>
      </c>
      <c r="C105" s="126" t="s">
        <v>445</v>
      </c>
      <c r="D105" s="121">
        <v>1005</v>
      </c>
      <c r="E105" s="121">
        <v>383</v>
      </c>
      <c r="F105" s="121">
        <v>622</v>
      </c>
      <c r="G105" s="121">
        <v>1465</v>
      </c>
      <c r="H105" s="121">
        <v>575</v>
      </c>
      <c r="I105" s="121">
        <v>890</v>
      </c>
    </row>
    <row r="106" spans="1:9" x14ac:dyDescent="0.25">
      <c r="A106" s="124">
        <v>2018</v>
      </c>
      <c r="B106" s="122" t="s">
        <v>569</v>
      </c>
      <c r="C106" s="126" t="s">
        <v>446</v>
      </c>
      <c r="D106" s="121">
        <v>420</v>
      </c>
      <c r="E106" s="121">
        <v>274</v>
      </c>
      <c r="F106" s="121">
        <v>146</v>
      </c>
      <c r="G106" s="121">
        <v>970</v>
      </c>
      <c r="H106" s="121">
        <v>585</v>
      </c>
      <c r="I106" s="121">
        <v>385</v>
      </c>
    </row>
    <row r="107" spans="1:9" x14ac:dyDescent="0.25">
      <c r="A107" s="124">
        <v>2018</v>
      </c>
      <c r="B107" s="122" t="s">
        <v>570</v>
      </c>
      <c r="C107" s="126" t="s">
        <v>447</v>
      </c>
      <c r="D107" s="121">
        <v>6071</v>
      </c>
      <c r="E107" s="121">
        <v>2783</v>
      </c>
      <c r="F107" s="121">
        <v>3288</v>
      </c>
      <c r="G107" s="121">
        <v>4825</v>
      </c>
      <c r="H107" s="121">
        <v>2200</v>
      </c>
      <c r="I107" s="121">
        <v>2625</v>
      </c>
    </row>
    <row r="108" spans="1:9" x14ac:dyDescent="0.25">
      <c r="A108" s="124">
        <v>2018</v>
      </c>
      <c r="B108" s="122" t="s">
        <v>571</v>
      </c>
      <c r="C108" s="126" t="s">
        <v>448</v>
      </c>
      <c r="D108" s="121">
        <v>822</v>
      </c>
      <c r="E108" s="121">
        <v>342</v>
      </c>
      <c r="F108" s="121">
        <v>480</v>
      </c>
      <c r="G108" s="121">
        <v>1550</v>
      </c>
      <c r="H108" s="121">
        <v>590</v>
      </c>
      <c r="I108" s="121">
        <v>960</v>
      </c>
    </row>
    <row r="109" spans="1:9" x14ac:dyDescent="0.25">
      <c r="A109" s="124">
        <v>2018</v>
      </c>
      <c r="B109" s="122" t="s">
        <v>572</v>
      </c>
      <c r="C109" s="126" t="s">
        <v>449</v>
      </c>
      <c r="D109" s="121">
        <v>7530</v>
      </c>
      <c r="E109" s="121">
        <v>4148</v>
      </c>
      <c r="F109" s="121">
        <v>3382</v>
      </c>
      <c r="G109" s="121">
        <v>6740</v>
      </c>
      <c r="H109" s="121">
        <v>3885</v>
      </c>
      <c r="I109" s="121">
        <v>2850</v>
      </c>
    </row>
    <row r="110" spans="1:9" x14ac:dyDescent="0.25">
      <c r="A110" s="124">
        <v>2018</v>
      </c>
      <c r="B110" s="122" t="s">
        <v>573</v>
      </c>
      <c r="C110" s="126" t="s">
        <v>450</v>
      </c>
      <c r="D110" s="121">
        <v>400</v>
      </c>
      <c r="E110" s="121">
        <v>206</v>
      </c>
      <c r="F110" s="121">
        <v>194</v>
      </c>
      <c r="G110" s="121">
        <v>565</v>
      </c>
      <c r="H110" s="121">
        <v>285</v>
      </c>
      <c r="I110" s="121">
        <v>280</v>
      </c>
    </row>
    <row r="111" spans="1:9" x14ac:dyDescent="0.25">
      <c r="A111" s="124">
        <v>2018</v>
      </c>
      <c r="B111" s="122" t="s">
        <v>574</v>
      </c>
      <c r="C111" s="126" t="s">
        <v>451</v>
      </c>
      <c r="D111" s="121">
        <v>248</v>
      </c>
      <c r="E111" s="121">
        <v>180</v>
      </c>
      <c r="F111" s="121">
        <v>68</v>
      </c>
      <c r="G111" s="121">
        <v>755</v>
      </c>
      <c r="H111" s="121">
        <v>400</v>
      </c>
      <c r="I111" s="121">
        <v>355</v>
      </c>
    </row>
    <row r="112" spans="1:9" x14ac:dyDescent="0.25">
      <c r="A112" s="124">
        <v>2018</v>
      </c>
      <c r="B112" s="122" t="s">
        <v>575</v>
      </c>
      <c r="C112" s="126" t="s">
        <v>452</v>
      </c>
      <c r="D112" s="121">
        <v>1514</v>
      </c>
      <c r="E112" s="121">
        <v>922</v>
      </c>
      <c r="F112" s="121">
        <v>592</v>
      </c>
      <c r="G112" s="121">
        <v>4295</v>
      </c>
      <c r="H112" s="121">
        <v>2980</v>
      </c>
      <c r="I112" s="121">
        <v>1315</v>
      </c>
    </row>
    <row r="113" spans="1:9" x14ac:dyDescent="0.25">
      <c r="A113" s="124">
        <v>2018</v>
      </c>
      <c r="B113" s="122" t="s">
        <v>576</v>
      </c>
      <c r="C113" s="126" t="s">
        <v>453</v>
      </c>
      <c r="D113" s="121">
        <v>0</v>
      </c>
      <c r="E113" s="121">
        <v>0</v>
      </c>
      <c r="F113" s="121">
        <v>0</v>
      </c>
      <c r="G113" s="121">
        <v>1030</v>
      </c>
      <c r="H113" s="121">
        <v>630</v>
      </c>
      <c r="I113" s="121">
        <v>400</v>
      </c>
    </row>
    <row r="114" spans="1:9" x14ac:dyDescent="0.25">
      <c r="A114" s="124">
        <v>2018</v>
      </c>
      <c r="B114" s="122" t="s">
        <v>577</v>
      </c>
      <c r="C114" s="126" t="s">
        <v>454</v>
      </c>
      <c r="D114" s="121">
        <v>1689</v>
      </c>
      <c r="E114" s="121">
        <v>516</v>
      </c>
      <c r="F114" s="121">
        <v>1173</v>
      </c>
      <c r="G114" s="121">
        <v>1870</v>
      </c>
      <c r="H114" s="121">
        <v>425</v>
      </c>
      <c r="I114" s="121">
        <v>1445</v>
      </c>
    </row>
    <row r="115" spans="1:9" x14ac:dyDescent="0.25">
      <c r="A115" s="124">
        <v>2018</v>
      </c>
      <c r="B115" s="122" t="s">
        <v>578</v>
      </c>
      <c r="C115" s="126" t="s">
        <v>455</v>
      </c>
      <c r="D115" s="121">
        <v>2178</v>
      </c>
      <c r="E115" s="121">
        <v>1068</v>
      </c>
      <c r="F115" s="121">
        <v>1110</v>
      </c>
      <c r="G115" s="121">
        <v>1250</v>
      </c>
      <c r="H115" s="121">
        <v>585</v>
      </c>
      <c r="I115" s="121">
        <v>665</v>
      </c>
    </row>
    <row r="116" spans="1:9" x14ac:dyDescent="0.25">
      <c r="A116" s="124">
        <v>2018</v>
      </c>
      <c r="B116" s="122" t="s">
        <v>579</v>
      </c>
      <c r="C116" s="126" t="s">
        <v>456</v>
      </c>
      <c r="D116" s="121">
        <v>5458</v>
      </c>
      <c r="E116" s="121">
        <v>2997</v>
      </c>
      <c r="F116" s="121">
        <v>2461</v>
      </c>
      <c r="G116" s="121">
        <v>84805</v>
      </c>
      <c r="H116" s="121">
        <v>48260</v>
      </c>
      <c r="I116" s="121">
        <v>36545</v>
      </c>
    </row>
    <row r="117" spans="1:9" x14ac:dyDescent="0.25">
      <c r="A117" s="124">
        <v>2018</v>
      </c>
      <c r="B117" s="122" t="s">
        <v>580</v>
      </c>
      <c r="C117" s="126" t="s">
        <v>457</v>
      </c>
      <c r="D117" s="121">
        <v>210</v>
      </c>
      <c r="E117" s="121">
        <v>73</v>
      </c>
      <c r="F117" s="121">
        <v>137</v>
      </c>
      <c r="G117" s="121">
        <v>460</v>
      </c>
      <c r="H117" s="121">
        <v>125</v>
      </c>
      <c r="I117" s="121">
        <v>335</v>
      </c>
    </row>
    <row r="118" spans="1:9" x14ac:dyDescent="0.25">
      <c r="A118" s="124">
        <v>2018</v>
      </c>
      <c r="B118" s="122" t="s">
        <v>581</v>
      </c>
      <c r="C118" s="126" t="s">
        <v>458</v>
      </c>
      <c r="D118" s="121">
        <v>3803</v>
      </c>
      <c r="E118" s="121">
        <v>483</v>
      </c>
      <c r="F118" s="121">
        <v>3320</v>
      </c>
      <c r="G118" s="121">
        <v>4190</v>
      </c>
      <c r="H118" s="121">
        <v>400</v>
      </c>
      <c r="I118" s="121">
        <v>3790</v>
      </c>
    </row>
    <row r="119" spans="1:9" x14ac:dyDescent="0.25">
      <c r="A119" s="124">
        <v>2018</v>
      </c>
      <c r="B119" s="122" t="s">
        <v>582</v>
      </c>
      <c r="C119" s="126" t="s">
        <v>459</v>
      </c>
      <c r="D119" s="121">
        <v>9666</v>
      </c>
      <c r="E119" s="121">
        <v>4982</v>
      </c>
      <c r="F119" s="121">
        <v>4684</v>
      </c>
      <c r="G119" s="121">
        <v>8760</v>
      </c>
      <c r="H119" s="121">
        <v>3970</v>
      </c>
      <c r="I119" s="121">
        <v>4790</v>
      </c>
    </row>
    <row r="120" spans="1:9" x14ac:dyDescent="0.25">
      <c r="A120" s="124">
        <v>2018</v>
      </c>
      <c r="B120" s="122" t="s">
        <v>519</v>
      </c>
      <c r="C120" s="126" t="s">
        <v>460</v>
      </c>
      <c r="D120" s="121">
        <v>3214</v>
      </c>
      <c r="E120" s="121">
        <v>1579</v>
      </c>
      <c r="F120" s="121">
        <v>1635</v>
      </c>
      <c r="G120" s="121">
        <v>3570</v>
      </c>
      <c r="H120" s="121">
        <v>1825</v>
      </c>
      <c r="I120" s="121">
        <v>1740</v>
      </c>
    </row>
    <row r="121" spans="1:9" x14ac:dyDescent="0.25">
      <c r="A121" s="124">
        <v>2018</v>
      </c>
      <c r="B121" s="122" t="s">
        <v>519</v>
      </c>
      <c r="C121" s="126" t="s">
        <v>461</v>
      </c>
      <c r="D121" s="121">
        <v>73534</v>
      </c>
      <c r="E121" s="121">
        <v>37079</v>
      </c>
      <c r="F121" s="121">
        <v>36455</v>
      </c>
      <c r="G121" s="121">
        <v>226045</v>
      </c>
      <c r="H121" s="121">
        <v>123710</v>
      </c>
      <c r="I121" s="121">
        <v>102335</v>
      </c>
    </row>
    <row r="122" spans="1:9" x14ac:dyDescent="0.25">
      <c r="A122" s="124">
        <v>2018</v>
      </c>
      <c r="B122" s="122" t="s">
        <v>519</v>
      </c>
      <c r="C122" s="126" t="s">
        <v>462</v>
      </c>
      <c r="D122" s="121">
        <v>667</v>
      </c>
      <c r="E122" s="121">
        <v>314</v>
      </c>
      <c r="F122" s="121">
        <v>353</v>
      </c>
      <c r="G122" s="121">
        <v>1065</v>
      </c>
      <c r="H122" s="121">
        <v>600</v>
      </c>
      <c r="I122" s="121">
        <v>460</v>
      </c>
    </row>
    <row r="123" spans="1:9" x14ac:dyDescent="0.25">
      <c r="A123" s="124">
        <v>2018</v>
      </c>
      <c r="B123" s="122" t="s">
        <v>583</v>
      </c>
      <c r="C123" s="126" t="s">
        <v>463</v>
      </c>
      <c r="D123" s="121">
        <v>1620</v>
      </c>
      <c r="E123" s="121">
        <v>926</v>
      </c>
      <c r="F123" s="121">
        <v>694</v>
      </c>
      <c r="G123" s="121">
        <v>3540</v>
      </c>
      <c r="H123" s="121">
        <v>2005</v>
      </c>
      <c r="I123" s="121">
        <v>1530</v>
      </c>
    </row>
    <row r="124" spans="1:9" x14ac:dyDescent="0.25">
      <c r="A124" s="124">
        <v>2018</v>
      </c>
      <c r="B124" s="122" t="s">
        <v>519</v>
      </c>
      <c r="C124" s="126" t="s">
        <v>464</v>
      </c>
      <c r="D124" s="121">
        <v>6845</v>
      </c>
      <c r="E124" s="121">
        <v>3854</v>
      </c>
      <c r="F124" s="121">
        <v>2991</v>
      </c>
      <c r="G124" s="121">
        <v>8730</v>
      </c>
      <c r="H124" s="121">
        <v>5110</v>
      </c>
      <c r="I124" s="121">
        <v>3620</v>
      </c>
    </row>
    <row r="125" spans="1:9" x14ac:dyDescent="0.25">
      <c r="A125" s="124">
        <v>2018</v>
      </c>
      <c r="B125" s="122" t="s">
        <v>584</v>
      </c>
      <c r="C125" s="126" t="s">
        <v>465</v>
      </c>
      <c r="D125" s="121">
        <v>0</v>
      </c>
      <c r="E125" s="121">
        <v>0</v>
      </c>
      <c r="F125" s="121">
        <v>0</v>
      </c>
      <c r="G125" s="121">
        <v>35</v>
      </c>
      <c r="H125" s="121">
        <v>15</v>
      </c>
      <c r="I125" s="121">
        <v>20</v>
      </c>
    </row>
    <row r="126" spans="1:9" x14ac:dyDescent="0.25">
      <c r="A126" s="124">
        <v>2018</v>
      </c>
      <c r="B126" s="122" t="s">
        <v>519</v>
      </c>
      <c r="C126" s="126" t="s">
        <v>466</v>
      </c>
      <c r="D126" s="121">
        <v>461486</v>
      </c>
      <c r="E126" s="121">
        <v>237244</v>
      </c>
      <c r="F126" s="121">
        <v>224242</v>
      </c>
      <c r="G126" s="121">
        <v>841165</v>
      </c>
      <c r="H126" s="121">
        <v>457315</v>
      </c>
      <c r="I126" s="121">
        <v>383850</v>
      </c>
    </row>
    <row r="127" spans="1:9" x14ac:dyDescent="0.25">
      <c r="A127" s="124" t="s">
        <v>467</v>
      </c>
      <c r="B127" s="121"/>
      <c r="C127" s="126"/>
      <c r="D127" s="121"/>
      <c r="E127" s="121"/>
      <c r="F127" s="121"/>
      <c r="G127" s="121"/>
      <c r="H127" s="121"/>
      <c r="I127" s="121"/>
    </row>
  </sheetData>
  <mergeCells count="5">
    <mergeCell ref="D2:I2"/>
    <mergeCell ref="D3:F3"/>
    <mergeCell ref="G3:I3"/>
    <mergeCell ref="B2:C4"/>
    <mergeCell ref="A2:A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6"/>
  <sheetViews>
    <sheetView topLeftCell="A91" workbookViewId="0">
      <selection activeCell="B50" sqref="B50:B51"/>
    </sheetView>
  </sheetViews>
  <sheetFormatPr baseColWidth="10" defaultRowHeight="15" x14ac:dyDescent="0.25"/>
  <cols>
    <col min="3" max="3" width="35.140625" bestFit="1" customWidth="1"/>
    <col min="259" max="259" width="35.140625" bestFit="1" customWidth="1"/>
    <col min="515" max="515" width="35.140625" bestFit="1" customWidth="1"/>
    <col min="771" max="771" width="35.140625" bestFit="1" customWidth="1"/>
    <col min="1027" max="1027" width="35.140625" bestFit="1" customWidth="1"/>
    <col min="1283" max="1283" width="35.140625" bestFit="1" customWidth="1"/>
    <col min="1539" max="1539" width="35.140625" bestFit="1" customWidth="1"/>
    <col min="1795" max="1795" width="35.140625" bestFit="1" customWidth="1"/>
    <col min="2051" max="2051" width="35.140625" bestFit="1" customWidth="1"/>
    <col min="2307" max="2307" width="35.140625" bestFit="1" customWidth="1"/>
    <col min="2563" max="2563" width="35.140625" bestFit="1" customWidth="1"/>
    <col min="2819" max="2819" width="35.140625" bestFit="1" customWidth="1"/>
    <col min="3075" max="3075" width="35.140625" bestFit="1" customWidth="1"/>
    <col min="3331" max="3331" width="35.140625" bestFit="1" customWidth="1"/>
    <col min="3587" max="3587" width="35.140625" bestFit="1" customWidth="1"/>
    <col min="3843" max="3843" width="35.140625" bestFit="1" customWidth="1"/>
    <col min="4099" max="4099" width="35.140625" bestFit="1" customWidth="1"/>
    <col min="4355" max="4355" width="35.140625" bestFit="1" customWidth="1"/>
    <col min="4611" max="4611" width="35.140625" bestFit="1" customWidth="1"/>
    <col min="4867" max="4867" width="35.140625" bestFit="1" customWidth="1"/>
    <col min="5123" max="5123" width="35.140625" bestFit="1" customWidth="1"/>
    <col min="5379" max="5379" width="35.140625" bestFit="1" customWidth="1"/>
    <col min="5635" max="5635" width="35.140625" bestFit="1" customWidth="1"/>
    <col min="5891" max="5891" width="35.140625" bestFit="1" customWidth="1"/>
    <col min="6147" max="6147" width="35.140625" bestFit="1" customWidth="1"/>
    <col min="6403" max="6403" width="35.140625" bestFit="1" customWidth="1"/>
    <col min="6659" max="6659" width="35.140625" bestFit="1" customWidth="1"/>
    <col min="6915" max="6915" width="35.140625" bestFit="1" customWidth="1"/>
    <col min="7171" max="7171" width="35.140625" bestFit="1" customWidth="1"/>
    <col min="7427" max="7427" width="35.140625" bestFit="1" customWidth="1"/>
    <col min="7683" max="7683" width="35.140625" bestFit="1" customWidth="1"/>
    <col min="7939" max="7939" width="35.140625" bestFit="1" customWidth="1"/>
    <col min="8195" max="8195" width="35.140625" bestFit="1" customWidth="1"/>
    <col min="8451" max="8451" width="35.140625" bestFit="1" customWidth="1"/>
    <col min="8707" max="8707" width="35.140625" bestFit="1" customWidth="1"/>
    <col min="8963" max="8963" width="35.140625" bestFit="1" customWidth="1"/>
    <col min="9219" max="9219" width="35.140625" bestFit="1" customWidth="1"/>
    <col min="9475" max="9475" width="35.140625" bestFit="1" customWidth="1"/>
    <col min="9731" max="9731" width="35.140625" bestFit="1" customWidth="1"/>
    <col min="9987" max="9987" width="35.140625" bestFit="1" customWidth="1"/>
    <col min="10243" max="10243" width="35.140625" bestFit="1" customWidth="1"/>
    <col min="10499" max="10499" width="35.140625" bestFit="1" customWidth="1"/>
    <col min="10755" max="10755" width="35.140625" bestFit="1" customWidth="1"/>
    <col min="11011" max="11011" width="35.140625" bestFit="1" customWidth="1"/>
    <col min="11267" max="11267" width="35.140625" bestFit="1" customWidth="1"/>
    <col min="11523" max="11523" width="35.140625" bestFit="1" customWidth="1"/>
    <col min="11779" max="11779" width="35.140625" bestFit="1" customWidth="1"/>
    <col min="12035" max="12035" width="35.140625" bestFit="1" customWidth="1"/>
    <col min="12291" max="12291" width="35.140625" bestFit="1" customWidth="1"/>
    <col min="12547" max="12547" width="35.140625" bestFit="1" customWidth="1"/>
    <col min="12803" max="12803" width="35.140625" bestFit="1" customWidth="1"/>
    <col min="13059" max="13059" width="35.140625" bestFit="1" customWidth="1"/>
    <col min="13315" max="13315" width="35.140625" bestFit="1" customWidth="1"/>
    <col min="13571" max="13571" width="35.140625" bestFit="1" customWidth="1"/>
    <col min="13827" max="13827" width="35.140625" bestFit="1" customWidth="1"/>
    <col min="14083" max="14083" width="35.140625" bestFit="1" customWidth="1"/>
    <col min="14339" max="14339" width="35.140625" bestFit="1" customWidth="1"/>
    <col min="14595" max="14595" width="35.140625" bestFit="1" customWidth="1"/>
    <col min="14851" max="14851" width="35.140625" bestFit="1" customWidth="1"/>
    <col min="15107" max="15107" width="35.140625" bestFit="1" customWidth="1"/>
    <col min="15363" max="15363" width="35.140625" bestFit="1" customWidth="1"/>
    <col min="15619" max="15619" width="35.140625" bestFit="1" customWidth="1"/>
    <col min="15875" max="15875" width="35.140625" bestFit="1" customWidth="1"/>
    <col min="16131" max="16131" width="35.140625" bestFit="1" customWidth="1"/>
  </cols>
  <sheetData>
    <row r="1" spans="1:5" x14ac:dyDescent="0.25">
      <c r="A1" t="s">
        <v>342</v>
      </c>
    </row>
    <row r="2" spans="1:5" ht="16.5" customHeight="1" x14ac:dyDescent="0.25">
      <c r="A2" s="152"/>
      <c r="B2" s="153" t="s">
        <v>343</v>
      </c>
      <c r="C2" s="153"/>
      <c r="D2" s="153" t="s">
        <v>344</v>
      </c>
      <c r="E2" s="153"/>
    </row>
    <row r="3" spans="1:5" s="100" customFormat="1" ht="21.75" customHeight="1" x14ac:dyDescent="0.25">
      <c r="A3" s="152"/>
      <c r="B3" s="153"/>
      <c r="C3" s="153"/>
      <c r="D3" s="99">
        <v>2005</v>
      </c>
      <c r="E3" s="99">
        <v>2019</v>
      </c>
    </row>
    <row r="4" spans="1:5" x14ac:dyDescent="0.25">
      <c r="A4">
        <v>2019</v>
      </c>
      <c r="B4" s="102">
        <v>121</v>
      </c>
      <c r="C4" s="102" t="str">
        <f>'2019_Rohdaten'!C5</f>
        <v xml:space="preserve">  Albanien                              </v>
      </c>
      <c r="D4">
        <f>'2019_Rohdaten'!D5</f>
        <v>913</v>
      </c>
      <c r="E4">
        <f>'2019_Rohdaten'!G5</f>
        <v>6120</v>
      </c>
    </row>
    <row r="5" spans="1:5" x14ac:dyDescent="0.25">
      <c r="A5">
        <v>2020</v>
      </c>
      <c r="B5" s="102">
        <v>124</v>
      </c>
      <c r="C5" s="102" t="str">
        <f>'2019_Rohdaten'!C6</f>
        <v xml:space="preserve">  Belgien                               </v>
      </c>
      <c r="D5">
        <f>'2019_Rohdaten'!D6</f>
        <v>982</v>
      </c>
      <c r="E5">
        <f>'2019_Rohdaten'!G6</f>
        <v>1300</v>
      </c>
    </row>
    <row r="6" spans="1:5" x14ac:dyDescent="0.25">
      <c r="A6">
        <v>2021</v>
      </c>
      <c r="B6" s="102">
        <v>122</v>
      </c>
      <c r="C6" s="102" t="str">
        <f>'2019_Rohdaten'!C7</f>
        <v xml:space="preserve">  Bosnien und Herzegowina               </v>
      </c>
      <c r="D6">
        <f>'2019_Rohdaten'!D7</f>
        <v>6463</v>
      </c>
      <c r="E6">
        <f>'2019_Rohdaten'!G7</f>
        <v>7860</v>
      </c>
    </row>
    <row r="7" spans="1:5" x14ac:dyDescent="0.25">
      <c r="A7">
        <v>2022</v>
      </c>
      <c r="B7" s="102">
        <v>125</v>
      </c>
      <c r="C7" s="102" t="str">
        <f>'2019_Rohdaten'!C8</f>
        <v xml:space="preserve">  Bulgarien                             </v>
      </c>
      <c r="D7">
        <f>'2019_Rohdaten'!D8</f>
        <v>1906</v>
      </c>
      <c r="E7">
        <f>'2019_Rohdaten'!G8</f>
        <v>28360</v>
      </c>
    </row>
    <row r="8" spans="1:5" x14ac:dyDescent="0.25">
      <c r="A8">
        <v>2023</v>
      </c>
      <c r="B8" s="102">
        <v>126</v>
      </c>
      <c r="C8" s="102" t="str">
        <f>'2019_Rohdaten'!C9</f>
        <v xml:space="preserve">  Dänemark                              </v>
      </c>
      <c r="D8">
        <f>'2019_Rohdaten'!D9</f>
        <v>1576</v>
      </c>
      <c r="E8">
        <f>'2019_Rohdaten'!G9</f>
        <v>1450</v>
      </c>
    </row>
    <row r="9" spans="1:5" x14ac:dyDescent="0.25">
      <c r="A9">
        <v>2024</v>
      </c>
      <c r="B9" s="102">
        <v>127</v>
      </c>
      <c r="C9" s="102" t="str">
        <f>'2019_Rohdaten'!C10</f>
        <v xml:space="preserve">  Estland                               </v>
      </c>
      <c r="D9">
        <f>'2019_Rohdaten'!D10</f>
        <v>305</v>
      </c>
      <c r="E9">
        <f>'2019_Rohdaten'!G10</f>
        <v>515</v>
      </c>
    </row>
    <row r="10" spans="1:5" x14ac:dyDescent="0.25">
      <c r="A10">
        <v>2025</v>
      </c>
      <c r="B10" s="102">
        <v>128</v>
      </c>
      <c r="C10" s="102" t="str">
        <f>'2019_Rohdaten'!C11</f>
        <v xml:space="preserve">  Finnland                              </v>
      </c>
      <c r="D10">
        <f>'2019_Rohdaten'!D11</f>
        <v>1110</v>
      </c>
      <c r="E10">
        <f>'2019_Rohdaten'!G11</f>
        <v>1050</v>
      </c>
    </row>
    <row r="11" spans="1:5" x14ac:dyDescent="0.25">
      <c r="A11">
        <v>2026</v>
      </c>
      <c r="B11" s="102">
        <v>129</v>
      </c>
      <c r="C11" s="102" t="str">
        <f>'2019_Rohdaten'!C12</f>
        <v xml:space="preserve">  Frankreich                            </v>
      </c>
      <c r="D11">
        <f>'2019_Rohdaten'!D12</f>
        <v>3892</v>
      </c>
      <c r="E11">
        <f>'2019_Rohdaten'!G12</f>
        <v>4800</v>
      </c>
    </row>
    <row r="12" spans="1:5" x14ac:dyDescent="0.25">
      <c r="A12">
        <v>2027</v>
      </c>
      <c r="B12" s="102">
        <v>134</v>
      </c>
      <c r="C12" s="102" t="str">
        <f>'2019_Rohdaten'!C13</f>
        <v xml:space="preserve">  Griechenland                          </v>
      </c>
      <c r="D12">
        <f>'2019_Rohdaten'!D13</f>
        <v>16107</v>
      </c>
      <c r="E12">
        <f>'2019_Rohdaten'!G13</f>
        <v>18815</v>
      </c>
    </row>
    <row r="13" spans="1:5" x14ac:dyDescent="0.25">
      <c r="A13">
        <v>2028</v>
      </c>
      <c r="B13" s="102">
        <v>135</v>
      </c>
      <c r="C13" s="102" t="str">
        <f>'2019_Rohdaten'!C14</f>
        <v xml:space="preserve">  Irland                                </v>
      </c>
      <c r="D13">
        <f>'2019_Rohdaten'!D14</f>
        <v>500</v>
      </c>
      <c r="E13">
        <f>'2019_Rohdaten'!G14</f>
        <v>740</v>
      </c>
    </row>
    <row r="14" spans="1:5" x14ac:dyDescent="0.25">
      <c r="A14">
        <v>2029</v>
      </c>
      <c r="B14" s="102">
        <v>136</v>
      </c>
      <c r="C14" s="102" t="str">
        <f>'2019_Rohdaten'!C15</f>
        <v xml:space="preserve">  Island                                </v>
      </c>
      <c r="D14">
        <f>'2019_Rohdaten'!D15</f>
        <v>141</v>
      </c>
      <c r="E14">
        <f>'2019_Rohdaten'!G15</f>
        <v>140</v>
      </c>
    </row>
    <row r="15" spans="1:5" x14ac:dyDescent="0.25">
      <c r="A15">
        <v>2030</v>
      </c>
      <c r="B15" s="102">
        <v>137</v>
      </c>
      <c r="C15" s="102" t="str">
        <f>'2019_Rohdaten'!C16</f>
        <v xml:space="preserve">  Italien                               </v>
      </c>
      <c r="D15">
        <f>'2019_Rohdaten'!D16</f>
        <v>23943</v>
      </c>
      <c r="E15">
        <f>'2019_Rohdaten'!G16</f>
        <v>28825</v>
      </c>
    </row>
    <row r="16" spans="1:5" x14ac:dyDescent="0.25">
      <c r="A16">
        <v>2031</v>
      </c>
      <c r="B16" s="102">
        <v>132</v>
      </c>
      <c r="C16" s="102" t="str">
        <f>'2019_Rohdaten'!C17</f>
        <v xml:space="preserve">  Serbien u.Montenegro, Ehem.Jugoslawien</v>
      </c>
      <c r="D16">
        <f>'2019_Rohdaten'!D17</f>
        <v>37396</v>
      </c>
      <c r="E16">
        <f>'2019_Rohdaten'!G17</f>
        <v>1690</v>
      </c>
    </row>
    <row r="17" spans="1:5" x14ac:dyDescent="0.25">
      <c r="A17">
        <v>2032</v>
      </c>
      <c r="B17" s="102">
        <v>133</v>
      </c>
      <c r="C17" s="102" t="str">
        <f>'2019_Rohdaten'!C18</f>
        <v xml:space="preserve">  Serbien (einschl. Kosovo)             </v>
      </c>
      <c r="D17">
        <f>'2019_Rohdaten'!D18</f>
        <v>0</v>
      </c>
      <c r="E17">
        <f>'2019_Rohdaten'!G18</f>
        <v>470</v>
      </c>
    </row>
    <row r="18" spans="1:5" x14ac:dyDescent="0.25">
      <c r="A18">
        <v>2033</v>
      </c>
      <c r="B18" s="102">
        <v>170</v>
      </c>
      <c r="C18" s="102" t="str">
        <f>'2019_Rohdaten'!C19</f>
        <v xml:space="preserve">  Serbien                               </v>
      </c>
      <c r="D18">
        <f>'2019_Rohdaten'!D19</f>
        <v>0</v>
      </c>
      <c r="E18">
        <f>'2019_Rohdaten'!G19</f>
        <v>19115</v>
      </c>
    </row>
    <row r="19" spans="1:5" x14ac:dyDescent="0.25">
      <c r="A19">
        <v>2034</v>
      </c>
      <c r="B19" s="102">
        <v>140</v>
      </c>
      <c r="C19" s="102" t="str">
        <f>'2019_Rohdaten'!C20</f>
        <v xml:space="preserve">  Montenegro                            </v>
      </c>
      <c r="D19">
        <f>'2019_Rohdaten'!D20</f>
        <v>0</v>
      </c>
      <c r="E19">
        <f>'2019_Rohdaten'!G20</f>
        <v>4405</v>
      </c>
    </row>
    <row r="20" spans="1:5" x14ac:dyDescent="0.25">
      <c r="A20">
        <v>2035</v>
      </c>
      <c r="B20" s="102">
        <v>130</v>
      </c>
      <c r="C20" s="102" t="str">
        <f>'2019_Rohdaten'!C21</f>
        <v xml:space="preserve">  Kroatien                              </v>
      </c>
      <c r="D20">
        <f>'2019_Rohdaten'!D21</f>
        <v>6466</v>
      </c>
      <c r="E20">
        <f>'2019_Rohdaten'!G21</f>
        <v>11915</v>
      </c>
    </row>
    <row r="21" spans="1:5" x14ac:dyDescent="0.25">
      <c r="A21">
        <v>2036</v>
      </c>
      <c r="B21" s="102">
        <v>150</v>
      </c>
      <c r="C21" s="102" t="str">
        <f>'2019_Rohdaten'!C22</f>
        <v xml:space="preserve">  Kosovo                                </v>
      </c>
      <c r="D21">
        <f>'2019_Rohdaten'!D22</f>
        <v>0</v>
      </c>
      <c r="E21">
        <f>'2019_Rohdaten'!G22</f>
        <v>16475</v>
      </c>
    </row>
    <row r="22" spans="1:5" x14ac:dyDescent="0.25">
      <c r="A22">
        <v>2037</v>
      </c>
      <c r="B22" s="102">
        <v>139</v>
      </c>
      <c r="C22" s="102" t="str">
        <f>'2019_Rohdaten'!C23</f>
        <v xml:space="preserve">  Lettland                              </v>
      </c>
      <c r="D22">
        <f>'2019_Rohdaten'!D23</f>
        <v>1050</v>
      </c>
      <c r="E22">
        <f>'2019_Rohdaten'!G23</f>
        <v>5590</v>
      </c>
    </row>
    <row r="23" spans="1:5" x14ac:dyDescent="0.25">
      <c r="A23">
        <v>2038</v>
      </c>
      <c r="B23" s="102">
        <v>142</v>
      </c>
      <c r="C23" s="102" t="str">
        <f>'2019_Rohdaten'!C24</f>
        <v xml:space="preserve">  Litauen                               </v>
      </c>
      <c r="D23">
        <f>'2019_Rohdaten'!D24</f>
        <v>2052</v>
      </c>
      <c r="E23">
        <f>'2019_Rohdaten'!G24</f>
        <v>7745</v>
      </c>
    </row>
    <row r="24" spans="1:5" x14ac:dyDescent="0.25">
      <c r="A24">
        <v>2039</v>
      </c>
      <c r="B24" s="102">
        <v>143</v>
      </c>
      <c r="C24" s="102" t="str">
        <f>'2019_Rohdaten'!C25</f>
        <v xml:space="preserve">  Luxemburg                             </v>
      </c>
      <c r="D24">
        <f>'2019_Rohdaten'!D25</f>
        <v>150</v>
      </c>
      <c r="E24">
        <f>'2019_Rohdaten'!G25</f>
        <v>240</v>
      </c>
    </row>
    <row r="25" spans="1:5" x14ac:dyDescent="0.25">
      <c r="A25">
        <v>2040</v>
      </c>
      <c r="B25" s="102">
        <v>145</v>
      </c>
      <c r="C25" s="102" t="str">
        <f>'2019_Rohdaten'!C26</f>
        <v xml:space="preserve">  Malta                                 </v>
      </c>
      <c r="D25">
        <f>'2019_Rohdaten'!D26</f>
        <v>0</v>
      </c>
      <c r="E25">
        <f>'2019_Rohdaten'!G26</f>
        <v>40</v>
      </c>
    </row>
    <row r="26" spans="1:5" x14ac:dyDescent="0.25">
      <c r="A26">
        <v>2041</v>
      </c>
      <c r="B26" s="102">
        <v>144</v>
      </c>
      <c r="C26" s="102" t="str">
        <f>'2019_Rohdaten'!C27</f>
        <v xml:space="preserve">  Mazedonien                            </v>
      </c>
      <c r="D26">
        <f>'2019_Rohdaten'!D27</f>
        <v>2634</v>
      </c>
      <c r="E26">
        <f>'2019_Rohdaten'!G27</f>
        <v>6105</v>
      </c>
    </row>
    <row r="27" spans="1:5" x14ac:dyDescent="0.25">
      <c r="A27">
        <v>2042</v>
      </c>
      <c r="B27" s="102">
        <v>146</v>
      </c>
      <c r="C27" s="102" t="str">
        <f>'2019_Rohdaten'!C28</f>
        <v xml:space="preserve">  Moldau, Republik                      </v>
      </c>
      <c r="D27">
        <f>'2019_Rohdaten'!D28</f>
        <v>1087</v>
      </c>
      <c r="E27">
        <f>'2019_Rohdaten'!G28</f>
        <v>2825</v>
      </c>
    </row>
    <row r="28" spans="1:5" x14ac:dyDescent="0.25">
      <c r="A28">
        <v>2043</v>
      </c>
      <c r="B28" s="102">
        <v>147</v>
      </c>
      <c r="C28" s="102" t="str">
        <f>'2019_Rohdaten'!C29</f>
        <v xml:space="preserve">  Monaco                                </v>
      </c>
      <c r="D28">
        <f>'2019_Rohdaten'!D29</f>
        <v>2</v>
      </c>
      <c r="E28">
        <f>'2019_Rohdaten'!G29</f>
        <v>5</v>
      </c>
    </row>
    <row r="29" spans="1:5" x14ac:dyDescent="0.25">
      <c r="A29">
        <v>2044</v>
      </c>
      <c r="B29" s="102">
        <v>148</v>
      </c>
      <c r="C29" s="102" t="str">
        <f>'2019_Rohdaten'!C30</f>
        <v xml:space="preserve">  Niederlande                           </v>
      </c>
      <c r="D29">
        <f>'2019_Rohdaten'!D30</f>
        <v>22334</v>
      </c>
      <c r="E29">
        <f>'2019_Rohdaten'!G30</f>
        <v>29865</v>
      </c>
    </row>
    <row r="30" spans="1:5" x14ac:dyDescent="0.25">
      <c r="A30">
        <v>2045</v>
      </c>
      <c r="B30" s="102">
        <v>149</v>
      </c>
      <c r="C30" s="102" t="str">
        <f>'2019_Rohdaten'!C31</f>
        <v xml:space="preserve">  Norwegen                              </v>
      </c>
      <c r="D30">
        <f>'2019_Rohdaten'!D31</f>
        <v>537</v>
      </c>
      <c r="E30">
        <f>'2019_Rohdaten'!G31</f>
        <v>525</v>
      </c>
    </row>
    <row r="31" spans="1:5" x14ac:dyDescent="0.25">
      <c r="A31">
        <v>2046</v>
      </c>
      <c r="B31" s="102">
        <v>151</v>
      </c>
      <c r="C31" s="102" t="str">
        <f>'2019_Rohdaten'!C32</f>
        <v xml:space="preserve">  Österreich                            </v>
      </c>
      <c r="D31">
        <f>'2019_Rohdaten'!D32</f>
        <v>6222</v>
      </c>
      <c r="E31">
        <f>'2019_Rohdaten'!G32</f>
        <v>6680</v>
      </c>
    </row>
    <row r="32" spans="1:5" x14ac:dyDescent="0.25">
      <c r="A32">
        <v>2047</v>
      </c>
      <c r="B32" s="102">
        <v>152</v>
      </c>
      <c r="C32" s="102" t="str">
        <f>'2019_Rohdaten'!C33</f>
        <v xml:space="preserve">  Polen                                 </v>
      </c>
      <c r="D32">
        <f>'2019_Rohdaten'!D33</f>
        <v>32413</v>
      </c>
      <c r="E32">
        <f>'2019_Rohdaten'!G33</f>
        <v>98015</v>
      </c>
    </row>
    <row r="33" spans="1:5" x14ac:dyDescent="0.25">
      <c r="A33">
        <v>2048</v>
      </c>
      <c r="B33" s="102">
        <v>153</v>
      </c>
      <c r="C33" s="102" t="str">
        <f>'2019_Rohdaten'!C34</f>
        <v xml:space="preserve">  Portugal                              </v>
      </c>
      <c r="D33">
        <f>'2019_Rohdaten'!D34</f>
        <v>7248</v>
      </c>
      <c r="E33">
        <f>'2019_Rohdaten'!G34</f>
        <v>8740</v>
      </c>
    </row>
    <row r="34" spans="1:5" x14ac:dyDescent="0.25">
      <c r="A34">
        <v>2049</v>
      </c>
      <c r="B34" s="102">
        <v>154</v>
      </c>
      <c r="C34" s="102" t="str">
        <f>'2019_Rohdaten'!C35</f>
        <v xml:space="preserve">  Rumänien                              </v>
      </c>
      <c r="D34">
        <f>'2019_Rohdaten'!D35</f>
        <v>3382</v>
      </c>
      <c r="E34">
        <f>'2019_Rohdaten'!G35</f>
        <v>58980</v>
      </c>
    </row>
    <row r="35" spans="1:5" x14ac:dyDescent="0.25">
      <c r="A35">
        <v>2050</v>
      </c>
      <c r="B35" s="102">
        <v>160</v>
      </c>
      <c r="C35" s="102" t="str">
        <f>'2019_Rohdaten'!C36</f>
        <v xml:space="preserve">  Russische Föderation                  </v>
      </c>
      <c r="D35">
        <f>'2019_Rohdaten'!D36</f>
        <v>18273</v>
      </c>
      <c r="E35">
        <f>'2019_Rohdaten'!G36</f>
        <v>22260</v>
      </c>
    </row>
    <row r="36" spans="1:5" x14ac:dyDescent="0.25">
      <c r="A36">
        <v>2051</v>
      </c>
      <c r="B36" s="102">
        <v>157</v>
      </c>
      <c r="C36" s="102" t="str">
        <f>'2019_Rohdaten'!C37</f>
        <v xml:space="preserve">  Schweden                              </v>
      </c>
      <c r="D36">
        <f>'2019_Rohdaten'!D37</f>
        <v>1288</v>
      </c>
      <c r="E36">
        <f>'2019_Rohdaten'!G37</f>
        <v>1565</v>
      </c>
    </row>
    <row r="37" spans="1:5" x14ac:dyDescent="0.25">
      <c r="A37">
        <v>2052</v>
      </c>
      <c r="B37" s="102">
        <v>158</v>
      </c>
      <c r="C37" s="102" t="str">
        <f>'2019_Rohdaten'!C38</f>
        <v xml:space="preserve">  Schweiz                               </v>
      </c>
      <c r="D37">
        <f>'2019_Rohdaten'!D38</f>
        <v>2211</v>
      </c>
      <c r="E37">
        <f>'2019_Rohdaten'!G38</f>
        <v>2385</v>
      </c>
    </row>
    <row r="38" spans="1:5" x14ac:dyDescent="0.25">
      <c r="A38">
        <v>2053</v>
      </c>
      <c r="B38" s="102">
        <v>155</v>
      </c>
      <c r="C38" s="102" t="str">
        <f>'2019_Rohdaten'!C39</f>
        <v xml:space="preserve">  Slowakei                              </v>
      </c>
      <c r="D38">
        <f>'2019_Rohdaten'!D39</f>
        <v>868</v>
      </c>
      <c r="E38">
        <f>'2019_Rohdaten'!G39</f>
        <v>2835</v>
      </c>
    </row>
    <row r="39" spans="1:5" x14ac:dyDescent="0.25">
      <c r="A39">
        <v>2054</v>
      </c>
      <c r="B39" s="102">
        <v>131</v>
      </c>
      <c r="C39" s="102" t="str">
        <f>'2019_Rohdaten'!C40</f>
        <v xml:space="preserve">  Slowenien                             </v>
      </c>
      <c r="D39">
        <f>'2019_Rohdaten'!D40</f>
        <v>433</v>
      </c>
      <c r="E39">
        <f>'2019_Rohdaten'!G40</f>
        <v>915</v>
      </c>
    </row>
    <row r="40" spans="1:5" x14ac:dyDescent="0.25">
      <c r="A40">
        <v>2055</v>
      </c>
      <c r="B40" s="102">
        <v>159</v>
      </c>
      <c r="C40" s="102" t="str">
        <f>'2019_Rohdaten'!C41</f>
        <v xml:space="preserve">  ehem. Sowjetunion                     </v>
      </c>
      <c r="D40">
        <f>'2019_Rohdaten'!D41</f>
        <v>341</v>
      </c>
      <c r="E40">
        <f>'2019_Rohdaten'!G41</f>
        <v>85</v>
      </c>
    </row>
    <row r="41" spans="1:5" x14ac:dyDescent="0.25">
      <c r="A41">
        <v>2056</v>
      </c>
      <c r="B41" s="102">
        <v>161</v>
      </c>
      <c r="C41" s="102" t="str">
        <f>'2019_Rohdaten'!C42</f>
        <v xml:space="preserve">  Spanien                               </v>
      </c>
      <c r="D41">
        <f>'2019_Rohdaten'!D42</f>
        <v>9376</v>
      </c>
      <c r="E41">
        <f>'2019_Rohdaten'!G42</f>
        <v>11970</v>
      </c>
    </row>
    <row r="42" spans="1:5" x14ac:dyDescent="0.25">
      <c r="A42">
        <v>2057</v>
      </c>
      <c r="B42" s="102">
        <v>162</v>
      </c>
      <c r="C42" s="102" t="str">
        <f>'2019_Rohdaten'!C43</f>
        <v xml:space="preserve">  ehem. Tschechoslowakei                </v>
      </c>
      <c r="D42">
        <f>'2019_Rohdaten'!D43</f>
        <v>245</v>
      </c>
      <c r="E42">
        <f>'2019_Rohdaten'!G43</f>
        <v>90</v>
      </c>
    </row>
    <row r="43" spans="1:5" x14ac:dyDescent="0.25">
      <c r="A43">
        <v>2058</v>
      </c>
      <c r="B43" s="102">
        <v>164</v>
      </c>
      <c r="C43" s="102" t="str">
        <f>'2019_Rohdaten'!C44</f>
        <v xml:space="preserve">  Tschechische Republik                 </v>
      </c>
      <c r="D43">
        <f>'2019_Rohdaten'!D44</f>
        <v>1352</v>
      </c>
      <c r="E43">
        <f>'2019_Rohdaten'!G44</f>
        <v>2180</v>
      </c>
    </row>
    <row r="44" spans="1:5" x14ac:dyDescent="0.25">
      <c r="A44">
        <v>2059</v>
      </c>
      <c r="B44" s="102">
        <v>163</v>
      </c>
      <c r="C44" s="102" t="str">
        <f>'2019_Rohdaten'!C45</f>
        <v xml:space="preserve">  Türkei                                </v>
      </c>
      <c r="D44">
        <f>'2019_Rohdaten'!D45</f>
        <v>111598</v>
      </c>
      <c r="E44">
        <f>'2019_Rohdaten'!G45</f>
        <v>88735</v>
      </c>
    </row>
    <row r="45" spans="1:5" x14ac:dyDescent="0.25">
      <c r="A45">
        <v>2060</v>
      </c>
      <c r="B45" s="102">
        <v>166</v>
      </c>
      <c r="C45" s="102" t="str">
        <f>'2019_Rohdaten'!C46</f>
        <v xml:space="preserve">  Ukraine                               </v>
      </c>
      <c r="D45">
        <f>'2019_Rohdaten'!D46</f>
        <v>11612</v>
      </c>
      <c r="E45">
        <f>'2019_Rohdaten'!G46</f>
        <v>11345</v>
      </c>
    </row>
    <row r="46" spans="1:5" x14ac:dyDescent="0.25">
      <c r="A46">
        <v>2061</v>
      </c>
      <c r="B46" s="102">
        <v>165</v>
      </c>
      <c r="C46" s="102" t="str">
        <f>'2019_Rohdaten'!C47</f>
        <v xml:space="preserve">  Ungarn                                </v>
      </c>
      <c r="D46">
        <f>'2019_Rohdaten'!D47</f>
        <v>2287</v>
      </c>
      <c r="E46">
        <f>'2019_Rohdaten'!G47</f>
        <v>9465</v>
      </c>
    </row>
    <row r="47" spans="1:5" x14ac:dyDescent="0.25">
      <c r="A47">
        <v>2062</v>
      </c>
      <c r="B47" s="102">
        <v>168</v>
      </c>
      <c r="C47" s="102" t="str">
        <f>'2019_Rohdaten'!C48</f>
        <v xml:space="preserve">  Vereinigtes Königreich GB u.Nordirland</v>
      </c>
      <c r="D47">
        <f>'2019_Rohdaten'!D48</f>
        <v>10362</v>
      </c>
      <c r="E47">
        <f>'2019_Rohdaten'!G48</f>
        <v>6750</v>
      </c>
    </row>
    <row r="48" spans="1:5" x14ac:dyDescent="0.25">
      <c r="A48">
        <v>2063</v>
      </c>
      <c r="B48" s="102">
        <v>169</v>
      </c>
      <c r="C48" s="102" t="str">
        <f>'2019_Rohdaten'!C49</f>
        <v xml:space="preserve">  Weißrußland                           </v>
      </c>
      <c r="D48">
        <f>'2019_Rohdaten'!D49</f>
        <v>1593</v>
      </c>
      <c r="E48">
        <f>'2019_Rohdaten'!G49</f>
        <v>2070</v>
      </c>
    </row>
    <row r="49" spans="1:5" x14ac:dyDescent="0.25">
      <c r="A49">
        <v>2064</v>
      </c>
      <c r="B49" s="102">
        <v>181</v>
      </c>
      <c r="C49" s="102" t="str">
        <f>'2019_Rohdaten'!C50</f>
        <v xml:space="preserve">  Zypern                                </v>
      </c>
      <c r="D49">
        <f>'2019_Rohdaten'!D50</f>
        <v>50</v>
      </c>
      <c r="E49">
        <f>'2019_Rohdaten'!G50</f>
        <v>115</v>
      </c>
    </row>
    <row r="50" spans="1:5" x14ac:dyDescent="0.25">
      <c r="A50">
        <v>2065</v>
      </c>
      <c r="B50" s="102">
        <v>199</v>
      </c>
      <c r="C50" s="102" t="str">
        <f>'2019_Rohdaten'!C51</f>
        <v xml:space="preserve">  übrige europäische Staaten            </v>
      </c>
      <c r="D50">
        <f>'2019_Rohdaten'!D51</f>
        <v>54</v>
      </c>
      <c r="E50">
        <f>'2019_Rohdaten'!G51</f>
        <v>5</v>
      </c>
    </row>
    <row r="51" spans="1:5" x14ac:dyDescent="0.25">
      <c r="A51">
        <v>2066</v>
      </c>
      <c r="B51" s="102">
        <v>1000</v>
      </c>
      <c r="C51" s="102" t="str">
        <f>'2019_Rohdaten'!C52</f>
        <v xml:space="preserve">Europa insgesamt                        </v>
      </c>
      <c r="D51">
        <f>'2019_Rohdaten'!D52</f>
        <v>352754</v>
      </c>
      <c r="E51">
        <f>'2019_Rohdaten'!G52</f>
        <v>542155</v>
      </c>
    </row>
    <row r="52" spans="1:5" x14ac:dyDescent="0.25">
      <c r="A52">
        <v>2067</v>
      </c>
      <c r="B52" s="102">
        <v>221</v>
      </c>
      <c r="C52" s="102" t="str">
        <f>'2019_Rohdaten'!C53</f>
        <v xml:space="preserve">  Algerien                              </v>
      </c>
      <c r="D52">
        <f>'2019_Rohdaten'!D53</f>
        <v>652</v>
      </c>
      <c r="E52">
        <f>'2019_Rohdaten'!G53</f>
        <v>1380</v>
      </c>
    </row>
    <row r="53" spans="1:5" x14ac:dyDescent="0.25">
      <c r="A53">
        <v>2068</v>
      </c>
      <c r="B53" s="102">
        <v>223</v>
      </c>
      <c r="C53" s="102" t="str">
        <f>'2019_Rohdaten'!C54</f>
        <v xml:space="preserve">  Angola                                </v>
      </c>
      <c r="D53">
        <f>'2019_Rohdaten'!D54</f>
        <v>478</v>
      </c>
      <c r="E53">
        <f>'2019_Rohdaten'!G54</f>
        <v>235</v>
      </c>
    </row>
    <row r="54" spans="1:5" x14ac:dyDescent="0.25">
      <c r="A54">
        <v>2069</v>
      </c>
      <c r="B54" s="102">
        <v>287</v>
      </c>
      <c r="C54" s="102" t="str">
        <f>'2019_Rohdaten'!C55</f>
        <v xml:space="preserve">  Ägypten                               </v>
      </c>
      <c r="D54">
        <f>'2019_Rohdaten'!D55</f>
        <v>547</v>
      </c>
      <c r="E54">
        <f>'2019_Rohdaten'!G55</f>
        <v>2095</v>
      </c>
    </row>
    <row r="55" spans="1:5" x14ac:dyDescent="0.25">
      <c r="A55">
        <v>2070</v>
      </c>
      <c r="B55" s="102">
        <v>225</v>
      </c>
      <c r="C55" s="102" t="str">
        <f>'2019_Rohdaten'!C56</f>
        <v xml:space="preserve">  Äthiopien                             </v>
      </c>
      <c r="D55">
        <f>'2019_Rohdaten'!D56</f>
        <v>238</v>
      </c>
      <c r="E55">
        <f>'2019_Rohdaten'!G56</f>
        <v>375</v>
      </c>
    </row>
    <row r="56" spans="1:5" x14ac:dyDescent="0.25">
      <c r="A56">
        <v>2071</v>
      </c>
      <c r="B56" s="102">
        <v>229</v>
      </c>
      <c r="C56" s="102" t="str">
        <f>'2019_Rohdaten'!C57</f>
        <v xml:space="preserve">  Benin                                 </v>
      </c>
      <c r="D56">
        <f>'2019_Rohdaten'!D57</f>
        <v>60</v>
      </c>
      <c r="E56">
        <f>'2019_Rohdaten'!G57</f>
        <v>125</v>
      </c>
    </row>
    <row r="57" spans="1:5" x14ac:dyDescent="0.25">
      <c r="A57">
        <v>2072</v>
      </c>
      <c r="B57" s="102">
        <v>258</v>
      </c>
      <c r="C57" s="102" t="str">
        <f>'2019_Rohdaten'!C58</f>
        <v xml:space="preserve">  Burkina Faso                          </v>
      </c>
      <c r="D57">
        <f>'2019_Rohdaten'!D58</f>
        <v>71</v>
      </c>
      <c r="E57">
        <f>'2019_Rohdaten'!G58</f>
        <v>100</v>
      </c>
    </row>
    <row r="58" spans="1:5" x14ac:dyDescent="0.25">
      <c r="A58">
        <v>2073</v>
      </c>
      <c r="B58" s="102">
        <v>231</v>
      </c>
      <c r="C58" s="102" t="str">
        <f>'2019_Rohdaten'!C59</f>
        <v xml:space="preserve">  Cote d'Ivoire                         </v>
      </c>
      <c r="D58">
        <f>'2019_Rohdaten'!D59</f>
        <v>300</v>
      </c>
      <c r="E58">
        <f>'2019_Rohdaten'!G59</f>
        <v>3040</v>
      </c>
    </row>
    <row r="59" spans="1:5" x14ac:dyDescent="0.25">
      <c r="A59">
        <v>2074</v>
      </c>
      <c r="B59" s="102">
        <v>224</v>
      </c>
      <c r="C59" s="102" t="str">
        <f>'2019_Rohdaten'!C60</f>
        <v xml:space="preserve">  Eritrea                               </v>
      </c>
      <c r="D59">
        <f>'2019_Rohdaten'!D60</f>
        <v>106</v>
      </c>
      <c r="E59">
        <f>'2019_Rohdaten'!G60</f>
        <v>3800</v>
      </c>
    </row>
    <row r="60" spans="1:5" x14ac:dyDescent="0.25">
      <c r="A60">
        <v>2075</v>
      </c>
      <c r="B60" s="102">
        <v>237</v>
      </c>
      <c r="C60" s="102" t="str">
        <f>'2019_Rohdaten'!C61</f>
        <v xml:space="preserve">  Gambia                                </v>
      </c>
      <c r="D60">
        <f>'2019_Rohdaten'!D61</f>
        <v>326</v>
      </c>
      <c r="E60">
        <f>'2019_Rohdaten'!G61</f>
        <v>880</v>
      </c>
    </row>
    <row r="61" spans="1:5" x14ac:dyDescent="0.25">
      <c r="A61">
        <v>2076</v>
      </c>
      <c r="B61" s="102">
        <v>238</v>
      </c>
      <c r="C61" s="102" t="str">
        <f>'2019_Rohdaten'!C62</f>
        <v xml:space="preserve">  Ghana                                 </v>
      </c>
      <c r="D61">
        <f>'2019_Rohdaten'!D62</f>
        <v>1159</v>
      </c>
      <c r="E61">
        <f>'2019_Rohdaten'!G62</f>
        <v>2945</v>
      </c>
    </row>
    <row r="62" spans="1:5" x14ac:dyDescent="0.25">
      <c r="A62">
        <v>2077</v>
      </c>
      <c r="B62" s="102">
        <v>262</v>
      </c>
      <c r="C62" s="102" t="str">
        <f>'2019_Rohdaten'!C63</f>
        <v xml:space="preserve">  Kamerun                               </v>
      </c>
      <c r="D62">
        <f>'2019_Rohdaten'!D63</f>
        <v>1155</v>
      </c>
      <c r="E62">
        <f>'2019_Rohdaten'!G63</f>
        <v>2005</v>
      </c>
    </row>
    <row r="63" spans="1:5" x14ac:dyDescent="0.25">
      <c r="A63">
        <v>2078</v>
      </c>
      <c r="B63" s="102">
        <v>243</v>
      </c>
      <c r="C63" s="102" t="str">
        <f>'2019_Rohdaten'!C64</f>
        <v xml:space="preserve">  Kenia                                 </v>
      </c>
      <c r="D63">
        <f>'2019_Rohdaten'!D64</f>
        <v>391</v>
      </c>
      <c r="E63">
        <f>'2019_Rohdaten'!G64</f>
        <v>665</v>
      </c>
    </row>
    <row r="64" spans="1:5" x14ac:dyDescent="0.25">
      <c r="A64">
        <v>2079</v>
      </c>
      <c r="B64" s="102">
        <v>247</v>
      </c>
      <c r="C64" s="102" t="str">
        <f>'2019_Rohdaten'!C65</f>
        <v xml:space="preserve">  Liberia                               </v>
      </c>
      <c r="D64">
        <f>'2019_Rohdaten'!D65</f>
        <v>151</v>
      </c>
      <c r="E64">
        <f>'2019_Rohdaten'!G65</f>
        <v>645</v>
      </c>
    </row>
    <row r="65" spans="1:5" x14ac:dyDescent="0.25">
      <c r="A65">
        <v>2080</v>
      </c>
      <c r="B65" s="102">
        <v>252</v>
      </c>
      <c r="C65" s="102" t="str">
        <f>'2019_Rohdaten'!C66</f>
        <v xml:space="preserve">  Marokko                               </v>
      </c>
      <c r="D65">
        <f>'2019_Rohdaten'!D66</f>
        <v>1397</v>
      </c>
      <c r="E65">
        <f>'2019_Rohdaten'!G66</f>
        <v>2380</v>
      </c>
    </row>
    <row r="66" spans="1:5" x14ac:dyDescent="0.25">
      <c r="A66">
        <v>2081</v>
      </c>
      <c r="B66" s="102">
        <v>232</v>
      </c>
      <c r="C66" s="102" t="str">
        <f>'2019_Rohdaten'!C67</f>
        <v xml:space="preserve">  Nigeria                               </v>
      </c>
      <c r="D66">
        <f>'2019_Rohdaten'!D67</f>
        <v>1016</v>
      </c>
      <c r="E66">
        <f>'2019_Rohdaten'!G67</f>
        <v>2835</v>
      </c>
    </row>
    <row r="67" spans="1:5" x14ac:dyDescent="0.25">
      <c r="A67">
        <v>2082</v>
      </c>
      <c r="B67" s="102">
        <v>269</v>
      </c>
      <c r="C67" s="102" t="str">
        <f>'2019_Rohdaten'!C68</f>
        <v xml:space="preserve">  Senegal                               </v>
      </c>
      <c r="D67">
        <f>'2019_Rohdaten'!D68</f>
        <v>124</v>
      </c>
      <c r="E67">
        <f>'2019_Rohdaten'!G68</f>
        <v>265</v>
      </c>
    </row>
    <row r="68" spans="1:5" x14ac:dyDescent="0.25">
      <c r="A68">
        <v>2083</v>
      </c>
      <c r="B68" s="102">
        <v>272</v>
      </c>
      <c r="C68" s="102" t="str">
        <f>'2019_Rohdaten'!C69</f>
        <v xml:space="preserve">  Sierra Leone                          </v>
      </c>
      <c r="D68">
        <f>'2019_Rohdaten'!D69</f>
        <v>335</v>
      </c>
      <c r="E68">
        <f>'2019_Rohdaten'!G69</f>
        <v>125</v>
      </c>
    </row>
    <row r="69" spans="1:5" x14ac:dyDescent="0.25">
      <c r="A69">
        <v>2084</v>
      </c>
      <c r="B69" s="102">
        <v>273</v>
      </c>
      <c r="C69" s="102" t="str">
        <f>'2019_Rohdaten'!C70</f>
        <v xml:space="preserve">  Somalia                               </v>
      </c>
      <c r="D69">
        <f>'2019_Rohdaten'!D70</f>
        <v>275</v>
      </c>
      <c r="E69">
        <f>'2019_Rohdaten'!G70</f>
        <v>3205</v>
      </c>
    </row>
    <row r="70" spans="1:5" x14ac:dyDescent="0.25">
      <c r="A70">
        <v>2085</v>
      </c>
      <c r="B70" s="102">
        <v>263</v>
      </c>
      <c r="C70" s="102" t="str">
        <f>'2019_Rohdaten'!C71</f>
        <v xml:space="preserve">  Südafrika                             </v>
      </c>
      <c r="D70">
        <f>'2019_Rohdaten'!D71</f>
        <v>400</v>
      </c>
      <c r="E70">
        <f>'2019_Rohdaten'!G71</f>
        <v>515</v>
      </c>
    </row>
    <row r="71" spans="1:5" x14ac:dyDescent="0.25">
      <c r="A71">
        <v>2086</v>
      </c>
      <c r="B71" s="102">
        <v>276</v>
      </c>
      <c r="C71" s="102" t="str">
        <f>'2019_Rohdaten'!C72</f>
        <v xml:space="preserve">  Sudan (einschl. Südsudan) (bis 2010)  </v>
      </c>
      <c r="D71">
        <f>'2019_Rohdaten'!D72</f>
        <v>210</v>
      </c>
      <c r="E71">
        <f>'2019_Rohdaten'!G72</f>
        <v>240</v>
      </c>
    </row>
    <row r="72" spans="1:5" x14ac:dyDescent="0.25">
      <c r="A72">
        <v>2087</v>
      </c>
      <c r="B72" s="102">
        <v>277</v>
      </c>
      <c r="C72" s="102" t="str">
        <f>'2019_Rohdaten'!C73</f>
        <v xml:space="preserve">  Sudan (ab 2011)                       </v>
      </c>
      <c r="D72">
        <f>'2019_Rohdaten'!D73</f>
        <v>0</v>
      </c>
      <c r="E72">
        <f>'2019_Rohdaten'!G73</f>
        <v>4425</v>
      </c>
    </row>
    <row r="73" spans="1:5" x14ac:dyDescent="0.25">
      <c r="A73">
        <v>2088</v>
      </c>
      <c r="B73" s="102">
        <v>278</v>
      </c>
      <c r="C73" s="102" t="str">
        <f>'2019_Rohdaten'!C74</f>
        <v xml:space="preserve">  Südsudan (ab 2011)                    </v>
      </c>
      <c r="D73">
        <f>'2019_Rohdaten'!D74</f>
        <v>0</v>
      </c>
      <c r="E73">
        <f>'2019_Rohdaten'!G74</f>
        <v>185</v>
      </c>
    </row>
    <row r="74" spans="1:5" x14ac:dyDescent="0.25">
      <c r="A74">
        <v>2089</v>
      </c>
      <c r="B74" s="102">
        <v>283</v>
      </c>
      <c r="C74" s="102" t="str">
        <f>'2019_Rohdaten'!C75</f>
        <v xml:space="preserve">  Togo                                  </v>
      </c>
      <c r="D74">
        <f>'2019_Rohdaten'!D75</f>
        <v>713</v>
      </c>
      <c r="E74">
        <f>'2019_Rohdaten'!G75</f>
        <v>575</v>
      </c>
    </row>
    <row r="75" spans="1:5" x14ac:dyDescent="0.25">
      <c r="A75">
        <v>2090</v>
      </c>
      <c r="B75" s="102">
        <v>285</v>
      </c>
      <c r="C75" s="102" t="str">
        <f>'2019_Rohdaten'!C76</f>
        <v xml:space="preserve">  Tunesien                              </v>
      </c>
      <c r="D75">
        <f>'2019_Rohdaten'!D76</f>
        <v>2228</v>
      </c>
      <c r="E75">
        <f>'2019_Rohdaten'!G76</f>
        <v>3725</v>
      </c>
    </row>
    <row r="76" spans="1:5" x14ac:dyDescent="0.25">
      <c r="A76">
        <v>2091</v>
      </c>
      <c r="B76" s="102">
        <v>246</v>
      </c>
      <c r="C76" s="102" t="str">
        <f>'2019_Rohdaten'!C77</f>
        <v xml:space="preserve">  Kongo, Dem. Volksrepublik (ehem.Zaire)</v>
      </c>
      <c r="D76">
        <f>'2019_Rohdaten'!D77</f>
        <v>622</v>
      </c>
      <c r="E76">
        <f>'2019_Rohdaten'!G77</f>
        <v>255</v>
      </c>
    </row>
    <row r="77" spans="1:5" x14ac:dyDescent="0.25">
      <c r="A77">
        <v>2092</v>
      </c>
      <c r="B77" s="16">
        <v>299</v>
      </c>
      <c r="C77" s="102" t="str">
        <f>'2019_Rohdaten'!C78</f>
        <v xml:space="preserve">  übrige afrikanische Staaten           </v>
      </c>
      <c r="D77">
        <f>'2019_Rohdaten'!D78</f>
        <v>1315</v>
      </c>
      <c r="E77">
        <f>'2019_Rohdaten'!G78</f>
        <v>4990</v>
      </c>
    </row>
    <row r="78" spans="1:5" x14ac:dyDescent="0.25">
      <c r="A78">
        <v>2093</v>
      </c>
      <c r="B78" s="25">
        <v>2000</v>
      </c>
      <c r="C78" s="102" t="str">
        <f>'2019_Rohdaten'!C79</f>
        <v xml:space="preserve">Afrika insgesamt                        </v>
      </c>
      <c r="D78">
        <f>'2019_Rohdaten'!D79</f>
        <v>14269</v>
      </c>
      <c r="E78">
        <f>'2019_Rohdaten'!G79</f>
        <v>42015</v>
      </c>
    </row>
    <row r="79" spans="1:5" x14ac:dyDescent="0.25">
      <c r="A79">
        <v>2094</v>
      </c>
      <c r="B79" s="102">
        <v>323</v>
      </c>
      <c r="C79" s="102" t="str">
        <f>'2019_Rohdaten'!C80</f>
        <v xml:space="preserve">  Argentinien                           </v>
      </c>
      <c r="D79">
        <f>'2019_Rohdaten'!D80</f>
        <v>297</v>
      </c>
      <c r="E79">
        <f>'2019_Rohdaten'!G80</f>
        <v>395</v>
      </c>
    </row>
    <row r="80" spans="1:5" x14ac:dyDescent="0.25">
      <c r="A80">
        <v>2095</v>
      </c>
      <c r="B80" s="102">
        <v>326</v>
      </c>
      <c r="C80" s="102" t="str">
        <f>'2019_Rohdaten'!C81</f>
        <v xml:space="preserve">  Bolivien                              </v>
      </c>
      <c r="D80">
        <f>'2019_Rohdaten'!D81</f>
        <v>129</v>
      </c>
      <c r="E80">
        <f>'2019_Rohdaten'!G81</f>
        <v>145</v>
      </c>
    </row>
    <row r="81" spans="1:5" x14ac:dyDescent="0.25">
      <c r="A81">
        <v>2096</v>
      </c>
      <c r="B81" s="102">
        <v>327</v>
      </c>
      <c r="C81" s="102" t="str">
        <f>'2019_Rohdaten'!C82</f>
        <v xml:space="preserve">  Brasilien                             </v>
      </c>
      <c r="D81">
        <f>'2019_Rohdaten'!D82</f>
        <v>1899</v>
      </c>
      <c r="E81">
        <f>'2019_Rohdaten'!G82</f>
        <v>3190</v>
      </c>
    </row>
    <row r="82" spans="1:5" x14ac:dyDescent="0.25">
      <c r="A82">
        <v>2097</v>
      </c>
      <c r="B82" s="102">
        <v>332</v>
      </c>
      <c r="C82" s="102" t="str">
        <f>'2019_Rohdaten'!C83</f>
        <v xml:space="preserve">  Chile                                 </v>
      </c>
      <c r="D82">
        <f>'2019_Rohdaten'!D83</f>
        <v>381</v>
      </c>
      <c r="E82">
        <f>'2019_Rohdaten'!G83</f>
        <v>555</v>
      </c>
    </row>
    <row r="83" spans="1:5" x14ac:dyDescent="0.25">
      <c r="A83">
        <v>2098</v>
      </c>
      <c r="B83" s="102">
        <v>335</v>
      </c>
      <c r="C83" s="102" t="str">
        <f>'2019_Rohdaten'!C84</f>
        <v xml:space="preserve">  Dominikanische Republik               </v>
      </c>
      <c r="D83">
        <f>'2019_Rohdaten'!D84</f>
        <v>446</v>
      </c>
      <c r="E83">
        <f>'2019_Rohdaten'!G84</f>
        <v>455</v>
      </c>
    </row>
    <row r="84" spans="1:5" x14ac:dyDescent="0.25">
      <c r="A84">
        <v>2099</v>
      </c>
      <c r="B84" s="102">
        <v>348</v>
      </c>
      <c r="C84" s="102" t="str">
        <f>'2019_Rohdaten'!C85</f>
        <v xml:space="preserve">  Kanada                                </v>
      </c>
      <c r="D84">
        <f>'2019_Rohdaten'!D85</f>
        <v>800</v>
      </c>
      <c r="E84">
        <f>'2019_Rohdaten'!G85</f>
        <v>1020</v>
      </c>
    </row>
    <row r="85" spans="1:5" x14ac:dyDescent="0.25">
      <c r="A85">
        <v>2100</v>
      </c>
      <c r="B85" s="102">
        <v>349</v>
      </c>
      <c r="C85" s="102" t="str">
        <f>'2019_Rohdaten'!C86</f>
        <v xml:space="preserve">  Kolumbien                             </v>
      </c>
      <c r="D85">
        <f>'2019_Rohdaten'!D86</f>
        <v>629</v>
      </c>
      <c r="E85">
        <f>'2019_Rohdaten'!G86</f>
        <v>1875</v>
      </c>
    </row>
    <row r="86" spans="1:5" x14ac:dyDescent="0.25">
      <c r="A86">
        <v>2101</v>
      </c>
      <c r="B86" s="102">
        <v>351</v>
      </c>
      <c r="C86" s="102" t="str">
        <f>'2019_Rohdaten'!C87</f>
        <v xml:space="preserve">  Kuba                                  </v>
      </c>
      <c r="D86">
        <f>'2019_Rohdaten'!D87</f>
        <v>453</v>
      </c>
      <c r="E86">
        <f>'2019_Rohdaten'!G87</f>
        <v>390</v>
      </c>
    </row>
    <row r="87" spans="1:5" x14ac:dyDescent="0.25">
      <c r="A87">
        <v>2102</v>
      </c>
      <c r="B87" s="102">
        <v>353</v>
      </c>
      <c r="C87" s="102" t="str">
        <f>'2019_Rohdaten'!C88</f>
        <v xml:space="preserve">  Mexiko                                </v>
      </c>
      <c r="D87">
        <f>'2019_Rohdaten'!D88</f>
        <v>903</v>
      </c>
      <c r="E87">
        <f>'2019_Rohdaten'!G88</f>
        <v>1705</v>
      </c>
    </row>
    <row r="88" spans="1:5" x14ac:dyDescent="0.25">
      <c r="A88">
        <v>2103</v>
      </c>
      <c r="B88" s="102">
        <v>361</v>
      </c>
      <c r="C88" s="102" t="str">
        <f>'2019_Rohdaten'!C89</f>
        <v xml:space="preserve">  Peru                                  </v>
      </c>
      <c r="D88">
        <f>'2019_Rohdaten'!D89</f>
        <v>622</v>
      </c>
      <c r="E88">
        <f>'2019_Rohdaten'!G89</f>
        <v>750</v>
      </c>
    </row>
    <row r="89" spans="1:5" x14ac:dyDescent="0.25">
      <c r="A89">
        <v>2104</v>
      </c>
      <c r="B89" s="102">
        <v>367</v>
      </c>
      <c r="C89" s="102" t="str">
        <f>'2019_Rohdaten'!C90</f>
        <v xml:space="preserve">  Venezuela                             </v>
      </c>
      <c r="D89">
        <f>'2019_Rohdaten'!D90</f>
        <v>211</v>
      </c>
      <c r="E89">
        <f>'2019_Rohdaten'!G90</f>
        <v>360</v>
      </c>
    </row>
    <row r="90" spans="1:5" x14ac:dyDescent="0.25">
      <c r="A90">
        <v>2105</v>
      </c>
      <c r="B90" s="102">
        <v>368</v>
      </c>
      <c r="C90" s="102" t="str">
        <f>'2019_Rohdaten'!C91</f>
        <v xml:space="preserve">  Vereinigte Staaten                    </v>
      </c>
      <c r="D90">
        <f>'2019_Rohdaten'!D91</f>
        <v>4211</v>
      </c>
      <c r="E90">
        <f>'2019_Rohdaten'!G91</f>
        <v>5390</v>
      </c>
    </row>
    <row r="91" spans="1:5" x14ac:dyDescent="0.25">
      <c r="A91">
        <v>2106</v>
      </c>
      <c r="B91" s="16">
        <v>399</v>
      </c>
      <c r="C91" s="102" t="str">
        <f>'2019_Rohdaten'!C92</f>
        <v xml:space="preserve">  übrige amerikanische Staaten          </v>
      </c>
      <c r="D91">
        <f>'2019_Rohdaten'!D92</f>
        <v>816</v>
      </c>
      <c r="E91">
        <f>'2019_Rohdaten'!G92</f>
        <v>1355</v>
      </c>
    </row>
    <row r="92" spans="1:5" x14ac:dyDescent="0.25">
      <c r="A92">
        <v>2107</v>
      </c>
      <c r="B92" s="25">
        <v>3000</v>
      </c>
      <c r="C92" s="102" t="str">
        <f>'2019_Rohdaten'!C93</f>
        <v xml:space="preserve">Amerika insgesamt                       </v>
      </c>
      <c r="D92">
        <f>'2019_Rohdaten'!D93</f>
        <v>11797</v>
      </c>
      <c r="E92">
        <f>'2019_Rohdaten'!G93</f>
        <v>17580</v>
      </c>
    </row>
    <row r="93" spans="1:5" x14ac:dyDescent="0.25">
      <c r="A93">
        <v>2108</v>
      </c>
      <c r="B93" s="102">
        <v>423</v>
      </c>
      <c r="C93" s="102" t="str">
        <f>'2019_Rohdaten'!C94</f>
        <v xml:space="preserve">  Afghanistan                           </v>
      </c>
      <c r="D93">
        <f>'2019_Rohdaten'!D94</f>
        <v>3331</v>
      </c>
      <c r="E93">
        <f>'2019_Rohdaten'!G94</f>
        <v>21190</v>
      </c>
    </row>
    <row r="94" spans="1:5" x14ac:dyDescent="0.25">
      <c r="A94">
        <v>2109</v>
      </c>
      <c r="B94" s="102">
        <v>422</v>
      </c>
      <c r="C94" s="102" t="str">
        <f>'2019_Rohdaten'!C95</f>
        <v xml:space="preserve">  Armenien                              </v>
      </c>
      <c r="D94">
        <f>'2019_Rohdaten'!D95</f>
        <v>1063</v>
      </c>
      <c r="E94">
        <f>'2019_Rohdaten'!G95</f>
        <v>1515</v>
      </c>
    </row>
    <row r="95" spans="1:5" x14ac:dyDescent="0.25">
      <c r="A95">
        <v>2110</v>
      </c>
      <c r="B95" s="102">
        <v>425</v>
      </c>
      <c r="C95" s="102" t="str">
        <f>'2019_Rohdaten'!C96</f>
        <v xml:space="preserve">  Aserbaidschan                         </v>
      </c>
      <c r="D95">
        <f>'2019_Rohdaten'!D96</f>
        <v>1725</v>
      </c>
      <c r="E95">
        <f>'2019_Rohdaten'!G96</f>
        <v>1620</v>
      </c>
    </row>
    <row r="96" spans="1:5" x14ac:dyDescent="0.25">
      <c r="A96">
        <v>2111</v>
      </c>
      <c r="B96" s="102">
        <v>460</v>
      </c>
      <c r="C96" s="102" t="str">
        <f>'2019_Rohdaten'!C97</f>
        <v xml:space="preserve">  Bangladesch                           </v>
      </c>
      <c r="D96">
        <f>'2019_Rohdaten'!D97</f>
        <v>180</v>
      </c>
      <c r="E96">
        <f>'2019_Rohdaten'!G97</f>
        <v>375</v>
      </c>
    </row>
    <row r="97" spans="1:5" x14ac:dyDescent="0.25">
      <c r="A97">
        <v>2112</v>
      </c>
      <c r="B97" s="102">
        <v>479</v>
      </c>
      <c r="C97" s="102" t="str">
        <f>'2019_Rohdaten'!C98</f>
        <v xml:space="preserve">  China                                 </v>
      </c>
      <c r="D97">
        <f>'2019_Rohdaten'!D98</f>
        <v>5536</v>
      </c>
      <c r="E97">
        <f>'2019_Rohdaten'!G98</f>
        <v>10490</v>
      </c>
    </row>
    <row r="98" spans="1:5" x14ac:dyDescent="0.25">
      <c r="A98">
        <v>2113</v>
      </c>
      <c r="B98" s="102">
        <v>430</v>
      </c>
      <c r="C98" s="102" t="str">
        <f>'2019_Rohdaten'!C99</f>
        <v xml:space="preserve">  Georgien                              </v>
      </c>
      <c r="D98">
        <f>'2019_Rohdaten'!D99</f>
        <v>1197</v>
      </c>
      <c r="E98">
        <f>'2019_Rohdaten'!G99</f>
        <v>2640</v>
      </c>
    </row>
    <row r="99" spans="1:5" x14ac:dyDescent="0.25">
      <c r="A99">
        <v>2114</v>
      </c>
      <c r="B99" s="102">
        <v>436</v>
      </c>
      <c r="C99" s="102" t="str">
        <f>'2019_Rohdaten'!C100</f>
        <v xml:space="preserve">  Indien                                </v>
      </c>
      <c r="D99">
        <f>'2019_Rohdaten'!D100</f>
        <v>1875</v>
      </c>
      <c r="E99">
        <f>'2019_Rohdaten'!G100</f>
        <v>7025</v>
      </c>
    </row>
    <row r="100" spans="1:5" x14ac:dyDescent="0.25">
      <c r="A100">
        <v>2115</v>
      </c>
      <c r="B100" s="102">
        <v>437</v>
      </c>
      <c r="C100" s="102" t="str">
        <f>'2019_Rohdaten'!C101</f>
        <v xml:space="preserve">  Indonesien                            </v>
      </c>
      <c r="D100">
        <f>'2019_Rohdaten'!D101</f>
        <v>803</v>
      </c>
      <c r="E100">
        <f>'2019_Rohdaten'!G101</f>
        <v>1585</v>
      </c>
    </row>
    <row r="101" spans="1:5" x14ac:dyDescent="0.25">
      <c r="A101">
        <v>2116</v>
      </c>
      <c r="B101" s="102">
        <v>441</v>
      </c>
      <c r="C101" s="102" t="str">
        <f>'2019_Rohdaten'!C102</f>
        <v xml:space="preserve">  Israel                                </v>
      </c>
      <c r="D101">
        <f>'2019_Rohdaten'!D102</f>
        <v>628</v>
      </c>
      <c r="E101">
        <f>'2019_Rohdaten'!G102</f>
        <v>695</v>
      </c>
    </row>
    <row r="102" spans="1:5" x14ac:dyDescent="0.25">
      <c r="A102">
        <v>2117</v>
      </c>
      <c r="B102" s="102">
        <v>438</v>
      </c>
      <c r="C102" s="102" t="str">
        <f>'2019_Rohdaten'!C103</f>
        <v xml:space="preserve">  Irak                                  </v>
      </c>
      <c r="D102">
        <f>'2019_Rohdaten'!D103</f>
        <v>7448</v>
      </c>
      <c r="E102">
        <f>'2019_Rohdaten'!G103</f>
        <v>41035</v>
      </c>
    </row>
    <row r="103" spans="1:5" x14ac:dyDescent="0.25">
      <c r="A103">
        <v>2118</v>
      </c>
      <c r="B103" s="102">
        <v>439</v>
      </c>
      <c r="C103" s="102" t="str">
        <f>'2019_Rohdaten'!C104</f>
        <v xml:space="preserve">  Iran, Islamische Republik             </v>
      </c>
      <c r="D103">
        <f>'2019_Rohdaten'!D104</f>
        <v>5520</v>
      </c>
      <c r="E103">
        <f>'2019_Rohdaten'!G104</f>
        <v>10780</v>
      </c>
    </row>
    <row r="104" spans="1:5" x14ac:dyDescent="0.25">
      <c r="A104">
        <v>2119</v>
      </c>
      <c r="B104" s="102">
        <v>442</v>
      </c>
      <c r="C104" s="102" t="str">
        <f>'2019_Rohdaten'!C105</f>
        <v xml:space="preserve">  Japan                                 </v>
      </c>
      <c r="D104">
        <f>'2019_Rohdaten'!D105</f>
        <v>1005</v>
      </c>
      <c r="E104">
        <f>'2019_Rohdaten'!G105</f>
        <v>1465</v>
      </c>
    </row>
    <row r="105" spans="1:5" x14ac:dyDescent="0.25">
      <c r="A105">
        <v>2120</v>
      </c>
      <c r="B105" s="102">
        <v>445</v>
      </c>
      <c r="C105" s="102" t="str">
        <f>'2019_Rohdaten'!C106</f>
        <v xml:space="preserve">  Jordanien                             </v>
      </c>
      <c r="D105">
        <f>'2019_Rohdaten'!D106</f>
        <v>420</v>
      </c>
      <c r="E105">
        <f>'2019_Rohdaten'!G106</f>
        <v>970</v>
      </c>
    </row>
    <row r="106" spans="1:5" x14ac:dyDescent="0.25">
      <c r="A106">
        <v>2121</v>
      </c>
      <c r="B106" s="102">
        <v>444</v>
      </c>
      <c r="C106" s="102" t="str">
        <f>'2019_Rohdaten'!C107</f>
        <v xml:space="preserve">  Kasachstan                            </v>
      </c>
      <c r="D106">
        <f>'2019_Rohdaten'!D107</f>
        <v>6071</v>
      </c>
      <c r="E106">
        <f>'2019_Rohdaten'!G107</f>
        <v>4825</v>
      </c>
    </row>
    <row r="107" spans="1:5" x14ac:dyDescent="0.25">
      <c r="A107">
        <v>2122</v>
      </c>
      <c r="B107" s="102">
        <v>467</v>
      </c>
      <c r="C107" s="102" t="str">
        <f>'2019_Rohdaten'!C108</f>
        <v xml:space="preserve">  Korea, Republik                       </v>
      </c>
      <c r="D107">
        <f>'2019_Rohdaten'!D108</f>
        <v>822</v>
      </c>
      <c r="E107">
        <f>'2019_Rohdaten'!G108</f>
        <v>1550</v>
      </c>
    </row>
    <row r="108" spans="1:5" x14ac:dyDescent="0.25">
      <c r="A108">
        <v>2123</v>
      </c>
      <c r="B108" s="102">
        <v>451</v>
      </c>
      <c r="C108" s="102" t="str">
        <f>'2019_Rohdaten'!C109</f>
        <v xml:space="preserve">  Libanon                               </v>
      </c>
      <c r="D108">
        <f>'2019_Rohdaten'!D109</f>
        <v>7530</v>
      </c>
      <c r="E108">
        <f>'2019_Rohdaten'!G109</f>
        <v>6740</v>
      </c>
    </row>
    <row r="109" spans="1:5" x14ac:dyDescent="0.25">
      <c r="A109">
        <v>2124</v>
      </c>
      <c r="B109" s="102">
        <v>482</v>
      </c>
      <c r="C109" s="102" t="str">
        <f>'2019_Rohdaten'!C110</f>
        <v xml:space="preserve">  Malaysia                              </v>
      </c>
      <c r="D109">
        <f>'2019_Rohdaten'!D110</f>
        <v>400</v>
      </c>
      <c r="E109">
        <f>'2019_Rohdaten'!G110</f>
        <v>565</v>
      </c>
    </row>
    <row r="110" spans="1:5" x14ac:dyDescent="0.25">
      <c r="A110">
        <v>2125</v>
      </c>
      <c r="B110" s="102">
        <v>458</v>
      </c>
      <c r="C110" s="102" t="str">
        <f>'2019_Rohdaten'!C111</f>
        <v xml:space="preserve">  Nepal                                 </v>
      </c>
      <c r="D110">
        <f>'2019_Rohdaten'!D111</f>
        <v>248</v>
      </c>
      <c r="E110">
        <f>'2019_Rohdaten'!G111</f>
        <v>755</v>
      </c>
    </row>
    <row r="111" spans="1:5" x14ac:dyDescent="0.25">
      <c r="A111">
        <v>2126</v>
      </c>
      <c r="B111" s="102">
        <v>461</v>
      </c>
      <c r="C111" s="102" t="str">
        <f>'2019_Rohdaten'!C112</f>
        <v xml:space="preserve">  Pakistan                              </v>
      </c>
      <c r="D111">
        <f>'2019_Rohdaten'!D112</f>
        <v>1514</v>
      </c>
      <c r="E111">
        <f>'2019_Rohdaten'!G112</f>
        <v>4295</v>
      </c>
    </row>
    <row r="112" spans="1:5" x14ac:dyDescent="0.25">
      <c r="A112">
        <v>2127</v>
      </c>
      <c r="B112" s="102">
        <v>459</v>
      </c>
      <c r="C112" s="102" t="str">
        <f>'2019_Rohdaten'!C113</f>
        <v xml:space="preserve">  Die Palästinänsischen Gebiete         </v>
      </c>
      <c r="D112">
        <f>'2019_Rohdaten'!D113</f>
        <v>0</v>
      </c>
      <c r="E112">
        <f>'2019_Rohdaten'!G113</f>
        <v>1030</v>
      </c>
    </row>
    <row r="113" spans="1:5" x14ac:dyDescent="0.25">
      <c r="A113">
        <v>2128</v>
      </c>
      <c r="B113" s="102">
        <v>462</v>
      </c>
      <c r="C113" s="102" t="str">
        <f>'2019_Rohdaten'!C114</f>
        <v xml:space="preserve">  Philippinen                           </v>
      </c>
      <c r="D113">
        <f>'2019_Rohdaten'!D114</f>
        <v>1689</v>
      </c>
      <c r="E113">
        <f>'2019_Rohdaten'!G114</f>
        <v>1870</v>
      </c>
    </row>
    <row r="114" spans="1:5" x14ac:dyDescent="0.25">
      <c r="A114">
        <v>2129</v>
      </c>
      <c r="B114" s="102">
        <v>431</v>
      </c>
      <c r="C114" s="102" t="str">
        <f>'2019_Rohdaten'!C115</f>
        <v xml:space="preserve">  Sri Lanka                             </v>
      </c>
      <c r="D114">
        <f>'2019_Rohdaten'!D115</f>
        <v>2178</v>
      </c>
      <c r="E114">
        <f>'2019_Rohdaten'!G115</f>
        <v>1250</v>
      </c>
    </row>
    <row r="115" spans="1:5" x14ac:dyDescent="0.25">
      <c r="A115">
        <v>2130</v>
      </c>
      <c r="B115" s="102">
        <v>475</v>
      </c>
      <c r="C115" s="102" t="str">
        <f>'2019_Rohdaten'!C116</f>
        <v xml:space="preserve">  Syrien, Arabische Republik            </v>
      </c>
      <c r="D115">
        <f>'2019_Rohdaten'!D116</f>
        <v>5458</v>
      </c>
      <c r="E115">
        <f>'2019_Rohdaten'!G116</f>
        <v>84805</v>
      </c>
    </row>
    <row r="116" spans="1:5" x14ac:dyDescent="0.25">
      <c r="A116">
        <v>2131</v>
      </c>
      <c r="B116" s="102">
        <v>465</v>
      </c>
      <c r="C116" s="102" t="str">
        <f>'2019_Rohdaten'!C117</f>
        <v xml:space="preserve">  Taiwan                                </v>
      </c>
      <c r="D116">
        <f>'2019_Rohdaten'!D117</f>
        <v>210</v>
      </c>
      <c r="E116">
        <f>'2019_Rohdaten'!G117</f>
        <v>460</v>
      </c>
    </row>
    <row r="117" spans="1:5" x14ac:dyDescent="0.25">
      <c r="A117">
        <v>2132</v>
      </c>
      <c r="B117" s="102">
        <v>476</v>
      </c>
      <c r="C117" s="102" t="str">
        <f>'2019_Rohdaten'!C118</f>
        <v xml:space="preserve">  Thailand                              </v>
      </c>
      <c r="D117">
        <f>'2019_Rohdaten'!D118</f>
        <v>3803</v>
      </c>
      <c r="E117">
        <f>'2019_Rohdaten'!G118</f>
        <v>4190</v>
      </c>
    </row>
    <row r="118" spans="1:5" x14ac:dyDescent="0.25">
      <c r="A118">
        <v>2133</v>
      </c>
      <c r="B118" s="102">
        <v>432</v>
      </c>
      <c r="C118" s="102" t="str">
        <f>'2019_Rohdaten'!C119</f>
        <v xml:space="preserve">  Vietnam                               </v>
      </c>
      <c r="D118">
        <f>'2019_Rohdaten'!D119</f>
        <v>9666</v>
      </c>
      <c r="E118">
        <f>'2019_Rohdaten'!G119</f>
        <v>8760</v>
      </c>
    </row>
    <row r="119" spans="1:5" x14ac:dyDescent="0.25">
      <c r="A119">
        <v>2134</v>
      </c>
      <c r="B119" s="102">
        <v>499</v>
      </c>
      <c r="C119" s="102" t="str">
        <f>'2019_Rohdaten'!C120</f>
        <v xml:space="preserve">  übrige asiatische Staaten             </v>
      </c>
      <c r="D119">
        <f>'2019_Rohdaten'!D120</f>
        <v>3214</v>
      </c>
      <c r="E119">
        <f>'2019_Rohdaten'!G120</f>
        <v>3570</v>
      </c>
    </row>
    <row r="120" spans="1:5" x14ac:dyDescent="0.25">
      <c r="A120">
        <v>2135</v>
      </c>
      <c r="B120" s="102">
        <v>4000</v>
      </c>
      <c r="C120" s="102" t="str">
        <f>'2019_Rohdaten'!C121</f>
        <v xml:space="preserve">Asien insgesamt                         </v>
      </c>
      <c r="D120">
        <f>'2019_Rohdaten'!D121</f>
        <v>73534</v>
      </c>
      <c r="E120">
        <f>'2019_Rohdaten'!G121</f>
        <v>226045</v>
      </c>
    </row>
    <row r="121" spans="1:5" x14ac:dyDescent="0.25">
      <c r="A121">
        <v>2136</v>
      </c>
      <c r="B121" s="102">
        <v>5000</v>
      </c>
      <c r="C121" s="102" t="str">
        <f>'2019_Rohdaten'!C122</f>
        <v xml:space="preserve">Australien und Ozeanien                 </v>
      </c>
      <c r="D121">
        <f>'2019_Rohdaten'!D122</f>
        <v>667</v>
      </c>
      <c r="E121">
        <f>'2019_Rohdaten'!G122</f>
        <v>1065</v>
      </c>
    </row>
    <row r="122" spans="1:5" x14ac:dyDescent="0.25">
      <c r="A122">
        <v>2137</v>
      </c>
      <c r="B122" s="102">
        <v>997</v>
      </c>
      <c r="C122" s="102" t="str">
        <f>'2019_Rohdaten'!C123</f>
        <v xml:space="preserve">staatenlos                              </v>
      </c>
      <c r="D122">
        <f>'2019_Rohdaten'!D123</f>
        <v>1620</v>
      </c>
      <c r="E122">
        <f>'2019_Rohdaten'!G123</f>
        <v>3540</v>
      </c>
    </row>
    <row r="123" spans="1:5" x14ac:dyDescent="0.25">
      <c r="A123">
        <v>2138</v>
      </c>
      <c r="B123" s="102">
        <v>998</v>
      </c>
      <c r="C123" s="102" t="str">
        <f>'2019_Rohdaten'!C124</f>
        <v xml:space="preserve">ungeklärt,oh.Angabe,unbekannt           </v>
      </c>
      <c r="D123">
        <f>'2019_Rohdaten'!D124</f>
        <v>6845</v>
      </c>
      <c r="E123">
        <f>'2019_Rohdaten'!G124</f>
        <v>8730</v>
      </c>
    </row>
    <row r="124" spans="1:5" x14ac:dyDescent="0.25">
      <c r="A124">
        <v>2139</v>
      </c>
      <c r="B124" s="102">
        <v>185</v>
      </c>
      <c r="C124" s="102" t="str">
        <f>'2019_Rohdaten'!C125</f>
        <v xml:space="preserve">Britische Überseegebiete                </v>
      </c>
      <c r="D124">
        <f>'2019_Rohdaten'!D125</f>
        <v>0</v>
      </c>
      <c r="E124">
        <f>'2019_Rohdaten'!G125</f>
        <v>35</v>
      </c>
    </row>
    <row r="125" spans="1:5" x14ac:dyDescent="0.25">
      <c r="A125">
        <v>2140</v>
      </c>
      <c r="B125" s="102">
        <v>9999</v>
      </c>
      <c r="C125" s="102" t="str">
        <f>'2019_Rohdaten'!C126</f>
        <v xml:space="preserve">Ausländer insgesamt                     </v>
      </c>
      <c r="D125">
        <f>'2019_Rohdaten'!D126</f>
        <v>461486</v>
      </c>
      <c r="E125">
        <f>'2019_Rohdaten'!G126</f>
        <v>841165</v>
      </c>
    </row>
    <row r="126" spans="1:5" x14ac:dyDescent="0.25">
      <c r="A126">
        <v>2141</v>
      </c>
      <c r="B126" s="102">
        <f>'2019_Rohdaten'!B127</f>
        <v>0</v>
      </c>
      <c r="C126" s="102">
        <f>'2019_Rohdaten'!C127</f>
        <v>0</v>
      </c>
      <c r="D126">
        <f>'2019_Rohdaten'!D127</f>
        <v>0</v>
      </c>
    </row>
  </sheetData>
  <mergeCells count="3">
    <mergeCell ref="A2:A3"/>
    <mergeCell ref="B2:C3"/>
    <mergeCell ref="D2:E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"/>
  <sheetViews>
    <sheetView workbookViewId="0">
      <selection activeCell="I9" sqref="I9"/>
    </sheetView>
  </sheetViews>
  <sheetFormatPr baseColWidth="10" defaultRowHeight="15" x14ac:dyDescent="0.25"/>
  <cols>
    <col min="2" max="2" width="22.42578125" customWidth="1"/>
  </cols>
  <sheetData>
    <row r="1" spans="1:11" ht="30" customHeight="1" x14ac:dyDescent="0.25">
      <c r="B1" s="8" t="s">
        <v>469</v>
      </c>
      <c r="C1" s="8"/>
      <c r="D1" s="9"/>
      <c r="E1" s="9"/>
      <c r="F1" s="1"/>
      <c r="G1" s="1"/>
      <c r="H1" s="9"/>
      <c r="I1" s="9"/>
      <c r="J1" s="9"/>
      <c r="K1" s="10"/>
    </row>
    <row r="2" spans="1:11" ht="30" customHeight="1" x14ac:dyDescent="0.25">
      <c r="B2" s="154" t="s">
        <v>325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1:11" ht="8.25" customHeight="1" x14ac:dyDescent="0.25">
      <c r="B4" s="155" t="s">
        <v>2</v>
      </c>
      <c r="C4" s="156" t="s">
        <v>3</v>
      </c>
      <c r="D4" s="156"/>
      <c r="E4" s="156" t="s">
        <v>4</v>
      </c>
      <c r="F4" s="156"/>
      <c r="G4" s="156" t="s">
        <v>5</v>
      </c>
      <c r="H4" s="156"/>
      <c r="I4" s="157" t="s">
        <v>323</v>
      </c>
    </row>
    <row r="5" spans="1:11" ht="8.25" customHeight="1" x14ac:dyDescent="0.25">
      <c r="B5" s="155"/>
      <c r="C5" s="15">
        <v>38717</v>
      </c>
      <c r="D5" s="15">
        <v>43465</v>
      </c>
      <c r="E5" s="15">
        <v>38717</v>
      </c>
      <c r="F5" s="15">
        <v>43465</v>
      </c>
      <c r="G5" s="15">
        <v>38717</v>
      </c>
      <c r="H5" s="15">
        <v>43465</v>
      </c>
      <c r="I5" s="157"/>
    </row>
    <row r="6" spans="1:11" ht="8.25" customHeight="1" x14ac:dyDescent="0.25">
      <c r="B6" s="155"/>
      <c r="C6" s="156" t="s">
        <v>7</v>
      </c>
      <c r="D6" s="156"/>
      <c r="E6" s="156" t="s">
        <v>8</v>
      </c>
      <c r="F6" s="156"/>
      <c r="G6" s="156"/>
      <c r="H6" s="156"/>
      <c r="I6" s="158"/>
    </row>
    <row r="7" spans="1:11" ht="8.25" customHeight="1" x14ac:dyDescent="0.25">
      <c r="B7" s="17"/>
      <c r="C7" s="18"/>
      <c r="D7" s="18"/>
      <c r="E7" s="18"/>
      <c r="F7" s="18"/>
      <c r="G7" s="18"/>
      <c r="H7" s="18"/>
      <c r="I7" s="18"/>
    </row>
    <row r="8" spans="1:11" ht="8.25" customHeight="1" x14ac:dyDescent="0.25">
      <c r="B8" s="20" t="s">
        <v>14</v>
      </c>
      <c r="C8" s="20" t="s">
        <v>15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</row>
    <row r="9" spans="1:11" s="87" customFormat="1" ht="16.5" customHeight="1" x14ac:dyDescent="0.25">
      <c r="A9" s="16">
        <v>1000</v>
      </c>
      <c r="B9" s="25" t="s">
        <v>152</v>
      </c>
      <c r="C9" s="112">
        <v>352754</v>
      </c>
      <c r="D9" s="113">
        <v>528900</v>
      </c>
      <c r="E9" s="106">
        <v>51.322167856353154</v>
      </c>
      <c r="F9" s="106">
        <v>53.878805067120439</v>
      </c>
      <c r="G9" s="106">
        <v>48.677832143646846</v>
      </c>
      <c r="H9" s="106">
        <v>46.121194932879561</v>
      </c>
      <c r="I9" s="107">
        <v>49.934515271265525</v>
      </c>
    </row>
    <row r="10" spans="1:11" ht="8.25" customHeight="1" x14ac:dyDescent="0.25">
      <c r="A10" s="16">
        <v>163</v>
      </c>
      <c r="B10" s="16" t="s">
        <v>59</v>
      </c>
      <c r="C10" s="114">
        <v>111598</v>
      </c>
      <c r="D10" s="115">
        <v>89275</v>
      </c>
      <c r="E10" s="110">
        <v>52.534095593110983</v>
      </c>
      <c r="F10" s="110">
        <v>51.223746849621953</v>
      </c>
      <c r="G10" s="110">
        <v>47.465904406889017</v>
      </c>
      <c r="H10" s="110">
        <v>48.776253150378047</v>
      </c>
      <c r="I10" s="111">
        <v>-20.003046649581535</v>
      </c>
    </row>
    <row r="11" spans="1:11" ht="8.25" customHeight="1" x14ac:dyDescent="0.25">
      <c r="A11" s="16">
        <v>152</v>
      </c>
      <c r="B11" s="16" t="s">
        <v>49</v>
      </c>
      <c r="C11" s="114">
        <v>32413</v>
      </c>
      <c r="D11" s="115">
        <v>97145</v>
      </c>
      <c r="E11" s="110">
        <v>44.960355412951593</v>
      </c>
      <c r="F11" s="110">
        <v>55.319367955118636</v>
      </c>
      <c r="G11" s="110">
        <v>55.039644587048407</v>
      </c>
      <c r="H11" s="110">
        <v>44.680632044881364</v>
      </c>
      <c r="I11" s="111">
        <v>199.70999290408173</v>
      </c>
    </row>
    <row r="12" spans="1:11" ht="8.25" customHeight="1" x14ac:dyDescent="0.25">
      <c r="A12" s="16">
        <v>132</v>
      </c>
      <c r="B12" s="16" t="s">
        <v>153</v>
      </c>
      <c r="C12" s="114">
        <v>37396</v>
      </c>
      <c r="D12" s="115">
        <v>18830</v>
      </c>
      <c r="E12" s="110">
        <v>52.722216279816024</v>
      </c>
      <c r="F12" s="110">
        <v>50.610727562400427</v>
      </c>
      <c r="G12" s="110">
        <v>47.277783720183976</v>
      </c>
      <c r="H12" s="110">
        <v>49.362719065321301</v>
      </c>
      <c r="I12" s="111">
        <v>-49.647021071772379</v>
      </c>
    </row>
    <row r="13" spans="1:11" ht="8.25" customHeight="1" x14ac:dyDescent="0.25">
      <c r="A13" s="16">
        <v>148</v>
      </c>
      <c r="B13" s="16" t="s">
        <v>46</v>
      </c>
      <c r="C13" s="114">
        <v>22334</v>
      </c>
      <c r="D13" s="115">
        <v>29910</v>
      </c>
      <c r="E13" s="110">
        <v>56.58189307781857</v>
      </c>
      <c r="F13" s="110">
        <v>56.486125041792043</v>
      </c>
      <c r="G13" s="110">
        <v>43.41810692218143</v>
      </c>
      <c r="H13" s="110">
        <v>43.513874958207957</v>
      </c>
      <c r="I13" s="111">
        <v>33.921375481328909</v>
      </c>
    </row>
    <row r="14" spans="1:11" ht="8.25" customHeight="1" x14ac:dyDescent="0.25">
      <c r="A14" s="16">
        <v>154</v>
      </c>
      <c r="B14" s="16" t="s">
        <v>51</v>
      </c>
      <c r="C14" s="114">
        <v>3382</v>
      </c>
      <c r="D14" s="115">
        <v>52635</v>
      </c>
      <c r="E14" s="106">
        <v>41.336487285629801</v>
      </c>
      <c r="F14" s="110">
        <v>61.480003799753014</v>
      </c>
      <c r="G14" s="110">
        <v>58.663512714370192</v>
      </c>
      <c r="H14" s="110">
        <v>38.519996200246986</v>
      </c>
      <c r="I14" s="111">
        <v>1456.3276167947959</v>
      </c>
    </row>
    <row r="15" spans="1:11" ht="8.25" customHeight="1" x14ac:dyDescent="0.25">
      <c r="A15" s="16">
        <v>137</v>
      </c>
      <c r="B15" s="16" t="s">
        <v>37</v>
      </c>
      <c r="C15" s="114">
        <v>23943</v>
      </c>
      <c r="D15" s="115">
        <v>28535</v>
      </c>
      <c r="E15" s="106">
        <v>62.402372300881261</v>
      </c>
      <c r="F15" s="110">
        <v>61.17049237778167</v>
      </c>
      <c r="G15" s="110">
        <v>37.597627699118739</v>
      </c>
      <c r="H15" s="110">
        <v>38.811985281233575</v>
      </c>
      <c r="I15" s="111">
        <v>19.178883180887937</v>
      </c>
    </row>
    <row r="16" spans="1:11" ht="8.25" customHeight="1" x14ac:dyDescent="0.25">
      <c r="A16" s="16">
        <v>160</v>
      </c>
      <c r="B16" s="16" t="s">
        <v>56</v>
      </c>
      <c r="C16" s="114">
        <v>18273</v>
      </c>
      <c r="D16" s="115">
        <v>21820</v>
      </c>
      <c r="E16" s="106">
        <v>40.732227877195868</v>
      </c>
      <c r="F16" s="110">
        <v>37.030247479376719</v>
      </c>
      <c r="G16" s="110">
        <v>59.267772122804139</v>
      </c>
      <c r="H16" s="110">
        <v>62.969752520623281</v>
      </c>
      <c r="I16" s="111">
        <v>19.411153067367167</v>
      </c>
    </row>
    <row r="17" spans="1:9" ht="8.25" customHeight="1" x14ac:dyDescent="0.25">
      <c r="A17" s="16">
        <v>134</v>
      </c>
      <c r="B17" s="16" t="s">
        <v>34</v>
      </c>
      <c r="C17" s="114">
        <v>16107</v>
      </c>
      <c r="D17" s="115">
        <v>18790</v>
      </c>
      <c r="E17" s="106">
        <v>55.85149313962873</v>
      </c>
      <c r="F17" s="110">
        <v>57.051623203831824</v>
      </c>
      <c r="G17" s="110">
        <v>44.14850686037127</v>
      </c>
      <c r="H17" s="110">
        <v>42.948376796168176</v>
      </c>
      <c r="I17" s="111">
        <v>16.657353945489533</v>
      </c>
    </row>
    <row r="18" spans="1:9" ht="8.25" customHeight="1" x14ac:dyDescent="0.25">
      <c r="A18" s="16">
        <v>125</v>
      </c>
      <c r="B18" s="16" t="s">
        <v>27</v>
      </c>
      <c r="C18" s="114">
        <v>1906</v>
      </c>
      <c r="D18" s="115">
        <v>25990</v>
      </c>
      <c r="E18" s="106">
        <v>41.867785939139559</v>
      </c>
      <c r="F18" s="110">
        <v>55.61754520969604</v>
      </c>
      <c r="G18" s="110">
        <v>58.132214060860441</v>
      </c>
      <c r="H18" s="110">
        <v>44.382454790303967</v>
      </c>
      <c r="I18" s="111">
        <v>1263.5886673662119</v>
      </c>
    </row>
    <row r="19" spans="1:9" ht="8.25" customHeight="1" x14ac:dyDescent="0.25">
      <c r="A19" s="16">
        <v>161</v>
      </c>
      <c r="B19" s="16" t="s">
        <v>57</v>
      </c>
      <c r="C19" s="114">
        <v>9376</v>
      </c>
      <c r="D19" s="115">
        <v>11845</v>
      </c>
      <c r="E19" s="106">
        <v>51.407849829351534</v>
      </c>
      <c r="F19" s="110">
        <v>52.722667792317438</v>
      </c>
      <c r="G19" s="110">
        <v>48.592150170648466</v>
      </c>
      <c r="H19" s="110">
        <v>47.277332207682562</v>
      </c>
      <c r="I19" s="111">
        <v>26.333191126279857</v>
      </c>
    </row>
    <row r="20" spans="1:9" ht="8.25" customHeight="1" x14ac:dyDescent="0.25">
      <c r="A20" s="16">
        <v>166</v>
      </c>
      <c r="B20" s="16" t="s">
        <v>62</v>
      </c>
      <c r="C20" s="114">
        <v>11612</v>
      </c>
      <c r="D20" s="115">
        <v>11030</v>
      </c>
      <c r="E20" s="106">
        <v>39.416121253875303</v>
      </c>
      <c r="F20" s="110">
        <v>36.718041704442427</v>
      </c>
      <c r="G20" s="110">
        <v>60.583878746124697</v>
      </c>
      <c r="H20" s="110">
        <v>63.281958295557573</v>
      </c>
      <c r="I20" s="111">
        <v>-5.0120564932828131</v>
      </c>
    </row>
    <row r="21" spans="1:9" ht="8.25" customHeight="1" x14ac:dyDescent="0.25">
      <c r="A21" s="16">
        <v>168</v>
      </c>
      <c r="B21" s="16" t="s">
        <v>154</v>
      </c>
      <c r="C21" s="114">
        <v>10362</v>
      </c>
      <c r="D21" s="115">
        <v>8915</v>
      </c>
      <c r="E21" s="106">
        <v>66.599112140513412</v>
      </c>
      <c r="F21" s="110">
        <v>69.209197980931009</v>
      </c>
      <c r="G21" s="110">
        <v>33.400887859486581</v>
      </c>
      <c r="H21" s="110">
        <v>30.790802019068984</v>
      </c>
      <c r="I21" s="111">
        <v>-13.964485620536564</v>
      </c>
    </row>
    <row r="22" spans="1:9" ht="8.25" customHeight="1" x14ac:dyDescent="0.25">
      <c r="A22" s="16">
        <v>153</v>
      </c>
      <c r="B22" s="16" t="s">
        <v>50</v>
      </c>
      <c r="C22" s="114">
        <v>7248</v>
      </c>
      <c r="D22" s="115">
        <v>8725</v>
      </c>
      <c r="E22" s="106">
        <v>53.283664459161152</v>
      </c>
      <c r="F22" s="110">
        <v>53.92550143266476</v>
      </c>
      <c r="G22" s="110">
        <v>46.716335540838855</v>
      </c>
      <c r="H22" s="110">
        <v>46.07449856733524</v>
      </c>
      <c r="I22" s="111">
        <v>20.378035320088301</v>
      </c>
    </row>
    <row r="23" spans="1:9" ht="8.25" customHeight="1" x14ac:dyDescent="0.25">
      <c r="A23" s="16">
        <v>130</v>
      </c>
      <c r="B23" s="16" t="s">
        <v>32</v>
      </c>
      <c r="C23" s="114">
        <v>6466</v>
      </c>
      <c r="D23" s="115">
        <v>11405</v>
      </c>
      <c r="E23" s="106">
        <v>50.309310238168884</v>
      </c>
      <c r="F23" s="110">
        <v>56.729504603244195</v>
      </c>
      <c r="G23" s="110">
        <v>49.690689761831116</v>
      </c>
      <c r="H23" s="110">
        <v>43.226654975887769</v>
      </c>
      <c r="I23" s="111">
        <v>76.38416331580575</v>
      </c>
    </row>
    <row r="24" spans="1:9" ht="8.25" customHeight="1" x14ac:dyDescent="0.25">
      <c r="A24" s="16">
        <v>165</v>
      </c>
      <c r="B24" s="16" t="s">
        <v>61</v>
      </c>
      <c r="C24" s="114">
        <v>2287</v>
      </c>
      <c r="D24" s="115">
        <v>9430</v>
      </c>
      <c r="E24" s="106">
        <v>60.953213817227812</v>
      </c>
      <c r="F24" s="110">
        <v>61.081654294803819</v>
      </c>
      <c r="G24" s="110">
        <v>39.046786182772195</v>
      </c>
      <c r="H24" s="110">
        <v>38.918345705196181</v>
      </c>
      <c r="I24" s="111">
        <v>312.33056405771754</v>
      </c>
    </row>
    <row r="25" spans="1:9" s="87" customFormat="1" ht="16.5" customHeight="1" x14ac:dyDescent="0.25">
      <c r="A25" s="16"/>
      <c r="B25" s="25" t="s">
        <v>155</v>
      </c>
      <c r="C25" s="116">
        <v>167224</v>
      </c>
      <c r="D25" s="113">
        <v>326635</v>
      </c>
      <c r="E25" s="106">
        <v>51.50636272305411</v>
      </c>
      <c r="F25" s="106">
        <v>55.897255346181517</v>
      </c>
      <c r="G25" s="106">
        <v>48.493637276945897</v>
      </c>
      <c r="H25" s="106">
        <v>44.105806175088404</v>
      </c>
      <c r="I25" s="107">
        <v>95.327823757355389</v>
      </c>
    </row>
    <row r="26" spans="1:9" s="87" customFormat="1" ht="16.5" customHeight="1" x14ac:dyDescent="0.25">
      <c r="A26" s="16">
        <v>2000</v>
      </c>
      <c r="B26" s="25" t="s">
        <v>156</v>
      </c>
      <c r="C26" s="112">
        <v>14269</v>
      </c>
      <c r="D26" s="113">
        <v>39055</v>
      </c>
      <c r="E26" s="106">
        <v>64.678674048636907</v>
      </c>
      <c r="F26" s="106">
        <v>65.407758289591598</v>
      </c>
      <c r="G26" s="106">
        <v>35.3213259513631</v>
      </c>
      <c r="H26" s="106">
        <v>34.592241710408402</v>
      </c>
      <c r="I26" s="107">
        <v>173.70523512509635</v>
      </c>
    </row>
    <row r="27" spans="1:9" s="87" customFormat="1" ht="16.5" customHeight="1" x14ac:dyDescent="0.25">
      <c r="A27" s="16">
        <v>3000</v>
      </c>
      <c r="B27" s="25" t="s">
        <v>157</v>
      </c>
      <c r="C27" s="112">
        <v>11797</v>
      </c>
      <c r="D27" s="113">
        <v>16515</v>
      </c>
      <c r="E27" s="106">
        <v>40.696787318809868</v>
      </c>
      <c r="F27" s="106">
        <v>45.080230093854077</v>
      </c>
      <c r="G27" s="106">
        <v>59.303212681190132</v>
      </c>
      <c r="H27" s="106">
        <v>54.91976990614593</v>
      </c>
      <c r="I27" s="107">
        <v>39.993218614902105</v>
      </c>
    </row>
    <row r="28" spans="1:9" s="87" customFormat="1" ht="16.5" customHeight="1" x14ac:dyDescent="0.25">
      <c r="A28" s="16">
        <v>4000</v>
      </c>
      <c r="B28" s="25" t="s">
        <v>158</v>
      </c>
      <c r="C28" s="112">
        <v>73534</v>
      </c>
      <c r="D28" s="113">
        <v>215705</v>
      </c>
      <c r="E28" s="106">
        <v>50.424293524084099</v>
      </c>
      <c r="F28" s="106">
        <v>55.279200760297634</v>
      </c>
      <c r="G28" s="106">
        <v>49.575706475915901</v>
      </c>
      <c r="H28" s="106">
        <v>44.723117220277693</v>
      </c>
      <c r="I28" s="107">
        <v>193.34049555307746</v>
      </c>
    </row>
    <row r="29" spans="1:9" ht="8.25" customHeight="1" x14ac:dyDescent="0.25">
      <c r="A29" s="16">
        <v>475</v>
      </c>
      <c r="B29" s="16" t="s">
        <v>159</v>
      </c>
      <c r="C29" s="114">
        <v>5458</v>
      </c>
      <c r="D29" s="115">
        <v>79930</v>
      </c>
      <c r="E29" s="106">
        <v>54.910223525100768</v>
      </c>
      <c r="F29" s="110">
        <v>57.813086450644313</v>
      </c>
      <c r="G29" s="110">
        <v>45.089776474899232</v>
      </c>
      <c r="H29" s="110">
        <v>42.186913549355687</v>
      </c>
      <c r="I29" s="111">
        <v>1364.455844631733</v>
      </c>
    </row>
    <row r="30" spans="1:9" ht="8.25" customHeight="1" x14ac:dyDescent="0.25">
      <c r="A30" s="16">
        <v>438</v>
      </c>
      <c r="B30" s="16" t="s">
        <v>160</v>
      </c>
      <c r="C30" s="114">
        <v>7448</v>
      </c>
      <c r="D30" s="115">
        <v>39155</v>
      </c>
      <c r="E30" s="106">
        <v>58.176691729323302</v>
      </c>
      <c r="F30" s="110">
        <v>55.70169837824033</v>
      </c>
      <c r="G30" s="110">
        <v>41.823308270676691</v>
      </c>
      <c r="H30" s="110">
        <v>44.285531860554208</v>
      </c>
      <c r="I30" s="111">
        <v>425.7116004296455</v>
      </c>
    </row>
    <row r="31" spans="1:9" ht="8.25" customHeight="1" x14ac:dyDescent="0.25">
      <c r="A31" s="16">
        <v>423</v>
      </c>
      <c r="B31" s="16" t="s">
        <v>112</v>
      </c>
      <c r="C31" s="114">
        <v>3331</v>
      </c>
      <c r="D31" s="115">
        <v>20695</v>
      </c>
      <c r="E31" s="106">
        <v>52.536775743020115</v>
      </c>
      <c r="F31" s="110">
        <v>64.000966417008939</v>
      </c>
      <c r="G31" s="110">
        <v>47.463224256979885</v>
      </c>
      <c r="H31" s="110">
        <v>36.023194008214546</v>
      </c>
      <c r="I31" s="111">
        <v>521.28489942960073</v>
      </c>
    </row>
    <row r="32" spans="1:9" ht="8.25" customHeight="1" x14ac:dyDescent="0.25">
      <c r="A32" s="16">
        <v>479</v>
      </c>
      <c r="B32" s="16" t="s">
        <v>134</v>
      </c>
      <c r="C32" s="114">
        <v>5536</v>
      </c>
      <c r="D32" s="115">
        <v>10150</v>
      </c>
      <c r="E32" s="106">
        <v>54.389450867052027</v>
      </c>
      <c r="F32" s="110">
        <v>50.49261083743842</v>
      </c>
      <c r="G32" s="110">
        <v>45.610549132947973</v>
      </c>
      <c r="H32" s="110">
        <v>49.50738916256158</v>
      </c>
      <c r="I32" s="111">
        <v>83.345375722543338</v>
      </c>
    </row>
    <row r="33" spans="1:9" ht="8.25" customHeight="1" x14ac:dyDescent="0.25">
      <c r="A33" s="16">
        <v>432</v>
      </c>
      <c r="B33" s="16" t="s">
        <v>116</v>
      </c>
      <c r="C33" s="114">
        <v>9666</v>
      </c>
      <c r="D33" s="115">
        <v>8655</v>
      </c>
      <c r="E33" s="106">
        <v>51.541485619697916</v>
      </c>
      <c r="F33" s="110">
        <v>45.753899480069329</v>
      </c>
      <c r="G33" s="110">
        <v>48.458514380302091</v>
      </c>
      <c r="H33" s="110">
        <v>54.246100519930671</v>
      </c>
      <c r="I33" s="111">
        <v>-10.459342023587837</v>
      </c>
    </row>
    <row r="34" spans="1:9" s="87" customFormat="1" ht="16.5" customHeight="1" x14ac:dyDescent="0.25">
      <c r="A34" s="16">
        <v>5000</v>
      </c>
      <c r="B34" s="25" t="s">
        <v>137</v>
      </c>
      <c r="C34" s="112">
        <v>667</v>
      </c>
      <c r="D34" s="113">
        <v>1015</v>
      </c>
      <c r="E34" s="106">
        <v>47.07646176911544</v>
      </c>
      <c r="F34" s="106">
        <v>55.172413793103445</v>
      </c>
      <c r="G34" s="106">
        <v>52.92353823088456</v>
      </c>
      <c r="H34" s="106">
        <v>44.827586206896555</v>
      </c>
      <c r="I34" s="107">
        <v>52.173913043478279</v>
      </c>
    </row>
    <row r="35" spans="1:9" s="87" customFormat="1" ht="16.5" customHeight="1" x14ac:dyDescent="0.25">
      <c r="A35" s="16"/>
      <c r="B35" s="25" t="s">
        <v>161</v>
      </c>
      <c r="C35" s="116">
        <v>8465</v>
      </c>
      <c r="D35" s="113">
        <v>11890</v>
      </c>
      <c r="E35" s="106">
        <v>56.46780862374483</v>
      </c>
      <c r="F35" s="106">
        <v>58.746846089150552</v>
      </c>
      <c r="G35" s="106">
        <v>43.53219137625517</v>
      </c>
      <c r="H35" s="106">
        <v>41.211101766190076</v>
      </c>
      <c r="I35" s="107">
        <v>40.460720614294161</v>
      </c>
    </row>
    <row r="36" spans="1:9" ht="8.25" customHeight="1" x14ac:dyDescent="0.25">
      <c r="A36" s="16">
        <v>997</v>
      </c>
      <c r="B36" s="16" t="s">
        <v>162</v>
      </c>
      <c r="C36" s="114">
        <v>1620</v>
      </c>
      <c r="D36" s="115">
        <v>3290</v>
      </c>
      <c r="E36" s="106">
        <v>57.160493827160494</v>
      </c>
      <c r="F36" s="110">
        <v>56.838905775075986</v>
      </c>
      <c r="G36" s="110">
        <v>42.839506172839506</v>
      </c>
      <c r="H36" s="110">
        <v>43.161094224924014</v>
      </c>
      <c r="I36" s="111">
        <v>103.08641975308643</v>
      </c>
    </row>
    <row r="37" spans="1:9" ht="8.25" customHeight="1" x14ac:dyDescent="0.25">
      <c r="A37" s="16">
        <v>998</v>
      </c>
      <c r="B37" s="16" t="s">
        <v>163</v>
      </c>
      <c r="C37" s="114">
        <v>6845</v>
      </c>
      <c r="D37" s="115">
        <v>8600</v>
      </c>
      <c r="E37" s="106">
        <v>56.303871439006571</v>
      </c>
      <c r="F37" s="110">
        <v>59.476744186046517</v>
      </c>
      <c r="G37" s="110">
        <v>43.696128560993422</v>
      </c>
      <c r="H37" s="110">
        <v>40.465116279069768</v>
      </c>
      <c r="I37" s="111">
        <v>25.639152666179683</v>
      </c>
    </row>
    <row r="38" spans="1:9" s="87" customFormat="1" ht="16.5" customHeight="1" x14ac:dyDescent="0.25">
      <c r="A38" s="16">
        <v>9999</v>
      </c>
      <c r="B38" s="25" t="s">
        <v>164</v>
      </c>
      <c r="C38" s="112">
        <v>461486</v>
      </c>
      <c r="D38" s="113">
        <v>813080</v>
      </c>
      <c r="E38" s="106">
        <v>51.408710123384026</v>
      </c>
      <c r="F38" s="106">
        <v>54.698184680474249</v>
      </c>
      <c r="G38" s="106">
        <v>48.591289876615974</v>
      </c>
      <c r="H38" s="106">
        <v>45.301815319525758</v>
      </c>
      <c r="I38" s="107">
        <v>76.18735996324915</v>
      </c>
    </row>
    <row r="39" spans="1:9" ht="8.25" customHeight="1" x14ac:dyDescent="0.25">
      <c r="B39" s="29"/>
      <c r="C39" s="30"/>
      <c r="D39" s="30"/>
      <c r="E39" s="31"/>
      <c r="F39" s="31"/>
      <c r="G39" s="31"/>
      <c r="H39" s="31"/>
      <c r="I39" s="32"/>
    </row>
    <row r="40" spans="1:9" ht="8.25" customHeight="1" x14ac:dyDescent="0.25">
      <c r="B40" s="39" t="s">
        <v>142</v>
      </c>
      <c r="C40" s="30"/>
      <c r="D40" s="30"/>
      <c r="E40" s="31"/>
      <c r="F40" s="31"/>
      <c r="G40" s="31"/>
      <c r="H40" s="31"/>
      <c r="I40" s="32"/>
    </row>
    <row r="41" spans="1:9" ht="8.25" customHeight="1" x14ac:dyDescent="0.25">
      <c r="B41" s="13"/>
      <c r="C41" s="30"/>
      <c r="D41" s="30"/>
      <c r="E41" s="31"/>
      <c r="F41" s="31"/>
      <c r="G41" s="31"/>
      <c r="H41" s="31"/>
      <c r="I41" s="32"/>
    </row>
    <row r="42" spans="1:9" ht="8.25" customHeight="1" x14ac:dyDescent="0.25">
      <c r="B42" s="21" t="s">
        <v>144</v>
      </c>
      <c r="C42" s="30"/>
      <c r="D42" s="30"/>
      <c r="E42" s="31"/>
      <c r="F42" s="31"/>
      <c r="G42" s="31"/>
      <c r="H42" s="31"/>
      <c r="I42" s="32"/>
    </row>
    <row r="43" spans="1:9" x14ac:dyDescent="0.25">
      <c r="B43" s="29"/>
      <c r="C43" s="30"/>
      <c r="D43" s="30"/>
      <c r="E43" s="31"/>
      <c r="F43" s="31"/>
      <c r="G43" s="31"/>
      <c r="H43" s="31"/>
      <c r="I43" s="32"/>
    </row>
    <row r="44" spans="1:9" x14ac:dyDescent="0.25">
      <c r="B44" s="29"/>
      <c r="C44" s="30"/>
      <c r="D44" s="30"/>
      <c r="E44" s="31"/>
      <c r="F44" s="31"/>
      <c r="G44" s="31"/>
      <c r="H44" s="31"/>
      <c r="I44" s="32"/>
    </row>
    <row r="45" spans="1:9" x14ac:dyDescent="0.25">
      <c r="B45" s="29"/>
      <c r="C45" s="30"/>
      <c r="D45" s="30"/>
      <c r="E45" s="31"/>
      <c r="F45" s="31"/>
      <c r="G45" s="31"/>
      <c r="H45" s="31"/>
      <c r="I45" s="32"/>
    </row>
    <row r="46" spans="1:9" x14ac:dyDescent="0.25">
      <c r="B46" s="29"/>
      <c r="C46" s="30"/>
      <c r="D46" s="30"/>
      <c r="E46" s="31"/>
      <c r="F46" s="31"/>
      <c r="G46" s="31"/>
      <c r="H46" s="31"/>
      <c r="I46" s="32"/>
    </row>
    <row r="47" spans="1:9" x14ac:dyDescent="0.25">
      <c r="B47" s="29"/>
      <c r="C47" s="30"/>
      <c r="D47" s="30"/>
      <c r="E47" s="31"/>
      <c r="F47" s="31"/>
      <c r="G47" s="31"/>
      <c r="H47" s="31"/>
      <c r="I47" s="32"/>
    </row>
    <row r="48" spans="1:9" x14ac:dyDescent="0.25">
      <c r="B48" s="29"/>
      <c r="C48" s="30"/>
      <c r="D48" s="30"/>
      <c r="E48" s="31"/>
      <c r="F48" s="31"/>
      <c r="G48" s="31"/>
      <c r="H48" s="31"/>
      <c r="I48" s="32"/>
    </row>
    <row r="49" spans="2:9" x14ac:dyDescent="0.25">
      <c r="B49" s="29"/>
      <c r="C49" s="30"/>
      <c r="D49" s="30"/>
      <c r="E49" s="31"/>
      <c r="F49" s="31"/>
      <c r="G49" s="31"/>
      <c r="H49" s="31"/>
      <c r="I49" s="32"/>
    </row>
    <row r="50" spans="2:9" x14ac:dyDescent="0.25">
      <c r="B50" s="29"/>
      <c r="C50" s="30"/>
      <c r="D50" s="30"/>
      <c r="E50" s="31"/>
      <c r="F50" s="31"/>
      <c r="G50" s="31"/>
      <c r="H50" s="31"/>
      <c r="I50" s="32"/>
    </row>
    <row r="51" spans="2:9" x14ac:dyDescent="0.25">
      <c r="B51" s="29"/>
      <c r="C51" s="30"/>
      <c r="D51" s="30"/>
      <c r="E51" s="31"/>
      <c r="F51" s="31"/>
      <c r="G51" s="31"/>
      <c r="H51" s="31"/>
      <c r="I51" s="32"/>
    </row>
    <row r="52" spans="2:9" x14ac:dyDescent="0.25">
      <c r="B52" s="29"/>
      <c r="C52" s="30"/>
      <c r="D52" s="30"/>
      <c r="E52" s="31"/>
      <c r="F52" s="31"/>
      <c r="G52" s="31"/>
      <c r="H52" s="31"/>
      <c r="I52" s="32"/>
    </row>
    <row r="53" spans="2:9" x14ac:dyDescent="0.25">
      <c r="B53" s="29"/>
      <c r="C53" s="30"/>
      <c r="D53" s="30"/>
      <c r="E53" s="31"/>
      <c r="F53" s="31"/>
      <c r="G53" s="31"/>
      <c r="H53" s="31"/>
      <c r="I53" s="32"/>
    </row>
    <row r="54" spans="2:9" x14ac:dyDescent="0.25">
      <c r="B54" s="29"/>
      <c r="C54" s="30"/>
      <c r="D54" s="30"/>
      <c r="E54" s="31"/>
      <c r="F54" s="31"/>
      <c r="G54" s="31"/>
      <c r="H54" s="31"/>
      <c r="I54" s="32"/>
    </row>
    <row r="55" spans="2:9" x14ac:dyDescent="0.25">
      <c r="B55" s="29"/>
      <c r="C55" s="30"/>
      <c r="D55" s="30"/>
      <c r="E55" s="31"/>
      <c r="F55" s="31"/>
      <c r="G55" s="31"/>
      <c r="H55" s="31"/>
      <c r="I55" s="32"/>
    </row>
    <row r="56" spans="2:9" x14ac:dyDescent="0.25">
      <c r="B56" s="29"/>
      <c r="C56" s="30"/>
      <c r="D56" s="30"/>
      <c r="E56" s="31"/>
      <c r="F56" s="31"/>
      <c r="G56" s="31"/>
      <c r="H56" s="31"/>
      <c r="I56" s="32"/>
    </row>
    <row r="57" spans="2:9" x14ac:dyDescent="0.25">
      <c r="B57" s="29"/>
      <c r="C57" s="30"/>
      <c r="D57" s="30"/>
      <c r="E57" s="31"/>
      <c r="F57" s="31"/>
      <c r="G57" s="31"/>
      <c r="H57" s="31"/>
      <c r="I57" s="32"/>
    </row>
    <row r="58" spans="2:9" x14ac:dyDescent="0.25">
      <c r="B58" s="29"/>
      <c r="C58" s="30"/>
      <c r="D58" s="30"/>
      <c r="E58" s="31"/>
      <c r="F58" s="31"/>
      <c r="G58" s="31"/>
      <c r="H58" s="31"/>
      <c r="I58" s="32"/>
    </row>
    <row r="59" spans="2:9" x14ac:dyDescent="0.25">
      <c r="B59" s="29"/>
      <c r="C59" s="30"/>
      <c r="D59" s="30"/>
      <c r="E59" s="31"/>
      <c r="F59" s="31"/>
      <c r="G59" s="31"/>
      <c r="H59" s="31"/>
      <c r="I59" s="32"/>
    </row>
    <row r="60" spans="2:9" x14ac:dyDescent="0.25">
      <c r="B60" s="29"/>
      <c r="C60" s="30"/>
      <c r="D60" s="30"/>
      <c r="E60" s="31"/>
      <c r="F60" s="31"/>
      <c r="G60" s="31"/>
      <c r="H60" s="31"/>
      <c r="I60" s="32"/>
    </row>
    <row r="61" spans="2:9" x14ac:dyDescent="0.25">
      <c r="B61" s="29"/>
      <c r="C61" s="30"/>
      <c r="D61" s="30"/>
      <c r="E61" s="31"/>
      <c r="F61" s="31"/>
      <c r="G61" s="31"/>
      <c r="H61" s="31"/>
      <c r="I61" s="32"/>
    </row>
    <row r="62" spans="2:9" x14ac:dyDescent="0.25">
      <c r="B62" s="29"/>
      <c r="C62" s="30"/>
      <c r="D62" s="30"/>
      <c r="E62" s="31"/>
      <c r="F62" s="31"/>
      <c r="G62" s="31"/>
      <c r="H62" s="31"/>
      <c r="I62" s="32"/>
    </row>
    <row r="63" spans="2:9" x14ac:dyDescent="0.25">
      <c r="B63" s="29"/>
      <c r="C63" s="30"/>
      <c r="D63" s="30"/>
      <c r="E63" s="31"/>
      <c r="F63" s="31"/>
      <c r="G63" s="31"/>
      <c r="H63" s="31"/>
      <c r="I63" s="32"/>
    </row>
    <row r="64" spans="2:9" x14ac:dyDescent="0.25">
      <c r="B64" s="29"/>
      <c r="C64" s="30"/>
      <c r="D64" s="30"/>
      <c r="E64" s="31"/>
      <c r="F64" s="31"/>
      <c r="G64" s="31"/>
      <c r="H64" s="31"/>
      <c r="I64" s="32"/>
    </row>
    <row r="65" spans="2:9" x14ac:dyDescent="0.25">
      <c r="B65" s="29"/>
      <c r="C65" s="30"/>
      <c r="D65" s="30"/>
      <c r="E65" s="31"/>
      <c r="F65" s="31"/>
      <c r="G65" s="31"/>
      <c r="H65" s="31"/>
      <c r="I65" s="32"/>
    </row>
    <row r="66" spans="2:9" x14ac:dyDescent="0.25">
      <c r="B66" s="29"/>
      <c r="C66" s="30"/>
      <c r="D66" s="30"/>
      <c r="E66" s="31"/>
      <c r="F66" s="31"/>
      <c r="G66" s="31"/>
      <c r="H66" s="31"/>
      <c r="I66" s="32"/>
    </row>
    <row r="67" spans="2:9" x14ac:dyDescent="0.25">
      <c r="B67" s="29"/>
      <c r="C67" s="30"/>
      <c r="D67" s="30"/>
      <c r="E67" s="31"/>
      <c r="F67" s="31"/>
      <c r="G67" s="31"/>
      <c r="H67" s="31"/>
      <c r="I67" s="32"/>
    </row>
    <row r="68" spans="2:9" x14ac:dyDescent="0.25">
      <c r="B68" s="29"/>
      <c r="C68" s="30"/>
      <c r="D68" s="30"/>
      <c r="E68" s="31"/>
      <c r="F68" s="31"/>
      <c r="G68" s="31"/>
      <c r="H68" s="31"/>
      <c r="I68" s="32"/>
    </row>
    <row r="69" spans="2:9" x14ac:dyDescent="0.25">
      <c r="B69" s="29"/>
      <c r="C69" s="30"/>
      <c r="D69" s="30"/>
      <c r="E69" s="31"/>
      <c r="F69" s="31"/>
      <c r="G69" s="31"/>
      <c r="H69" s="31"/>
      <c r="I69" s="32"/>
    </row>
    <row r="70" spans="2:9" x14ac:dyDescent="0.25">
      <c r="B70" s="29"/>
      <c r="C70" s="30"/>
      <c r="D70" s="30"/>
      <c r="E70" s="31"/>
      <c r="F70" s="31"/>
      <c r="G70" s="31"/>
      <c r="H70" s="31"/>
      <c r="I70" s="32"/>
    </row>
    <row r="71" spans="2:9" x14ac:dyDescent="0.25">
      <c r="B71" s="29"/>
      <c r="C71" s="30"/>
      <c r="D71" s="30"/>
      <c r="E71" s="31"/>
      <c r="F71" s="31"/>
      <c r="G71" s="31"/>
      <c r="H71" s="31"/>
      <c r="I71" s="32"/>
    </row>
    <row r="72" spans="2:9" x14ac:dyDescent="0.25">
      <c r="B72" s="29"/>
      <c r="C72" s="30"/>
      <c r="D72" s="30"/>
      <c r="E72" s="31"/>
      <c r="F72" s="31"/>
      <c r="G72" s="31"/>
      <c r="H72" s="31"/>
      <c r="I72" s="32"/>
    </row>
    <row r="73" spans="2:9" x14ac:dyDescent="0.25">
      <c r="B73" s="29"/>
      <c r="C73" s="30"/>
      <c r="D73" s="30"/>
      <c r="E73" s="31"/>
      <c r="F73" s="31"/>
      <c r="G73" s="31"/>
      <c r="H73" s="31"/>
      <c r="I73" s="32"/>
    </row>
    <row r="74" spans="2:9" x14ac:dyDescent="0.25">
      <c r="B74" s="29"/>
      <c r="C74" s="30"/>
      <c r="D74" s="30"/>
      <c r="E74" s="31"/>
      <c r="F74" s="31"/>
      <c r="G74" s="31"/>
      <c r="H74" s="31"/>
      <c r="I74" s="32"/>
    </row>
    <row r="75" spans="2:9" x14ac:dyDescent="0.25">
      <c r="B75" s="29"/>
      <c r="C75" s="30"/>
      <c r="D75" s="30"/>
      <c r="E75" s="31"/>
      <c r="F75" s="31"/>
      <c r="G75" s="31"/>
      <c r="H75" s="31"/>
      <c r="I75" s="32"/>
    </row>
    <row r="76" spans="2:9" x14ac:dyDescent="0.25">
      <c r="B76" s="29"/>
      <c r="C76" s="30"/>
      <c r="D76" s="30"/>
      <c r="E76" s="31"/>
      <c r="F76" s="31"/>
      <c r="G76" s="31"/>
      <c r="H76" s="31"/>
      <c r="I76" s="32"/>
    </row>
    <row r="77" spans="2:9" x14ac:dyDescent="0.25">
      <c r="B77" s="29"/>
      <c r="C77" s="30"/>
      <c r="D77" s="30"/>
      <c r="E77" s="31"/>
      <c r="F77" s="31"/>
      <c r="G77" s="31"/>
      <c r="H77" s="31"/>
      <c r="I77" s="32"/>
    </row>
    <row r="78" spans="2:9" x14ac:dyDescent="0.25">
      <c r="B78" s="29"/>
      <c r="C78" s="30"/>
      <c r="D78" s="30"/>
      <c r="E78" s="31"/>
      <c r="F78" s="31"/>
      <c r="G78" s="31"/>
      <c r="H78" s="31"/>
      <c r="I78" s="32"/>
    </row>
    <row r="79" spans="2:9" x14ac:dyDescent="0.25">
      <c r="B79" s="29"/>
      <c r="C79" s="30"/>
      <c r="D79" s="30"/>
      <c r="E79" s="31"/>
      <c r="F79" s="31"/>
      <c r="G79" s="31"/>
      <c r="H79" s="31"/>
      <c r="I79" s="32"/>
    </row>
    <row r="80" spans="2:9" x14ac:dyDescent="0.25">
      <c r="B80" s="29"/>
      <c r="C80" s="30"/>
      <c r="D80" s="30"/>
      <c r="E80" s="31"/>
      <c r="F80" s="31"/>
      <c r="G80" s="31"/>
      <c r="H80" s="31"/>
      <c r="I80" s="32"/>
    </row>
    <row r="81" spans="2:9" x14ac:dyDescent="0.25">
      <c r="B81" s="29"/>
      <c r="C81" s="30"/>
      <c r="D81" s="30"/>
      <c r="E81" s="31"/>
      <c r="F81" s="31"/>
      <c r="G81" s="31"/>
      <c r="H81" s="31"/>
      <c r="I81" s="32"/>
    </row>
    <row r="82" spans="2:9" x14ac:dyDescent="0.25">
      <c r="B82" s="29"/>
      <c r="C82" s="30"/>
      <c r="D82" s="30"/>
      <c r="E82" s="31"/>
      <c r="F82" s="31"/>
      <c r="G82" s="31"/>
      <c r="H82" s="31"/>
      <c r="I82" s="32"/>
    </row>
    <row r="83" spans="2:9" x14ac:dyDescent="0.25">
      <c r="B83" s="29"/>
      <c r="C83" s="30"/>
      <c r="D83" s="30"/>
      <c r="E83" s="31"/>
      <c r="F83" s="31"/>
      <c r="G83" s="31"/>
      <c r="H83" s="31"/>
      <c r="I83" s="32"/>
    </row>
    <row r="84" spans="2:9" x14ac:dyDescent="0.25">
      <c r="B84" s="29"/>
      <c r="C84" s="30"/>
      <c r="D84" s="30"/>
      <c r="E84" s="31"/>
      <c r="F84" s="31"/>
      <c r="G84" s="31"/>
      <c r="H84" s="31"/>
      <c r="I84" s="32"/>
    </row>
    <row r="85" spans="2:9" x14ac:dyDescent="0.25">
      <c r="B85" s="29"/>
      <c r="C85" s="30"/>
      <c r="D85" s="30"/>
      <c r="E85" s="31"/>
      <c r="F85" s="31"/>
      <c r="G85" s="31"/>
      <c r="H85" s="31"/>
      <c r="I85" s="32"/>
    </row>
    <row r="86" spans="2:9" x14ac:dyDescent="0.25">
      <c r="B86" s="29"/>
      <c r="C86" s="30"/>
      <c r="D86" s="30"/>
      <c r="E86" s="31"/>
      <c r="F86" s="31"/>
      <c r="G86" s="31"/>
      <c r="H86" s="31"/>
      <c r="I86" s="32"/>
    </row>
    <row r="87" spans="2:9" x14ac:dyDescent="0.25">
      <c r="B87" s="29"/>
      <c r="C87" s="30"/>
      <c r="D87" s="30"/>
      <c r="E87" s="31"/>
      <c r="F87" s="31"/>
      <c r="G87" s="31"/>
      <c r="H87" s="31"/>
      <c r="I87" s="32"/>
    </row>
    <row r="88" spans="2:9" x14ac:dyDescent="0.25">
      <c r="B88" s="29"/>
      <c r="C88" s="30"/>
      <c r="D88" s="30"/>
      <c r="E88" s="31"/>
      <c r="F88" s="31"/>
      <c r="G88" s="31"/>
      <c r="H88" s="31"/>
      <c r="I88" s="32"/>
    </row>
    <row r="89" spans="2:9" x14ac:dyDescent="0.25">
      <c r="B89" s="29"/>
      <c r="C89" s="30"/>
      <c r="D89" s="30"/>
      <c r="E89" s="31"/>
      <c r="F89" s="31"/>
      <c r="G89" s="31"/>
      <c r="H89" s="31"/>
      <c r="I89" s="32"/>
    </row>
    <row r="90" spans="2:9" x14ac:dyDescent="0.25">
      <c r="B90" s="29"/>
      <c r="C90" s="30"/>
      <c r="D90" s="30"/>
      <c r="E90" s="31"/>
      <c r="F90" s="31"/>
      <c r="G90" s="31"/>
      <c r="H90" s="31"/>
      <c r="I90" s="32"/>
    </row>
    <row r="91" spans="2:9" x14ac:dyDescent="0.25">
      <c r="B91" s="29"/>
      <c r="C91" s="30"/>
      <c r="D91" s="30"/>
      <c r="E91" s="31"/>
      <c r="F91" s="31"/>
      <c r="G91" s="31"/>
      <c r="H91" s="31"/>
      <c r="I91" s="32"/>
    </row>
    <row r="92" spans="2:9" x14ac:dyDescent="0.25">
      <c r="B92" s="29"/>
      <c r="C92" s="30"/>
      <c r="D92" s="30"/>
      <c r="E92" s="31"/>
      <c r="F92" s="31"/>
      <c r="G92" s="31"/>
      <c r="H92" s="31"/>
      <c r="I92" s="32"/>
    </row>
    <row r="93" spans="2:9" x14ac:dyDescent="0.25">
      <c r="B93" s="29"/>
      <c r="C93" s="30"/>
      <c r="D93" s="30"/>
      <c r="E93" s="31"/>
      <c r="F93" s="31"/>
      <c r="G93" s="31"/>
      <c r="H93" s="31"/>
      <c r="I93" s="32"/>
    </row>
    <row r="94" spans="2:9" x14ac:dyDescent="0.25">
      <c r="B94" s="29"/>
      <c r="C94" s="30"/>
      <c r="D94" s="30"/>
      <c r="E94" s="31"/>
      <c r="F94" s="31"/>
      <c r="G94" s="31"/>
      <c r="H94" s="31"/>
      <c r="I94" s="32"/>
    </row>
    <row r="95" spans="2:9" x14ac:dyDescent="0.25">
      <c r="B95" s="29"/>
      <c r="C95" s="30"/>
      <c r="D95" s="30"/>
      <c r="E95" s="31"/>
      <c r="F95" s="31"/>
      <c r="G95" s="31"/>
      <c r="H95" s="31"/>
      <c r="I95" s="32"/>
    </row>
    <row r="96" spans="2:9" x14ac:dyDescent="0.25">
      <c r="B96" s="29"/>
      <c r="C96" s="30"/>
      <c r="D96" s="30"/>
      <c r="E96" s="31"/>
      <c r="F96" s="31"/>
      <c r="G96" s="31"/>
      <c r="H96" s="31"/>
      <c r="I96" s="32"/>
    </row>
    <row r="97" spans="2:9" x14ac:dyDescent="0.25">
      <c r="B97" s="29"/>
      <c r="C97" s="30"/>
      <c r="D97" s="30"/>
      <c r="E97" s="31"/>
      <c r="F97" s="31"/>
      <c r="G97" s="31"/>
      <c r="H97" s="31"/>
      <c r="I97" s="32"/>
    </row>
    <row r="98" spans="2:9" x14ac:dyDescent="0.25">
      <c r="B98" s="29"/>
      <c r="C98" s="30"/>
      <c r="D98" s="30"/>
      <c r="E98" s="31"/>
      <c r="F98" s="31"/>
      <c r="G98" s="31"/>
      <c r="H98" s="31"/>
      <c r="I98" s="32"/>
    </row>
    <row r="99" spans="2:9" x14ac:dyDescent="0.25">
      <c r="B99" s="29"/>
      <c r="C99" s="30"/>
      <c r="D99" s="30"/>
      <c r="E99" s="31"/>
      <c r="F99" s="31"/>
      <c r="G99" s="31"/>
      <c r="H99" s="31"/>
      <c r="I99" s="32"/>
    </row>
    <row r="100" spans="2:9" x14ac:dyDescent="0.25">
      <c r="B100" s="29"/>
      <c r="C100" s="30"/>
      <c r="D100" s="30"/>
      <c r="E100" s="31"/>
      <c r="F100" s="31"/>
      <c r="G100" s="31"/>
      <c r="H100" s="31"/>
      <c r="I100" s="32"/>
    </row>
    <row r="101" spans="2:9" x14ac:dyDescent="0.25">
      <c r="B101" s="29"/>
      <c r="C101" s="30"/>
      <c r="D101" s="30"/>
      <c r="E101" s="31"/>
      <c r="F101" s="31"/>
      <c r="G101" s="31"/>
      <c r="H101" s="31"/>
      <c r="I101" s="32"/>
    </row>
    <row r="102" spans="2:9" x14ac:dyDescent="0.25">
      <c r="B102" s="29"/>
      <c r="C102" s="30"/>
      <c r="D102" s="30"/>
      <c r="E102" s="31"/>
      <c r="F102" s="31"/>
      <c r="G102" s="31"/>
      <c r="H102" s="31"/>
      <c r="I102" s="32"/>
    </row>
    <row r="103" spans="2:9" x14ac:dyDescent="0.25">
      <c r="B103" s="29"/>
      <c r="C103" s="30"/>
      <c r="D103" s="30"/>
      <c r="E103" s="31"/>
      <c r="F103" s="31"/>
      <c r="G103" s="31"/>
      <c r="H103" s="31"/>
      <c r="I103" s="32"/>
    </row>
    <row r="104" spans="2:9" x14ac:dyDescent="0.25">
      <c r="B104" s="29"/>
      <c r="C104" s="30"/>
      <c r="D104" s="30"/>
      <c r="E104" s="31"/>
      <c r="F104" s="31"/>
      <c r="G104" s="31"/>
      <c r="H104" s="31"/>
      <c r="I104" s="32"/>
    </row>
    <row r="105" spans="2:9" x14ac:dyDescent="0.25">
      <c r="B105" s="29"/>
      <c r="C105" s="30"/>
      <c r="D105" s="30"/>
      <c r="E105" s="31"/>
      <c r="F105" s="31"/>
      <c r="G105" s="31"/>
      <c r="H105" s="31"/>
      <c r="I105" s="32"/>
    </row>
    <row r="106" spans="2:9" x14ac:dyDescent="0.25">
      <c r="B106" s="29"/>
      <c r="C106" s="30"/>
      <c r="D106" s="30"/>
      <c r="E106" s="31"/>
      <c r="F106" s="31"/>
      <c r="G106" s="31"/>
      <c r="H106" s="31"/>
      <c r="I106" s="32"/>
    </row>
    <row r="107" spans="2:9" x14ac:dyDescent="0.25">
      <c r="B107" s="29"/>
      <c r="C107" s="30"/>
      <c r="D107" s="30"/>
      <c r="E107" s="31"/>
      <c r="F107" s="31"/>
      <c r="G107" s="31"/>
      <c r="H107" s="31"/>
      <c r="I107" s="32"/>
    </row>
    <row r="108" spans="2:9" x14ac:dyDescent="0.25">
      <c r="B108" s="29"/>
      <c r="C108" s="30"/>
      <c r="D108" s="30"/>
      <c r="E108" s="31"/>
      <c r="F108" s="31"/>
      <c r="G108" s="31"/>
      <c r="H108" s="31"/>
      <c r="I108" s="32"/>
    </row>
    <row r="109" spans="2:9" x14ac:dyDescent="0.25">
      <c r="B109" s="29"/>
      <c r="C109" s="30"/>
      <c r="D109" s="30"/>
      <c r="E109" s="31"/>
      <c r="F109" s="31"/>
      <c r="G109" s="31"/>
      <c r="H109" s="31"/>
      <c r="I109" s="32"/>
    </row>
    <row r="110" spans="2:9" x14ac:dyDescent="0.25">
      <c r="B110" s="29"/>
      <c r="C110" s="30"/>
      <c r="D110" s="30"/>
      <c r="E110" s="31"/>
      <c r="F110" s="31"/>
      <c r="G110" s="31"/>
      <c r="H110" s="31"/>
      <c r="I110" s="32"/>
    </row>
    <row r="111" spans="2:9" x14ac:dyDescent="0.25">
      <c r="B111" s="29"/>
      <c r="C111" s="30"/>
      <c r="D111" s="30"/>
      <c r="E111" s="31"/>
      <c r="F111" s="31"/>
      <c r="G111" s="31"/>
      <c r="H111" s="31"/>
      <c r="I111" s="32"/>
    </row>
    <row r="112" spans="2:9" x14ac:dyDescent="0.25">
      <c r="B112" s="29"/>
      <c r="C112" s="30"/>
      <c r="D112" s="30"/>
      <c r="E112" s="31"/>
      <c r="F112" s="31"/>
      <c r="G112" s="31"/>
      <c r="H112" s="31"/>
      <c r="I112" s="32"/>
    </row>
    <row r="113" spans="2:9" x14ac:dyDescent="0.25">
      <c r="B113" s="29"/>
      <c r="C113" s="30"/>
      <c r="D113" s="30"/>
      <c r="E113" s="31"/>
      <c r="F113" s="31"/>
      <c r="G113" s="31"/>
      <c r="H113" s="31"/>
      <c r="I113" s="32"/>
    </row>
    <row r="114" spans="2:9" x14ac:dyDescent="0.25">
      <c r="B114" s="29"/>
      <c r="C114" s="30"/>
      <c r="D114" s="30"/>
      <c r="E114" s="31"/>
      <c r="F114" s="31"/>
      <c r="G114" s="31"/>
      <c r="H114" s="31"/>
      <c r="I114" s="32"/>
    </row>
    <row r="115" spans="2:9" x14ac:dyDescent="0.25">
      <c r="B115" s="29"/>
      <c r="C115" s="30"/>
      <c r="D115" s="30"/>
      <c r="E115" s="31"/>
      <c r="F115" s="31"/>
      <c r="G115" s="31"/>
      <c r="H115" s="31"/>
      <c r="I115" s="32"/>
    </row>
    <row r="116" spans="2:9" x14ac:dyDescent="0.25">
      <c r="B116" s="29"/>
      <c r="C116" s="30"/>
      <c r="D116" s="30"/>
      <c r="E116" s="31"/>
      <c r="F116" s="31"/>
      <c r="G116" s="31"/>
      <c r="H116" s="31"/>
      <c r="I116" s="32"/>
    </row>
    <row r="117" spans="2:9" x14ac:dyDescent="0.25">
      <c r="B117" s="29"/>
      <c r="C117" s="30"/>
      <c r="D117" s="30"/>
      <c r="E117" s="31"/>
      <c r="F117" s="31"/>
      <c r="G117" s="31"/>
      <c r="H117" s="31"/>
      <c r="I117" s="32"/>
    </row>
    <row r="118" spans="2:9" x14ac:dyDescent="0.25">
      <c r="B118" s="29"/>
      <c r="C118" s="30"/>
      <c r="D118" s="30"/>
      <c r="E118" s="31"/>
      <c r="F118" s="31"/>
      <c r="G118" s="31"/>
      <c r="H118" s="31"/>
      <c r="I118" s="32"/>
    </row>
    <row r="119" spans="2:9" x14ac:dyDescent="0.25">
      <c r="B119" s="25"/>
      <c r="C119" s="36"/>
      <c r="D119" s="36"/>
      <c r="E119" s="37"/>
      <c r="F119" s="37"/>
      <c r="G119" s="37"/>
      <c r="H119" s="37"/>
      <c r="I119" s="38"/>
    </row>
    <row r="120" spans="2:9" x14ac:dyDescent="0.25">
      <c r="B120" s="39" t="s">
        <v>142</v>
      </c>
      <c r="C120" s="36"/>
      <c r="D120" s="36"/>
      <c r="E120" s="37"/>
      <c r="F120" s="37"/>
      <c r="G120" s="37"/>
      <c r="H120" s="37"/>
      <c r="I120" s="38"/>
    </row>
    <row r="121" spans="2:9" x14ac:dyDescent="0.25">
      <c r="B121" s="13"/>
      <c r="C121" s="13"/>
      <c r="D121" s="13"/>
      <c r="E121" s="13"/>
      <c r="F121" s="13"/>
      <c r="G121" s="13"/>
      <c r="H121" s="13"/>
      <c r="I121" s="13"/>
    </row>
    <row r="122" spans="2:9" x14ac:dyDescent="0.25">
      <c r="B122" s="21" t="s">
        <v>144</v>
      </c>
      <c r="C122" s="13"/>
      <c r="D122" s="13"/>
      <c r="E122" s="13"/>
      <c r="F122" s="13"/>
      <c r="G122" s="13"/>
      <c r="H122" s="13"/>
      <c r="I122" s="13"/>
    </row>
  </sheetData>
  <autoFilter ref="B8:I8" xr:uid="{00000000-0009-0000-0000-000001000000}"/>
  <mergeCells count="8">
    <mergeCell ref="B2:K2"/>
    <mergeCell ref="B4:B6"/>
    <mergeCell ref="C4:D4"/>
    <mergeCell ref="E4:F4"/>
    <mergeCell ref="G4:H4"/>
    <mergeCell ref="I4:I5"/>
    <mergeCell ref="C6:D6"/>
    <mergeCell ref="E6:I6"/>
  </mergeCells>
  <pageMargins left="0.7" right="0.7" top="0.78740157499999996" bottom="0.78740157499999996" header="0.3" footer="0.3"/>
  <pageSetup paperSize="9" orientation="portrait" r:id="rId1"/>
  <ignoredErrors>
    <ignoredError sqref="B8:I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0"/>
  <sheetViews>
    <sheetView workbookViewId="0"/>
  </sheetViews>
  <sheetFormatPr baseColWidth="10" defaultRowHeight="15" x14ac:dyDescent="0.25"/>
  <cols>
    <col min="1" max="1" width="5.7109375" style="1" customWidth="1"/>
    <col min="2" max="5" width="5.85546875" hidden="1" customWidth="1"/>
    <col min="6" max="6" width="5.85546875" customWidth="1"/>
    <col min="7" max="7" width="28.42578125" customWidth="1"/>
    <col min="8" max="8" width="9.42578125" customWidth="1"/>
    <col min="9" max="9" width="7.28515625" customWidth="1"/>
    <col min="10" max="10" width="14" customWidth="1"/>
    <col min="11" max="11" width="7.28515625" customWidth="1"/>
    <col min="12" max="12" width="7.28515625" style="40" customWidth="1"/>
    <col min="13" max="13" width="7.28515625" customWidth="1"/>
    <col min="14" max="14" width="22.5703125" hidden="1" customWidth="1"/>
  </cols>
  <sheetData>
    <row r="1" spans="1:14" s="4" customFormat="1" ht="6" customHeight="1" x14ac:dyDescent="0.2">
      <c r="A1" s="3"/>
      <c r="G1" s="92"/>
      <c r="H1" s="92"/>
      <c r="I1" s="92"/>
      <c r="K1" s="5"/>
      <c r="L1" s="6"/>
    </row>
    <row r="2" spans="1:14" ht="15" customHeight="1" x14ac:dyDescent="0.25">
      <c r="G2" s="8" t="s">
        <v>469</v>
      </c>
      <c r="H2" s="8"/>
      <c r="I2" s="9"/>
      <c r="J2" s="9"/>
      <c r="K2" s="1"/>
      <c r="L2" s="119"/>
    </row>
    <row r="3" spans="1:14" s="12" customFormat="1" ht="15.95" customHeight="1" x14ac:dyDescent="0.25">
      <c r="A3" s="11"/>
      <c r="G3" s="159" t="s">
        <v>468</v>
      </c>
      <c r="H3" s="154"/>
      <c r="I3" s="154"/>
      <c r="J3" s="154"/>
      <c r="K3" s="154"/>
      <c r="L3" s="154"/>
    </row>
    <row r="4" spans="1:14" ht="8.25" customHeight="1" x14ac:dyDescent="0.25">
      <c r="G4" s="13"/>
      <c r="H4" s="13"/>
      <c r="I4" s="13"/>
      <c r="J4" s="13"/>
      <c r="K4" s="13"/>
      <c r="L4" s="13"/>
    </row>
    <row r="5" spans="1:14" ht="16.5" customHeight="1" x14ac:dyDescent="0.25">
      <c r="B5" s="14"/>
      <c r="C5" s="14"/>
      <c r="D5" s="14"/>
      <c r="E5" s="14"/>
      <c r="F5" s="14"/>
      <c r="G5" s="155" t="s">
        <v>2</v>
      </c>
      <c r="H5" s="156" t="s">
        <v>3</v>
      </c>
      <c r="I5" s="156"/>
      <c r="J5" s="157" t="s">
        <v>323</v>
      </c>
      <c r="K5" s="13"/>
      <c r="L5" s="13"/>
    </row>
    <row r="6" spans="1:14" ht="16.5" customHeight="1" x14ac:dyDescent="0.25">
      <c r="B6" s="14"/>
      <c r="C6" s="14"/>
      <c r="D6" s="14"/>
      <c r="E6" s="14"/>
      <c r="F6" s="14"/>
      <c r="G6" s="155"/>
      <c r="H6" s="15">
        <v>38717</v>
      </c>
      <c r="I6" s="15">
        <v>43465</v>
      </c>
      <c r="J6" s="157"/>
      <c r="K6" s="13"/>
      <c r="L6" s="13"/>
    </row>
    <row r="7" spans="1:14" ht="8.25" customHeight="1" x14ac:dyDescent="0.25">
      <c r="B7" s="14"/>
      <c r="C7" s="14"/>
      <c r="D7" s="14"/>
      <c r="E7" s="14"/>
      <c r="F7" s="14"/>
      <c r="G7" s="155"/>
      <c r="H7" s="156" t="s">
        <v>7</v>
      </c>
      <c r="I7" s="156"/>
      <c r="J7" s="93"/>
      <c r="K7" s="13"/>
      <c r="L7" s="13"/>
    </row>
    <row r="8" spans="1:14" ht="8.25" customHeight="1" x14ac:dyDescent="0.25">
      <c r="B8" s="16">
        <v>0</v>
      </c>
      <c r="C8" s="16"/>
      <c r="D8" s="16"/>
      <c r="E8" s="16"/>
      <c r="F8" s="14"/>
      <c r="G8" s="17"/>
      <c r="H8" s="18"/>
      <c r="I8" s="18"/>
      <c r="J8" s="18"/>
      <c r="K8" s="13"/>
      <c r="L8" s="13"/>
    </row>
    <row r="9" spans="1:14" s="22" customFormat="1" ht="8.25" customHeight="1" x14ac:dyDescent="0.25">
      <c r="A9" s="19"/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20" t="s">
        <v>14</v>
      </c>
      <c r="H9" s="20" t="s">
        <v>15</v>
      </c>
      <c r="I9" s="20" t="s">
        <v>16</v>
      </c>
      <c r="J9" s="20" t="s">
        <v>21</v>
      </c>
      <c r="K9" s="21"/>
      <c r="L9" s="21"/>
    </row>
    <row r="10" spans="1:14" s="22" customFormat="1" ht="8.25" customHeight="1" x14ac:dyDescent="0.25">
      <c r="A10" s="19"/>
      <c r="B10" s="16">
        <v>1</v>
      </c>
      <c r="C10" s="16"/>
      <c r="D10" s="16"/>
      <c r="E10" s="16">
        <v>27</v>
      </c>
      <c r="F10" s="16">
        <v>121</v>
      </c>
      <c r="G10" s="103" t="s">
        <v>22</v>
      </c>
      <c r="H10" s="21">
        <f>VLOOKUP(F10,'2019_Rand_Grafik_Rohdaten'!B4:E125,3,FALSE)</f>
        <v>913</v>
      </c>
      <c r="I10" s="21">
        <f>VLOOKUP(F10,'2019_Rand_Grafik_Rohdaten'!$B$4:$E$125,4,FALSE)</f>
        <v>6120</v>
      </c>
      <c r="J10" s="120">
        <f>I10/H10*100-100</f>
        <v>570.31763417305581</v>
      </c>
      <c r="N10" s="25" t="s">
        <v>23</v>
      </c>
    </row>
    <row r="11" spans="1:14" s="22" customFormat="1" ht="8.25" customHeight="1" x14ac:dyDescent="0.25">
      <c r="A11" s="19"/>
      <c r="B11" s="16">
        <v>2</v>
      </c>
      <c r="C11" s="16"/>
      <c r="D11" s="16"/>
      <c r="E11" s="16">
        <v>22</v>
      </c>
      <c r="F11" s="16">
        <v>122</v>
      </c>
      <c r="G11" s="103" t="s">
        <v>24</v>
      </c>
      <c r="H11" s="21">
        <f>VLOOKUP(F11,'2019_Rand_Grafik_Rohdaten'!$B$4:$E$125,3,FALSE)</f>
        <v>6463</v>
      </c>
      <c r="I11" s="21">
        <f>VLOOKUP(F11,'2019_Rand_Grafik_Rohdaten'!$B$4:$E$125,4,FALSE)</f>
        <v>7860</v>
      </c>
      <c r="J11" s="120">
        <f t="shared" ref="J11:J74" si="0">I11/H11*100-100</f>
        <v>21.61534890917531</v>
      </c>
      <c r="N11" s="16" t="s">
        <v>22</v>
      </c>
    </row>
    <row r="12" spans="1:14" s="22" customFormat="1" ht="8.25" customHeight="1" x14ac:dyDescent="0.25">
      <c r="A12" s="19"/>
      <c r="B12" s="16">
        <v>4</v>
      </c>
      <c r="C12" s="16"/>
      <c r="D12" s="16"/>
      <c r="E12" s="16">
        <v>59</v>
      </c>
      <c r="F12" s="16">
        <v>124</v>
      </c>
      <c r="G12" s="103" t="s">
        <v>25</v>
      </c>
      <c r="H12" s="21">
        <f>VLOOKUP(F12,'2019_Rand_Grafik_Rohdaten'!$B$4:$E$125,3,FALSE)</f>
        <v>982</v>
      </c>
      <c r="I12" s="21">
        <f>VLOOKUP(F12,'2019_Rand_Grafik_Rohdaten'!$B$4:$E$125,4,FALSE)</f>
        <v>1300</v>
      </c>
      <c r="J12" s="120">
        <f t="shared" si="0"/>
        <v>32.382892057026481</v>
      </c>
      <c r="N12" s="16" t="s">
        <v>24</v>
      </c>
    </row>
    <row r="13" spans="1:14" s="22" customFormat="1" ht="8.25" customHeight="1" x14ac:dyDescent="0.25">
      <c r="A13" s="19"/>
      <c r="B13" s="16">
        <v>5</v>
      </c>
      <c r="C13" s="16" t="s">
        <v>26</v>
      </c>
      <c r="D13" s="16"/>
      <c r="E13" s="16">
        <v>9</v>
      </c>
      <c r="F13" s="16">
        <v>125</v>
      </c>
      <c r="G13" s="103" t="s">
        <v>27</v>
      </c>
      <c r="H13" s="21">
        <f>VLOOKUP(F13,'2019_Rand_Grafik_Rohdaten'!$B$4:$E$125,3,FALSE)</f>
        <v>1906</v>
      </c>
      <c r="I13" s="21">
        <f>VLOOKUP(F13,'2019_Rand_Grafik_Rohdaten'!$B$4:$E$125,4,FALSE)</f>
        <v>28360</v>
      </c>
      <c r="J13" s="120">
        <f t="shared" si="0"/>
        <v>1387.9328436516264</v>
      </c>
      <c r="N13" s="16" t="s">
        <v>25</v>
      </c>
    </row>
    <row r="14" spans="1:14" s="22" customFormat="1" ht="8.25" customHeight="1" x14ac:dyDescent="0.25">
      <c r="A14" s="19"/>
      <c r="B14" s="16">
        <v>6</v>
      </c>
      <c r="C14" s="16"/>
      <c r="D14" s="16"/>
      <c r="E14" s="16">
        <v>56</v>
      </c>
      <c r="F14" s="16">
        <v>126</v>
      </c>
      <c r="G14" s="103" t="s">
        <v>28</v>
      </c>
      <c r="H14" s="21">
        <f>VLOOKUP(F14,'2019_Rand_Grafik_Rohdaten'!$B$4:$E$125,3,FALSE)</f>
        <v>1576</v>
      </c>
      <c r="I14" s="21">
        <f>VLOOKUP(F14,'2019_Rand_Grafik_Rohdaten'!$B$4:$E$125,4,FALSE)</f>
        <v>1450</v>
      </c>
      <c r="J14" s="120">
        <f t="shared" si="0"/>
        <v>-7.9949238578680166</v>
      </c>
      <c r="N14" s="16" t="s">
        <v>27</v>
      </c>
    </row>
    <row r="15" spans="1:14" s="22" customFormat="1" ht="8.25" customHeight="1" x14ac:dyDescent="0.25">
      <c r="A15" s="19"/>
      <c r="B15" s="16">
        <v>7</v>
      </c>
      <c r="C15" s="16"/>
      <c r="D15" s="16"/>
      <c r="E15" s="16">
        <v>78</v>
      </c>
      <c r="F15" s="16">
        <v>127</v>
      </c>
      <c r="G15" s="103" t="s">
        <v>29</v>
      </c>
      <c r="H15" s="21">
        <f>VLOOKUP(F15,'2019_Rand_Grafik_Rohdaten'!$B$4:$E$125,3,FALSE)</f>
        <v>305</v>
      </c>
      <c r="I15" s="21">
        <f>VLOOKUP(F15,'2019_Rand_Grafik_Rohdaten'!$B$4:$E$125,4,FALSE)</f>
        <v>515</v>
      </c>
      <c r="J15" s="120">
        <f t="shared" si="0"/>
        <v>68.852459016393453</v>
      </c>
      <c r="N15" s="16" t="s">
        <v>28</v>
      </c>
    </row>
    <row r="16" spans="1:14" s="22" customFormat="1" ht="8.25" customHeight="1" x14ac:dyDescent="0.25">
      <c r="A16" s="19"/>
      <c r="B16" s="16">
        <v>8</v>
      </c>
      <c r="C16" s="16"/>
      <c r="D16" s="16"/>
      <c r="E16" s="16">
        <v>66</v>
      </c>
      <c r="F16" s="16">
        <v>128</v>
      </c>
      <c r="G16" s="103" t="s">
        <v>30</v>
      </c>
      <c r="H16" s="21">
        <f>VLOOKUP(F16,'2019_Rand_Grafik_Rohdaten'!$B$4:$E$125,3,FALSE)</f>
        <v>1110</v>
      </c>
      <c r="I16" s="21">
        <f>VLOOKUP(F16,'2019_Rand_Grafik_Rohdaten'!$B$4:$E$125,4,FALSE)</f>
        <v>1050</v>
      </c>
      <c r="J16" s="120">
        <f t="shared" si="0"/>
        <v>-5.4054054054054035</v>
      </c>
      <c r="N16" s="16" t="s">
        <v>29</v>
      </c>
    </row>
    <row r="17" spans="1:14" s="22" customFormat="1" ht="8.25" customHeight="1" x14ac:dyDescent="0.25">
      <c r="A17" s="19"/>
      <c r="B17" s="16">
        <v>9</v>
      </c>
      <c r="C17" s="16"/>
      <c r="D17" s="16"/>
      <c r="E17" s="16">
        <v>29</v>
      </c>
      <c r="F17" s="16">
        <v>129</v>
      </c>
      <c r="G17" s="103" t="s">
        <v>31</v>
      </c>
      <c r="H17" s="21">
        <f>VLOOKUP(F17,'2019_Rand_Grafik_Rohdaten'!$B$4:$E$125,3,FALSE)</f>
        <v>3892</v>
      </c>
      <c r="I17" s="21">
        <f>VLOOKUP(F17,'2019_Rand_Grafik_Rohdaten'!$B$4:$E$125,4,FALSE)</f>
        <v>4800</v>
      </c>
      <c r="J17" s="120">
        <f t="shared" si="0"/>
        <v>23.329907502569384</v>
      </c>
      <c r="N17" s="16" t="s">
        <v>30</v>
      </c>
    </row>
    <row r="18" spans="1:14" s="22" customFormat="1" ht="8.25" customHeight="1" x14ac:dyDescent="0.25">
      <c r="A18" s="19"/>
      <c r="B18" s="16">
        <v>10</v>
      </c>
      <c r="C18" s="16" t="s">
        <v>26</v>
      </c>
      <c r="D18" s="16"/>
      <c r="E18" s="16">
        <v>15</v>
      </c>
      <c r="F18" s="16">
        <v>130</v>
      </c>
      <c r="G18" s="103" t="s">
        <v>32</v>
      </c>
      <c r="H18" s="21">
        <f>VLOOKUP(F18,'2019_Rand_Grafik_Rohdaten'!$B$4:$E$125,3,FALSE)</f>
        <v>6466</v>
      </c>
      <c r="I18" s="21">
        <f>VLOOKUP(F18,'2019_Rand_Grafik_Rohdaten'!$B$4:$E$125,4,FALSE)</f>
        <v>11915</v>
      </c>
      <c r="J18" s="120">
        <f t="shared" si="0"/>
        <v>84.271574389112288</v>
      </c>
      <c r="N18" s="16" t="s">
        <v>31</v>
      </c>
    </row>
    <row r="19" spans="1:14" s="22" customFormat="1" ht="8.25" customHeight="1" x14ac:dyDescent="0.25">
      <c r="A19" s="19"/>
      <c r="B19" s="16">
        <v>11</v>
      </c>
      <c r="C19" s="16"/>
      <c r="D19" s="16"/>
      <c r="E19" s="16">
        <v>69</v>
      </c>
      <c r="F19" s="16">
        <v>131</v>
      </c>
      <c r="G19" s="103" t="s">
        <v>33</v>
      </c>
      <c r="H19" s="21">
        <f>VLOOKUP(F19,'2019_Rand_Grafik_Rohdaten'!$B$4:$E$125,3,FALSE)</f>
        <v>433</v>
      </c>
      <c r="I19" s="21">
        <f>VLOOKUP(F19,'2019_Rand_Grafik_Rohdaten'!$B$4:$E$125,4,FALSE)</f>
        <v>915</v>
      </c>
      <c r="J19" s="120">
        <f t="shared" si="0"/>
        <v>111.31639722863741</v>
      </c>
      <c r="N19" s="16" t="s">
        <v>32</v>
      </c>
    </row>
    <row r="20" spans="1:14" s="22" customFormat="1" ht="8.25" customHeight="1" x14ac:dyDescent="0.25">
      <c r="A20" s="19"/>
      <c r="B20" s="16">
        <v>12</v>
      </c>
      <c r="C20" s="16" t="s">
        <v>26</v>
      </c>
      <c r="D20" s="16"/>
      <c r="E20" s="16">
        <v>11</v>
      </c>
      <c r="F20" s="16">
        <v>134</v>
      </c>
      <c r="G20" s="103" t="s">
        <v>34</v>
      </c>
      <c r="H20" s="21">
        <f>VLOOKUP(F20,'2019_Rand_Grafik_Rohdaten'!$B$4:$E$125,3,FALSE)</f>
        <v>16107</v>
      </c>
      <c r="I20" s="21">
        <f>VLOOKUP(F20,'2019_Rand_Grafik_Rohdaten'!$B$4:$E$125,4,FALSE)</f>
        <v>18815</v>
      </c>
      <c r="J20" s="120">
        <f t="shared" si="0"/>
        <v>16.812565965108334</v>
      </c>
      <c r="N20" s="16" t="s">
        <v>33</v>
      </c>
    </row>
    <row r="21" spans="1:14" s="22" customFormat="1" ht="8.25" customHeight="1" x14ac:dyDescent="0.25">
      <c r="A21" s="19"/>
      <c r="B21" s="16">
        <v>13</v>
      </c>
      <c r="C21" s="16"/>
      <c r="D21" s="16"/>
      <c r="E21" s="16">
        <v>72</v>
      </c>
      <c r="F21" s="16">
        <v>135</v>
      </c>
      <c r="G21" s="103" t="s">
        <v>35</v>
      </c>
      <c r="H21" s="21">
        <f>VLOOKUP(F21,'2019_Rand_Grafik_Rohdaten'!$B$4:$E$125,3,FALSE)</f>
        <v>500</v>
      </c>
      <c r="I21" s="21">
        <f>VLOOKUP(F21,'2019_Rand_Grafik_Rohdaten'!$B$4:$E$125,4,FALSE)</f>
        <v>740</v>
      </c>
      <c r="J21" s="120">
        <f t="shared" si="0"/>
        <v>48</v>
      </c>
      <c r="N21" s="16" t="s">
        <v>34</v>
      </c>
    </row>
    <row r="22" spans="1:14" s="22" customFormat="1" ht="8.25" customHeight="1" x14ac:dyDescent="0.25">
      <c r="A22" s="19"/>
      <c r="B22" s="16">
        <v>14</v>
      </c>
      <c r="C22" s="16"/>
      <c r="D22" s="16"/>
      <c r="E22" s="16">
        <v>96</v>
      </c>
      <c r="F22" s="16">
        <v>136</v>
      </c>
      <c r="G22" s="103" t="s">
        <v>36</v>
      </c>
      <c r="H22" s="21">
        <f>VLOOKUP(F22,'2019_Rand_Grafik_Rohdaten'!$B$4:$E$125,3,FALSE)</f>
        <v>141</v>
      </c>
      <c r="I22" s="21">
        <f>VLOOKUP(F22,'2019_Rand_Grafik_Rohdaten'!$B$4:$E$125,4,FALSE)</f>
        <v>140</v>
      </c>
      <c r="J22" s="120">
        <f t="shared" si="0"/>
        <v>-0.7092198581560325</v>
      </c>
      <c r="N22" s="16" t="s">
        <v>35</v>
      </c>
    </row>
    <row r="23" spans="1:14" s="22" customFormat="1" ht="8.25" customHeight="1" x14ac:dyDescent="0.25">
      <c r="A23" s="19"/>
      <c r="B23" s="16">
        <v>15</v>
      </c>
      <c r="C23" s="16" t="s">
        <v>26</v>
      </c>
      <c r="D23" s="16"/>
      <c r="E23" s="16">
        <v>7</v>
      </c>
      <c r="F23" s="16">
        <v>137</v>
      </c>
      <c r="G23" s="103" t="s">
        <v>37</v>
      </c>
      <c r="H23" s="21">
        <f>VLOOKUP(F23,'2019_Rand_Grafik_Rohdaten'!$B$4:$E$125,3,FALSE)</f>
        <v>23943</v>
      </c>
      <c r="I23" s="21">
        <f>VLOOKUP(F23,'2019_Rand_Grafik_Rohdaten'!$B$4:$E$125,4,FALSE)</f>
        <v>28825</v>
      </c>
      <c r="J23" s="120">
        <f t="shared" si="0"/>
        <v>20.390093137869101</v>
      </c>
      <c r="N23" s="16" t="s">
        <v>36</v>
      </c>
    </row>
    <row r="24" spans="1:14" s="22" customFormat="1" ht="8.25" customHeight="1" x14ac:dyDescent="0.25">
      <c r="A24" s="19"/>
      <c r="B24" s="16">
        <v>16</v>
      </c>
      <c r="C24" s="16"/>
      <c r="D24" s="16"/>
      <c r="E24" s="16">
        <v>48</v>
      </c>
      <c r="F24" s="16">
        <v>132</v>
      </c>
      <c r="G24" s="103" t="s">
        <v>38</v>
      </c>
      <c r="H24" s="21">
        <f>VLOOKUP(F24,'2019_Rand_Grafik_Rohdaten'!$B$4:$E$125,3,FALSE)</f>
        <v>37396</v>
      </c>
      <c r="I24" s="21">
        <f>VLOOKUP(F24,'2019_Rand_Grafik_Rohdaten'!$B$4:$E$125,4,FALSE)</f>
        <v>1690</v>
      </c>
      <c r="J24" s="120">
        <f t="shared" si="0"/>
        <v>-95.48080008557065</v>
      </c>
      <c r="N24" s="16" t="s">
        <v>37</v>
      </c>
    </row>
    <row r="25" spans="1:14" s="22" customFormat="1" ht="8.25" customHeight="1" x14ac:dyDescent="0.25">
      <c r="A25" s="19"/>
      <c r="B25" s="16">
        <v>17</v>
      </c>
      <c r="C25" s="16"/>
      <c r="D25" s="16"/>
      <c r="E25" s="16">
        <v>30</v>
      </c>
      <c r="F25" s="16">
        <v>139</v>
      </c>
      <c r="G25" s="103" t="s">
        <v>39</v>
      </c>
      <c r="H25" s="21">
        <f>VLOOKUP(F25,'2019_Rand_Grafik_Rohdaten'!$B$4:$E$125,3,FALSE)</f>
        <v>1050</v>
      </c>
      <c r="I25" s="21">
        <f>VLOOKUP(F25,'2019_Rand_Grafik_Rohdaten'!$B$4:$E$125,4,FALSE)</f>
        <v>5590</v>
      </c>
      <c r="J25" s="120">
        <f t="shared" si="0"/>
        <v>432.38095238095241</v>
      </c>
      <c r="N25" s="16" t="s">
        <v>38</v>
      </c>
    </row>
    <row r="26" spans="1:14" s="22" customFormat="1" ht="8.25" customHeight="1" x14ac:dyDescent="0.25">
      <c r="A26" s="19"/>
      <c r="B26" s="16">
        <v>18</v>
      </c>
      <c r="C26" s="16"/>
      <c r="D26" s="16"/>
      <c r="E26" s="16">
        <v>24</v>
      </c>
      <c r="F26" s="16">
        <v>142</v>
      </c>
      <c r="G26" s="103" t="s">
        <v>40</v>
      </c>
      <c r="H26" s="21">
        <f>VLOOKUP(F26,'2019_Rand_Grafik_Rohdaten'!$B$4:$E$125,3,FALSE)</f>
        <v>2052</v>
      </c>
      <c r="I26" s="21">
        <f>VLOOKUP(F26,'2019_Rand_Grafik_Rohdaten'!$B$4:$E$125,4,FALSE)</f>
        <v>7745</v>
      </c>
      <c r="J26" s="120">
        <f t="shared" si="0"/>
        <v>277.43664717348923</v>
      </c>
      <c r="N26" s="16" t="s">
        <v>39</v>
      </c>
    </row>
    <row r="27" spans="1:14" s="22" customFormat="1" ht="8.25" customHeight="1" x14ac:dyDescent="0.25">
      <c r="A27" s="19"/>
      <c r="B27" s="16">
        <v>19</v>
      </c>
      <c r="C27" s="16"/>
      <c r="D27" s="16"/>
      <c r="E27" s="16">
        <v>95</v>
      </c>
      <c r="F27" s="16">
        <v>143</v>
      </c>
      <c r="G27" s="103" t="s">
        <v>41</v>
      </c>
      <c r="H27" s="21">
        <f>VLOOKUP(F27,'2019_Rand_Grafik_Rohdaten'!$B$4:$E$125,3,FALSE)</f>
        <v>150</v>
      </c>
      <c r="I27" s="21">
        <f>VLOOKUP(F27,'2019_Rand_Grafik_Rohdaten'!$B$4:$E$125,4,FALSE)</f>
        <v>240</v>
      </c>
      <c r="J27" s="120">
        <f t="shared" si="0"/>
        <v>60</v>
      </c>
      <c r="N27" s="16" t="s">
        <v>40</v>
      </c>
    </row>
    <row r="28" spans="1:14" s="22" customFormat="1" ht="8.25" customHeight="1" x14ac:dyDescent="0.25">
      <c r="A28" s="19"/>
      <c r="B28" s="16">
        <v>20</v>
      </c>
      <c r="C28" s="16"/>
      <c r="D28" s="16"/>
      <c r="E28" s="16">
        <v>25</v>
      </c>
      <c r="F28" s="16">
        <v>144</v>
      </c>
      <c r="G28" s="103" t="s">
        <v>42</v>
      </c>
      <c r="H28" s="21">
        <f>VLOOKUP(F28,'2019_Rand_Grafik_Rohdaten'!$B$4:$E$125,3,FALSE)</f>
        <v>2634</v>
      </c>
      <c r="I28" s="21">
        <f>VLOOKUP(F28,'2019_Rand_Grafik_Rohdaten'!$B$4:$E$125,4,FALSE)</f>
        <v>6105</v>
      </c>
      <c r="J28" s="120">
        <f t="shared" si="0"/>
        <v>131.77676537585424</v>
      </c>
      <c r="N28" s="16" t="s">
        <v>41</v>
      </c>
    </row>
    <row r="29" spans="1:14" s="22" customFormat="1" ht="8.25" customHeight="1" x14ac:dyDescent="0.25">
      <c r="A29" s="19"/>
      <c r="B29" s="16">
        <v>21</v>
      </c>
      <c r="C29" s="16"/>
      <c r="D29" s="16"/>
      <c r="E29" s="16">
        <v>105</v>
      </c>
      <c r="F29" s="16">
        <v>145</v>
      </c>
      <c r="G29" s="103" t="s">
        <v>43</v>
      </c>
      <c r="H29" s="21">
        <f>VLOOKUP(F29,'2019_Rand_Grafik_Rohdaten'!$B$4:$E$125,3,FALSE)</f>
        <v>0</v>
      </c>
      <c r="I29" s="21">
        <f>VLOOKUP(F29,'2019_Rand_Grafik_Rohdaten'!$B$4:$E$125,4,FALSE)</f>
        <v>40</v>
      </c>
      <c r="J29" s="120" t="s">
        <v>67</v>
      </c>
      <c r="N29" s="16" t="s">
        <v>42</v>
      </c>
    </row>
    <row r="30" spans="1:14" s="22" customFormat="1" ht="8.25" customHeight="1" x14ac:dyDescent="0.25">
      <c r="A30" s="19"/>
      <c r="B30" s="16">
        <v>22</v>
      </c>
      <c r="C30" s="16"/>
      <c r="D30" s="16"/>
      <c r="E30" s="16">
        <v>63</v>
      </c>
      <c r="F30" s="16">
        <v>146</v>
      </c>
      <c r="G30" s="103" t="s">
        <v>44</v>
      </c>
      <c r="H30" s="21">
        <f>VLOOKUP(F30,'2019_Rand_Grafik_Rohdaten'!$B$4:$E$125,3,FALSE)</f>
        <v>1087</v>
      </c>
      <c r="I30" s="21">
        <f>VLOOKUP(F30,'2019_Rand_Grafik_Rohdaten'!$B$4:$E$125,4,FALSE)</f>
        <v>2825</v>
      </c>
      <c r="J30" s="120">
        <f t="shared" si="0"/>
        <v>159.88960441582338</v>
      </c>
      <c r="N30" s="16" t="s">
        <v>43</v>
      </c>
    </row>
    <row r="31" spans="1:14" s="22" customFormat="1" ht="8.25" customHeight="1" x14ac:dyDescent="0.25">
      <c r="A31" s="19"/>
      <c r="B31" s="16">
        <v>23</v>
      </c>
      <c r="C31" s="16"/>
      <c r="D31" s="16"/>
      <c r="E31" s="16">
        <v>106</v>
      </c>
      <c r="F31" s="16">
        <v>147</v>
      </c>
      <c r="G31" s="103" t="s">
        <v>45</v>
      </c>
      <c r="H31" s="21">
        <f>VLOOKUP(F31,'2019_Rand_Grafik_Rohdaten'!$B$4:$E$125,3,FALSE)</f>
        <v>2</v>
      </c>
      <c r="I31" s="21">
        <f>VLOOKUP(F31,'2019_Rand_Grafik_Rohdaten'!$B$4:$E$125,4,FALSE)</f>
        <v>5</v>
      </c>
      <c r="J31" s="120">
        <f t="shared" si="0"/>
        <v>150</v>
      </c>
      <c r="N31" s="16" t="s">
        <v>44</v>
      </c>
    </row>
    <row r="32" spans="1:14" s="22" customFormat="1" ht="8.25" customHeight="1" x14ac:dyDescent="0.25">
      <c r="A32" s="19"/>
      <c r="B32" s="16">
        <v>24</v>
      </c>
      <c r="C32" s="16" t="s">
        <v>26</v>
      </c>
      <c r="D32" s="16"/>
      <c r="E32" s="16">
        <v>6</v>
      </c>
      <c r="F32" s="16">
        <v>148</v>
      </c>
      <c r="G32" s="103" t="s">
        <v>46</v>
      </c>
      <c r="H32" s="21">
        <f>VLOOKUP(F32,'2019_Rand_Grafik_Rohdaten'!$B$4:$E$125,3,FALSE)</f>
        <v>22334</v>
      </c>
      <c r="I32" s="21">
        <f>VLOOKUP(F32,'2019_Rand_Grafik_Rohdaten'!$B$4:$E$125,4,FALSE)</f>
        <v>29865</v>
      </c>
      <c r="J32" s="120">
        <f t="shared" si="0"/>
        <v>33.719888958538547</v>
      </c>
      <c r="N32" s="16" t="s">
        <v>45</v>
      </c>
    </row>
    <row r="33" spans="1:14" s="22" customFormat="1" ht="8.25" customHeight="1" x14ac:dyDescent="0.25">
      <c r="A33" s="19"/>
      <c r="B33" s="16">
        <v>25</v>
      </c>
      <c r="C33" s="16"/>
      <c r="D33" s="16"/>
      <c r="E33" s="16">
        <v>79</v>
      </c>
      <c r="F33" s="16">
        <v>149</v>
      </c>
      <c r="G33" s="103" t="s">
        <v>47</v>
      </c>
      <c r="H33" s="21">
        <f>VLOOKUP(F33,'2019_Rand_Grafik_Rohdaten'!$B$4:$E$125,3,FALSE)</f>
        <v>537</v>
      </c>
      <c r="I33" s="21">
        <f>VLOOKUP(F33,'2019_Rand_Grafik_Rohdaten'!$B$4:$E$125,4,FALSE)</f>
        <v>525</v>
      </c>
      <c r="J33" s="120">
        <f t="shared" si="0"/>
        <v>-2.2346368715083713</v>
      </c>
      <c r="N33" s="16" t="s">
        <v>46</v>
      </c>
    </row>
    <row r="34" spans="1:14" s="22" customFormat="1" ht="8.25" customHeight="1" x14ac:dyDescent="0.25">
      <c r="A34" s="19"/>
      <c r="B34" s="16">
        <v>26</v>
      </c>
      <c r="C34" s="16"/>
      <c r="D34" s="16"/>
      <c r="E34" s="16">
        <v>23</v>
      </c>
      <c r="F34" s="16">
        <v>151</v>
      </c>
      <c r="G34" s="103" t="s">
        <v>48</v>
      </c>
      <c r="H34" s="21">
        <f>VLOOKUP(F34,'2019_Rand_Grafik_Rohdaten'!$B$4:$E$125,3,FALSE)</f>
        <v>6222</v>
      </c>
      <c r="I34" s="21">
        <f>VLOOKUP(F34,'2019_Rand_Grafik_Rohdaten'!$B$4:$E$125,4,FALSE)</f>
        <v>6680</v>
      </c>
      <c r="J34" s="120">
        <f t="shared" si="0"/>
        <v>7.3609771777563395</v>
      </c>
      <c r="N34" s="16" t="s">
        <v>47</v>
      </c>
    </row>
    <row r="35" spans="1:14" s="22" customFormat="1" ht="8.25" customHeight="1" x14ac:dyDescent="0.25">
      <c r="A35" s="19"/>
      <c r="B35" s="16">
        <v>27</v>
      </c>
      <c r="C35" s="16" t="s">
        <v>26</v>
      </c>
      <c r="D35" s="16"/>
      <c r="E35" s="16">
        <v>2</v>
      </c>
      <c r="F35" s="16">
        <v>152</v>
      </c>
      <c r="G35" s="103" t="s">
        <v>49</v>
      </c>
      <c r="H35" s="21">
        <f>VLOOKUP(F35,'2019_Rand_Grafik_Rohdaten'!$B$4:$E$125,3,FALSE)</f>
        <v>32413</v>
      </c>
      <c r="I35" s="21">
        <f>VLOOKUP(F35,'2019_Rand_Grafik_Rohdaten'!$B$4:$E$125,4,FALSE)</f>
        <v>98015</v>
      </c>
      <c r="J35" s="120">
        <f t="shared" si="0"/>
        <v>202.39410113226171</v>
      </c>
      <c r="N35" s="16" t="s">
        <v>48</v>
      </c>
    </row>
    <row r="36" spans="1:14" s="22" customFormat="1" ht="8.25" customHeight="1" x14ac:dyDescent="0.25">
      <c r="A36" s="19"/>
      <c r="B36" s="16">
        <v>28</v>
      </c>
      <c r="C36" s="16" t="s">
        <v>26</v>
      </c>
      <c r="D36" s="16"/>
      <c r="E36" s="16">
        <v>18</v>
      </c>
      <c r="F36" s="16">
        <v>153</v>
      </c>
      <c r="G36" s="103" t="s">
        <v>50</v>
      </c>
      <c r="H36" s="21">
        <f>VLOOKUP(F36,'2019_Rand_Grafik_Rohdaten'!$B$4:$E$125,3,FALSE)</f>
        <v>7248</v>
      </c>
      <c r="I36" s="21">
        <f>VLOOKUP(F36,'2019_Rand_Grafik_Rohdaten'!$B$4:$E$125,4,FALSE)</f>
        <v>8740</v>
      </c>
      <c r="J36" s="120">
        <f t="shared" si="0"/>
        <v>20.584988962472409</v>
      </c>
      <c r="N36" s="16" t="s">
        <v>49</v>
      </c>
    </row>
    <row r="37" spans="1:14" s="22" customFormat="1" ht="8.25" customHeight="1" x14ac:dyDescent="0.25">
      <c r="A37" s="19"/>
      <c r="B37" s="16">
        <v>29</v>
      </c>
      <c r="C37" s="16" t="s">
        <v>26</v>
      </c>
      <c r="D37" s="16"/>
      <c r="E37" s="16">
        <v>4</v>
      </c>
      <c r="F37" s="16">
        <v>154</v>
      </c>
      <c r="G37" s="103" t="s">
        <v>51</v>
      </c>
      <c r="H37" s="21">
        <f>VLOOKUP(F37,'2019_Rand_Grafik_Rohdaten'!$B$4:$E$125,3,FALSE)</f>
        <v>3382</v>
      </c>
      <c r="I37" s="21">
        <f>VLOOKUP(F37,'2019_Rand_Grafik_Rohdaten'!$B$4:$E$125,4,FALSE)</f>
        <v>58980</v>
      </c>
      <c r="J37" s="120">
        <f t="shared" si="0"/>
        <v>1643.9384979302185</v>
      </c>
      <c r="N37" s="16" t="s">
        <v>50</v>
      </c>
    </row>
    <row r="38" spans="1:14" s="22" customFormat="1" ht="8.25" customHeight="1" x14ac:dyDescent="0.25">
      <c r="A38" s="19"/>
      <c r="B38" s="16">
        <v>30</v>
      </c>
      <c r="C38" s="16"/>
      <c r="D38" s="16"/>
      <c r="E38" s="16">
        <v>40</v>
      </c>
      <c r="F38" s="16">
        <v>155</v>
      </c>
      <c r="G38" s="103" t="s">
        <v>52</v>
      </c>
      <c r="H38" s="21">
        <f>VLOOKUP(F38,'2019_Rand_Grafik_Rohdaten'!$B$4:$E$125,3,FALSE)</f>
        <v>868</v>
      </c>
      <c r="I38" s="21">
        <f>VLOOKUP(F38,'2019_Rand_Grafik_Rohdaten'!$B$4:$E$125,4,FALSE)</f>
        <v>2835</v>
      </c>
      <c r="J38" s="120">
        <f t="shared" si="0"/>
        <v>226.61290322580646</v>
      </c>
      <c r="N38" s="16" t="s">
        <v>51</v>
      </c>
    </row>
    <row r="39" spans="1:14" s="22" customFormat="1" ht="8.25" customHeight="1" x14ac:dyDescent="0.25">
      <c r="A39" s="19"/>
      <c r="B39" s="16">
        <v>31</v>
      </c>
      <c r="C39" s="16"/>
      <c r="D39" s="16"/>
      <c r="E39" s="16">
        <v>51</v>
      </c>
      <c r="F39" s="16">
        <v>157</v>
      </c>
      <c r="G39" s="103" t="s">
        <v>53</v>
      </c>
      <c r="H39" s="21">
        <f>VLOOKUP(F39,'2019_Rand_Grafik_Rohdaten'!$B$4:$E$125,3,FALSE)</f>
        <v>1288</v>
      </c>
      <c r="I39" s="21">
        <f>VLOOKUP(F39,'2019_Rand_Grafik_Rohdaten'!$B$4:$E$125,4,FALSE)</f>
        <v>1565</v>
      </c>
      <c r="J39" s="120">
        <f t="shared" si="0"/>
        <v>21.506211180124211</v>
      </c>
      <c r="N39" s="16" t="s">
        <v>52</v>
      </c>
    </row>
    <row r="40" spans="1:14" s="22" customFormat="1" ht="8.25" customHeight="1" x14ac:dyDescent="0.25">
      <c r="A40" s="19"/>
      <c r="B40" s="16">
        <v>32</v>
      </c>
      <c r="C40" s="16"/>
      <c r="D40" s="16"/>
      <c r="E40" s="16">
        <v>44</v>
      </c>
      <c r="F40" s="16">
        <v>158</v>
      </c>
      <c r="G40" s="103" t="s">
        <v>54</v>
      </c>
      <c r="H40" s="21">
        <f>VLOOKUP(F40,'2019_Rand_Grafik_Rohdaten'!$B$4:$E$125,3,FALSE)</f>
        <v>2211</v>
      </c>
      <c r="I40" s="21">
        <f>VLOOKUP(F40,'2019_Rand_Grafik_Rohdaten'!$B$4:$E$125,4,FALSE)</f>
        <v>2385</v>
      </c>
      <c r="J40" s="120">
        <f t="shared" si="0"/>
        <v>7.8697421981004112</v>
      </c>
      <c r="N40" s="16" t="s">
        <v>53</v>
      </c>
    </row>
    <row r="41" spans="1:14" s="22" customFormat="1" ht="8.25" customHeight="1" x14ac:dyDescent="0.25">
      <c r="A41" s="19"/>
      <c r="B41" s="16">
        <v>33</v>
      </c>
      <c r="C41" s="16"/>
      <c r="D41" s="16"/>
      <c r="E41" s="16">
        <v>102</v>
      </c>
      <c r="F41" s="16">
        <v>159</v>
      </c>
      <c r="G41" s="103" t="s">
        <v>55</v>
      </c>
      <c r="H41" s="21">
        <f>VLOOKUP(F41,'2019_Rand_Grafik_Rohdaten'!$B$4:$E$125,3,FALSE)</f>
        <v>341</v>
      </c>
      <c r="I41" s="21">
        <f>VLOOKUP(F41,'2019_Rand_Grafik_Rohdaten'!$B$4:$E$125,4,FALSE)</f>
        <v>85</v>
      </c>
      <c r="J41" s="120">
        <f t="shared" si="0"/>
        <v>-75.073313782991207</v>
      </c>
      <c r="N41" s="16" t="s">
        <v>54</v>
      </c>
    </row>
    <row r="42" spans="1:14" s="22" customFormat="1" ht="8.25" customHeight="1" x14ac:dyDescent="0.25">
      <c r="A42" s="19"/>
      <c r="B42" s="16">
        <v>34</v>
      </c>
      <c r="C42" s="16" t="s">
        <v>26</v>
      </c>
      <c r="D42" s="16"/>
      <c r="E42" s="16">
        <v>8</v>
      </c>
      <c r="F42" s="16">
        <v>160</v>
      </c>
      <c r="G42" s="103" t="s">
        <v>56</v>
      </c>
      <c r="H42" s="21">
        <f>VLOOKUP(F42,'2019_Rand_Grafik_Rohdaten'!$B$4:$E$125,3,FALSE)</f>
        <v>18273</v>
      </c>
      <c r="I42" s="21">
        <f>VLOOKUP(F42,'2019_Rand_Grafik_Rohdaten'!$B$4:$E$125,4,FALSE)</f>
        <v>22260</v>
      </c>
      <c r="J42" s="120">
        <f t="shared" si="0"/>
        <v>21.81907732720407</v>
      </c>
      <c r="N42" s="16" t="s">
        <v>55</v>
      </c>
    </row>
    <row r="43" spans="1:14" s="22" customFormat="1" ht="8.25" customHeight="1" x14ac:dyDescent="0.25">
      <c r="A43" s="19"/>
      <c r="B43" s="16">
        <v>35</v>
      </c>
      <c r="C43" s="16" t="s">
        <v>26</v>
      </c>
      <c r="D43" s="16"/>
      <c r="E43" s="16">
        <v>12</v>
      </c>
      <c r="F43" s="16">
        <v>161</v>
      </c>
      <c r="G43" s="103" t="s">
        <v>57</v>
      </c>
      <c r="H43" s="21">
        <f>VLOOKUP(F43,'2019_Rand_Grafik_Rohdaten'!$B$4:$E$125,3,FALSE)</f>
        <v>9376</v>
      </c>
      <c r="I43" s="21">
        <f>VLOOKUP(F43,'2019_Rand_Grafik_Rohdaten'!$B$4:$E$125,4,FALSE)</f>
        <v>11970</v>
      </c>
      <c r="J43" s="120">
        <f t="shared" si="0"/>
        <v>27.666382252559728</v>
      </c>
      <c r="N43" s="16" t="s">
        <v>56</v>
      </c>
    </row>
    <row r="44" spans="1:14" s="22" customFormat="1" ht="8.25" customHeight="1" x14ac:dyDescent="0.25">
      <c r="A44" s="19"/>
      <c r="B44" s="16">
        <v>36</v>
      </c>
      <c r="C44" s="16"/>
      <c r="D44" s="16"/>
      <c r="E44" s="16">
        <v>101</v>
      </c>
      <c r="F44" s="16">
        <v>162</v>
      </c>
      <c r="G44" s="103" t="s">
        <v>58</v>
      </c>
      <c r="H44" s="21">
        <f>VLOOKUP(F44,'2019_Rand_Grafik_Rohdaten'!$B$4:$E$125,3,FALSE)</f>
        <v>245</v>
      </c>
      <c r="I44" s="21">
        <f>VLOOKUP(F44,'2019_Rand_Grafik_Rohdaten'!$B$4:$E$125,4,FALSE)</f>
        <v>90</v>
      </c>
      <c r="J44" s="120">
        <f t="shared" si="0"/>
        <v>-63.265306122448976</v>
      </c>
      <c r="N44" s="16" t="s">
        <v>57</v>
      </c>
    </row>
    <row r="45" spans="1:14" s="22" customFormat="1" ht="8.25" customHeight="1" x14ac:dyDescent="0.25">
      <c r="A45" s="19"/>
      <c r="B45" s="16">
        <v>37</v>
      </c>
      <c r="C45" s="16" t="s">
        <v>26</v>
      </c>
      <c r="D45" s="16"/>
      <c r="E45" s="16">
        <v>1</v>
      </c>
      <c r="F45" s="16">
        <v>163</v>
      </c>
      <c r="G45" s="103" t="s">
        <v>59</v>
      </c>
      <c r="H45" s="21">
        <f>VLOOKUP(F45,'2019_Rand_Grafik_Rohdaten'!$B$4:$E$125,3,FALSE)</f>
        <v>111598</v>
      </c>
      <c r="I45" s="21">
        <f>VLOOKUP(F45,'2019_Rand_Grafik_Rohdaten'!$B$4:$E$125,4,FALSE)</f>
        <v>88735</v>
      </c>
      <c r="J45" s="120">
        <f t="shared" si="0"/>
        <v>-20.486926289001588</v>
      </c>
      <c r="N45" s="16" t="s">
        <v>58</v>
      </c>
    </row>
    <row r="46" spans="1:14" s="22" customFormat="1" ht="8.25" customHeight="1" x14ac:dyDescent="0.25">
      <c r="A46" s="19"/>
      <c r="B46" s="16">
        <v>38</v>
      </c>
      <c r="C46" s="16"/>
      <c r="D46" s="16"/>
      <c r="E46" s="16">
        <v>46</v>
      </c>
      <c r="F46" s="16">
        <v>164</v>
      </c>
      <c r="G46" s="103" t="s">
        <v>60</v>
      </c>
      <c r="H46" s="21">
        <f>VLOOKUP(F46,'2019_Rand_Grafik_Rohdaten'!$B$4:$E$125,3,FALSE)</f>
        <v>1352</v>
      </c>
      <c r="I46" s="21">
        <f>VLOOKUP(F46,'2019_Rand_Grafik_Rohdaten'!$B$4:$E$125,4,FALSE)</f>
        <v>2180</v>
      </c>
      <c r="J46" s="120">
        <f t="shared" si="0"/>
        <v>61.242603550295854</v>
      </c>
      <c r="N46" s="16" t="s">
        <v>59</v>
      </c>
    </row>
    <row r="47" spans="1:14" s="22" customFormat="1" ht="8.25" customHeight="1" x14ac:dyDescent="0.25">
      <c r="A47" s="19"/>
      <c r="B47" s="16">
        <v>39</v>
      </c>
      <c r="C47" s="16" t="s">
        <v>26</v>
      </c>
      <c r="D47" s="16"/>
      <c r="E47" s="16">
        <v>17</v>
      </c>
      <c r="F47" s="16">
        <v>165</v>
      </c>
      <c r="G47" s="103" t="s">
        <v>61</v>
      </c>
      <c r="H47" s="21">
        <f>VLOOKUP(F47,'2019_Rand_Grafik_Rohdaten'!$B$4:$E$125,3,FALSE)</f>
        <v>2287</v>
      </c>
      <c r="I47" s="21">
        <f>VLOOKUP(F47,'2019_Rand_Grafik_Rohdaten'!$B$4:$E$125,4,FALSE)</f>
        <v>9465</v>
      </c>
      <c r="J47" s="120">
        <f t="shared" si="0"/>
        <v>313.86095321381725</v>
      </c>
      <c r="N47" s="16" t="s">
        <v>60</v>
      </c>
    </row>
    <row r="48" spans="1:14" s="22" customFormat="1" ht="8.25" customHeight="1" x14ac:dyDescent="0.25">
      <c r="A48" s="19"/>
      <c r="B48" s="16">
        <v>40</v>
      </c>
      <c r="C48" s="16" t="s">
        <v>26</v>
      </c>
      <c r="D48" s="16"/>
      <c r="E48" s="16">
        <v>13</v>
      </c>
      <c r="F48" s="16">
        <v>166</v>
      </c>
      <c r="G48" s="103" t="s">
        <v>62</v>
      </c>
      <c r="H48" s="21">
        <f>VLOOKUP(F48,'2019_Rand_Grafik_Rohdaten'!$B$4:$E$125,3,FALSE)</f>
        <v>11612</v>
      </c>
      <c r="I48" s="21">
        <f>VLOOKUP(F48,'2019_Rand_Grafik_Rohdaten'!$B$4:$E$125,4,FALSE)</f>
        <v>11345</v>
      </c>
      <c r="J48" s="120">
        <f t="shared" si="0"/>
        <v>-2.2993455046503612</v>
      </c>
      <c r="N48" s="16" t="s">
        <v>61</v>
      </c>
    </row>
    <row r="49" spans="1:14" s="22" customFormat="1" ht="8.25" customHeight="1" x14ac:dyDescent="0.25">
      <c r="A49" s="19"/>
      <c r="B49" s="16">
        <v>41</v>
      </c>
      <c r="C49" s="16" t="s">
        <v>26</v>
      </c>
      <c r="D49" s="16"/>
      <c r="E49" s="16">
        <v>14</v>
      </c>
      <c r="F49" s="16">
        <v>168</v>
      </c>
      <c r="G49" s="103" t="s">
        <v>63</v>
      </c>
      <c r="H49" s="21">
        <f>VLOOKUP(F49,'2019_Rand_Grafik_Rohdaten'!$B$4:$E$125,3,FALSE)</f>
        <v>10362</v>
      </c>
      <c r="I49" s="21">
        <f>VLOOKUP(F49,'2019_Rand_Grafik_Rohdaten'!$B$4:$E$125,4,FALSE)</f>
        <v>6750</v>
      </c>
      <c r="J49" s="120">
        <f t="shared" si="0"/>
        <v>-34.858135495078173</v>
      </c>
      <c r="N49" s="16" t="s">
        <v>62</v>
      </c>
    </row>
    <row r="50" spans="1:14" s="22" customFormat="1" ht="8.25" customHeight="1" x14ac:dyDescent="0.25">
      <c r="A50" s="19"/>
      <c r="B50" s="16">
        <v>42</v>
      </c>
      <c r="C50" s="16"/>
      <c r="D50" s="16"/>
      <c r="E50" s="16">
        <v>47</v>
      </c>
      <c r="F50" s="16">
        <v>169</v>
      </c>
      <c r="G50" s="103" t="s">
        <v>64</v>
      </c>
      <c r="H50" s="21">
        <f>VLOOKUP(F50,'2019_Rand_Grafik_Rohdaten'!$B$4:$E$125,3,FALSE)</f>
        <v>1593</v>
      </c>
      <c r="I50" s="21">
        <f>VLOOKUP(F50,'2019_Rand_Grafik_Rohdaten'!$B$4:$E$125,4,FALSE)</f>
        <v>2070</v>
      </c>
      <c r="J50" s="120">
        <f t="shared" si="0"/>
        <v>29.943502824858768</v>
      </c>
      <c r="N50" s="16" t="s">
        <v>63</v>
      </c>
    </row>
    <row r="51" spans="1:14" s="22" customFormat="1" ht="8.25" customHeight="1" x14ac:dyDescent="0.25">
      <c r="A51" s="19"/>
      <c r="B51" s="16">
        <v>43</v>
      </c>
      <c r="C51" s="16"/>
      <c r="D51" s="16"/>
      <c r="E51" s="16">
        <v>98</v>
      </c>
      <c r="F51" s="16">
        <v>181</v>
      </c>
      <c r="G51" s="103" t="s">
        <v>65</v>
      </c>
      <c r="H51" s="21">
        <f>VLOOKUP(F51,'2019_Rand_Grafik_Rohdaten'!$B$4:$E$125,3,FALSE)</f>
        <v>50</v>
      </c>
      <c r="I51" s="21">
        <f>VLOOKUP(F51,'2019_Rand_Grafik_Rohdaten'!$B$4:$E$125,4,FALSE)</f>
        <v>115</v>
      </c>
      <c r="J51" s="120">
        <f t="shared" si="0"/>
        <v>129.99999999999997</v>
      </c>
      <c r="N51" s="16" t="s">
        <v>64</v>
      </c>
    </row>
    <row r="52" spans="1:14" s="22" customFormat="1" ht="8.25" customHeight="1" x14ac:dyDescent="0.25">
      <c r="A52" s="19"/>
      <c r="B52" s="16">
        <v>45</v>
      </c>
      <c r="C52" s="16"/>
      <c r="D52" s="16"/>
      <c r="E52" s="16">
        <v>107</v>
      </c>
      <c r="F52" s="16">
        <v>199</v>
      </c>
      <c r="G52" s="103" t="s">
        <v>68</v>
      </c>
      <c r="H52" s="21">
        <f>VLOOKUP(F52,'2019_Rand_Grafik_Rohdaten'!$B$4:$E$125,3,FALSE)</f>
        <v>54</v>
      </c>
      <c r="I52" s="21">
        <f>VLOOKUP(F52,'2019_Rand_Grafik_Rohdaten'!$B$4:$E$125,4,FALSE)</f>
        <v>5</v>
      </c>
      <c r="J52" s="120">
        <f t="shared" si="0"/>
        <v>-90.740740740740733</v>
      </c>
      <c r="N52" s="16" t="s">
        <v>66</v>
      </c>
    </row>
    <row r="53" spans="1:14" s="22" customFormat="1" ht="8.25" customHeight="1" x14ac:dyDescent="0.25">
      <c r="A53" s="19"/>
      <c r="B53" s="25">
        <v>46</v>
      </c>
      <c r="C53" s="25" t="s">
        <v>26</v>
      </c>
      <c r="D53" s="25" t="s">
        <v>69</v>
      </c>
      <c r="E53" s="25"/>
      <c r="F53" s="25">
        <v>1000</v>
      </c>
      <c r="G53" s="103" t="s">
        <v>70</v>
      </c>
      <c r="H53" s="21">
        <f>VLOOKUP(F53,'2019_Rand_Grafik_Rohdaten'!$B$4:$E$125,3,FALSE)</f>
        <v>352754</v>
      </c>
      <c r="I53" s="21">
        <f>VLOOKUP(F53,'2019_Rand_Grafik_Rohdaten'!$B$4:$E$125,4,FALSE)</f>
        <v>542155</v>
      </c>
      <c r="J53" s="120">
        <f t="shared" si="0"/>
        <v>53.692091372457838</v>
      </c>
      <c r="N53" s="16" t="s">
        <v>68</v>
      </c>
    </row>
    <row r="54" spans="1:14" s="22" customFormat="1" ht="8.25" customHeight="1" x14ac:dyDescent="0.25">
      <c r="A54" s="19"/>
      <c r="B54" s="16">
        <v>47</v>
      </c>
      <c r="C54" s="16"/>
      <c r="D54" s="16"/>
      <c r="E54" s="16">
        <v>50</v>
      </c>
      <c r="F54" s="16">
        <v>221</v>
      </c>
      <c r="G54" s="103" t="s">
        <v>71</v>
      </c>
      <c r="H54" s="21">
        <f>VLOOKUP(F54,'2019_Rand_Grafik_Rohdaten'!$B$4:$E$125,3,FALSE)</f>
        <v>652</v>
      </c>
      <c r="I54" s="21">
        <f>VLOOKUP(F54,'2019_Rand_Grafik_Rohdaten'!$B$4:$E$125,4,FALSE)</f>
        <v>1380</v>
      </c>
      <c r="J54" s="120">
        <f t="shared" si="0"/>
        <v>111.65644171779144</v>
      </c>
      <c r="N54" s="25" t="s">
        <v>72</v>
      </c>
    </row>
    <row r="55" spans="1:14" s="22" customFormat="1" ht="8.25" customHeight="1" x14ac:dyDescent="0.25">
      <c r="A55" s="19"/>
      <c r="B55" s="16">
        <v>48</v>
      </c>
      <c r="C55" s="16"/>
      <c r="D55" s="16"/>
      <c r="E55" s="16">
        <v>91</v>
      </c>
      <c r="F55" s="16">
        <v>223</v>
      </c>
      <c r="G55" s="103" t="s">
        <v>73</v>
      </c>
      <c r="H55" s="21">
        <f>VLOOKUP(F55,'2019_Rand_Grafik_Rohdaten'!$B$4:$E$125,3,FALSE)</f>
        <v>478</v>
      </c>
      <c r="I55" s="21">
        <f>VLOOKUP(F55,'2019_Rand_Grafik_Rohdaten'!$B$4:$E$125,4,FALSE)</f>
        <v>235</v>
      </c>
      <c r="J55" s="120">
        <f t="shared" si="0"/>
        <v>-50.836820083682014</v>
      </c>
      <c r="N55" s="16" t="s">
        <v>71</v>
      </c>
    </row>
    <row r="56" spans="1:14" s="22" customFormat="1" ht="8.25" customHeight="1" x14ac:dyDescent="0.25">
      <c r="A56" s="19"/>
      <c r="B56" s="16">
        <v>49</v>
      </c>
      <c r="C56" s="16"/>
      <c r="D56" s="16"/>
      <c r="E56" s="16">
        <v>34</v>
      </c>
      <c r="F56" s="16">
        <v>224</v>
      </c>
      <c r="G56" s="103" t="s">
        <v>74</v>
      </c>
      <c r="H56" s="21">
        <f>VLOOKUP(F56,'2019_Rand_Grafik_Rohdaten'!$B$4:$E$125,3,FALSE)</f>
        <v>106</v>
      </c>
      <c r="I56" s="21">
        <f>VLOOKUP(F56,'2019_Rand_Grafik_Rohdaten'!$B$4:$E$125,4,FALSE)</f>
        <v>3800</v>
      </c>
      <c r="J56" s="120">
        <f t="shared" si="0"/>
        <v>3484.9056603773583</v>
      </c>
      <c r="N56" s="16" t="s">
        <v>73</v>
      </c>
    </row>
    <row r="57" spans="1:14" s="22" customFormat="1" ht="8.25" customHeight="1" x14ac:dyDescent="0.25">
      <c r="A57" s="19"/>
      <c r="B57" s="16">
        <v>50</v>
      </c>
      <c r="C57" s="16"/>
      <c r="D57" s="16"/>
      <c r="E57" s="16">
        <v>92</v>
      </c>
      <c r="F57" s="16">
        <v>225</v>
      </c>
      <c r="G57" s="103" t="s">
        <v>75</v>
      </c>
      <c r="H57" s="21">
        <f>VLOOKUP(F57,'2019_Rand_Grafik_Rohdaten'!$B$4:$E$125,3,FALSE)</f>
        <v>238</v>
      </c>
      <c r="I57" s="21">
        <f>VLOOKUP(F57,'2019_Rand_Grafik_Rohdaten'!$B$4:$E$125,4,FALSE)</f>
        <v>375</v>
      </c>
      <c r="J57" s="120">
        <f t="shared" si="0"/>
        <v>57.563025210084021</v>
      </c>
      <c r="N57" s="16" t="s">
        <v>74</v>
      </c>
    </row>
    <row r="58" spans="1:14" s="22" customFormat="1" ht="8.25" customHeight="1" x14ac:dyDescent="0.25">
      <c r="A58" s="19"/>
      <c r="B58" s="16">
        <v>53</v>
      </c>
      <c r="C58" s="16"/>
      <c r="D58" s="16"/>
      <c r="E58" s="16">
        <v>100</v>
      </c>
      <c r="F58" s="16">
        <v>229</v>
      </c>
      <c r="G58" s="103" t="s">
        <v>76</v>
      </c>
      <c r="H58" s="21">
        <f>VLOOKUP(F58,'2019_Rand_Grafik_Rohdaten'!$B$4:$E$125,3,FALSE)</f>
        <v>60</v>
      </c>
      <c r="I58" s="21">
        <f>VLOOKUP(F58,'2019_Rand_Grafik_Rohdaten'!$B$4:$E$125,4,FALSE)</f>
        <v>125</v>
      </c>
      <c r="J58" s="120">
        <f t="shared" si="0"/>
        <v>108.33333333333334</v>
      </c>
      <c r="N58" s="16" t="s">
        <v>75</v>
      </c>
    </row>
    <row r="59" spans="1:14" s="22" customFormat="1" ht="8.25" customHeight="1" x14ac:dyDescent="0.25">
      <c r="A59" s="19"/>
      <c r="B59" s="16">
        <v>55</v>
      </c>
      <c r="C59" s="16"/>
      <c r="D59" s="16"/>
      <c r="E59" s="16">
        <v>39</v>
      </c>
      <c r="F59" s="16">
        <v>231</v>
      </c>
      <c r="G59" s="103" t="s">
        <v>77</v>
      </c>
      <c r="H59" s="21">
        <f>VLOOKUP(F59,'2019_Rand_Grafik_Rohdaten'!$B$4:$E$125,3,FALSE)</f>
        <v>300</v>
      </c>
      <c r="I59" s="21">
        <f>VLOOKUP(F59,'2019_Rand_Grafik_Rohdaten'!$B$4:$E$125,4,FALSE)</f>
        <v>3040</v>
      </c>
      <c r="J59" s="120">
        <f t="shared" si="0"/>
        <v>913.33333333333326</v>
      </c>
      <c r="N59" s="16" t="s">
        <v>76</v>
      </c>
    </row>
    <row r="60" spans="1:14" s="22" customFormat="1" ht="8.25" customHeight="1" x14ac:dyDescent="0.25">
      <c r="A60" s="19"/>
      <c r="B60" s="16">
        <v>56</v>
      </c>
      <c r="C60" s="16"/>
      <c r="D60" s="16"/>
      <c r="E60" s="16">
        <v>49</v>
      </c>
      <c r="F60" s="16">
        <v>232</v>
      </c>
      <c r="G60" s="103" t="s">
        <v>78</v>
      </c>
      <c r="H60" s="21">
        <f>VLOOKUP(F60,'2019_Rand_Grafik_Rohdaten'!$B$4:$E$125,3,FALSE)</f>
        <v>1016</v>
      </c>
      <c r="I60" s="21">
        <f>VLOOKUP(F60,'2019_Rand_Grafik_Rohdaten'!$B$4:$E$125,4,FALSE)</f>
        <v>2835</v>
      </c>
      <c r="J60" s="120">
        <f t="shared" si="0"/>
        <v>179.03543307086613</v>
      </c>
      <c r="N60" s="16" t="s">
        <v>77</v>
      </c>
    </row>
    <row r="61" spans="1:14" s="22" customFormat="1" ht="8.25" customHeight="1" x14ac:dyDescent="0.25">
      <c r="A61" s="19"/>
      <c r="B61" s="16">
        <v>59</v>
      </c>
      <c r="C61" s="16"/>
      <c r="D61" s="16"/>
      <c r="E61" s="16">
        <v>75</v>
      </c>
      <c r="F61" s="16">
        <v>237</v>
      </c>
      <c r="G61" s="103" t="s">
        <v>79</v>
      </c>
      <c r="H61" s="21">
        <f>VLOOKUP(F61,'2019_Rand_Grafik_Rohdaten'!$B$4:$E$125,3,FALSE)</f>
        <v>326</v>
      </c>
      <c r="I61" s="21">
        <f>VLOOKUP(F61,'2019_Rand_Grafik_Rohdaten'!$B$4:$E$125,4,FALSE)</f>
        <v>880</v>
      </c>
      <c r="J61" s="120">
        <f t="shared" si="0"/>
        <v>169.93865030674846</v>
      </c>
      <c r="N61" s="16" t="s">
        <v>78</v>
      </c>
    </row>
    <row r="62" spans="1:14" s="22" customFormat="1" ht="8.25" customHeight="1" x14ac:dyDescent="0.25">
      <c r="A62" s="19"/>
      <c r="B62" s="16">
        <v>60</v>
      </c>
      <c r="C62" s="16"/>
      <c r="D62" s="16"/>
      <c r="E62" s="16">
        <v>42</v>
      </c>
      <c r="F62" s="16">
        <v>238</v>
      </c>
      <c r="G62" s="103" t="s">
        <v>80</v>
      </c>
      <c r="H62" s="21">
        <f>VLOOKUP(F62,'2019_Rand_Grafik_Rohdaten'!$B$4:$E$125,3,FALSE)</f>
        <v>1159</v>
      </c>
      <c r="I62" s="21">
        <f>VLOOKUP(F62,'2019_Rand_Grafik_Rohdaten'!$B$4:$E$125,4,FALSE)</f>
        <v>2945</v>
      </c>
      <c r="J62" s="120">
        <f t="shared" si="0"/>
        <v>154.09836065573771</v>
      </c>
      <c r="N62" s="16" t="s">
        <v>79</v>
      </c>
    </row>
    <row r="63" spans="1:14" s="22" customFormat="1" ht="8.25" customHeight="1" x14ac:dyDescent="0.25">
      <c r="A63" s="19"/>
      <c r="B63" s="16">
        <v>63</v>
      </c>
      <c r="C63" s="16"/>
      <c r="D63" s="16"/>
      <c r="E63" s="16">
        <v>76</v>
      </c>
      <c r="F63" s="16">
        <v>243</v>
      </c>
      <c r="G63" s="103" t="s">
        <v>81</v>
      </c>
      <c r="H63" s="21">
        <f>VLOOKUP(F63,'2019_Rand_Grafik_Rohdaten'!$B$4:$E$125,3,FALSE)</f>
        <v>391</v>
      </c>
      <c r="I63" s="21">
        <f>VLOOKUP(F63,'2019_Rand_Grafik_Rohdaten'!$B$4:$E$125,4,FALSE)</f>
        <v>665</v>
      </c>
      <c r="J63" s="120">
        <f t="shared" si="0"/>
        <v>70.076726342710998</v>
      </c>
      <c r="N63" s="16" t="s">
        <v>80</v>
      </c>
    </row>
    <row r="64" spans="1:14" s="22" customFormat="1" ht="8.25" customHeight="1" x14ac:dyDescent="0.25">
      <c r="A64" s="19"/>
      <c r="B64" s="16">
        <v>66</v>
      </c>
      <c r="C64" s="16"/>
      <c r="D64" s="16"/>
      <c r="E64" s="16">
        <v>89</v>
      </c>
      <c r="F64" s="16">
        <v>246</v>
      </c>
      <c r="G64" s="103" t="s">
        <v>82</v>
      </c>
      <c r="H64" s="21">
        <f>VLOOKUP(F64,'2019_Rand_Grafik_Rohdaten'!$B$4:$E$125,3,FALSE)</f>
        <v>622</v>
      </c>
      <c r="I64" s="21">
        <f>VLOOKUP(F64,'2019_Rand_Grafik_Rohdaten'!$B$4:$E$125,4,FALSE)</f>
        <v>255</v>
      </c>
      <c r="J64" s="120">
        <f t="shared" si="0"/>
        <v>-59.0032154340836</v>
      </c>
      <c r="N64" s="16" t="s">
        <v>81</v>
      </c>
    </row>
    <row r="65" spans="1:14" s="22" customFormat="1" ht="8.25" customHeight="1" x14ac:dyDescent="0.25">
      <c r="A65" s="19"/>
      <c r="B65" s="16">
        <v>67</v>
      </c>
      <c r="C65" s="16"/>
      <c r="D65" s="16"/>
      <c r="E65" s="16">
        <v>86</v>
      </c>
      <c r="F65" s="16">
        <v>247</v>
      </c>
      <c r="G65" s="103" t="s">
        <v>83</v>
      </c>
      <c r="H65" s="21">
        <f>VLOOKUP(F65,'2019_Rand_Grafik_Rohdaten'!$B$4:$E$125,3,FALSE)</f>
        <v>151</v>
      </c>
      <c r="I65" s="21">
        <f>VLOOKUP(F65,'2019_Rand_Grafik_Rohdaten'!$B$4:$E$125,4,FALSE)</f>
        <v>645</v>
      </c>
      <c r="J65" s="120">
        <f t="shared" si="0"/>
        <v>327.15231788079473</v>
      </c>
      <c r="N65" s="16" t="s">
        <v>82</v>
      </c>
    </row>
    <row r="66" spans="1:14" s="22" customFormat="1" ht="8.25" customHeight="1" x14ac:dyDescent="0.25">
      <c r="A66" s="19"/>
      <c r="B66" s="16">
        <v>71</v>
      </c>
      <c r="C66" s="16"/>
      <c r="D66" s="16"/>
      <c r="E66" s="16">
        <v>45</v>
      </c>
      <c r="F66" s="16">
        <v>252</v>
      </c>
      <c r="G66" s="103" t="s">
        <v>84</v>
      </c>
      <c r="H66" s="21">
        <f>VLOOKUP(F66,'2019_Rand_Grafik_Rohdaten'!$B$4:$E$125,3,FALSE)</f>
        <v>1397</v>
      </c>
      <c r="I66" s="21">
        <f>VLOOKUP(F66,'2019_Rand_Grafik_Rohdaten'!$B$4:$E$125,4,FALSE)</f>
        <v>2380</v>
      </c>
      <c r="J66" s="120">
        <f t="shared" si="0"/>
        <v>70.365068002863296</v>
      </c>
      <c r="N66" s="16" t="s">
        <v>83</v>
      </c>
    </row>
    <row r="67" spans="1:14" s="22" customFormat="1" ht="8.25" customHeight="1" x14ac:dyDescent="0.25">
      <c r="A67" s="19"/>
      <c r="B67" s="16">
        <v>77</v>
      </c>
      <c r="C67" s="16"/>
      <c r="D67" s="16"/>
      <c r="E67" s="16">
        <v>103</v>
      </c>
      <c r="F67" s="16">
        <v>258</v>
      </c>
      <c r="G67" s="103" t="s">
        <v>85</v>
      </c>
      <c r="H67" s="21">
        <f>VLOOKUP(F67,'2019_Rand_Grafik_Rohdaten'!$B$4:$E$125,3,FALSE)</f>
        <v>71</v>
      </c>
      <c r="I67" s="21">
        <f>VLOOKUP(F67,'2019_Rand_Grafik_Rohdaten'!$B$4:$E$125,4,FALSE)</f>
        <v>100</v>
      </c>
      <c r="J67" s="120">
        <f t="shared" si="0"/>
        <v>40.845070422535201</v>
      </c>
      <c r="N67" s="16" t="s">
        <v>84</v>
      </c>
    </row>
    <row r="68" spans="1:14" s="22" customFormat="1" ht="8.25" customHeight="1" x14ac:dyDescent="0.25">
      <c r="A68" s="19"/>
      <c r="B68" s="16">
        <v>80</v>
      </c>
      <c r="C68" s="16"/>
      <c r="D68" s="16"/>
      <c r="E68" s="16">
        <v>64</v>
      </c>
      <c r="F68" s="16">
        <v>262</v>
      </c>
      <c r="G68" s="103" t="s">
        <v>86</v>
      </c>
      <c r="H68" s="21">
        <f>VLOOKUP(F68,'2019_Rand_Grafik_Rohdaten'!$B$4:$E$125,3,FALSE)</f>
        <v>1155</v>
      </c>
      <c r="I68" s="21">
        <f>VLOOKUP(F68,'2019_Rand_Grafik_Rohdaten'!$B$4:$E$125,4,FALSE)</f>
        <v>2005</v>
      </c>
      <c r="J68" s="120">
        <f t="shared" si="0"/>
        <v>73.593073593073598</v>
      </c>
      <c r="N68" s="16" t="s">
        <v>85</v>
      </c>
    </row>
    <row r="69" spans="1:14" s="22" customFormat="1" ht="8.25" customHeight="1" x14ac:dyDescent="0.25">
      <c r="A69" s="19"/>
      <c r="B69" s="16">
        <v>81</v>
      </c>
      <c r="C69" s="16"/>
      <c r="D69" s="16"/>
      <c r="E69" s="16">
        <v>83</v>
      </c>
      <c r="F69" s="16">
        <v>263</v>
      </c>
      <c r="G69" s="103" t="s">
        <v>87</v>
      </c>
      <c r="H69" s="21">
        <f>VLOOKUP(F69,'2019_Rand_Grafik_Rohdaten'!$B$4:$E$125,3,FALSE)</f>
        <v>400</v>
      </c>
      <c r="I69" s="21">
        <f>VLOOKUP(F69,'2019_Rand_Grafik_Rohdaten'!$B$4:$E$125,4,FALSE)</f>
        <v>515</v>
      </c>
      <c r="J69" s="120">
        <f t="shared" si="0"/>
        <v>28.75</v>
      </c>
      <c r="N69" s="16" t="s">
        <v>86</v>
      </c>
    </row>
    <row r="70" spans="1:14" s="22" customFormat="1" ht="8.25" customHeight="1" x14ac:dyDescent="0.25">
      <c r="A70" s="19"/>
      <c r="B70" s="16">
        <v>85</v>
      </c>
      <c r="C70" s="16"/>
      <c r="D70" s="16"/>
      <c r="E70" s="16">
        <v>94</v>
      </c>
      <c r="F70" s="16">
        <v>269</v>
      </c>
      <c r="G70" s="103" t="s">
        <v>88</v>
      </c>
      <c r="H70" s="21">
        <f>VLOOKUP(F70,'2019_Rand_Grafik_Rohdaten'!$B$4:$E$125,3,FALSE)</f>
        <v>124</v>
      </c>
      <c r="I70" s="21">
        <f>VLOOKUP(F70,'2019_Rand_Grafik_Rohdaten'!$B$4:$E$125,4,FALSE)</f>
        <v>265</v>
      </c>
      <c r="J70" s="120">
        <f t="shared" si="0"/>
        <v>113.70967741935485</v>
      </c>
      <c r="N70" s="16" t="s">
        <v>87</v>
      </c>
    </row>
    <row r="71" spans="1:14" s="22" customFormat="1" ht="8.25" customHeight="1" x14ac:dyDescent="0.25">
      <c r="A71" s="19"/>
      <c r="B71" s="16">
        <v>87</v>
      </c>
      <c r="C71" s="16"/>
      <c r="D71" s="16"/>
      <c r="E71" s="16">
        <v>97</v>
      </c>
      <c r="F71" s="16">
        <v>272</v>
      </c>
      <c r="G71" s="103" t="s">
        <v>89</v>
      </c>
      <c r="H71" s="21">
        <f>VLOOKUP(F71,'2019_Rand_Grafik_Rohdaten'!$B$4:$E$125,3,FALSE)</f>
        <v>335</v>
      </c>
      <c r="I71" s="21">
        <f>VLOOKUP(F71,'2019_Rand_Grafik_Rohdaten'!$B$4:$E$125,4,FALSE)</f>
        <v>125</v>
      </c>
      <c r="J71" s="120">
        <f t="shared" si="0"/>
        <v>-62.686567164179102</v>
      </c>
      <c r="N71" s="16" t="s">
        <v>88</v>
      </c>
    </row>
    <row r="72" spans="1:14" s="22" customFormat="1" ht="8.25" customHeight="1" x14ac:dyDescent="0.25">
      <c r="A72" s="19"/>
      <c r="B72" s="16">
        <v>88</v>
      </c>
      <c r="C72" s="16"/>
      <c r="D72" s="16"/>
      <c r="E72" s="16">
        <v>41</v>
      </c>
      <c r="F72" s="16">
        <v>273</v>
      </c>
      <c r="G72" s="103" t="s">
        <v>90</v>
      </c>
      <c r="H72" s="21">
        <f>VLOOKUP(F72,'2019_Rand_Grafik_Rohdaten'!$B$4:$E$125,3,FALSE)</f>
        <v>275</v>
      </c>
      <c r="I72" s="21">
        <f>VLOOKUP(F72,'2019_Rand_Grafik_Rohdaten'!$B$4:$E$125,4,FALSE)</f>
        <v>3205</v>
      </c>
      <c r="J72" s="120">
        <f t="shared" si="0"/>
        <v>1065.4545454545455</v>
      </c>
      <c r="N72" s="16" t="s">
        <v>89</v>
      </c>
    </row>
    <row r="73" spans="1:14" s="22" customFormat="1" ht="8.25" customHeight="1" x14ac:dyDescent="0.25">
      <c r="A73" s="19"/>
      <c r="B73" s="16">
        <v>90</v>
      </c>
      <c r="C73" s="16"/>
      <c r="D73" s="16"/>
      <c r="E73" s="16">
        <v>82</v>
      </c>
      <c r="F73" s="16">
        <v>276</v>
      </c>
      <c r="G73" s="103" t="s">
        <v>91</v>
      </c>
      <c r="H73" s="21">
        <f>VLOOKUP(F73,'2019_Rand_Grafik_Rohdaten'!$B$4:$E$125,3,FALSE)</f>
        <v>210</v>
      </c>
      <c r="I73" s="21">
        <f>VLOOKUP(F73,'2019_Rand_Grafik_Rohdaten'!$B$4:$E$125,4,FALSE)</f>
        <v>240</v>
      </c>
      <c r="J73" s="120">
        <f t="shared" si="0"/>
        <v>14.285714285714278</v>
      </c>
      <c r="N73" s="16" t="s">
        <v>90</v>
      </c>
    </row>
    <row r="74" spans="1:14" s="22" customFormat="1" ht="8.25" customHeight="1" x14ac:dyDescent="0.25">
      <c r="A74" s="19"/>
      <c r="B74" s="16">
        <v>93</v>
      </c>
      <c r="C74" s="16"/>
      <c r="D74" s="16"/>
      <c r="E74" s="16">
        <v>77</v>
      </c>
      <c r="F74" s="16">
        <v>283</v>
      </c>
      <c r="G74" s="103" t="s">
        <v>92</v>
      </c>
      <c r="H74" s="21">
        <f>VLOOKUP(F74,'2019_Rand_Grafik_Rohdaten'!$B$4:$E$125,3,FALSE)</f>
        <v>713</v>
      </c>
      <c r="I74" s="21">
        <f>VLOOKUP(F74,'2019_Rand_Grafik_Rohdaten'!$B$4:$E$125,4,FALSE)</f>
        <v>575</v>
      </c>
      <c r="J74" s="120">
        <f t="shared" si="0"/>
        <v>-19.354838709677423</v>
      </c>
      <c r="N74" s="16" t="s">
        <v>91</v>
      </c>
    </row>
    <row r="75" spans="1:14" s="22" customFormat="1" ht="8.25" customHeight="1" x14ac:dyDescent="0.25">
      <c r="A75" s="19"/>
      <c r="B75" s="16">
        <v>95</v>
      </c>
      <c r="C75" s="16"/>
      <c r="D75" s="16"/>
      <c r="E75" s="16">
        <v>37</v>
      </c>
      <c r="F75" s="16">
        <v>285</v>
      </c>
      <c r="G75" s="103" t="s">
        <v>93</v>
      </c>
      <c r="H75" s="21">
        <f>VLOOKUP(F75,'2019_Rand_Grafik_Rohdaten'!$B$4:$E$125,3,FALSE)</f>
        <v>2228</v>
      </c>
      <c r="I75" s="21">
        <f>VLOOKUP(F75,'2019_Rand_Grafik_Rohdaten'!$B$4:$E$125,4,FALSE)</f>
        <v>3725</v>
      </c>
      <c r="J75" s="120">
        <f t="shared" ref="J75:J123" si="1">I75/H75*100-100</f>
        <v>67.190305206463194</v>
      </c>
      <c r="N75" s="16" t="s">
        <v>92</v>
      </c>
    </row>
    <row r="76" spans="1:14" s="22" customFormat="1" ht="8.25" customHeight="1" x14ac:dyDescent="0.25">
      <c r="A76" s="19"/>
      <c r="B76" s="16">
        <v>97</v>
      </c>
      <c r="C76" s="16"/>
      <c r="D76" s="16"/>
      <c r="E76" s="16">
        <v>54</v>
      </c>
      <c r="F76" s="16">
        <v>287</v>
      </c>
      <c r="G76" s="103" t="s">
        <v>94</v>
      </c>
      <c r="H76" s="21">
        <f>VLOOKUP(F76,'2019_Rand_Grafik_Rohdaten'!$B$4:$E$125,3,FALSE)</f>
        <v>547</v>
      </c>
      <c r="I76" s="21">
        <f>VLOOKUP(F76,'2019_Rand_Grafik_Rohdaten'!$B$4:$E$125,4,FALSE)</f>
        <v>2095</v>
      </c>
      <c r="J76" s="120">
        <f t="shared" si="1"/>
        <v>282.99817184643513</v>
      </c>
      <c r="N76" s="16" t="s">
        <v>93</v>
      </c>
    </row>
    <row r="77" spans="1:14" s="22" customFormat="1" ht="8.25" customHeight="1" x14ac:dyDescent="0.25">
      <c r="A77" s="19"/>
      <c r="B77" s="16">
        <v>100</v>
      </c>
      <c r="C77" s="16"/>
      <c r="D77" s="16"/>
      <c r="E77" s="16">
        <v>36</v>
      </c>
      <c r="F77" s="16">
        <v>299</v>
      </c>
      <c r="G77" s="103" t="s">
        <v>95</v>
      </c>
      <c r="H77" s="21">
        <f>VLOOKUP(F77,'2019_Rand_Grafik_Rohdaten'!$B$4:$E$125,3,FALSE)</f>
        <v>1315</v>
      </c>
      <c r="I77" s="21">
        <f>VLOOKUP(F77,'2019_Rand_Grafik_Rohdaten'!$B$4:$E$125,4,FALSE)</f>
        <v>4990</v>
      </c>
      <c r="J77" s="120">
        <f t="shared" si="1"/>
        <v>279.46768060836501</v>
      </c>
      <c r="N77" s="16" t="s">
        <v>94</v>
      </c>
    </row>
    <row r="78" spans="1:14" s="22" customFormat="1" ht="8.25" customHeight="1" x14ac:dyDescent="0.25">
      <c r="A78" s="19"/>
      <c r="B78" s="25">
        <v>101</v>
      </c>
      <c r="C78" s="25" t="s">
        <v>26</v>
      </c>
      <c r="D78" s="25" t="s">
        <v>69</v>
      </c>
      <c r="E78" s="25"/>
      <c r="F78" s="25">
        <v>2000</v>
      </c>
      <c r="G78" s="103" t="s">
        <v>72</v>
      </c>
      <c r="H78" s="21">
        <f>VLOOKUP(F78,'2019_Rand_Grafik_Rohdaten'!$B$4:$E$125,3,FALSE)</f>
        <v>14269</v>
      </c>
      <c r="I78" s="21">
        <f>VLOOKUP(F78,'2019_Rand_Grafik_Rohdaten'!$B$4:$E$125,4,FALSE)</f>
        <v>42015</v>
      </c>
      <c r="J78" s="120">
        <f t="shared" si="1"/>
        <v>194.44950592192868</v>
      </c>
      <c r="N78" s="16" t="s">
        <v>95</v>
      </c>
    </row>
    <row r="79" spans="1:14" s="22" customFormat="1" ht="8.25" customHeight="1" x14ac:dyDescent="0.25">
      <c r="A79" s="19"/>
      <c r="B79" s="16">
        <v>103</v>
      </c>
      <c r="C79" s="16"/>
      <c r="D79" s="16"/>
      <c r="E79" s="16">
        <v>87</v>
      </c>
      <c r="F79" s="16">
        <v>323</v>
      </c>
      <c r="G79" s="103" t="s">
        <v>96</v>
      </c>
      <c r="H79" s="21">
        <f>VLOOKUP(F79,'2019_Rand_Grafik_Rohdaten'!$B$4:$E$125,3,FALSE)</f>
        <v>297</v>
      </c>
      <c r="I79" s="21">
        <f>VLOOKUP(F79,'2019_Rand_Grafik_Rohdaten'!$B$4:$E$125,4,FALSE)</f>
        <v>395</v>
      </c>
      <c r="J79" s="120">
        <f t="shared" si="1"/>
        <v>32.996632996632997</v>
      </c>
      <c r="N79" s="25" t="s">
        <v>97</v>
      </c>
    </row>
    <row r="80" spans="1:14" s="22" customFormat="1" ht="8.25" customHeight="1" x14ac:dyDescent="0.25">
      <c r="A80" s="19"/>
      <c r="B80" s="16">
        <v>105</v>
      </c>
      <c r="C80" s="16"/>
      <c r="D80" s="16"/>
      <c r="E80" s="16">
        <v>99</v>
      </c>
      <c r="F80" s="16">
        <v>326</v>
      </c>
      <c r="G80" s="103" t="s">
        <v>98</v>
      </c>
      <c r="H80" s="21">
        <f>VLOOKUP(F80,'2019_Rand_Grafik_Rohdaten'!$B$4:$E$125,3,FALSE)</f>
        <v>129</v>
      </c>
      <c r="I80" s="21">
        <f>VLOOKUP(F80,'2019_Rand_Grafik_Rohdaten'!$B$4:$E$125,4,FALSE)</f>
        <v>145</v>
      </c>
      <c r="J80" s="120">
        <f t="shared" si="1"/>
        <v>12.403100775193792</v>
      </c>
      <c r="N80" s="16" t="s">
        <v>96</v>
      </c>
    </row>
    <row r="81" spans="1:14" s="22" customFormat="1" ht="8.25" customHeight="1" x14ac:dyDescent="0.25">
      <c r="A81" s="19"/>
      <c r="B81" s="16">
        <v>106</v>
      </c>
      <c r="C81" s="16"/>
      <c r="D81" s="16"/>
      <c r="E81" s="16">
        <v>38</v>
      </c>
      <c r="F81" s="16">
        <v>327</v>
      </c>
      <c r="G81" s="103" t="s">
        <v>99</v>
      </c>
      <c r="H81" s="21">
        <f>VLOOKUP(F81,'2019_Rand_Grafik_Rohdaten'!$B$4:$E$125,3,FALSE)</f>
        <v>1899</v>
      </c>
      <c r="I81" s="21">
        <f>VLOOKUP(F81,'2019_Rand_Grafik_Rohdaten'!$B$4:$E$125,4,FALSE)</f>
        <v>3190</v>
      </c>
      <c r="J81" s="120">
        <f t="shared" si="1"/>
        <v>67.983149025803044</v>
      </c>
      <c r="N81" s="16" t="s">
        <v>98</v>
      </c>
    </row>
    <row r="82" spans="1:14" s="22" customFormat="1" ht="8.25" customHeight="1" x14ac:dyDescent="0.25">
      <c r="A82" s="19"/>
      <c r="B82" s="16">
        <v>109</v>
      </c>
      <c r="C82" s="16"/>
      <c r="D82" s="16"/>
      <c r="E82" s="16">
        <v>80</v>
      </c>
      <c r="F82" s="16">
        <v>332</v>
      </c>
      <c r="G82" s="103" t="s">
        <v>100</v>
      </c>
      <c r="H82" s="21">
        <f>VLOOKUP(F82,'2019_Rand_Grafik_Rohdaten'!$B$4:$E$125,3,FALSE)</f>
        <v>381</v>
      </c>
      <c r="I82" s="21">
        <f>VLOOKUP(F82,'2019_Rand_Grafik_Rohdaten'!$B$4:$E$125,4,FALSE)</f>
        <v>555</v>
      </c>
      <c r="J82" s="120">
        <f t="shared" si="1"/>
        <v>45.669291338582696</v>
      </c>
      <c r="N82" s="16" t="s">
        <v>99</v>
      </c>
    </row>
    <row r="83" spans="1:14" s="22" customFormat="1" ht="8.25" customHeight="1" x14ac:dyDescent="0.25">
      <c r="A83" s="19"/>
      <c r="B83" s="16">
        <v>112</v>
      </c>
      <c r="C83" s="16"/>
      <c r="D83" s="16"/>
      <c r="E83" s="16">
        <v>84</v>
      </c>
      <c r="F83" s="16">
        <v>335</v>
      </c>
      <c r="G83" s="103" t="s">
        <v>101</v>
      </c>
      <c r="H83" s="21">
        <f>VLOOKUP(F83,'2019_Rand_Grafik_Rohdaten'!$B$4:$E$125,3,FALSE)</f>
        <v>446</v>
      </c>
      <c r="I83" s="21">
        <f>VLOOKUP(F83,'2019_Rand_Grafik_Rohdaten'!$B$4:$E$125,4,FALSE)</f>
        <v>455</v>
      </c>
      <c r="J83" s="120">
        <f t="shared" si="1"/>
        <v>2.0179372197309391</v>
      </c>
      <c r="N83" s="16" t="s">
        <v>100</v>
      </c>
    </row>
    <row r="84" spans="1:14" s="22" customFormat="1" ht="8.25" customHeight="1" x14ac:dyDescent="0.25">
      <c r="A84" s="19"/>
      <c r="B84" s="16">
        <v>119</v>
      </c>
      <c r="C84" s="16"/>
      <c r="D84" s="16"/>
      <c r="E84" s="16">
        <v>68</v>
      </c>
      <c r="F84" s="16">
        <v>348</v>
      </c>
      <c r="G84" s="103" t="s">
        <v>102</v>
      </c>
      <c r="H84" s="21">
        <f>VLOOKUP(F84,'2019_Rand_Grafik_Rohdaten'!$B$4:$E$125,3,FALSE)</f>
        <v>800</v>
      </c>
      <c r="I84" s="21">
        <f>VLOOKUP(F84,'2019_Rand_Grafik_Rohdaten'!$B$4:$E$125,4,FALSE)</f>
        <v>1020</v>
      </c>
      <c r="J84" s="120">
        <f t="shared" si="1"/>
        <v>27.499999999999986</v>
      </c>
      <c r="N84" s="16" t="s">
        <v>101</v>
      </c>
    </row>
    <row r="85" spans="1:14" s="22" customFormat="1" ht="8.25" customHeight="1" x14ac:dyDescent="0.25">
      <c r="A85" s="19"/>
      <c r="B85" s="16">
        <v>120</v>
      </c>
      <c r="C85" s="16"/>
      <c r="D85" s="16"/>
      <c r="E85" s="16">
        <v>67</v>
      </c>
      <c r="F85" s="16">
        <v>349</v>
      </c>
      <c r="G85" s="103" t="s">
        <v>103</v>
      </c>
      <c r="H85" s="21">
        <f>VLOOKUP(F85,'2019_Rand_Grafik_Rohdaten'!$B$4:$E$125,3,FALSE)</f>
        <v>629</v>
      </c>
      <c r="I85" s="21">
        <f>VLOOKUP(F85,'2019_Rand_Grafik_Rohdaten'!$B$4:$E$125,4,FALSE)</f>
        <v>1875</v>
      </c>
      <c r="J85" s="120">
        <f t="shared" si="1"/>
        <v>198.09220985691576</v>
      </c>
      <c r="N85" s="16" t="s">
        <v>102</v>
      </c>
    </row>
    <row r="86" spans="1:14" s="22" customFormat="1" ht="8.25" customHeight="1" x14ac:dyDescent="0.25">
      <c r="A86" s="19"/>
      <c r="B86" s="16">
        <v>121</v>
      </c>
      <c r="C86" s="16"/>
      <c r="D86" s="16"/>
      <c r="E86" s="16">
        <v>85</v>
      </c>
      <c r="F86" s="16">
        <v>351</v>
      </c>
      <c r="G86" s="103" t="s">
        <v>104</v>
      </c>
      <c r="H86" s="21">
        <f>VLOOKUP(F86,'2019_Rand_Grafik_Rohdaten'!$B$4:$E$125,3,FALSE)</f>
        <v>453</v>
      </c>
      <c r="I86" s="21">
        <f>VLOOKUP(F86,'2019_Rand_Grafik_Rohdaten'!$B$4:$E$125,4,FALSE)</f>
        <v>390</v>
      </c>
      <c r="J86" s="120">
        <f t="shared" si="1"/>
        <v>-13.907284768211923</v>
      </c>
      <c r="N86" s="16" t="s">
        <v>103</v>
      </c>
    </row>
    <row r="87" spans="1:14" s="22" customFormat="1" ht="8.25" customHeight="1" x14ac:dyDescent="0.25">
      <c r="A87" s="19"/>
      <c r="B87" s="16">
        <v>122</v>
      </c>
      <c r="C87" s="16"/>
      <c r="D87" s="16"/>
      <c r="E87" s="16">
        <v>52</v>
      </c>
      <c r="F87" s="16">
        <v>353</v>
      </c>
      <c r="G87" s="103" t="s">
        <v>105</v>
      </c>
      <c r="H87" s="21">
        <f>VLOOKUP(F87,'2019_Rand_Grafik_Rohdaten'!$B$4:$E$125,3,FALSE)</f>
        <v>903</v>
      </c>
      <c r="I87" s="21">
        <f>VLOOKUP(F87,'2019_Rand_Grafik_Rohdaten'!$B$4:$E$125,4,FALSE)</f>
        <v>1705</v>
      </c>
      <c r="J87" s="120">
        <f t="shared" si="1"/>
        <v>88.815060908084149</v>
      </c>
      <c r="N87" s="16" t="s">
        <v>104</v>
      </c>
    </row>
    <row r="88" spans="1:14" s="22" customFormat="1" ht="8.25" customHeight="1" x14ac:dyDescent="0.25">
      <c r="A88" s="19"/>
      <c r="B88" s="16">
        <v>127</v>
      </c>
      <c r="C88" s="16"/>
      <c r="D88" s="16"/>
      <c r="E88" s="16">
        <v>73</v>
      </c>
      <c r="F88" s="16">
        <v>361</v>
      </c>
      <c r="G88" s="103" t="s">
        <v>106</v>
      </c>
      <c r="H88" s="21">
        <f>VLOOKUP(F88,'2019_Rand_Grafik_Rohdaten'!$B$4:$E$125,3,FALSE)</f>
        <v>622</v>
      </c>
      <c r="I88" s="21">
        <f>VLOOKUP(F88,'2019_Rand_Grafik_Rohdaten'!$B$4:$E$125,4,FALSE)</f>
        <v>750</v>
      </c>
      <c r="J88" s="120">
        <f t="shared" si="1"/>
        <v>20.578778135048225</v>
      </c>
      <c r="N88" s="16" t="s">
        <v>105</v>
      </c>
    </row>
    <row r="89" spans="1:14" s="22" customFormat="1" ht="8.25" customHeight="1" x14ac:dyDescent="0.25">
      <c r="A89" s="19"/>
      <c r="B89" s="16">
        <v>131</v>
      </c>
      <c r="C89" s="16"/>
      <c r="D89" s="16"/>
      <c r="E89" s="16">
        <v>90</v>
      </c>
      <c r="F89" s="16">
        <v>367</v>
      </c>
      <c r="G89" s="103" t="s">
        <v>107</v>
      </c>
      <c r="H89" s="21">
        <f>VLOOKUP(F89,'2019_Rand_Grafik_Rohdaten'!$B$4:$E$125,3,FALSE)</f>
        <v>211</v>
      </c>
      <c r="I89" s="21">
        <f>VLOOKUP(F89,'2019_Rand_Grafik_Rohdaten'!$B$4:$E$125,4,FALSE)</f>
        <v>360</v>
      </c>
      <c r="J89" s="120">
        <f t="shared" si="1"/>
        <v>70.616113744075847</v>
      </c>
      <c r="N89" s="16" t="s">
        <v>106</v>
      </c>
    </row>
    <row r="90" spans="1:14" s="22" customFormat="1" ht="8.25" customHeight="1" x14ac:dyDescent="0.25">
      <c r="A90" s="19"/>
      <c r="B90" s="16">
        <v>132</v>
      </c>
      <c r="C90" s="16"/>
      <c r="D90" s="16"/>
      <c r="E90" s="16">
        <v>26</v>
      </c>
      <c r="F90" s="16">
        <v>368</v>
      </c>
      <c r="G90" s="103" t="s">
        <v>108</v>
      </c>
      <c r="H90" s="21">
        <f>VLOOKUP(F90,'2019_Rand_Grafik_Rohdaten'!$B$4:$E$125,3,FALSE)</f>
        <v>4211</v>
      </c>
      <c r="I90" s="21">
        <f>VLOOKUP(F90,'2019_Rand_Grafik_Rohdaten'!$B$4:$E$125,4,FALSE)</f>
        <v>5390</v>
      </c>
      <c r="J90" s="120">
        <f t="shared" si="1"/>
        <v>27.998100213725948</v>
      </c>
      <c r="N90" s="16" t="s">
        <v>107</v>
      </c>
    </row>
    <row r="91" spans="1:14" s="22" customFormat="1" ht="8.25" customHeight="1" x14ac:dyDescent="0.25">
      <c r="A91" s="19"/>
      <c r="B91" s="16">
        <v>136</v>
      </c>
      <c r="C91" s="16"/>
      <c r="D91" s="16"/>
      <c r="E91" s="16">
        <v>65</v>
      </c>
      <c r="F91" s="16">
        <v>399</v>
      </c>
      <c r="G91" s="103" t="s">
        <v>109</v>
      </c>
      <c r="H91" s="21">
        <f>VLOOKUP(F91,'2019_Rand_Grafik_Rohdaten'!$B$4:$E$125,3,FALSE)</f>
        <v>816</v>
      </c>
      <c r="I91" s="21">
        <f>VLOOKUP(F91,'2019_Rand_Grafik_Rohdaten'!$B$4:$E$125,4,FALSE)</f>
        <v>1355</v>
      </c>
      <c r="J91" s="120">
        <f t="shared" si="1"/>
        <v>66.053921568627459</v>
      </c>
      <c r="N91" s="16" t="s">
        <v>108</v>
      </c>
    </row>
    <row r="92" spans="1:14" s="22" customFormat="1" ht="8.25" customHeight="1" x14ac:dyDescent="0.25">
      <c r="A92" s="19"/>
      <c r="B92" s="25">
        <v>137</v>
      </c>
      <c r="C92" s="25" t="s">
        <v>26</v>
      </c>
      <c r="D92" s="25" t="s">
        <v>69</v>
      </c>
      <c r="E92" s="25"/>
      <c r="F92" s="25">
        <v>3000</v>
      </c>
      <c r="G92" s="103" t="s">
        <v>274</v>
      </c>
      <c r="H92" s="21">
        <f>VLOOKUP(F92,'2019_Rand_Grafik_Rohdaten'!$B$4:$E$125,3,FALSE)</f>
        <v>11797</v>
      </c>
      <c r="I92" s="21">
        <f>VLOOKUP(F92,'2019_Rand_Grafik_Rohdaten'!$B$4:$E$125,4,FALSE)</f>
        <v>17580</v>
      </c>
      <c r="J92" s="120">
        <f t="shared" si="1"/>
        <v>49.020937526489803</v>
      </c>
      <c r="N92" s="16" t="s">
        <v>109</v>
      </c>
    </row>
    <row r="93" spans="1:14" s="22" customFormat="1" ht="8.25" customHeight="1" x14ac:dyDescent="0.25">
      <c r="A93" s="19"/>
      <c r="B93" s="16">
        <v>139</v>
      </c>
      <c r="C93" s="16"/>
      <c r="D93" s="16"/>
      <c r="E93" s="16">
        <v>62</v>
      </c>
      <c r="F93" s="16">
        <v>422</v>
      </c>
      <c r="G93" s="103" t="s">
        <v>110</v>
      </c>
      <c r="H93" s="21">
        <f>VLOOKUP(F93,'2019_Rand_Grafik_Rohdaten'!$B$4:$E$125,3,FALSE)</f>
        <v>1063</v>
      </c>
      <c r="I93" s="21">
        <f>VLOOKUP(F93,'2019_Rand_Grafik_Rohdaten'!$B$4:$E$125,4,FALSE)</f>
        <v>1515</v>
      </c>
      <c r="J93" s="120">
        <f t="shared" si="1"/>
        <v>42.521166509877702</v>
      </c>
      <c r="N93" s="25" t="s">
        <v>111</v>
      </c>
    </row>
    <row r="94" spans="1:14" s="22" customFormat="1" ht="8.25" customHeight="1" x14ac:dyDescent="0.25">
      <c r="A94" s="19"/>
      <c r="B94" s="16">
        <v>140</v>
      </c>
      <c r="C94" s="16" t="s">
        <v>26</v>
      </c>
      <c r="D94" s="16"/>
      <c r="E94" s="16">
        <v>10</v>
      </c>
      <c r="F94" s="16">
        <v>423</v>
      </c>
      <c r="G94" s="103" t="s">
        <v>112</v>
      </c>
      <c r="H94" s="21">
        <f>VLOOKUP(F94,'2019_Rand_Grafik_Rohdaten'!$B$4:$E$125,3,FALSE)</f>
        <v>3331</v>
      </c>
      <c r="I94" s="21">
        <f>VLOOKUP(F94,'2019_Rand_Grafik_Rohdaten'!$B$4:$E$125,4,FALSE)</f>
        <v>21190</v>
      </c>
      <c r="J94" s="120">
        <f t="shared" si="1"/>
        <v>536.14530171119782</v>
      </c>
      <c r="N94" s="16" t="s">
        <v>110</v>
      </c>
    </row>
    <row r="95" spans="1:14" s="22" customFormat="1" ht="8.25" customHeight="1" x14ac:dyDescent="0.25">
      <c r="A95" s="19"/>
      <c r="B95" s="16">
        <v>142</v>
      </c>
      <c r="C95" s="16"/>
      <c r="D95" s="16"/>
      <c r="E95" s="16">
        <v>53</v>
      </c>
      <c r="F95" s="16">
        <v>425</v>
      </c>
      <c r="G95" s="103" t="s">
        <v>113</v>
      </c>
      <c r="H95" s="21">
        <f>VLOOKUP(F95,'2019_Rand_Grafik_Rohdaten'!$B$4:$E$125,3,FALSE)</f>
        <v>1725</v>
      </c>
      <c r="I95" s="21">
        <f>VLOOKUP(F95,'2019_Rand_Grafik_Rohdaten'!$B$4:$E$125,4,FALSE)</f>
        <v>1620</v>
      </c>
      <c r="J95" s="120">
        <f t="shared" si="1"/>
        <v>-6.0869565217391255</v>
      </c>
      <c r="N95" s="16" t="s">
        <v>112</v>
      </c>
    </row>
    <row r="96" spans="1:14" s="22" customFormat="1" ht="8.25" customHeight="1" x14ac:dyDescent="0.25">
      <c r="A96" s="19"/>
      <c r="B96" s="16">
        <v>145</v>
      </c>
      <c r="C96" s="16"/>
      <c r="D96" s="16"/>
      <c r="E96" s="16">
        <v>43</v>
      </c>
      <c r="F96" s="16">
        <v>430</v>
      </c>
      <c r="G96" s="103" t="s">
        <v>114</v>
      </c>
      <c r="H96" s="21">
        <f>VLOOKUP(F96,'2019_Rand_Grafik_Rohdaten'!$B$4:$E$125,3,FALSE)</f>
        <v>1197</v>
      </c>
      <c r="I96" s="21">
        <f>VLOOKUP(F96,'2019_Rand_Grafik_Rohdaten'!$B$4:$E$125,4,FALSE)</f>
        <v>2640</v>
      </c>
      <c r="J96" s="120">
        <f t="shared" si="1"/>
        <v>120.55137844611528</v>
      </c>
      <c r="N96" s="16" t="s">
        <v>113</v>
      </c>
    </row>
    <row r="97" spans="1:14" s="22" customFormat="1" ht="8.25" customHeight="1" x14ac:dyDescent="0.25">
      <c r="A97" s="19"/>
      <c r="B97" s="16">
        <v>146</v>
      </c>
      <c r="C97" s="16"/>
      <c r="D97" s="16"/>
      <c r="E97" s="16">
        <v>60</v>
      </c>
      <c r="F97" s="16">
        <v>431</v>
      </c>
      <c r="G97" s="103" t="s">
        <v>115</v>
      </c>
      <c r="H97" s="21">
        <f>VLOOKUP(F97,'2019_Rand_Grafik_Rohdaten'!$B$4:$E$125,3,FALSE)</f>
        <v>2178</v>
      </c>
      <c r="I97" s="21">
        <f>VLOOKUP(F97,'2019_Rand_Grafik_Rohdaten'!$B$4:$E$125,4,FALSE)</f>
        <v>1250</v>
      </c>
      <c r="J97" s="120">
        <f t="shared" si="1"/>
        <v>-42.607897153351701</v>
      </c>
      <c r="N97" s="16" t="s">
        <v>114</v>
      </c>
    </row>
    <row r="98" spans="1:14" s="22" customFormat="1" ht="8.25" customHeight="1" x14ac:dyDescent="0.25">
      <c r="A98" s="19"/>
      <c r="B98" s="16">
        <v>147</v>
      </c>
      <c r="C98" s="16" t="s">
        <v>26</v>
      </c>
      <c r="D98" s="16"/>
      <c r="E98" s="16">
        <v>19</v>
      </c>
      <c r="F98" s="16">
        <v>432</v>
      </c>
      <c r="G98" s="103" t="s">
        <v>116</v>
      </c>
      <c r="H98" s="21">
        <f>VLOOKUP(F98,'2019_Rand_Grafik_Rohdaten'!$B$4:$E$125,3,FALSE)</f>
        <v>9666</v>
      </c>
      <c r="I98" s="21">
        <f>VLOOKUP(F98,'2019_Rand_Grafik_Rohdaten'!$B$4:$E$125,4,FALSE)</f>
        <v>8760</v>
      </c>
      <c r="J98" s="120">
        <f t="shared" si="1"/>
        <v>-9.3730602110490366</v>
      </c>
      <c r="N98" s="16" t="s">
        <v>115</v>
      </c>
    </row>
    <row r="99" spans="1:14" s="22" customFormat="1" ht="8.25" customHeight="1" x14ac:dyDescent="0.25">
      <c r="A99" s="19"/>
      <c r="B99" s="16">
        <v>149</v>
      </c>
      <c r="C99" s="16"/>
      <c r="D99" s="16"/>
      <c r="E99" s="16">
        <v>31</v>
      </c>
      <c r="F99" s="16">
        <v>436</v>
      </c>
      <c r="G99" s="103" t="s">
        <v>117</v>
      </c>
      <c r="H99" s="21">
        <f>VLOOKUP(F99,'2019_Rand_Grafik_Rohdaten'!$B$4:$E$125,3,FALSE)</f>
        <v>1875</v>
      </c>
      <c r="I99" s="21">
        <f>VLOOKUP(F99,'2019_Rand_Grafik_Rohdaten'!$B$4:$E$125,4,FALSE)</f>
        <v>7025</v>
      </c>
      <c r="J99" s="120">
        <f t="shared" si="1"/>
        <v>274.66666666666669</v>
      </c>
      <c r="N99" s="16" t="s">
        <v>116</v>
      </c>
    </row>
    <row r="100" spans="1:14" s="22" customFormat="1" ht="8.25" customHeight="1" x14ac:dyDescent="0.25">
      <c r="A100" s="19"/>
      <c r="B100" s="16">
        <v>150</v>
      </c>
      <c r="C100" s="16"/>
      <c r="D100" s="16"/>
      <c r="E100" s="16">
        <v>61</v>
      </c>
      <c r="F100" s="16">
        <v>437</v>
      </c>
      <c r="G100" s="103" t="s">
        <v>118</v>
      </c>
      <c r="H100" s="21">
        <f>VLOOKUP(F100,'2019_Rand_Grafik_Rohdaten'!$B$4:$E$125,3,FALSE)</f>
        <v>803</v>
      </c>
      <c r="I100" s="21">
        <f>VLOOKUP(F100,'2019_Rand_Grafik_Rohdaten'!$B$4:$E$125,4,FALSE)</f>
        <v>1585</v>
      </c>
      <c r="J100" s="120">
        <f t="shared" si="1"/>
        <v>97.384806973848072</v>
      </c>
      <c r="N100" s="16" t="s">
        <v>117</v>
      </c>
    </row>
    <row r="101" spans="1:14" s="22" customFormat="1" ht="8.25" customHeight="1" x14ac:dyDescent="0.25">
      <c r="A101" s="19"/>
      <c r="B101" s="16">
        <v>151</v>
      </c>
      <c r="C101" s="16" t="s">
        <v>26</v>
      </c>
      <c r="D101" s="16"/>
      <c r="E101" s="16">
        <v>5</v>
      </c>
      <c r="F101" s="16">
        <v>438</v>
      </c>
      <c r="G101" s="103" t="s">
        <v>119</v>
      </c>
      <c r="H101" s="21">
        <f>VLOOKUP(F101,'2019_Rand_Grafik_Rohdaten'!$B$4:$E$125,3,FALSE)</f>
        <v>7448</v>
      </c>
      <c r="I101" s="21">
        <f>VLOOKUP(F101,'2019_Rand_Grafik_Rohdaten'!$B$4:$E$125,4,FALSE)</f>
        <v>41035</v>
      </c>
      <c r="J101" s="120">
        <f t="shared" si="1"/>
        <v>450.95327604726106</v>
      </c>
      <c r="N101" s="16" t="s">
        <v>118</v>
      </c>
    </row>
    <row r="102" spans="1:14" s="22" customFormat="1" ht="8.25" customHeight="1" x14ac:dyDescent="0.25">
      <c r="A102" s="19"/>
      <c r="B102" s="16">
        <v>152</v>
      </c>
      <c r="C102" s="16" t="s">
        <v>26</v>
      </c>
      <c r="D102" s="16"/>
      <c r="E102" s="16">
        <v>20</v>
      </c>
      <c r="F102" s="16">
        <v>439</v>
      </c>
      <c r="G102" s="103" t="s">
        <v>120</v>
      </c>
      <c r="H102" s="21">
        <f>VLOOKUP(F102,'2019_Rand_Grafik_Rohdaten'!$B$4:$E$125,3,FALSE)</f>
        <v>5520</v>
      </c>
      <c r="I102" s="21">
        <f>VLOOKUP(F102,'2019_Rand_Grafik_Rohdaten'!$B$4:$E$125,4,FALSE)</f>
        <v>10780</v>
      </c>
      <c r="J102" s="120">
        <f t="shared" si="1"/>
        <v>95.28985507246378</v>
      </c>
      <c r="N102" s="16" t="s">
        <v>119</v>
      </c>
    </row>
    <row r="103" spans="1:14" s="22" customFormat="1" ht="8.25" customHeight="1" x14ac:dyDescent="0.25">
      <c r="A103" s="19"/>
      <c r="B103" s="16">
        <v>153</v>
      </c>
      <c r="C103" s="16"/>
      <c r="D103" s="16"/>
      <c r="E103" s="16">
        <v>71</v>
      </c>
      <c r="F103" s="16">
        <v>441</v>
      </c>
      <c r="G103" s="103" t="s">
        <v>121</v>
      </c>
      <c r="H103" s="21">
        <f>VLOOKUP(F103,'2019_Rand_Grafik_Rohdaten'!$B$4:$E$125,3,FALSE)</f>
        <v>628</v>
      </c>
      <c r="I103" s="21">
        <f>VLOOKUP(F103,'2019_Rand_Grafik_Rohdaten'!$B$4:$E$125,4,FALSE)</f>
        <v>695</v>
      </c>
      <c r="J103" s="120">
        <f t="shared" si="1"/>
        <v>10.668789808917182</v>
      </c>
      <c r="N103" s="16" t="s">
        <v>120</v>
      </c>
    </row>
    <row r="104" spans="1:14" s="22" customFormat="1" ht="8.25" customHeight="1" x14ac:dyDescent="0.25">
      <c r="A104" s="19"/>
      <c r="B104" s="16">
        <v>154</v>
      </c>
      <c r="C104" s="16"/>
      <c r="D104" s="16"/>
      <c r="E104" s="16">
        <v>57</v>
      </c>
      <c r="F104" s="16">
        <v>442</v>
      </c>
      <c r="G104" s="103" t="s">
        <v>122</v>
      </c>
      <c r="H104" s="21">
        <f>VLOOKUP(F104,'2019_Rand_Grafik_Rohdaten'!$B$4:$E$125,3,FALSE)</f>
        <v>1005</v>
      </c>
      <c r="I104" s="21">
        <f>VLOOKUP(F104,'2019_Rand_Grafik_Rohdaten'!$B$4:$E$125,4,FALSE)</f>
        <v>1465</v>
      </c>
      <c r="J104" s="120">
        <f t="shared" si="1"/>
        <v>45.771144278606954</v>
      </c>
      <c r="N104" s="16" t="s">
        <v>121</v>
      </c>
    </row>
    <row r="105" spans="1:14" s="22" customFormat="1" ht="8.25" customHeight="1" x14ac:dyDescent="0.25">
      <c r="A105" s="19"/>
      <c r="B105" s="16">
        <v>155</v>
      </c>
      <c r="C105" s="16"/>
      <c r="D105" s="16"/>
      <c r="E105" s="16">
        <v>28</v>
      </c>
      <c r="F105" s="16">
        <v>444</v>
      </c>
      <c r="G105" s="103" t="s">
        <v>123</v>
      </c>
      <c r="H105" s="21">
        <f>VLOOKUP(F105,'2019_Rand_Grafik_Rohdaten'!$B$4:$E$125,3,FALSE)</f>
        <v>6071</v>
      </c>
      <c r="I105" s="21">
        <f>VLOOKUP(F105,'2019_Rand_Grafik_Rohdaten'!$B$4:$E$125,4,FALSE)</f>
        <v>4825</v>
      </c>
      <c r="J105" s="120">
        <f t="shared" si="1"/>
        <v>-20.523801680118595</v>
      </c>
      <c r="N105" s="16" t="s">
        <v>122</v>
      </c>
    </row>
    <row r="106" spans="1:14" s="22" customFormat="1" ht="8.25" customHeight="1" x14ac:dyDescent="0.25">
      <c r="A106" s="19"/>
      <c r="B106" s="16">
        <v>156</v>
      </c>
      <c r="C106" s="16"/>
      <c r="D106" s="16"/>
      <c r="E106" s="16">
        <v>70</v>
      </c>
      <c r="F106" s="16">
        <v>445</v>
      </c>
      <c r="G106" s="103" t="s">
        <v>124</v>
      </c>
      <c r="H106" s="21">
        <f>VLOOKUP(F106,'2019_Rand_Grafik_Rohdaten'!$B$4:$E$125,3,FALSE)</f>
        <v>420</v>
      </c>
      <c r="I106" s="21">
        <f>VLOOKUP(F106,'2019_Rand_Grafik_Rohdaten'!$B$4:$E$125,4,FALSE)</f>
        <v>970</v>
      </c>
      <c r="J106" s="120">
        <f t="shared" si="1"/>
        <v>130.95238095238093</v>
      </c>
      <c r="N106" s="16" t="s">
        <v>123</v>
      </c>
    </row>
    <row r="107" spans="1:14" s="22" customFormat="1" ht="8.25" customHeight="1" x14ac:dyDescent="0.25">
      <c r="A107" s="19"/>
      <c r="B107" s="16">
        <v>161</v>
      </c>
      <c r="C107" s="16"/>
      <c r="D107" s="16"/>
      <c r="E107" s="16">
        <v>21</v>
      </c>
      <c r="F107" s="16">
        <v>451</v>
      </c>
      <c r="G107" s="103" t="s">
        <v>125</v>
      </c>
      <c r="H107" s="21">
        <f>VLOOKUP(F107,'2019_Rand_Grafik_Rohdaten'!$B$4:$E$125,3,FALSE)</f>
        <v>7530</v>
      </c>
      <c r="I107" s="21">
        <f>VLOOKUP(F107,'2019_Rand_Grafik_Rohdaten'!$B$4:$E$125,4,FALSE)</f>
        <v>6740</v>
      </c>
      <c r="J107" s="120">
        <f t="shared" si="1"/>
        <v>-10.491367861885792</v>
      </c>
      <c r="N107" s="16" t="s">
        <v>124</v>
      </c>
    </row>
    <row r="108" spans="1:14" s="22" customFormat="1" ht="8.25" customHeight="1" x14ac:dyDescent="0.25">
      <c r="A108" s="19"/>
      <c r="B108" s="16">
        <v>165</v>
      </c>
      <c r="C108" s="16"/>
      <c r="D108" s="16"/>
      <c r="E108" s="16">
        <v>74</v>
      </c>
      <c r="F108" s="16">
        <v>458</v>
      </c>
      <c r="G108" s="103" t="s">
        <v>126</v>
      </c>
      <c r="H108" s="21">
        <f>VLOOKUP(F108,'2019_Rand_Grafik_Rohdaten'!$B$4:$E$125,3,FALSE)</f>
        <v>248</v>
      </c>
      <c r="I108" s="21">
        <f>VLOOKUP(F108,'2019_Rand_Grafik_Rohdaten'!$B$4:$E$125,4,FALSE)</f>
        <v>755</v>
      </c>
      <c r="J108" s="120">
        <f t="shared" si="1"/>
        <v>204.43548387096774</v>
      </c>
      <c r="N108" s="16" t="s">
        <v>125</v>
      </c>
    </row>
    <row r="109" spans="1:14" s="22" customFormat="1" ht="8.25" customHeight="1" x14ac:dyDescent="0.25">
      <c r="A109" s="19"/>
      <c r="B109" s="16">
        <v>166</v>
      </c>
      <c r="C109" s="16"/>
      <c r="D109" s="16"/>
      <c r="E109" s="16">
        <v>93</v>
      </c>
      <c r="F109" s="16">
        <v>460</v>
      </c>
      <c r="G109" s="103" t="s">
        <v>127</v>
      </c>
      <c r="H109" s="21">
        <f>VLOOKUP(F109,'2019_Rand_Grafik_Rohdaten'!$B$4:$E$125,3,FALSE)</f>
        <v>180</v>
      </c>
      <c r="I109" s="21">
        <f>VLOOKUP(F109,'2019_Rand_Grafik_Rohdaten'!$B$4:$E$125,4,FALSE)</f>
        <v>375</v>
      </c>
      <c r="J109" s="120">
        <f t="shared" si="1"/>
        <v>108.33333333333334</v>
      </c>
      <c r="N109" s="16" t="s">
        <v>126</v>
      </c>
    </row>
    <row r="110" spans="1:14" s="22" customFormat="1" ht="8.25" customHeight="1" x14ac:dyDescent="0.25">
      <c r="A110" s="19"/>
      <c r="B110" s="16">
        <v>167</v>
      </c>
      <c r="C110" s="16"/>
      <c r="D110" s="16"/>
      <c r="E110" s="16">
        <v>33</v>
      </c>
      <c r="F110" s="16">
        <v>461</v>
      </c>
      <c r="G110" s="103" t="s">
        <v>128</v>
      </c>
      <c r="H110" s="21">
        <f>VLOOKUP(F110,'2019_Rand_Grafik_Rohdaten'!$B$4:$E$125,3,FALSE)</f>
        <v>1514</v>
      </c>
      <c r="I110" s="21">
        <f>VLOOKUP(F110,'2019_Rand_Grafik_Rohdaten'!$B$4:$E$125,4,FALSE)</f>
        <v>4295</v>
      </c>
      <c r="J110" s="120">
        <f t="shared" si="1"/>
        <v>183.68560105680319</v>
      </c>
      <c r="N110" s="16" t="s">
        <v>127</v>
      </c>
    </row>
    <row r="111" spans="1:14" s="22" customFormat="1" ht="8.25" customHeight="1" x14ac:dyDescent="0.25">
      <c r="A111" s="19"/>
      <c r="B111" s="16">
        <v>168</v>
      </c>
      <c r="C111" s="16"/>
      <c r="D111" s="16"/>
      <c r="E111" s="16">
        <v>55</v>
      </c>
      <c r="F111" s="16">
        <v>462</v>
      </c>
      <c r="G111" s="103" t="s">
        <v>129</v>
      </c>
      <c r="H111" s="21">
        <f>VLOOKUP(F111,'2019_Rand_Grafik_Rohdaten'!$B$4:$E$125,3,FALSE)</f>
        <v>1689</v>
      </c>
      <c r="I111" s="21">
        <f>VLOOKUP(F111,'2019_Rand_Grafik_Rohdaten'!$B$4:$E$125,4,FALSE)</f>
        <v>1870</v>
      </c>
      <c r="J111" s="120">
        <f t="shared" si="1"/>
        <v>10.716400236826516</v>
      </c>
      <c r="N111" s="16" t="s">
        <v>128</v>
      </c>
    </row>
    <row r="112" spans="1:14" s="22" customFormat="1" ht="8.25" customHeight="1" x14ac:dyDescent="0.25">
      <c r="A112" s="19"/>
      <c r="B112" s="16">
        <v>169</v>
      </c>
      <c r="C112" s="16"/>
      <c r="D112" s="16"/>
      <c r="E112" s="16">
        <v>88</v>
      </c>
      <c r="F112" s="16">
        <v>465</v>
      </c>
      <c r="G112" s="103" t="s">
        <v>130</v>
      </c>
      <c r="H112" s="21">
        <f>VLOOKUP(F112,'2019_Rand_Grafik_Rohdaten'!$B$4:$E$125,3,FALSE)</f>
        <v>210</v>
      </c>
      <c r="I112" s="21">
        <f>VLOOKUP(F112,'2019_Rand_Grafik_Rohdaten'!$B$4:$E$125,4,FALSE)</f>
        <v>460</v>
      </c>
      <c r="J112" s="120">
        <f t="shared" si="1"/>
        <v>119.04761904761907</v>
      </c>
      <c r="N112" s="16" t="s">
        <v>129</v>
      </c>
    </row>
    <row r="113" spans="1:14" s="22" customFormat="1" ht="8.25" customHeight="1" x14ac:dyDescent="0.25">
      <c r="A113" s="19"/>
      <c r="B113" s="16">
        <v>170</v>
      </c>
      <c r="C113" s="16"/>
      <c r="D113" s="16"/>
      <c r="E113" s="16">
        <v>58</v>
      </c>
      <c r="F113" s="16">
        <v>467</v>
      </c>
      <c r="G113" s="103" t="s">
        <v>131</v>
      </c>
      <c r="H113" s="21">
        <f>VLOOKUP(F113,'2019_Rand_Grafik_Rohdaten'!$B$4:$E$125,3,FALSE)</f>
        <v>822</v>
      </c>
      <c r="I113" s="21">
        <f>VLOOKUP(F113,'2019_Rand_Grafik_Rohdaten'!$B$4:$E$125,4,FALSE)</f>
        <v>1550</v>
      </c>
      <c r="J113" s="120">
        <f t="shared" si="1"/>
        <v>88.56447688564478</v>
      </c>
      <c r="N113" s="16" t="s">
        <v>130</v>
      </c>
    </row>
    <row r="114" spans="1:14" s="22" customFormat="1" ht="8.25" customHeight="1" x14ac:dyDescent="0.25">
      <c r="A114" s="19"/>
      <c r="B114" s="16">
        <v>176</v>
      </c>
      <c r="C114" s="16" t="s">
        <v>26</v>
      </c>
      <c r="D114" s="16"/>
      <c r="E114" s="16">
        <v>3</v>
      </c>
      <c r="F114" s="16">
        <v>475</v>
      </c>
      <c r="G114" s="103" t="s">
        <v>132</v>
      </c>
      <c r="H114" s="21">
        <f>VLOOKUP(F114,'2019_Rand_Grafik_Rohdaten'!$B$4:$E$125,3,FALSE)</f>
        <v>5458</v>
      </c>
      <c r="I114" s="21">
        <f>VLOOKUP(F114,'2019_Rand_Grafik_Rohdaten'!$B$4:$E$125,4,FALSE)</f>
        <v>84805</v>
      </c>
      <c r="J114" s="120">
        <f t="shared" si="1"/>
        <v>1453.7742762916819</v>
      </c>
      <c r="N114" s="16" t="s">
        <v>131</v>
      </c>
    </row>
    <row r="115" spans="1:14" s="22" customFormat="1" ht="8.25" customHeight="1" x14ac:dyDescent="0.25">
      <c r="A115" s="19"/>
      <c r="B115" s="16">
        <v>177</v>
      </c>
      <c r="C115" s="16"/>
      <c r="D115" s="16"/>
      <c r="E115" s="16">
        <v>32</v>
      </c>
      <c r="F115" s="16">
        <v>476</v>
      </c>
      <c r="G115" s="103" t="s">
        <v>133</v>
      </c>
      <c r="H115" s="21">
        <f>VLOOKUP(F115,'2019_Rand_Grafik_Rohdaten'!$B$4:$E$125,3,FALSE)</f>
        <v>3803</v>
      </c>
      <c r="I115" s="21">
        <f>VLOOKUP(F115,'2019_Rand_Grafik_Rohdaten'!$B$4:$E$125,4,FALSE)</f>
        <v>4190</v>
      </c>
      <c r="J115" s="120">
        <f t="shared" si="1"/>
        <v>10.1761767026032</v>
      </c>
      <c r="N115" s="16" t="s">
        <v>132</v>
      </c>
    </row>
    <row r="116" spans="1:14" s="22" customFormat="1" ht="8.25" customHeight="1" x14ac:dyDescent="0.25">
      <c r="A116" s="19"/>
      <c r="B116" s="16">
        <v>179</v>
      </c>
      <c r="C116" s="16" t="s">
        <v>26</v>
      </c>
      <c r="D116" s="16"/>
      <c r="E116" s="16">
        <v>16</v>
      </c>
      <c r="F116" s="16">
        <v>479</v>
      </c>
      <c r="G116" s="103" t="s">
        <v>134</v>
      </c>
      <c r="H116" s="21">
        <f>VLOOKUP(F116,'2019_Rand_Grafik_Rohdaten'!$B$4:$E$125,3,FALSE)</f>
        <v>5536</v>
      </c>
      <c r="I116" s="21">
        <f>VLOOKUP(F116,'2019_Rand_Grafik_Rohdaten'!$B$4:$E$125,4,FALSE)</f>
        <v>10490</v>
      </c>
      <c r="J116" s="120">
        <f t="shared" si="1"/>
        <v>89.486994219653184</v>
      </c>
      <c r="N116" s="16" t="s">
        <v>133</v>
      </c>
    </row>
    <row r="117" spans="1:14" s="22" customFormat="1" ht="8.25" customHeight="1" x14ac:dyDescent="0.25">
      <c r="A117" s="19"/>
      <c r="B117" s="16">
        <v>180</v>
      </c>
      <c r="C117" s="16"/>
      <c r="D117" s="16"/>
      <c r="E117" s="16">
        <v>81</v>
      </c>
      <c r="F117" s="16">
        <v>482</v>
      </c>
      <c r="G117" s="103" t="s">
        <v>135</v>
      </c>
      <c r="H117" s="21">
        <f>VLOOKUP(F117,'2019_Rand_Grafik_Rohdaten'!$B$4:$E$125,3,FALSE)</f>
        <v>400</v>
      </c>
      <c r="I117" s="21">
        <f>VLOOKUP(F117,'2019_Rand_Grafik_Rohdaten'!$B$4:$E$125,4,FALSE)</f>
        <v>565</v>
      </c>
      <c r="J117" s="120">
        <f t="shared" si="1"/>
        <v>41.25</v>
      </c>
      <c r="N117" s="16" t="s">
        <v>134</v>
      </c>
    </row>
    <row r="118" spans="1:14" s="22" customFormat="1" ht="8.25" customHeight="1" x14ac:dyDescent="0.25">
      <c r="A118" s="19"/>
      <c r="B118" s="16">
        <v>181</v>
      </c>
      <c r="C118" s="16"/>
      <c r="D118" s="16"/>
      <c r="E118" s="16">
        <v>35</v>
      </c>
      <c r="F118" s="16">
        <v>499</v>
      </c>
      <c r="G118" s="103" t="s">
        <v>136</v>
      </c>
      <c r="H118" s="21">
        <f>VLOOKUP(F118,'2019_Rand_Grafik_Rohdaten'!$B$4:$E$125,3,FALSE)</f>
        <v>3214</v>
      </c>
      <c r="I118" s="21">
        <f>VLOOKUP(F118,'2019_Rand_Grafik_Rohdaten'!$B$4:$E$125,4,FALSE)</f>
        <v>3570</v>
      </c>
      <c r="J118" s="120">
        <f t="shared" si="1"/>
        <v>11.076540136901045</v>
      </c>
      <c r="N118" s="16" t="s">
        <v>135</v>
      </c>
    </row>
    <row r="119" spans="1:14" s="22" customFormat="1" ht="8.25" customHeight="1" x14ac:dyDescent="0.25">
      <c r="A119" s="19"/>
      <c r="B119" s="25">
        <v>182</v>
      </c>
      <c r="C119" s="25" t="s">
        <v>26</v>
      </c>
      <c r="D119" s="25" t="s">
        <v>69</v>
      </c>
      <c r="E119" s="25"/>
      <c r="F119" s="25">
        <v>4000</v>
      </c>
      <c r="G119" s="103" t="s">
        <v>302</v>
      </c>
      <c r="H119" s="21">
        <f>VLOOKUP(F119,'2019_Rand_Grafik_Rohdaten'!$B$4:$E$125,3,FALSE)</f>
        <v>73534</v>
      </c>
      <c r="I119" s="21">
        <f>VLOOKUP(F119,'2019_Rand_Grafik_Rohdaten'!$B$4:$E$125,4,FALSE)</f>
        <v>226045</v>
      </c>
      <c r="J119" s="120">
        <f t="shared" si="1"/>
        <v>207.40201811406968</v>
      </c>
      <c r="N119" s="16" t="s">
        <v>136</v>
      </c>
    </row>
    <row r="120" spans="1:14" s="22" customFormat="1" ht="8.25" customHeight="1" x14ac:dyDescent="0.25">
      <c r="A120" s="19"/>
      <c r="B120" s="25">
        <v>191</v>
      </c>
      <c r="C120" s="25" t="s">
        <v>26</v>
      </c>
      <c r="D120" s="25" t="s">
        <v>69</v>
      </c>
      <c r="E120" s="25"/>
      <c r="F120" s="25">
        <v>5000</v>
      </c>
      <c r="G120" s="103" t="s">
        <v>137</v>
      </c>
      <c r="H120" s="21">
        <f>VLOOKUP(F120,'2019_Rand_Grafik_Rohdaten'!$B$4:$E$125,3,FALSE)</f>
        <v>667</v>
      </c>
      <c r="I120" s="21">
        <f>VLOOKUP(F120,'2019_Rand_Grafik_Rohdaten'!$B$4:$E$125,4,FALSE)</f>
        <v>1065</v>
      </c>
      <c r="J120" s="120">
        <f t="shared" si="1"/>
        <v>59.670164917541229</v>
      </c>
    </row>
    <row r="121" spans="1:14" s="22" customFormat="1" ht="8.25" customHeight="1" x14ac:dyDescent="0.25">
      <c r="A121" s="19"/>
      <c r="B121" s="16">
        <v>192</v>
      </c>
      <c r="C121" s="16" t="s">
        <v>26</v>
      </c>
      <c r="D121" s="16" t="s">
        <v>138</v>
      </c>
      <c r="E121" s="16"/>
      <c r="F121" s="16">
        <v>997</v>
      </c>
      <c r="G121" s="103" t="s">
        <v>139</v>
      </c>
      <c r="H121" s="21">
        <f>VLOOKUP(F121,'2019_Rand_Grafik_Rohdaten'!$B$4:$E$125,3,FALSE)</f>
        <v>1620</v>
      </c>
      <c r="I121" s="21">
        <f>VLOOKUP(F121,'2019_Rand_Grafik_Rohdaten'!$B$4:$E$125,4,FALSE)</f>
        <v>3540</v>
      </c>
      <c r="J121" s="120">
        <f t="shared" si="1"/>
        <v>118.5185185185185</v>
      </c>
      <c r="N121" s="25" t="s">
        <v>137</v>
      </c>
    </row>
    <row r="122" spans="1:14" s="22" customFormat="1" ht="8.25" customHeight="1" x14ac:dyDescent="0.25">
      <c r="A122" s="19"/>
      <c r="B122" s="16">
        <v>195</v>
      </c>
      <c r="C122" s="16" t="s">
        <v>26</v>
      </c>
      <c r="D122" s="16" t="s">
        <v>138</v>
      </c>
      <c r="E122" s="16"/>
      <c r="F122" s="16">
        <v>998</v>
      </c>
      <c r="G122" s="103" t="s">
        <v>140</v>
      </c>
      <c r="H122" s="21">
        <f>VLOOKUP(F122,'2019_Rand_Grafik_Rohdaten'!$B$4:$E$125,3,FALSE)</f>
        <v>6845</v>
      </c>
      <c r="I122" s="21">
        <f>VLOOKUP(F122,'2019_Rand_Grafik_Rohdaten'!$B$4:$E$125,4,FALSE)</f>
        <v>8730</v>
      </c>
      <c r="J122" s="120">
        <f t="shared" si="1"/>
        <v>27.538349159970778</v>
      </c>
      <c r="N122" s="16" t="s">
        <v>139</v>
      </c>
    </row>
    <row r="123" spans="1:14" s="34" customFormat="1" ht="16.5" customHeight="1" x14ac:dyDescent="0.25">
      <c r="A123" s="28"/>
      <c r="B123" s="29">
        <v>196</v>
      </c>
      <c r="C123" s="29" t="s">
        <v>26</v>
      </c>
      <c r="D123" s="29" t="s">
        <v>69</v>
      </c>
      <c r="E123" s="29"/>
      <c r="F123" s="29">
        <v>9999</v>
      </c>
      <c r="G123" s="117" t="s">
        <v>141</v>
      </c>
      <c r="H123" s="21">
        <f>VLOOKUP(F123,'2019_Rand_Grafik_Rohdaten'!$B$4:$E$125,3,FALSE)</f>
        <v>461486</v>
      </c>
      <c r="I123" s="21">
        <f>VLOOKUP(F123,'2019_Rand_Grafik_Rohdaten'!$B$4:$E$125,4,FALSE)</f>
        <v>841165</v>
      </c>
      <c r="J123" s="120">
        <f t="shared" si="1"/>
        <v>82.273135046350262</v>
      </c>
      <c r="N123" s="35" t="s">
        <v>140</v>
      </c>
    </row>
    <row r="124" spans="1:14" ht="8.25" customHeight="1" x14ac:dyDescent="0.25">
      <c r="B124" s="25"/>
      <c r="C124" s="25"/>
      <c r="D124" s="25"/>
      <c r="E124" s="25"/>
      <c r="F124" s="25"/>
      <c r="G124" s="25"/>
      <c r="H124" s="36"/>
      <c r="I124" s="36"/>
      <c r="J124" s="38"/>
      <c r="K124" s="13"/>
      <c r="L124" s="13"/>
      <c r="N124" s="16"/>
    </row>
    <row r="125" spans="1:14" ht="8.25" customHeight="1" x14ac:dyDescent="0.25">
      <c r="B125" s="25"/>
      <c r="C125" s="25"/>
      <c r="D125" s="25"/>
      <c r="E125" s="25"/>
      <c r="F125" s="25"/>
      <c r="G125" s="39" t="s">
        <v>142</v>
      </c>
      <c r="H125" s="36"/>
      <c r="I125" s="36"/>
      <c r="J125" s="38"/>
      <c r="K125" s="13"/>
      <c r="L125" s="13"/>
      <c r="N125" s="16"/>
    </row>
    <row r="126" spans="1:14" ht="8.25" customHeight="1" x14ac:dyDescent="0.25">
      <c r="G126" s="13"/>
      <c r="H126" s="13"/>
      <c r="I126" s="13"/>
      <c r="J126" s="13"/>
      <c r="K126" s="13"/>
      <c r="L126" s="13"/>
      <c r="N126" s="25" t="s">
        <v>143</v>
      </c>
    </row>
    <row r="127" spans="1:14" ht="8.25" customHeight="1" x14ac:dyDescent="0.25">
      <c r="G127" s="21" t="s">
        <v>144</v>
      </c>
      <c r="H127" s="13"/>
      <c r="I127" s="13"/>
      <c r="J127" s="13"/>
      <c r="K127" s="13"/>
      <c r="L127" s="13"/>
    </row>
    <row r="128" spans="1:14" ht="8.25" customHeight="1" x14ac:dyDescent="0.25">
      <c r="G128" s="13"/>
      <c r="H128" s="13"/>
      <c r="I128" s="13"/>
      <c r="J128" s="13"/>
      <c r="K128" s="13"/>
      <c r="L128" s="13"/>
    </row>
    <row r="129" spans="7:12" ht="8.25" customHeight="1" x14ac:dyDescent="0.25">
      <c r="G129" s="13"/>
      <c r="H129" s="13"/>
      <c r="I129" s="13"/>
      <c r="J129" s="13"/>
      <c r="K129" s="13"/>
      <c r="L129" s="13"/>
    </row>
    <row r="130" spans="7:12" ht="8.25" customHeight="1" x14ac:dyDescent="0.25">
      <c r="G130" s="13"/>
      <c r="H130" s="13"/>
      <c r="I130" s="13"/>
      <c r="J130" s="13"/>
      <c r="K130" s="13"/>
      <c r="L130" s="13"/>
    </row>
    <row r="131" spans="7:12" ht="8.25" customHeight="1" x14ac:dyDescent="0.25">
      <c r="G131" s="13"/>
      <c r="H131" s="13"/>
      <c r="I131" s="13"/>
      <c r="J131" s="13"/>
      <c r="K131" s="13"/>
      <c r="L131" s="13"/>
    </row>
    <row r="132" spans="7:12" ht="8.25" customHeight="1" x14ac:dyDescent="0.25">
      <c r="G132" s="13"/>
      <c r="H132" s="13"/>
      <c r="I132" s="13"/>
      <c r="J132" s="13"/>
      <c r="K132" s="13"/>
      <c r="L132" s="13"/>
    </row>
    <row r="133" spans="7:12" ht="8.25" customHeight="1" x14ac:dyDescent="0.25">
      <c r="G133" s="13"/>
      <c r="H133" s="13"/>
      <c r="I133" s="13"/>
      <c r="J133" s="13"/>
      <c r="K133" s="13"/>
      <c r="L133" s="13"/>
    </row>
    <row r="134" spans="7:12" ht="8.25" customHeight="1" x14ac:dyDescent="0.25">
      <c r="G134" s="13"/>
      <c r="H134" s="13"/>
      <c r="I134" s="13"/>
      <c r="J134" s="13"/>
      <c r="K134" s="13"/>
      <c r="L134" s="13"/>
    </row>
    <row r="135" spans="7:12" ht="8.25" customHeight="1" x14ac:dyDescent="0.25">
      <c r="G135" s="13"/>
      <c r="H135" s="13"/>
      <c r="I135" s="13"/>
      <c r="J135" s="13"/>
      <c r="K135" s="13"/>
      <c r="L135" s="13"/>
    </row>
    <row r="136" spans="7:12" ht="8.25" customHeight="1" x14ac:dyDescent="0.25">
      <c r="G136" s="13"/>
      <c r="H136" s="13"/>
      <c r="I136" s="13"/>
      <c r="J136" s="13"/>
      <c r="K136" s="13"/>
      <c r="L136" s="13"/>
    </row>
    <row r="137" spans="7:12" ht="8.25" customHeight="1" x14ac:dyDescent="0.25">
      <c r="G137" s="13"/>
      <c r="H137" s="13"/>
      <c r="I137" s="13"/>
      <c r="J137" s="13"/>
      <c r="K137" s="13"/>
      <c r="L137" s="13"/>
    </row>
    <row r="138" spans="7:12" ht="8.25" customHeight="1" x14ac:dyDescent="0.25">
      <c r="G138" s="13"/>
      <c r="H138" s="13"/>
      <c r="I138" s="13"/>
      <c r="J138" s="13"/>
      <c r="K138" s="13"/>
      <c r="L138" s="13"/>
    </row>
    <row r="139" spans="7:12" ht="8.25" customHeight="1" x14ac:dyDescent="0.25">
      <c r="G139" s="13"/>
      <c r="H139" s="13"/>
      <c r="I139" s="13"/>
      <c r="J139" s="13"/>
      <c r="K139" s="13"/>
      <c r="L139" s="13"/>
    </row>
    <row r="140" spans="7:12" ht="8.25" customHeight="1" x14ac:dyDescent="0.25">
      <c r="G140" s="13"/>
      <c r="H140" s="13"/>
      <c r="I140" s="13"/>
      <c r="J140" s="13"/>
      <c r="K140" s="13"/>
      <c r="L140" s="13"/>
    </row>
    <row r="141" spans="7:12" ht="8.25" customHeight="1" x14ac:dyDescent="0.25">
      <c r="G141" s="13"/>
      <c r="H141" s="13"/>
      <c r="I141" s="13"/>
      <c r="J141" s="13"/>
      <c r="K141" s="13"/>
      <c r="L141" s="13"/>
    </row>
    <row r="142" spans="7:12" ht="8.25" customHeight="1" x14ac:dyDescent="0.25">
      <c r="G142" s="13"/>
      <c r="H142" s="13"/>
      <c r="I142" s="13"/>
      <c r="J142" s="13"/>
      <c r="K142" s="13"/>
      <c r="L142" s="13"/>
    </row>
    <row r="143" spans="7:12" ht="8.25" customHeight="1" x14ac:dyDescent="0.25">
      <c r="G143" s="13"/>
      <c r="H143" s="13"/>
      <c r="I143" s="13"/>
      <c r="J143" s="13"/>
      <c r="K143" s="13"/>
      <c r="L143" s="13"/>
    </row>
    <row r="144" spans="7:12" ht="8.25" customHeight="1" x14ac:dyDescent="0.25">
      <c r="G144" s="13"/>
      <c r="H144" s="13"/>
      <c r="I144" s="13"/>
      <c r="J144" s="13"/>
      <c r="K144" s="13"/>
      <c r="L144" s="13"/>
    </row>
    <row r="145" spans="7:12" ht="8.25" customHeight="1" x14ac:dyDescent="0.25">
      <c r="G145" s="13"/>
      <c r="H145" s="13"/>
      <c r="I145" s="13"/>
      <c r="J145" s="13"/>
      <c r="K145" s="13"/>
      <c r="L145" s="13"/>
    </row>
    <row r="146" spans="7:12" ht="8.25" customHeight="1" x14ac:dyDescent="0.25">
      <c r="G146" s="13"/>
      <c r="H146" s="13"/>
      <c r="I146" s="13"/>
      <c r="J146" s="13"/>
      <c r="K146" s="13"/>
      <c r="L146" s="13"/>
    </row>
    <row r="147" spans="7:12" ht="8.25" customHeight="1" x14ac:dyDescent="0.25">
      <c r="G147" s="13"/>
      <c r="H147" s="13"/>
      <c r="I147" s="13"/>
      <c r="J147" s="13"/>
      <c r="K147" s="13"/>
      <c r="L147" s="13"/>
    </row>
    <row r="148" spans="7:12" ht="8.25" customHeight="1" x14ac:dyDescent="0.25">
      <c r="G148" s="13"/>
      <c r="H148" s="13"/>
      <c r="I148" s="13"/>
      <c r="J148" s="13"/>
      <c r="K148" s="13"/>
      <c r="L148" s="13"/>
    </row>
    <row r="149" spans="7:12" ht="8.25" customHeight="1" x14ac:dyDescent="0.25">
      <c r="G149" s="13"/>
      <c r="H149" s="13"/>
      <c r="I149" s="13"/>
      <c r="J149" s="13"/>
      <c r="K149" s="13"/>
      <c r="L149" s="13"/>
    </row>
    <row r="150" spans="7:12" ht="8.25" customHeight="1" x14ac:dyDescent="0.25">
      <c r="G150" s="13"/>
      <c r="H150" s="13"/>
      <c r="I150" s="13"/>
      <c r="J150" s="13"/>
      <c r="K150" s="13"/>
      <c r="L150" s="13"/>
    </row>
    <row r="151" spans="7:12" ht="8.25" customHeight="1" x14ac:dyDescent="0.25">
      <c r="G151" s="13"/>
      <c r="H151" s="13"/>
      <c r="I151" s="13"/>
      <c r="J151" s="13"/>
      <c r="K151" s="13"/>
      <c r="L151" s="13"/>
    </row>
    <row r="152" spans="7:12" ht="8.25" customHeight="1" x14ac:dyDescent="0.25">
      <c r="G152" s="13"/>
      <c r="H152" s="13"/>
      <c r="I152" s="13"/>
      <c r="J152" s="13"/>
      <c r="K152" s="13"/>
      <c r="L152" s="13"/>
    </row>
    <row r="153" spans="7:12" ht="8.25" customHeight="1" x14ac:dyDescent="0.25">
      <c r="G153" s="13"/>
      <c r="H153" s="13"/>
      <c r="I153" s="13"/>
      <c r="J153" s="13"/>
      <c r="K153" s="13"/>
      <c r="L153" s="13"/>
    </row>
    <row r="154" spans="7:12" ht="8.25" customHeight="1" x14ac:dyDescent="0.25">
      <c r="G154" s="13"/>
      <c r="H154" s="13"/>
      <c r="I154" s="13"/>
      <c r="J154" s="13"/>
      <c r="K154" s="13"/>
      <c r="L154" s="13"/>
    </row>
    <row r="155" spans="7:12" ht="8.25" customHeight="1" x14ac:dyDescent="0.25">
      <c r="G155" s="13"/>
      <c r="H155" s="13"/>
      <c r="I155" s="13"/>
      <c r="J155" s="13"/>
      <c r="K155" s="13"/>
      <c r="L155" s="13"/>
    </row>
    <row r="156" spans="7:12" ht="8.25" customHeight="1" x14ac:dyDescent="0.25">
      <c r="G156" s="13"/>
      <c r="H156" s="13"/>
      <c r="I156" s="13"/>
      <c r="J156" s="13"/>
      <c r="K156" s="13"/>
      <c r="L156" s="13"/>
    </row>
    <row r="157" spans="7:12" ht="8.25" customHeight="1" x14ac:dyDescent="0.25">
      <c r="G157" s="13"/>
      <c r="H157" s="13"/>
      <c r="I157" s="13"/>
      <c r="J157" s="13"/>
      <c r="K157" s="13"/>
      <c r="L157" s="13"/>
    </row>
    <row r="158" spans="7:12" ht="8.25" customHeight="1" x14ac:dyDescent="0.25">
      <c r="G158" s="13"/>
      <c r="H158" s="13"/>
      <c r="I158" s="13"/>
      <c r="J158" s="13"/>
      <c r="K158" s="13"/>
      <c r="L158" s="13"/>
    </row>
    <row r="159" spans="7:12" ht="8.25" customHeight="1" x14ac:dyDescent="0.25">
      <c r="G159" s="13"/>
      <c r="H159" s="13"/>
      <c r="I159" s="13"/>
      <c r="J159" s="13"/>
      <c r="K159" s="13"/>
      <c r="L159" s="13"/>
    </row>
    <row r="160" spans="7:12" ht="8.25" customHeight="1" x14ac:dyDescent="0.25">
      <c r="G160" s="13"/>
      <c r="H160" s="13"/>
      <c r="I160" s="13"/>
      <c r="J160" s="13"/>
      <c r="K160" s="13"/>
      <c r="L160" s="13"/>
    </row>
    <row r="161" spans="7:12" ht="8.25" customHeight="1" x14ac:dyDescent="0.25">
      <c r="G161" s="13"/>
      <c r="H161" s="13"/>
      <c r="I161" s="13"/>
      <c r="J161" s="13"/>
      <c r="K161" s="13"/>
      <c r="L161" s="13"/>
    </row>
    <row r="162" spans="7:12" ht="8.25" customHeight="1" x14ac:dyDescent="0.25">
      <c r="G162" s="13"/>
      <c r="H162" s="13"/>
      <c r="I162" s="13"/>
      <c r="J162" s="13"/>
      <c r="K162" s="13"/>
      <c r="L162" s="13"/>
    </row>
    <row r="163" spans="7:12" ht="8.25" customHeight="1" x14ac:dyDescent="0.25">
      <c r="G163" s="13"/>
      <c r="H163" s="13"/>
      <c r="I163" s="13"/>
      <c r="J163" s="13"/>
      <c r="K163" s="13"/>
      <c r="L163" s="13"/>
    </row>
    <row r="164" spans="7:12" ht="8.25" customHeight="1" x14ac:dyDescent="0.25">
      <c r="G164" s="13"/>
      <c r="H164" s="13"/>
      <c r="I164" s="13"/>
      <c r="J164" s="13"/>
      <c r="K164" s="13"/>
      <c r="L164" s="13"/>
    </row>
    <row r="165" spans="7:12" ht="8.25" customHeight="1" x14ac:dyDescent="0.25">
      <c r="G165" s="13"/>
      <c r="H165" s="13"/>
      <c r="I165" s="13"/>
      <c r="J165" s="13"/>
      <c r="K165" s="13"/>
      <c r="L165" s="13"/>
    </row>
    <row r="166" spans="7:12" ht="8.25" customHeight="1" x14ac:dyDescent="0.25">
      <c r="G166" s="13"/>
      <c r="H166" s="13"/>
      <c r="I166" s="13"/>
      <c r="J166" s="13"/>
      <c r="K166" s="13"/>
      <c r="L166" s="13"/>
    </row>
    <row r="167" spans="7:12" ht="8.25" customHeight="1" x14ac:dyDescent="0.25">
      <c r="G167" s="13"/>
      <c r="H167" s="13"/>
      <c r="I167" s="13"/>
      <c r="J167" s="13"/>
      <c r="K167" s="13"/>
      <c r="L167" s="13"/>
    </row>
    <row r="168" spans="7:12" ht="8.25" customHeight="1" x14ac:dyDescent="0.25">
      <c r="G168" s="13"/>
      <c r="H168" s="13"/>
      <c r="I168" s="13"/>
      <c r="J168" s="13"/>
      <c r="K168" s="13"/>
      <c r="L168" s="13"/>
    </row>
    <row r="169" spans="7:12" ht="8.25" customHeight="1" x14ac:dyDescent="0.25">
      <c r="G169" s="13"/>
      <c r="H169" s="13"/>
      <c r="I169" s="13"/>
      <c r="J169" s="13"/>
      <c r="K169" s="13"/>
      <c r="L169" s="13"/>
    </row>
    <row r="170" spans="7:12" ht="8.25" customHeight="1" x14ac:dyDescent="0.25">
      <c r="G170" s="13"/>
      <c r="H170" s="13"/>
      <c r="I170" s="13"/>
      <c r="J170" s="13"/>
      <c r="K170" s="13"/>
      <c r="L170" s="13"/>
    </row>
    <row r="171" spans="7:12" ht="8.25" customHeight="1" x14ac:dyDescent="0.25">
      <c r="G171" s="13"/>
      <c r="H171" s="13"/>
      <c r="I171" s="13"/>
      <c r="J171" s="13"/>
      <c r="K171" s="13"/>
      <c r="L171" s="13"/>
    </row>
    <row r="172" spans="7:12" ht="8.25" customHeight="1" x14ac:dyDescent="0.25">
      <c r="G172" s="13"/>
      <c r="H172" s="13"/>
      <c r="I172" s="13"/>
      <c r="J172" s="13"/>
      <c r="K172" s="13"/>
      <c r="L172" s="13"/>
    </row>
    <row r="173" spans="7:12" ht="8.25" customHeight="1" x14ac:dyDescent="0.25">
      <c r="G173" s="13"/>
      <c r="H173" s="13"/>
      <c r="I173" s="13"/>
      <c r="J173" s="13"/>
      <c r="K173" s="13"/>
      <c r="L173" s="13"/>
    </row>
    <row r="174" spans="7:12" ht="8.25" customHeight="1" x14ac:dyDescent="0.25">
      <c r="G174" s="13"/>
      <c r="H174" s="13"/>
      <c r="I174" s="13"/>
      <c r="J174" s="13"/>
      <c r="K174" s="13"/>
      <c r="L174" s="13"/>
    </row>
    <row r="175" spans="7:12" ht="8.25" customHeight="1" x14ac:dyDescent="0.25">
      <c r="G175" s="13"/>
      <c r="H175" s="13"/>
      <c r="I175" s="13"/>
      <c r="J175" s="13"/>
      <c r="K175" s="13"/>
      <c r="L175" s="13"/>
    </row>
    <row r="176" spans="7:12" ht="8.25" customHeight="1" x14ac:dyDescent="0.25">
      <c r="G176" s="13"/>
      <c r="H176" s="13"/>
      <c r="I176" s="13"/>
      <c r="J176" s="13"/>
      <c r="K176" s="13"/>
      <c r="L176" s="13"/>
    </row>
    <row r="177" spans="7:12" ht="8.25" customHeight="1" x14ac:dyDescent="0.25">
      <c r="G177" s="13"/>
      <c r="H177" s="13"/>
      <c r="I177" s="13"/>
      <c r="J177" s="13"/>
      <c r="K177" s="13"/>
      <c r="L177" s="13"/>
    </row>
    <row r="178" spans="7:12" ht="8.25" customHeight="1" x14ac:dyDescent="0.25">
      <c r="G178" s="13"/>
      <c r="H178" s="13"/>
      <c r="I178" s="13"/>
      <c r="J178" s="13"/>
      <c r="K178" s="13"/>
      <c r="L178" s="13"/>
    </row>
    <row r="179" spans="7:12" ht="8.25" customHeight="1" x14ac:dyDescent="0.25">
      <c r="G179" s="13"/>
      <c r="H179" s="13"/>
      <c r="I179" s="13"/>
      <c r="J179" s="13"/>
      <c r="K179" s="13"/>
      <c r="L179" s="13"/>
    </row>
    <row r="180" spans="7:12" ht="8.25" customHeight="1" x14ac:dyDescent="0.25">
      <c r="G180" s="13"/>
      <c r="H180" s="13"/>
      <c r="I180" s="13"/>
      <c r="J180" s="13"/>
      <c r="K180" s="13"/>
      <c r="L180" s="13"/>
    </row>
  </sheetData>
  <mergeCells count="5">
    <mergeCell ref="G3:L3"/>
    <mergeCell ref="G5:G7"/>
    <mergeCell ref="H5:I5"/>
    <mergeCell ref="J5:J6"/>
    <mergeCell ref="H7:I7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"/>
  <sheetViews>
    <sheetView workbookViewId="0">
      <selection sqref="A1:XFD1048576"/>
    </sheetView>
  </sheetViews>
  <sheetFormatPr baseColWidth="10" defaultRowHeight="15" x14ac:dyDescent="0.25"/>
  <cols>
    <col min="1" max="1" width="24.42578125" customWidth="1"/>
    <col min="6" max="6" width="11.42578125" style="14"/>
  </cols>
  <sheetData>
    <row r="1" spans="1:8" ht="30" customHeight="1" x14ac:dyDescent="0.25">
      <c r="A1" t="s">
        <v>145</v>
      </c>
    </row>
    <row r="2" spans="1:8" ht="30" customHeight="1" x14ac:dyDescent="0.25">
      <c r="A2" s="86" t="s">
        <v>146</v>
      </c>
      <c r="B2" s="86"/>
      <c r="C2" s="86"/>
      <c r="D2" s="86"/>
      <c r="E2" s="86"/>
      <c r="F2" s="86"/>
      <c r="G2" s="86"/>
      <c r="H2" s="86"/>
    </row>
    <row r="5" spans="1:8" ht="8.25" customHeight="1" x14ac:dyDescent="0.25">
      <c r="A5" s="142" t="s">
        <v>147</v>
      </c>
      <c r="B5" s="137" t="s">
        <v>148</v>
      </c>
      <c r="C5" s="145" t="s">
        <v>3</v>
      </c>
      <c r="D5" s="146" t="s">
        <v>149</v>
      </c>
      <c r="E5" s="142" t="s">
        <v>150</v>
      </c>
      <c r="F5" s="137" t="s">
        <v>151</v>
      </c>
    </row>
    <row r="6" spans="1:8" ht="8.25" customHeight="1" x14ac:dyDescent="0.25">
      <c r="A6" s="143"/>
      <c r="B6" s="138"/>
      <c r="C6" s="145"/>
      <c r="D6" s="147"/>
      <c r="E6" s="143"/>
      <c r="F6" s="138"/>
    </row>
    <row r="7" spans="1:8" ht="39" customHeight="1" x14ac:dyDescent="0.25">
      <c r="A7" s="143"/>
      <c r="B7" s="138"/>
      <c r="C7" s="145"/>
      <c r="D7" s="148"/>
      <c r="E7" s="144"/>
      <c r="F7" s="139"/>
    </row>
    <row r="8" spans="1:8" ht="8.25" customHeight="1" x14ac:dyDescent="0.25">
      <c r="A8" s="144"/>
      <c r="B8" s="139"/>
      <c r="C8" s="44" t="s">
        <v>7</v>
      </c>
      <c r="D8" s="140" t="s">
        <v>8</v>
      </c>
      <c r="E8" s="141"/>
      <c r="F8" s="141"/>
    </row>
    <row r="9" spans="1:8" ht="8.25" customHeight="1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</row>
    <row r="10" spans="1:8" s="87" customFormat="1" ht="16.5" customHeight="1" x14ac:dyDescent="0.25">
      <c r="A10" s="25" t="s">
        <v>152</v>
      </c>
      <c r="B10" s="104">
        <v>2018</v>
      </c>
      <c r="C10" s="105">
        <v>528900</v>
      </c>
      <c r="D10" s="106">
        <v>53.878805067120439</v>
      </c>
      <c r="E10" s="106">
        <v>46.121194932879561</v>
      </c>
      <c r="F10" s="107">
        <v>49.934515271265525</v>
      </c>
    </row>
    <row r="11" spans="1:8" ht="8.25" customHeight="1" x14ac:dyDescent="0.25">
      <c r="A11" s="16" t="s">
        <v>59</v>
      </c>
      <c r="B11" s="108">
        <v>2018</v>
      </c>
      <c r="C11" s="109">
        <v>89275</v>
      </c>
      <c r="D11" s="110">
        <v>51.223746849621953</v>
      </c>
      <c r="E11" s="110">
        <v>48.776253150378047</v>
      </c>
      <c r="F11" s="111">
        <v>-20.003046649581535</v>
      </c>
    </row>
    <row r="12" spans="1:8" ht="8.25" customHeight="1" x14ac:dyDescent="0.25">
      <c r="A12" s="16" t="s">
        <v>49</v>
      </c>
      <c r="B12" s="108">
        <v>2018</v>
      </c>
      <c r="C12" s="109">
        <v>97145</v>
      </c>
      <c r="D12" s="110">
        <v>55.319367955118636</v>
      </c>
      <c r="E12" s="110">
        <v>44.680632044881364</v>
      </c>
      <c r="F12" s="111">
        <v>199.70999290408173</v>
      </c>
    </row>
    <row r="13" spans="1:8" ht="8.25" customHeight="1" x14ac:dyDescent="0.25">
      <c r="A13" s="16" t="s">
        <v>153</v>
      </c>
      <c r="B13" s="108">
        <v>2018</v>
      </c>
      <c r="C13" s="109">
        <v>18830</v>
      </c>
      <c r="D13" s="110">
        <v>50.610727562400427</v>
      </c>
      <c r="E13" s="110">
        <v>49.362719065321301</v>
      </c>
      <c r="F13" s="111">
        <v>-49.647021071772379</v>
      </c>
    </row>
    <row r="14" spans="1:8" ht="8.25" customHeight="1" x14ac:dyDescent="0.25">
      <c r="A14" s="16" t="s">
        <v>46</v>
      </c>
      <c r="B14" s="108">
        <v>2018</v>
      </c>
      <c r="C14" s="109">
        <v>29910</v>
      </c>
      <c r="D14" s="110">
        <v>56.486125041792043</v>
      </c>
      <c r="E14" s="110">
        <v>43.513874958207957</v>
      </c>
      <c r="F14" s="111">
        <v>33.921375481328909</v>
      </c>
    </row>
    <row r="15" spans="1:8" ht="8.25" customHeight="1" x14ac:dyDescent="0.25">
      <c r="A15" s="16" t="s">
        <v>51</v>
      </c>
      <c r="B15" s="108">
        <v>2018</v>
      </c>
      <c r="C15" s="109">
        <v>52635</v>
      </c>
      <c r="D15" s="110">
        <v>61.480003799753014</v>
      </c>
      <c r="E15" s="110">
        <v>38.519996200246986</v>
      </c>
      <c r="F15" s="111">
        <v>1456.3276167947959</v>
      </c>
    </row>
    <row r="16" spans="1:8" ht="8.25" customHeight="1" x14ac:dyDescent="0.25">
      <c r="A16" s="16" t="s">
        <v>37</v>
      </c>
      <c r="B16" s="108">
        <v>2018</v>
      </c>
      <c r="C16" s="109">
        <v>28535</v>
      </c>
      <c r="D16" s="110">
        <v>61.17049237778167</v>
      </c>
      <c r="E16" s="110">
        <v>38.811985281233575</v>
      </c>
      <c r="F16" s="111">
        <v>19.178883180887937</v>
      </c>
    </row>
    <row r="17" spans="1:6" ht="8.25" customHeight="1" x14ac:dyDescent="0.25">
      <c r="A17" s="16" t="s">
        <v>56</v>
      </c>
      <c r="B17" s="108">
        <v>2018</v>
      </c>
      <c r="C17" s="109">
        <v>21820</v>
      </c>
      <c r="D17" s="110">
        <v>37.030247479376719</v>
      </c>
      <c r="E17" s="110">
        <v>62.969752520623281</v>
      </c>
      <c r="F17" s="111">
        <v>19.411153067367167</v>
      </c>
    </row>
    <row r="18" spans="1:6" ht="8.25" customHeight="1" x14ac:dyDescent="0.25">
      <c r="A18" s="16" t="s">
        <v>34</v>
      </c>
      <c r="B18" s="108">
        <v>2018</v>
      </c>
      <c r="C18" s="109">
        <v>18790</v>
      </c>
      <c r="D18" s="110">
        <v>57.051623203831824</v>
      </c>
      <c r="E18" s="110">
        <v>42.948376796168176</v>
      </c>
      <c r="F18" s="111">
        <v>16.657353945489533</v>
      </c>
    </row>
    <row r="19" spans="1:6" ht="8.25" customHeight="1" x14ac:dyDescent="0.25">
      <c r="A19" s="16" t="s">
        <v>27</v>
      </c>
      <c r="B19" s="108">
        <v>2018</v>
      </c>
      <c r="C19" s="109">
        <v>25990</v>
      </c>
      <c r="D19" s="110">
        <v>55.61754520969604</v>
      </c>
      <c r="E19" s="110">
        <v>44.382454790303967</v>
      </c>
      <c r="F19" s="111">
        <v>1263.5886673662119</v>
      </c>
    </row>
    <row r="20" spans="1:6" ht="8.25" customHeight="1" x14ac:dyDescent="0.25">
      <c r="A20" s="16" t="s">
        <v>57</v>
      </c>
      <c r="B20" s="108">
        <v>2018</v>
      </c>
      <c r="C20" s="109">
        <v>11845</v>
      </c>
      <c r="D20" s="110">
        <v>52.722667792317438</v>
      </c>
      <c r="E20" s="110">
        <v>47.277332207682562</v>
      </c>
      <c r="F20" s="111">
        <v>26.333191126279857</v>
      </c>
    </row>
    <row r="21" spans="1:6" ht="8.25" customHeight="1" x14ac:dyDescent="0.25">
      <c r="A21" s="16" t="s">
        <v>62</v>
      </c>
      <c r="B21" s="108">
        <v>2018</v>
      </c>
      <c r="C21" s="109">
        <v>11030</v>
      </c>
      <c r="D21" s="110">
        <v>36.718041704442427</v>
      </c>
      <c r="E21" s="110">
        <v>63.281958295557573</v>
      </c>
      <c r="F21" s="111">
        <v>-5.0120564932828131</v>
      </c>
    </row>
    <row r="22" spans="1:6" ht="8.25" customHeight="1" x14ac:dyDescent="0.25">
      <c r="A22" s="16" t="s">
        <v>154</v>
      </c>
      <c r="B22" s="108">
        <v>2018</v>
      </c>
      <c r="C22" s="109">
        <v>8915</v>
      </c>
      <c r="D22" s="110">
        <v>69.209197980931009</v>
      </c>
      <c r="E22" s="110">
        <v>30.790802019068984</v>
      </c>
      <c r="F22" s="111">
        <v>-13.964485620536564</v>
      </c>
    </row>
    <row r="23" spans="1:6" ht="8.25" customHeight="1" x14ac:dyDescent="0.25">
      <c r="A23" s="16" t="s">
        <v>50</v>
      </c>
      <c r="B23" s="108">
        <v>2018</v>
      </c>
      <c r="C23" s="109">
        <v>8725</v>
      </c>
      <c r="D23" s="110">
        <v>53.92550143266476</v>
      </c>
      <c r="E23" s="110">
        <v>46.07449856733524</v>
      </c>
      <c r="F23" s="111">
        <v>20.378035320088301</v>
      </c>
    </row>
    <row r="24" spans="1:6" ht="8.25" customHeight="1" x14ac:dyDescent="0.25">
      <c r="A24" s="16" t="s">
        <v>32</v>
      </c>
      <c r="B24" s="108">
        <v>2018</v>
      </c>
      <c r="C24" s="109">
        <v>11405</v>
      </c>
      <c r="D24" s="110">
        <v>56.729504603244195</v>
      </c>
      <c r="E24" s="110">
        <v>43.226654975887769</v>
      </c>
      <c r="F24" s="111">
        <v>76.38416331580575</v>
      </c>
    </row>
    <row r="25" spans="1:6" ht="8.25" customHeight="1" x14ac:dyDescent="0.25">
      <c r="A25" s="16" t="s">
        <v>61</v>
      </c>
      <c r="B25" s="108">
        <v>2018</v>
      </c>
      <c r="C25" s="109">
        <v>9430</v>
      </c>
      <c r="D25" s="110">
        <v>61.081654294803819</v>
      </c>
      <c r="E25" s="110">
        <v>38.918345705196181</v>
      </c>
      <c r="F25" s="111">
        <v>312.33056405771754</v>
      </c>
    </row>
    <row r="26" spans="1:6" s="87" customFormat="1" ht="16.5" customHeight="1" x14ac:dyDescent="0.25">
      <c r="A26" s="25" t="s">
        <v>155</v>
      </c>
      <c r="B26" s="104">
        <v>2018</v>
      </c>
      <c r="C26" s="105">
        <v>326635</v>
      </c>
      <c r="D26" s="106">
        <v>55.897255346181517</v>
      </c>
      <c r="E26" s="106">
        <v>44.105806175088404</v>
      </c>
      <c r="F26" s="107">
        <v>95.327823757355389</v>
      </c>
    </row>
    <row r="27" spans="1:6" s="87" customFormat="1" ht="16.5" customHeight="1" x14ac:dyDescent="0.25">
      <c r="A27" s="25" t="s">
        <v>156</v>
      </c>
      <c r="B27" s="104">
        <v>2018</v>
      </c>
      <c r="C27" s="105">
        <v>39055</v>
      </c>
      <c r="D27" s="106">
        <v>65.407758289591598</v>
      </c>
      <c r="E27" s="106">
        <v>34.592241710408402</v>
      </c>
      <c r="F27" s="107">
        <v>173.70523512509635</v>
      </c>
    </row>
    <row r="28" spans="1:6" s="87" customFormat="1" ht="16.5" customHeight="1" x14ac:dyDescent="0.25">
      <c r="A28" s="25" t="s">
        <v>157</v>
      </c>
      <c r="B28" s="104">
        <v>2018</v>
      </c>
      <c r="C28" s="105">
        <v>16515</v>
      </c>
      <c r="D28" s="106">
        <v>45.080230093854077</v>
      </c>
      <c r="E28" s="106">
        <v>54.91976990614593</v>
      </c>
      <c r="F28" s="107">
        <v>39.993218614902105</v>
      </c>
    </row>
    <row r="29" spans="1:6" s="87" customFormat="1" ht="16.5" customHeight="1" x14ac:dyDescent="0.25">
      <c r="A29" s="25" t="s">
        <v>158</v>
      </c>
      <c r="B29" s="104">
        <v>2018</v>
      </c>
      <c r="C29" s="105">
        <v>215705</v>
      </c>
      <c r="D29" s="106">
        <v>55.279200760297634</v>
      </c>
      <c r="E29" s="106">
        <v>44.723117220277693</v>
      </c>
      <c r="F29" s="107">
        <v>193.34049555307746</v>
      </c>
    </row>
    <row r="30" spans="1:6" ht="8.25" customHeight="1" x14ac:dyDescent="0.25">
      <c r="A30" s="16" t="s">
        <v>159</v>
      </c>
      <c r="B30" s="108">
        <v>2018</v>
      </c>
      <c r="C30" s="109">
        <v>79930</v>
      </c>
      <c r="D30" s="110">
        <v>57.813086450644313</v>
      </c>
      <c r="E30" s="110">
        <v>42.186913549355687</v>
      </c>
      <c r="F30" s="111">
        <v>1364.455844631733</v>
      </c>
    </row>
    <row r="31" spans="1:6" ht="8.25" customHeight="1" x14ac:dyDescent="0.25">
      <c r="A31" s="16" t="s">
        <v>160</v>
      </c>
      <c r="B31" s="108">
        <v>2018</v>
      </c>
      <c r="C31" s="109">
        <v>39155</v>
      </c>
      <c r="D31" s="110">
        <v>55.70169837824033</v>
      </c>
      <c r="E31" s="110">
        <v>44.285531860554208</v>
      </c>
      <c r="F31" s="111">
        <v>425.7116004296455</v>
      </c>
    </row>
    <row r="32" spans="1:6" ht="8.25" customHeight="1" x14ac:dyDescent="0.25">
      <c r="A32" s="16" t="s">
        <v>112</v>
      </c>
      <c r="B32" s="108">
        <v>2018</v>
      </c>
      <c r="C32" s="109">
        <v>20695</v>
      </c>
      <c r="D32" s="110">
        <v>64.000966417008939</v>
      </c>
      <c r="E32" s="110">
        <v>36.023194008214546</v>
      </c>
      <c r="F32" s="111">
        <v>521.28489942960073</v>
      </c>
    </row>
    <row r="33" spans="1:6" ht="8.25" customHeight="1" x14ac:dyDescent="0.25">
      <c r="A33" s="16" t="s">
        <v>134</v>
      </c>
      <c r="B33" s="108">
        <v>2018</v>
      </c>
      <c r="C33" s="109">
        <v>10150</v>
      </c>
      <c r="D33" s="110">
        <v>50.49261083743842</v>
      </c>
      <c r="E33" s="110">
        <v>49.50738916256158</v>
      </c>
      <c r="F33" s="111">
        <v>83.345375722543338</v>
      </c>
    </row>
    <row r="34" spans="1:6" ht="8.25" customHeight="1" x14ac:dyDescent="0.25">
      <c r="A34" s="16" t="s">
        <v>116</v>
      </c>
      <c r="B34" s="108">
        <v>2018</v>
      </c>
      <c r="C34" s="109">
        <v>8655</v>
      </c>
      <c r="D34" s="110">
        <v>45.753899480069329</v>
      </c>
      <c r="E34" s="110">
        <v>54.246100519930671</v>
      </c>
      <c r="F34" s="111">
        <v>-10.459342023587837</v>
      </c>
    </row>
    <row r="35" spans="1:6" s="87" customFormat="1" ht="16.5" customHeight="1" x14ac:dyDescent="0.25">
      <c r="A35" s="25" t="s">
        <v>137</v>
      </c>
      <c r="B35" s="104">
        <v>2018</v>
      </c>
      <c r="C35" s="105">
        <v>1015</v>
      </c>
      <c r="D35" s="106">
        <v>55.172413793103445</v>
      </c>
      <c r="E35" s="106">
        <v>44.827586206896555</v>
      </c>
      <c r="F35" s="107">
        <v>52.173913043478279</v>
      </c>
    </row>
    <row r="36" spans="1:6" s="87" customFormat="1" ht="16.5" customHeight="1" x14ac:dyDescent="0.25">
      <c r="A36" s="25" t="s">
        <v>161</v>
      </c>
      <c r="B36" s="104">
        <v>2018</v>
      </c>
      <c r="C36" s="105">
        <v>11890</v>
      </c>
      <c r="D36" s="106">
        <v>58.746846089150552</v>
      </c>
      <c r="E36" s="106">
        <v>41.211101766190076</v>
      </c>
      <c r="F36" s="107">
        <v>40.460720614294161</v>
      </c>
    </row>
    <row r="37" spans="1:6" ht="8.25" customHeight="1" x14ac:dyDescent="0.25">
      <c r="A37" s="16" t="s">
        <v>162</v>
      </c>
      <c r="B37" s="108">
        <v>2018</v>
      </c>
      <c r="C37" s="109">
        <v>3290</v>
      </c>
      <c r="D37" s="110">
        <v>56.838905775075986</v>
      </c>
      <c r="E37" s="110">
        <v>43.161094224924014</v>
      </c>
      <c r="F37" s="111">
        <v>103.08641975308643</v>
      </c>
    </row>
    <row r="38" spans="1:6" ht="8.25" customHeight="1" x14ac:dyDescent="0.25">
      <c r="A38" s="16" t="s">
        <v>163</v>
      </c>
      <c r="B38" s="108">
        <v>2018</v>
      </c>
      <c r="C38" s="109">
        <v>8600</v>
      </c>
      <c r="D38" s="110">
        <v>59.476744186046517</v>
      </c>
      <c r="E38" s="110">
        <v>40.465116279069768</v>
      </c>
      <c r="F38" s="111">
        <v>25.639152666179683</v>
      </c>
    </row>
    <row r="39" spans="1:6" s="87" customFormat="1" ht="16.5" customHeight="1" x14ac:dyDescent="0.25">
      <c r="A39" s="25" t="s">
        <v>164</v>
      </c>
      <c r="B39" s="104">
        <v>2018</v>
      </c>
      <c r="C39" s="105">
        <v>813080</v>
      </c>
      <c r="D39" s="106">
        <v>54.698184680474249</v>
      </c>
      <c r="E39" s="106">
        <v>45.301815319525758</v>
      </c>
      <c r="F39" s="107">
        <v>76.18735996324915</v>
      </c>
    </row>
    <row r="40" spans="1:6" s="87" customFormat="1" ht="16.5" customHeight="1" x14ac:dyDescent="0.25">
      <c r="A40" s="25" t="s">
        <v>152</v>
      </c>
      <c r="B40" s="25">
        <v>2017</v>
      </c>
      <c r="C40" s="90">
        <v>509435</v>
      </c>
      <c r="D40" s="37">
        <v>53.742872005260736</v>
      </c>
      <c r="E40" s="37">
        <v>46.257127994739271</v>
      </c>
      <c r="F40" s="38">
        <v>44.416505553445177</v>
      </c>
    </row>
    <row r="41" spans="1:6" ht="8.25" customHeight="1" x14ac:dyDescent="0.25">
      <c r="A41" s="16" t="s">
        <v>59</v>
      </c>
      <c r="B41" s="16">
        <v>2017</v>
      </c>
      <c r="C41" s="91">
        <v>89675</v>
      </c>
      <c r="D41" s="23">
        <v>51.2071368831893</v>
      </c>
      <c r="E41" s="23">
        <v>48.78728742681907</v>
      </c>
      <c r="F41" s="24">
        <v>-19.644617287048149</v>
      </c>
    </row>
    <row r="42" spans="1:6" ht="8.25" customHeight="1" x14ac:dyDescent="0.25">
      <c r="A42" s="16" t="s">
        <v>49</v>
      </c>
      <c r="B42" s="16">
        <v>2017</v>
      </c>
      <c r="C42" s="91">
        <v>94210</v>
      </c>
      <c r="D42" s="23">
        <v>55.264833881753525</v>
      </c>
      <c r="E42" s="23">
        <v>44.735166118246475</v>
      </c>
      <c r="F42" s="24">
        <v>190.65498411131335</v>
      </c>
    </row>
    <row r="43" spans="1:6" ht="8.25" customHeight="1" x14ac:dyDescent="0.25">
      <c r="A43" s="16" t="s">
        <v>153</v>
      </c>
      <c r="B43" s="16">
        <v>2017</v>
      </c>
      <c r="C43" s="91">
        <v>18770</v>
      </c>
      <c r="D43" s="23">
        <v>50.452850293020781</v>
      </c>
      <c r="E43" s="23">
        <v>49.547149706979219</v>
      </c>
      <c r="F43" s="24">
        <v>-49.807466039148572</v>
      </c>
    </row>
    <row r="44" spans="1:6" ht="8.25" customHeight="1" x14ac:dyDescent="0.25">
      <c r="A44" s="16" t="s">
        <v>46</v>
      </c>
      <c r="B44" s="16">
        <v>2017</v>
      </c>
      <c r="C44" s="91">
        <v>30230</v>
      </c>
      <c r="D44" s="23">
        <v>56.235527621567982</v>
      </c>
      <c r="E44" s="23">
        <v>43.764472378432025</v>
      </c>
      <c r="F44" s="24">
        <v>35.354168532282614</v>
      </c>
    </row>
    <row r="45" spans="1:6" ht="8.25" customHeight="1" x14ac:dyDescent="0.25">
      <c r="A45" s="16" t="s">
        <v>51</v>
      </c>
      <c r="B45" s="16">
        <v>2017</v>
      </c>
      <c r="C45" s="91">
        <v>43860</v>
      </c>
      <c r="D45" s="23">
        <v>61.616507067943459</v>
      </c>
      <c r="E45" s="23">
        <v>38.394892840857274</v>
      </c>
      <c r="F45" s="24">
        <v>1196.8657599053815</v>
      </c>
    </row>
    <row r="46" spans="1:6" ht="8.25" customHeight="1" x14ac:dyDescent="0.25">
      <c r="A46" s="16" t="s">
        <v>37</v>
      </c>
      <c r="B46" s="16">
        <v>2017</v>
      </c>
      <c r="C46" s="91">
        <v>28090</v>
      </c>
      <c r="D46" s="23">
        <v>61.302954788180855</v>
      </c>
      <c r="E46" s="23">
        <v>38.697045211819152</v>
      </c>
      <c r="F46" s="24">
        <v>17.32030238483064</v>
      </c>
    </row>
    <row r="47" spans="1:6" ht="8.25" customHeight="1" x14ac:dyDescent="0.25">
      <c r="A47" s="16" t="s">
        <v>56</v>
      </c>
      <c r="B47" s="16">
        <v>2017</v>
      </c>
      <c r="C47" s="91">
        <v>21365</v>
      </c>
      <c r="D47" s="23">
        <v>37.186988064591617</v>
      </c>
      <c r="E47" s="23">
        <v>62.813011935408383</v>
      </c>
      <c r="F47" s="24">
        <v>16.921140480490337</v>
      </c>
    </row>
    <row r="48" spans="1:6" ht="8.25" customHeight="1" x14ac:dyDescent="0.25">
      <c r="A48" s="16" t="s">
        <v>34</v>
      </c>
      <c r="B48" s="16">
        <v>2017</v>
      </c>
      <c r="C48" s="91">
        <v>18580</v>
      </c>
      <c r="D48" s="23">
        <v>56.862217438105489</v>
      </c>
      <c r="E48" s="23">
        <v>43.137782561894511</v>
      </c>
      <c r="F48" s="24">
        <v>15.353572980691624</v>
      </c>
    </row>
    <row r="49" spans="1:6" ht="8.25" customHeight="1" x14ac:dyDescent="0.25">
      <c r="A49" s="16" t="s">
        <v>27</v>
      </c>
      <c r="B49" s="16">
        <v>2017</v>
      </c>
      <c r="C49" s="91">
        <v>23270</v>
      </c>
      <c r="D49" s="23">
        <v>55.887408680704773</v>
      </c>
      <c r="E49" s="23">
        <v>44.112591319295227</v>
      </c>
      <c r="F49" s="24">
        <v>1120.8814270724031</v>
      </c>
    </row>
    <row r="50" spans="1:6" ht="8.25" customHeight="1" x14ac:dyDescent="0.25">
      <c r="A50" s="16" t="s">
        <v>57</v>
      </c>
      <c r="B50" s="16">
        <v>2017</v>
      </c>
      <c r="C50" s="91">
        <v>11785</v>
      </c>
      <c r="D50" s="23">
        <v>52.948663555366991</v>
      </c>
      <c r="E50" s="23">
        <v>47.093763258379298</v>
      </c>
      <c r="F50" s="24">
        <v>25.693259385665527</v>
      </c>
    </row>
    <row r="51" spans="1:6" ht="8.25" customHeight="1" x14ac:dyDescent="0.25">
      <c r="A51" s="16" t="s">
        <v>62</v>
      </c>
      <c r="B51" s="16">
        <v>2017</v>
      </c>
      <c r="C51" s="91">
        <v>10595</v>
      </c>
      <c r="D51" s="23">
        <v>36.621047663992449</v>
      </c>
      <c r="E51" s="23">
        <v>63.378952336007558</v>
      </c>
      <c r="F51" s="24">
        <v>-8.7581811918704773</v>
      </c>
    </row>
    <row r="52" spans="1:6" ht="8.25" customHeight="1" x14ac:dyDescent="0.25">
      <c r="A52" s="16" t="s">
        <v>154</v>
      </c>
      <c r="B52" s="16">
        <v>2017</v>
      </c>
      <c r="C52" s="91">
        <v>9425</v>
      </c>
      <c r="D52" s="23">
        <v>69.071618037135281</v>
      </c>
      <c r="E52" s="23">
        <v>30.875331564986734</v>
      </c>
      <c r="F52" s="24">
        <v>-9.0426558579424778</v>
      </c>
    </row>
    <row r="53" spans="1:6" ht="8.25" customHeight="1" x14ac:dyDescent="0.25">
      <c r="A53" s="16" t="s">
        <v>50</v>
      </c>
      <c r="B53" s="16">
        <v>2017</v>
      </c>
      <c r="C53" s="91">
        <v>8745</v>
      </c>
      <c r="D53" s="23">
        <v>54.030874785591763</v>
      </c>
      <c r="E53" s="23">
        <v>46.026300743281872</v>
      </c>
      <c r="F53" s="24">
        <v>20.653973509933763</v>
      </c>
    </row>
    <row r="54" spans="1:6" ht="8.25" customHeight="1" x14ac:dyDescent="0.25">
      <c r="A54" s="16" t="s">
        <v>32</v>
      </c>
      <c r="B54" s="16">
        <v>2017</v>
      </c>
      <c r="C54" s="91">
        <v>10455</v>
      </c>
      <c r="D54" s="23">
        <v>56.336681013868962</v>
      </c>
      <c r="E54" s="23">
        <v>43.663318986131038</v>
      </c>
      <c r="F54" s="24">
        <v>61.691927002783785</v>
      </c>
    </row>
    <row r="55" spans="1:6" ht="8.25" customHeight="1" x14ac:dyDescent="0.25">
      <c r="A55" s="16" t="s">
        <v>61</v>
      </c>
      <c r="B55" s="16">
        <v>2017</v>
      </c>
      <c r="C55" s="91">
        <v>9130</v>
      </c>
      <c r="D55" s="23">
        <v>62.376779846659367</v>
      </c>
      <c r="E55" s="23">
        <v>37.62322015334064</v>
      </c>
      <c r="F55" s="24">
        <v>299.21294271972016</v>
      </c>
    </row>
    <row r="56" spans="1:6" s="87" customFormat="1" ht="16.5" customHeight="1" x14ac:dyDescent="0.25">
      <c r="A56" s="25" t="s">
        <v>155</v>
      </c>
      <c r="B56" s="25">
        <v>2017</v>
      </c>
      <c r="C56" s="90">
        <v>324745</v>
      </c>
      <c r="D56" s="37">
        <v>55.865371291320884</v>
      </c>
      <c r="E56" s="37">
        <v>44.139247717439837</v>
      </c>
      <c r="F56" s="38">
        <v>94.197603214849522</v>
      </c>
    </row>
    <row r="57" spans="1:6" s="87" customFormat="1" ht="16.5" customHeight="1" x14ac:dyDescent="0.25">
      <c r="A57" s="25" t="s">
        <v>156</v>
      </c>
      <c r="B57" s="25">
        <v>2017</v>
      </c>
      <c r="C57" s="90">
        <v>36290</v>
      </c>
      <c r="D57" s="37">
        <v>67.001928906034721</v>
      </c>
      <c r="E57" s="37">
        <v>32.998071093965279</v>
      </c>
      <c r="F57" s="38">
        <v>154.32756324900132</v>
      </c>
    </row>
    <row r="58" spans="1:6" s="87" customFormat="1" ht="16.5" customHeight="1" x14ac:dyDescent="0.25">
      <c r="A58" s="25" t="s">
        <v>157</v>
      </c>
      <c r="B58" s="25">
        <v>2017</v>
      </c>
      <c r="C58" s="90">
        <v>15560</v>
      </c>
      <c r="D58" s="37">
        <v>44.826478149100254</v>
      </c>
      <c r="E58" s="37">
        <v>55.173521850899746</v>
      </c>
      <c r="F58" s="38">
        <v>31.897940154276512</v>
      </c>
    </row>
    <row r="59" spans="1:6" s="87" customFormat="1" ht="16.5" customHeight="1" x14ac:dyDescent="0.25">
      <c r="A59" s="25" t="s">
        <v>158</v>
      </c>
      <c r="B59" s="25">
        <v>2017</v>
      </c>
      <c r="C59" s="90">
        <v>203165</v>
      </c>
      <c r="D59" s="37">
        <v>55.797012280658578</v>
      </c>
      <c r="E59" s="37">
        <v>44.202987719341422</v>
      </c>
      <c r="F59" s="38">
        <v>176.28715968123589</v>
      </c>
    </row>
    <row r="60" spans="1:6" ht="8.25" customHeight="1" x14ac:dyDescent="0.25">
      <c r="A60" s="16" t="s">
        <v>159</v>
      </c>
      <c r="B60" s="16">
        <v>2017</v>
      </c>
      <c r="C60" s="91">
        <v>74755</v>
      </c>
      <c r="D60" s="23">
        <v>58.731857400842756</v>
      </c>
      <c r="E60" s="23">
        <v>41.268142599157251</v>
      </c>
      <c r="F60" s="24">
        <v>1269.6408941004031</v>
      </c>
    </row>
    <row r="61" spans="1:6" ht="8.25" customHeight="1" x14ac:dyDescent="0.25">
      <c r="A61" s="16" t="s">
        <v>160</v>
      </c>
      <c r="B61" s="16">
        <v>2017</v>
      </c>
      <c r="C61" s="91">
        <v>36340</v>
      </c>
      <c r="D61" s="23">
        <v>56.480462300495326</v>
      </c>
      <c r="E61" s="23">
        <v>43.519537699504681</v>
      </c>
      <c r="F61" s="24">
        <v>387.91621911922664</v>
      </c>
    </row>
    <row r="62" spans="1:6" ht="8.25" customHeight="1" x14ac:dyDescent="0.25">
      <c r="A62" s="16" t="s">
        <v>112</v>
      </c>
      <c r="B62" s="16">
        <v>2017</v>
      </c>
      <c r="C62" s="91">
        <v>20080</v>
      </c>
      <c r="D62" s="23">
        <v>64.591633466135463</v>
      </c>
      <c r="E62" s="23">
        <v>35.433266932270918</v>
      </c>
      <c r="F62" s="24">
        <v>502.82197538276796</v>
      </c>
    </row>
    <row r="63" spans="1:6" ht="8.25" customHeight="1" x14ac:dyDescent="0.25">
      <c r="A63" s="16" t="s">
        <v>134</v>
      </c>
      <c r="B63" s="16">
        <v>2017</v>
      </c>
      <c r="C63" s="91">
        <v>9670</v>
      </c>
      <c r="D63" s="23">
        <v>49.844881075491209</v>
      </c>
      <c r="E63" s="23">
        <v>50.155118924508791</v>
      </c>
      <c r="F63" s="24">
        <v>74.674855491329481</v>
      </c>
    </row>
    <row r="64" spans="1:6" ht="8.25" customHeight="1" x14ac:dyDescent="0.25">
      <c r="A64" s="16" t="s">
        <v>116</v>
      </c>
      <c r="B64" s="16">
        <v>2017</v>
      </c>
      <c r="C64" s="91">
        <v>8560</v>
      </c>
      <c r="D64" s="23">
        <v>45.852803738317753</v>
      </c>
      <c r="E64" s="23">
        <v>54.205607476635507</v>
      </c>
      <c r="F64" s="24">
        <v>-11.442168425408653</v>
      </c>
    </row>
    <row r="65" spans="1:6" s="87" customFormat="1" ht="16.5" customHeight="1" x14ac:dyDescent="0.25">
      <c r="A65" s="25" t="s">
        <v>137</v>
      </c>
      <c r="B65" s="25">
        <v>2017</v>
      </c>
      <c r="C65" s="90">
        <v>1015</v>
      </c>
      <c r="D65" s="37">
        <v>55.172413793103445</v>
      </c>
      <c r="E65" s="37">
        <v>44.827586206896555</v>
      </c>
      <c r="F65" s="38">
        <v>52.173913043478279</v>
      </c>
    </row>
    <row r="66" spans="1:6" s="87" customFormat="1" ht="16.5" customHeight="1" x14ac:dyDescent="0.25">
      <c r="A66" s="25" t="s">
        <v>161</v>
      </c>
      <c r="B66" s="25">
        <v>2017</v>
      </c>
      <c r="C66" s="90">
        <v>11890</v>
      </c>
      <c r="D66" s="37">
        <v>58.746846089150552</v>
      </c>
      <c r="E66" s="37">
        <v>41.211101766190076</v>
      </c>
      <c r="F66" s="38">
        <v>-97.432553238351474</v>
      </c>
    </row>
    <row r="67" spans="1:6" ht="8.25" customHeight="1" x14ac:dyDescent="0.25">
      <c r="A67" s="16" t="s">
        <v>162</v>
      </c>
      <c r="B67" s="16">
        <v>2017</v>
      </c>
      <c r="C67" s="91">
        <v>3290</v>
      </c>
      <c r="D67" s="23">
        <v>56.838905775075986</v>
      </c>
      <c r="E67" s="23">
        <v>43.161094224924014</v>
      </c>
      <c r="F67" s="24">
        <v>103.08641975308643</v>
      </c>
    </row>
    <row r="68" spans="1:6" ht="8.25" customHeight="1" x14ac:dyDescent="0.25">
      <c r="A68" s="16" t="s">
        <v>163</v>
      </c>
      <c r="B68" s="16">
        <v>2017</v>
      </c>
      <c r="C68" s="91">
        <v>8600</v>
      </c>
      <c r="D68" s="23">
        <v>59.476744186046517</v>
      </c>
      <c r="E68" s="23">
        <v>40.465116279069768</v>
      </c>
      <c r="F68" s="24">
        <v>25.639152666179683</v>
      </c>
    </row>
    <row r="69" spans="1:6" s="87" customFormat="1" ht="16.5" customHeight="1" x14ac:dyDescent="0.25">
      <c r="A69" s="25" t="s">
        <v>164</v>
      </c>
      <c r="B69" s="25">
        <v>2017</v>
      </c>
      <c r="C69" s="90">
        <v>813080</v>
      </c>
      <c r="D69" s="37">
        <v>54.698184680474249</v>
      </c>
      <c r="E69" s="37">
        <v>45.301815319525758</v>
      </c>
      <c r="F69" s="38">
        <v>76.18735996324915</v>
      </c>
    </row>
    <row r="70" spans="1:6" s="87" customFormat="1" ht="16.5" customHeight="1" x14ac:dyDescent="0.25">
      <c r="A70" s="25" t="s">
        <v>152</v>
      </c>
      <c r="B70" s="25">
        <v>2016</v>
      </c>
      <c r="C70" s="90">
        <v>494310</v>
      </c>
      <c r="D70" s="37">
        <v>53.550403592887051</v>
      </c>
      <c r="E70" s="37">
        <v>46.449596407112949</v>
      </c>
      <c r="F70" s="38">
        <v>40.128814981545219</v>
      </c>
    </row>
    <row r="71" spans="1:6" ht="8.25" customHeight="1" x14ac:dyDescent="0.25">
      <c r="A71" s="16" t="s">
        <v>59</v>
      </c>
      <c r="B71" s="16">
        <v>2016</v>
      </c>
      <c r="C71" s="91">
        <v>90185</v>
      </c>
      <c r="D71" s="23">
        <v>51.10051560680823</v>
      </c>
      <c r="E71" s="23">
        <v>48.905028552420028</v>
      </c>
      <c r="F71" s="24">
        <v>-19.187619849818091</v>
      </c>
    </row>
    <row r="72" spans="1:6" ht="8.25" customHeight="1" x14ac:dyDescent="0.25">
      <c r="A72" s="16" t="s">
        <v>49</v>
      </c>
      <c r="B72" s="16">
        <v>2016</v>
      </c>
      <c r="C72" s="91">
        <v>90175</v>
      </c>
      <c r="D72" s="23">
        <v>55.176046576102024</v>
      </c>
      <c r="E72" s="23">
        <v>44.823953423897976</v>
      </c>
      <c r="F72" s="24">
        <v>178.2062752599266</v>
      </c>
    </row>
    <row r="73" spans="1:6" ht="8.25" customHeight="1" x14ac:dyDescent="0.25">
      <c r="A73" s="16" t="s">
        <v>153</v>
      </c>
      <c r="B73" s="16">
        <v>2016</v>
      </c>
      <c r="C73" s="91">
        <v>18620</v>
      </c>
      <c r="D73" s="23">
        <v>49.946294307196567</v>
      </c>
      <c r="E73" s="23">
        <v>50.05370569280344</v>
      </c>
      <c r="F73" s="24">
        <v>-50.208578457589049</v>
      </c>
    </row>
    <row r="74" spans="1:6" ht="8.25" customHeight="1" x14ac:dyDescent="0.25">
      <c r="A74" s="16" t="s">
        <v>46</v>
      </c>
      <c r="B74" s="16">
        <v>2016</v>
      </c>
      <c r="C74" s="91">
        <v>30465</v>
      </c>
      <c r="D74" s="23">
        <v>56.244871163630393</v>
      </c>
      <c r="E74" s="23">
        <v>43.771541112752338</v>
      </c>
      <c r="F74" s="24">
        <v>36.406375929076745</v>
      </c>
    </row>
    <row r="75" spans="1:6" ht="8.25" customHeight="1" x14ac:dyDescent="0.25">
      <c r="A75" s="16" t="s">
        <v>51</v>
      </c>
      <c r="B75" s="16">
        <v>2016</v>
      </c>
      <c r="C75" s="91">
        <v>37250</v>
      </c>
      <c r="D75" s="23">
        <v>61.838926174496642</v>
      </c>
      <c r="E75" s="23">
        <v>38.161073825503358</v>
      </c>
      <c r="F75" s="24">
        <v>1001.4192785334124</v>
      </c>
    </row>
    <row r="76" spans="1:6" ht="8.25" customHeight="1" x14ac:dyDescent="0.25">
      <c r="A76" s="16" t="s">
        <v>37</v>
      </c>
      <c r="B76" s="16">
        <v>2016</v>
      </c>
      <c r="C76" s="91">
        <v>27765</v>
      </c>
      <c r="D76" s="23">
        <v>61.606338915901318</v>
      </c>
      <c r="E76" s="23">
        <v>38.411669367909241</v>
      </c>
      <c r="F76" s="24">
        <v>15.962911915800021</v>
      </c>
    </row>
    <row r="77" spans="1:6" ht="8.25" customHeight="1" x14ac:dyDescent="0.25">
      <c r="A77" s="16" t="s">
        <v>56</v>
      </c>
      <c r="B77" s="16">
        <v>2016</v>
      </c>
      <c r="C77" s="91">
        <v>21275</v>
      </c>
      <c r="D77" s="23">
        <v>37.414806110458279</v>
      </c>
      <c r="E77" s="23">
        <v>62.585193889541713</v>
      </c>
      <c r="F77" s="24">
        <v>16.428610518250977</v>
      </c>
    </row>
    <row r="78" spans="1:6" ht="8.25" customHeight="1" x14ac:dyDescent="0.25">
      <c r="A78" s="16" t="s">
        <v>34</v>
      </c>
      <c r="B78" s="16">
        <v>2016</v>
      </c>
      <c r="C78" s="91">
        <v>18300</v>
      </c>
      <c r="D78" s="23">
        <v>56.994535519125691</v>
      </c>
      <c r="E78" s="23">
        <v>43.032786885245898</v>
      </c>
      <c r="F78" s="24">
        <v>13.615198360961074</v>
      </c>
    </row>
    <row r="79" spans="1:6" ht="8.25" customHeight="1" x14ac:dyDescent="0.25">
      <c r="A79" s="16" t="s">
        <v>27</v>
      </c>
      <c r="B79" s="16">
        <v>2016</v>
      </c>
      <c r="C79" s="91">
        <v>20670</v>
      </c>
      <c r="D79" s="23">
        <v>55.853894533139815</v>
      </c>
      <c r="E79" s="23">
        <v>44.146105466860185</v>
      </c>
      <c r="F79" s="24">
        <v>984.47009443861498</v>
      </c>
    </row>
    <row r="80" spans="1:6" ht="8.25" customHeight="1" x14ac:dyDescent="0.25">
      <c r="A80" s="16" t="s">
        <v>57</v>
      </c>
      <c r="B80" s="16">
        <v>2016</v>
      </c>
      <c r="C80" s="91">
        <v>11770</v>
      </c>
      <c r="D80" s="23">
        <v>52.973661852166522</v>
      </c>
      <c r="E80" s="23">
        <v>47.026338147833471</v>
      </c>
      <c r="F80" s="24">
        <v>25.533276450511948</v>
      </c>
    </row>
    <row r="81" spans="1:6" ht="8.25" customHeight="1" x14ac:dyDescent="0.25">
      <c r="A81" s="16" t="s">
        <v>62</v>
      </c>
      <c r="B81" s="16">
        <v>2016</v>
      </c>
      <c r="C81" s="91">
        <v>10390</v>
      </c>
      <c r="D81" s="23">
        <v>36.284889316650627</v>
      </c>
      <c r="E81" s="23">
        <v>63.666987487969209</v>
      </c>
      <c r="F81" s="24">
        <v>-10.523596279710645</v>
      </c>
    </row>
    <row r="82" spans="1:6" ht="8.25" customHeight="1" x14ac:dyDescent="0.25">
      <c r="A82" s="16" t="s">
        <v>154</v>
      </c>
      <c r="B82" s="16">
        <v>2016</v>
      </c>
      <c r="C82" s="91">
        <v>10025</v>
      </c>
      <c r="D82" s="23">
        <v>68.379052369077314</v>
      </c>
      <c r="E82" s="23">
        <v>31.620947630922693</v>
      </c>
      <c r="F82" s="24">
        <v>-3.2522679019494376</v>
      </c>
    </row>
    <row r="83" spans="1:6" ht="8.25" customHeight="1" x14ac:dyDescent="0.25">
      <c r="A83" s="16" t="s">
        <v>50</v>
      </c>
      <c r="B83" s="16">
        <v>2016</v>
      </c>
      <c r="C83" s="91">
        <v>8940</v>
      </c>
      <c r="D83" s="23">
        <v>54.697986577181211</v>
      </c>
      <c r="E83" s="23">
        <v>45.246085011185684</v>
      </c>
      <c r="F83" s="24">
        <v>23.344370860927157</v>
      </c>
    </row>
    <row r="84" spans="1:6" ht="8.25" customHeight="1" x14ac:dyDescent="0.25">
      <c r="A84" s="16" t="s">
        <v>32</v>
      </c>
      <c r="B84" s="16">
        <v>2016</v>
      </c>
      <c r="C84" s="91">
        <v>9605</v>
      </c>
      <c r="D84" s="23">
        <v>55.023425299323272</v>
      </c>
      <c r="E84" s="23">
        <v>44.976574700676728</v>
      </c>
      <c r="F84" s="24">
        <v>48.54624188060626</v>
      </c>
    </row>
    <row r="85" spans="1:6" ht="8.25" customHeight="1" x14ac:dyDescent="0.25">
      <c r="A85" s="16" t="s">
        <v>61</v>
      </c>
      <c r="B85" s="16">
        <v>2016</v>
      </c>
      <c r="C85" s="91">
        <v>8955</v>
      </c>
      <c r="D85" s="23">
        <v>63.204913456169741</v>
      </c>
      <c r="E85" s="23">
        <v>36.795086543830266</v>
      </c>
      <c r="F85" s="24">
        <v>291.5609969392217</v>
      </c>
    </row>
    <row r="86" spans="1:6" s="87" customFormat="1" ht="16.5" customHeight="1" x14ac:dyDescent="0.25">
      <c r="A86" s="25" t="s">
        <v>155</v>
      </c>
      <c r="B86" s="25">
        <v>2016</v>
      </c>
      <c r="C86" s="90">
        <v>309960</v>
      </c>
      <c r="D86" s="37">
        <v>55.713640469738039</v>
      </c>
      <c r="E86" s="37">
        <v>44.289585753000388</v>
      </c>
      <c r="F86" s="38">
        <v>85.356168970961107</v>
      </c>
    </row>
    <row r="87" spans="1:6" s="87" customFormat="1" ht="16.5" customHeight="1" x14ac:dyDescent="0.25">
      <c r="A87" s="25" t="s">
        <v>156</v>
      </c>
      <c r="B87" s="25">
        <v>2016</v>
      </c>
      <c r="C87" s="90">
        <v>34265</v>
      </c>
      <c r="D87" s="37">
        <v>69.137603969064642</v>
      </c>
      <c r="E87" s="37">
        <v>30.847803881511748</v>
      </c>
      <c r="F87" s="38">
        <v>140.13595907211439</v>
      </c>
    </row>
    <row r="88" spans="1:6" s="87" customFormat="1" ht="16.5" customHeight="1" x14ac:dyDescent="0.25">
      <c r="A88" s="25" t="s">
        <v>157</v>
      </c>
      <c r="B88" s="25">
        <v>2016</v>
      </c>
      <c r="C88" s="90">
        <v>15115</v>
      </c>
      <c r="D88" s="37">
        <v>44.889182930863377</v>
      </c>
      <c r="E88" s="37">
        <v>55.110817069136623</v>
      </c>
      <c r="F88" s="38">
        <v>28.125794693566149</v>
      </c>
    </row>
    <row r="89" spans="1:6" s="87" customFormat="1" ht="16.5" customHeight="1" x14ac:dyDescent="0.25">
      <c r="A89" s="25" t="s">
        <v>158</v>
      </c>
      <c r="B89" s="25">
        <v>2016</v>
      </c>
      <c r="C89" s="90">
        <v>189460</v>
      </c>
      <c r="D89" s="37">
        <v>56.779795207431647</v>
      </c>
      <c r="E89" s="37">
        <v>43.220204792568353</v>
      </c>
      <c r="F89" s="38">
        <v>157.64952266978543</v>
      </c>
    </row>
    <row r="90" spans="1:6" ht="8.25" customHeight="1" x14ac:dyDescent="0.25">
      <c r="A90" s="16" t="s">
        <v>159</v>
      </c>
      <c r="B90" s="16">
        <v>2016</v>
      </c>
      <c r="C90" s="91">
        <v>68005</v>
      </c>
      <c r="D90" s="23">
        <v>60.414675391515324</v>
      </c>
      <c r="E90" s="23">
        <v>39.585324608484669</v>
      </c>
      <c r="F90" s="24">
        <v>1145.9692194943204</v>
      </c>
    </row>
    <row r="91" spans="1:6" ht="8.25" customHeight="1" x14ac:dyDescent="0.25">
      <c r="A91" s="16" t="s">
        <v>160</v>
      </c>
      <c r="B91" s="16">
        <v>2016</v>
      </c>
      <c r="C91" s="91">
        <v>32755</v>
      </c>
      <c r="D91" s="23">
        <v>58.021676079987785</v>
      </c>
      <c r="E91" s="23">
        <v>41.978323920012208</v>
      </c>
      <c r="F91" s="24">
        <v>339.78249194414605</v>
      </c>
    </row>
    <row r="92" spans="1:6" ht="8.25" customHeight="1" x14ac:dyDescent="0.25">
      <c r="A92" s="16" t="s">
        <v>112</v>
      </c>
      <c r="B92" s="16">
        <v>2016</v>
      </c>
      <c r="C92" s="91">
        <v>19775</v>
      </c>
      <c r="D92" s="23">
        <v>65.233881163084703</v>
      </c>
      <c r="E92" s="23">
        <v>34.766118836915297</v>
      </c>
      <c r="F92" s="24">
        <v>493.6655658961273</v>
      </c>
    </row>
    <row r="93" spans="1:6" ht="8.25" customHeight="1" x14ac:dyDescent="0.25">
      <c r="A93" s="16" t="s">
        <v>134</v>
      </c>
      <c r="B93" s="16">
        <v>2016</v>
      </c>
      <c r="C93" s="91">
        <v>8990</v>
      </c>
      <c r="D93" s="23">
        <v>49.276974416017801</v>
      </c>
      <c r="E93" s="23">
        <v>50.667408231368185</v>
      </c>
      <c r="F93" s="24">
        <v>62.391618497109846</v>
      </c>
    </row>
    <row r="94" spans="1:6" ht="8.25" customHeight="1" x14ac:dyDescent="0.25">
      <c r="A94" s="16" t="s">
        <v>116</v>
      </c>
      <c r="B94" s="16">
        <v>2016</v>
      </c>
      <c r="C94" s="91">
        <v>8360</v>
      </c>
      <c r="D94" s="23">
        <v>46.411483253588514</v>
      </c>
      <c r="E94" s="23">
        <v>53.588516746411486</v>
      </c>
      <c r="F94" s="24">
        <v>-13.511276639768255</v>
      </c>
    </row>
    <row r="95" spans="1:6" s="87" customFormat="1" ht="16.5" customHeight="1" x14ac:dyDescent="0.25">
      <c r="A95" s="25" t="s">
        <v>137</v>
      </c>
      <c r="B95" s="25">
        <v>2016</v>
      </c>
      <c r="C95" s="90">
        <v>945</v>
      </c>
      <c r="D95" s="37">
        <v>55.026455026455025</v>
      </c>
      <c r="E95" s="37">
        <v>44.973544973544968</v>
      </c>
      <c r="F95" s="38">
        <v>41.679160419790094</v>
      </c>
    </row>
    <row r="96" spans="1:6" s="87" customFormat="1" ht="16.5" customHeight="1" x14ac:dyDescent="0.25">
      <c r="A96" s="25" t="s">
        <v>161</v>
      </c>
      <c r="B96" s="25">
        <v>2016</v>
      </c>
      <c r="C96" s="90">
        <v>11090</v>
      </c>
      <c r="D96" s="37">
        <v>60.730387736699733</v>
      </c>
      <c r="E96" s="37">
        <v>39.269612263300267</v>
      </c>
      <c r="F96" s="38">
        <v>-97.605299866553224</v>
      </c>
    </row>
    <row r="97" spans="1:6" ht="8.25" customHeight="1" x14ac:dyDescent="0.25">
      <c r="A97" s="16" t="s">
        <v>162</v>
      </c>
      <c r="B97" s="16">
        <v>2016</v>
      </c>
      <c r="C97" s="91">
        <v>2630</v>
      </c>
      <c r="D97" s="23">
        <v>58.935361216730044</v>
      </c>
      <c r="E97" s="23">
        <v>41.064638783269963</v>
      </c>
      <c r="F97" s="24">
        <v>62.345679012345698</v>
      </c>
    </row>
    <row r="98" spans="1:6" ht="8.25" customHeight="1" x14ac:dyDescent="0.25">
      <c r="A98" s="16" t="s">
        <v>163</v>
      </c>
      <c r="B98" s="16">
        <v>2016</v>
      </c>
      <c r="C98" s="91">
        <v>8460</v>
      </c>
      <c r="D98" s="23">
        <v>61.288416075650119</v>
      </c>
      <c r="E98" s="23">
        <v>38.711583924349881</v>
      </c>
      <c r="F98" s="24">
        <v>23.593864134404669</v>
      </c>
    </row>
    <row r="99" spans="1:6" s="87" customFormat="1" ht="16.5" customHeight="1" x14ac:dyDescent="0.25">
      <c r="A99" s="25" t="s">
        <v>164</v>
      </c>
      <c r="B99" s="25">
        <v>2016</v>
      </c>
      <c r="C99" s="90">
        <v>745185</v>
      </c>
      <c r="D99" s="37">
        <v>55.021236337285373</v>
      </c>
      <c r="E99" s="37">
        <v>44.978763662714627</v>
      </c>
      <c r="F99" s="38">
        <v>61.47510433685963</v>
      </c>
    </row>
    <row r="100" spans="1:6" s="87" customFormat="1" ht="16.5" customHeight="1" x14ac:dyDescent="0.25">
      <c r="A100" s="25" t="s">
        <v>152</v>
      </c>
      <c r="B100" s="25">
        <v>2015</v>
      </c>
      <c r="C100" s="90">
        <v>478323</v>
      </c>
      <c r="D100" s="37">
        <v>53.37982911129091</v>
      </c>
      <c r="E100" s="37">
        <v>46.620170888709097</v>
      </c>
      <c r="F100" s="38">
        <v>35.596761482506224</v>
      </c>
    </row>
    <row r="101" spans="1:6" ht="8.25" customHeight="1" x14ac:dyDescent="0.25">
      <c r="A101" s="16" t="s">
        <v>59</v>
      </c>
      <c r="B101" s="16">
        <v>2015</v>
      </c>
      <c r="C101" s="91">
        <v>90914</v>
      </c>
      <c r="D101" s="23">
        <v>51.10104054381064</v>
      </c>
      <c r="E101" s="23">
        <v>48.898959456189367</v>
      </c>
      <c r="F101" s="24">
        <v>-18.534382336601013</v>
      </c>
    </row>
    <row r="102" spans="1:6" ht="8.25" customHeight="1" x14ac:dyDescent="0.25">
      <c r="A102" s="16" t="s">
        <v>49</v>
      </c>
      <c r="B102" s="16">
        <v>2015</v>
      </c>
      <c r="C102" s="91">
        <v>83950</v>
      </c>
      <c r="D102" s="23">
        <v>55.118522930315663</v>
      </c>
      <c r="E102" s="23">
        <v>44.881477069684337</v>
      </c>
      <c r="F102" s="24">
        <v>159.00101811001758</v>
      </c>
    </row>
    <row r="103" spans="1:6" ht="8.25" customHeight="1" x14ac:dyDescent="0.25">
      <c r="A103" s="16" t="s">
        <v>153</v>
      </c>
      <c r="B103" s="16">
        <v>2015</v>
      </c>
      <c r="C103" s="91">
        <v>45555</v>
      </c>
      <c r="D103" s="23">
        <v>51.019646581055866</v>
      </c>
      <c r="E103" s="23">
        <v>48.980353418944134</v>
      </c>
      <c r="F103" s="24">
        <v>21.817841480372234</v>
      </c>
    </row>
    <row r="104" spans="1:6" ht="8.25" customHeight="1" x14ac:dyDescent="0.25">
      <c r="A104" s="16" t="s">
        <v>46</v>
      </c>
      <c r="B104" s="16">
        <v>2015</v>
      </c>
      <c r="C104" s="91">
        <v>30377</v>
      </c>
      <c r="D104" s="23">
        <v>56.325509431477762</v>
      </c>
      <c r="E104" s="23">
        <v>43.674490568522238</v>
      </c>
      <c r="F104" s="24">
        <v>36.012357840064475</v>
      </c>
    </row>
    <row r="105" spans="1:6" ht="8.25" customHeight="1" x14ac:dyDescent="0.25">
      <c r="A105" s="16" t="s">
        <v>51</v>
      </c>
      <c r="B105" s="16">
        <v>2015</v>
      </c>
      <c r="C105" s="91">
        <v>29065</v>
      </c>
      <c r="D105" s="23">
        <v>61.493204885601237</v>
      </c>
      <c r="E105" s="23">
        <v>38.506795114398763</v>
      </c>
      <c r="F105" s="24">
        <v>759.40272028385573</v>
      </c>
    </row>
    <row r="106" spans="1:6" ht="8.25" customHeight="1" x14ac:dyDescent="0.25">
      <c r="A106" s="16" t="s">
        <v>37</v>
      </c>
      <c r="B106" s="16">
        <v>2015</v>
      </c>
      <c r="C106" s="91">
        <v>26951</v>
      </c>
      <c r="D106" s="23">
        <v>61.852992467811951</v>
      </c>
      <c r="E106" s="23">
        <v>38.147007532188042</v>
      </c>
      <c r="F106" s="24">
        <v>12.563170864135655</v>
      </c>
    </row>
    <row r="107" spans="1:6" ht="8.25" customHeight="1" x14ac:dyDescent="0.25">
      <c r="A107" s="16" t="s">
        <v>56</v>
      </c>
      <c r="B107" s="16">
        <v>2015</v>
      </c>
      <c r="C107" s="91">
        <v>20388</v>
      </c>
      <c r="D107" s="23">
        <v>37.316068275456146</v>
      </c>
      <c r="E107" s="23">
        <v>62.683931724543854</v>
      </c>
      <c r="F107" s="24">
        <v>11.574454112625185</v>
      </c>
    </row>
    <row r="108" spans="1:6" ht="8.25" customHeight="1" x14ac:dyDescent="0.25">
      <c r="A108" s="16" t="s">
        <v>34</v>
      </c>
      <c r="B108" s="16">
        <v>2015</v>
      </c>
      <c r="C108" s="91">
        <v>17522</v>
      </c>
      <c r="D108" s="23">
        <v>57.088231936993495</v>
      </c>
      <c r="E108" s="23">
        <v>42.911768063006505</v>
      </c>
      <c r="F108" s="24">
        <v>8.7850003104240386</v>
      </c>
    </row>
    <row r="109" spans="1:6" ht="8.25" customHeight="1" x14ac:dyDescent="0.25">
      <c r="A109" s="16" t="s">
        <v>27</v>
      </c>
      <c r="B109" s="16">
        <v>2015</v>
      </c>
      <c r="C109" s="91">
        <v>17304</v>
      </c>
      <c r="D109" s="23">
        <v>56.582293111419325</v>
      </c>
      <c r="E109" s="23">
        <v>43.417706888580675</v>
      </c>
      <c r="F109" s="24">
        <v>807.86988457502628</v>
      </c>
    </row>
    <row r="110" spans="1:6" ht="8.25" customHeight="1" x14ac:dyDescent="0.25">
      <c r="A110" s="16" t="s">
        <v>57</v>
      </c>
      <c r="B110" s="16">
        <v>2015</v>
      </c>
      <c r="C110" s="91">
        <v>11532</v>
      </c>
      <c r="D110" s="23">
        <v>52.670828997571974</v>
      </c>
      <c r="E110" s="23">
        <v>47.329171002428026</v>
      </c>
      <c r="F110" s="24">
        <v>22.994880546075084</v>
      </c>
    </row>
    <row r="111" spans="1:6" ht="8.25" customHeight="1" x14ac:dyDescent="0.25">
      <c r="A111" s="16" t="s">
        <v>62</v>
      </c>
      <c r="B111" s="16">
        <v>2015</v>
      </c>
      <c r="C111" s="91">
        <v>10295</v>
      </c>
      <c r="D111" s="23">
        <v>36.279747450218551</v>
      </c>
      <c r="E111" s="23">
        <v>63.720252549781442</v>
      </c>
      <c r="F111" s="24">
        <v>-11.341715466758526</v>
      </c>
    </row>
    <row r="112" spans="1:6" ht="8.25" customHeight="1" x14ac:dyDescent="0.25">
      <c r="A112" s="16" t="s">
        <v>154</v>
      </c>
      <c r="B112" s="16">
        <v>2015</v>
      </c>
      <c r="C112" s="91">
        <v>10250</v>
      </c>
      <c r="D112" s="23">
        <v>68.048780487804876</v>
      </c>
      <c r="E112" s="23">
        <v>31.951219512195124</v>
      </c>
      <c r="F112" s="24">
        <v>-1.0808724184520362</v>
      </c>
    </row>
    <row r="113" spans="1:6" ht="8.25" customHeight="1" x14ac:dyDescent="0.25">
      <c r="A113" s="16" t="s">
        <v>50</v>
      </c>
      <c r="B113" s="16">
        <v>2015</v>
      </c>
      <c r="C113" s="91">
        <v>8700</v>
      </c>
      <c r="D113" s="23">
        <v>54.068965517241374</v>
      </c>
      <c r="E113" s="23">
        <v>45.931034482758619</v>
      </c>
      <c r="F113" s="24">
        <v>20.033112582781456</v>
      </c>
    </row>
    <row r="114" spans="1:6" ht="8.25" customHeight="1" x14ac:dyDescent="0.25">
      <c r="A114" s="16" t="s">
        <v>32</v>
      </c>
      <c r="B114" s="16">
        <v>2015</v>
      </c>
      <c r="C114" s="91">
        <v>8505</v>
      </c>
      <c r="D114" s="23">
        <v>54.462081128747798</v>
      </c>
      <c r="E114" s="23">
        <v>45.537918871252202</v>
      </c>
      <c r="F114" s="24">
        <v>31.53417878131766</v>
      </c>
    </row>
    <row r="115" spans="1:6" ht="8.25" customHeight="1" x14ac:dyDescent="0.25">
      <c r="A115" s="16" t="s">
        <v>61</v>
      </c>
      <c r="B115" s="16">
        <v>2015</v>
      </c>
      <c r="C115" s="91">
        <v>8435</v>
      </c>
      <c r="D115" s="23">
        <v>64.516893894487254</v>
      </c>
      <c r="E115" s="23">
        <v>35.483106105512746</v>
      </c>
      <c r="F115" s="24">
        <v>268.82378662002623</v>
      </c>
    </row>
    <row r="116" spans="1:6" s="87" customFormat="1" ht="16.5" customHeight="1" x14ac:dyDescent="0.25">
      <c r="A116" s="25" t="s">
        <v>155</v>
      </c>
      <c r="B116" s="25">
        <v>2015</v>
      </c>
      <c r="C116" s="90">
        <v>285857</v>
      </c>
      <c r="D116" s="37">
        <v>56.468444012215905</v>
      </c>
      <c r="E116" s="37">
        <v>43.531555987784103</v>
      </c>
      <c r="F116" s="38">
        <v>95.558063964426211</v>
      </c>
    </row>
    <row r="117" spans="1:6" s="87" customFormat="1" ht="16.5" customHeight="1" x14ac:dyDescent="0.25">
      <c r="A117" s="25" t="s">
        <v>156</v>
      </c>
      <c r="B117" s="25">
        <v>2015</v>
      </c>
      <c r="C117" s="90">
        <v>29314</v>
      </c>
      <c r="D117" s="37">
        <v>69.219485570034806</v>
      </c>
      <c r="E117" s="37">
        <v>30.780514429965205</v>
      </c>
      <c r="F117" s="38">
        <v>105.43836288457493</v>
      </c>
    </row>
    <row r="118" spans="1:6" s="87" customFormat="1" ht="16.5" customHeight="1" x14ac:dyDescent="0.25">
      <c r="A118" s="25" t="s">
        <v>157</v>
      </c>
      <c r="B118" s="25">
        <v>2015</v>
      </c>
      <c r="C118" s="90">
        <v>14766</v>
      </c>
      <c r="D118" s="37">
        <v>45.02912095354192</v>
      </c>
      <c r="E118" s="37">
        <v>54.97087904645808</v>
      </c>
      <c r="F118" s="38">
        <v>25.167415444604568</v>
      </c>
    </row>
    <row r="119" spans="1:6" s="87" customFormat="1" ht="16.5" customHeight="1" x14ac:dyDescent="0.25">
      <c r="A119" s="25" t="s">
        <v>158</v>
      </c>
      <c r="B119" s="25">
        <v>2015</v>
      </c>
      <c r="C119" s="90">
        <v>130614</v>
      </c>
      <c r="D119" s="37">
        <v>55.426677079026753</v>
      </c>
      <c r="E119" s="37">
        <v>44.573322920973254</v>
      </c>
      <c r="F119" s="38">
        <v>77.623956265129053</v>
      </c>
    </row>
    <row r="120" spans="1:6" ht="8.25" customHeight="1" x14ac:dyDescent="0.25">
      <c r="A120" s="16" t="s">
        <v>159</v>
      </c>
      <c r="B120" s="16">
        <v>2015</v>
      </c>
      <c r="C120" s="91">
        <v>41324</v>
      </c>
      <c r="D120" s="23">
        <v>61.676023618236378</v>
      </c>
      <c r="E120" s="23">
        <v>38.323976381763622</v>
      </c>
      <c r="F120" s="24">
        <v>657.1271528032247</v>
      </c>
    </row>
    <row r="121" spans="1:6" ht="8.25" customHeight="1" x14ac:dyDescent="0.25">
      <c r="A121" s="16" t="s">
        <v>160</v>
      </c>
      <c r="B121" s="16">
        <v>2015</v>
      </c>
      <c r="C121" s="91">
        <v>17474</v>
      </c>
      <c r="D121" s="23">
        <v>60.260959139292659</v>
      </c>
      <c r="E121" s="23">
        <v>39.739040860707334</v>
      </c>
      <c r="F121" s="24">
        <v>134.61331901181524</v>
      </c>
    </row>
    <row r="122" spans="1:6" ht="8.25" customHeight="1" x14ac:dyDescent="0.25">
      <c r="A122" s="16" t="s">
        <v>112</v>
      </c>
      <c r="B122" s="16">
        <v>2015</v>
      </c>
      <c r="C122" s="91">
        <v>9085</v>
      </c>
      <c r="D122" s="23">
        <v>64.105668684645025</v>
      </c>
      <c r="E122" s="23">
        <v>35.894331315354982</v>
      </c>
      <c r="F122" s="24">
        <v>172.74091864305015</v>
      </c>
    </row>
    <row r="123" spans="1:6" ht="8.25" customHeight="1" x14ac:dyDescent="0.25">
      <c r="A123" s="16" t="s">
        <v>134</v>
      </c>
      <c r="B123" s="16">
        <v>2015</v>
      </c>
      <c r="C123" s="91">
        <v>8348</v>
      </c>
      <c r="D123" s="23">
        <v>49.40105414470532</v>
      </c>
      <c r="E123" s="23">
        <v>50.598945855294687</v>
      </c>
      <c r="F123" s="24">
        <v>50.794797687861283</v>
      </c>
    </row>
    <row r="124" spans="1:6" ht="8.25" customHeight="1" x14ac:dyDescent="0.25">
      <c r="A124" s="16" t="s">
        <v>116</v>
      </c>
      <c r="B124" s="16">
        <v>2015</v>
      </c>
      <c r="C124" s="91">
        <v>8165</v>
      </c>
      <c r="D124" s="23">
        <v>46.932026944274341</v>
      </c>
      <c r="E124" s="23">
        <v>53.067973055725659</v>
      </c>
      <c r="F124" s="24">
        <v>-15.528657148768875</v>
      </c>
    </row>
    <row r="125" spans="1:6" s="87" customFormat="1" ht="16.5" customHeight="1" x14ac:dyDescent="0.25">
      <c r="A125" s="25" t="s">
        <v>137</v>
      </c>
      <c r="B125" s="25">
        <v>2015</v>
      </c>
      <c r="C125" s="90">
        <v>952</v>
      </c>
      <c r="D125" s="37">
        <v>55.77731092436975</v>
      </c>
      <c r="E125" s="37">
        <v>44.22268907563025</v>
      </c>
      <c r="F125" s="38">
        <v>42.728635682158924</v>
      </c>
    </row>
    <row r="126" spans="1:6" s="87" customFormat="1" ht="16.5" customHeight="1" x14ac:dyDescent="0.25">
      <c r="A126" s="25" t="s">
        <v>161</v>
      </c>
      <c r="B126" s="25">
        <v>2015</v>
      </c>
      <c r="C126" s="90">
        <v>9848</v>
      </c>
      <c r="D126" s="37">
        <v>60.083265637692932</v>
      </c>
      <c r="E126" s="37">
        <v>39.916734362307068</v>
      </c>
      <c r="F126" s="38">
        <v>16.337861783815711</v>
      </c>
    </row>
    <row r="127" spans="1:6" ht="8.25" customHeight="1" x14ac:dyDescent="0.25">
      <c r="A127" s="16" t="s">
        <v>162</v>
      </c>
      <c r="B127" s="16">
        <v>2015</v>
      </c>
      <c r="C127" s="91">
        <v>2082</v>
      </c>
      <c r="D127" s="23">
        <v>58.357348703170032</v>
      </c>
      <c r="E127" s="23">
        <v>41.642651296829968</v>
      </c>
      <c r="F127" s="24">
        <v>28.518518518518519</v>
      </c>
    </row>
    <row r="128" spans="1:6" ht="8.25" customHeight="1" x14ac:dyDescent="0.25">
      <c r="A128" s="16" t="s">
        <v>163</v>
      </c>
      <c r="B128" s="16">
        <v>2015</v>
      </c>
      <c r="C128" s="91">
        <v>7766</v>
      </c>
      <c r="D128" s="23">
        <v>60.545969611125415</v>
      </c>
      <c r="E128" s="23">
        <v>39.454030388874585</v>
      </c>
      <c r="F128" s="24">
        <v>13.455076698319935</v>
      </c>
    </row>
    <row r="129" spans="1:6" s="87" customFormat="1" ht="16.5" customHeight="1" x14ac:dyDescent="0.25">
      <c r="A129" s="25" t="s">
        <v>164</v>
      </c>
      <c r="B129" s="25">
        <v>2015</v>
      </c>
      <c r="C129" s="90">
        <v>663817</v>
      </c>
      <c r="D129" s="37">
        <v>54.399179291883158</v>
      </c>
      <c r="E129" s="37">
        <v>45.600820708116849</v>
      </c>
      <c r="F129" s="38">
        <v>43.843366862700051</v>
      </c>
    </row>
    <row r="130" spans="1:6" s="87" customFormat="1" ht="16.5" customHeight="1" x14ac:dyDescent="0.25">
      <c r="A130" s="25" t="s">
        <v>152</v>
      </c>
      <c r="B130" s="25">
        <v>2014</v>
      </c>
      <c r="C130" s="90">
        <v>438357</v>
      </c>
      <c r="D130" s="37">
        <v>53.017289560791767</v>
      </c>
      <c r="E130" s="37">
        <v>46.982710439208226</v>
      </c>
      <c r="F130" s="38">
        <v>24.267052960420003</v>
      </c>
    </row>
    <row r="131" spans="1:6" ht="8.25" customHeight="1" x14ac:dyDescent="0.25">
      <c r="A131" s="16" t="s">
        <v>59</v>
      </c>
      <c r="B131" s="16">
        <v>2014</v>
      </c>
      <c r="C131" s="91">
        <v>92271</v>
      </c>
      <c r="D131" s="23">
        <v>51.111400114879004</v>
      </c>
      <c r="E131" s="23">
        <v>48.888599885121003</v>
      </c>
      <c r="F131" s="24">
        <v>-17.318410724206529</v>
      </c>
    </row>
    <row r="132" spans="1:6" ht="8.25" customHeight="1" x14ac:dyDescent="0.25">
      <c r="A132" s="16" t="s">
        <v>49</v>
      </c>
      <c r="B132" s="16">
        <v>2014</v>
      </c>
      <c r="C132" s="91">
        <v>75160</v>
      </c>
      <c r="D132" s="23">
        <v>54.860298030867483</v>
      </c>
      <c r="E132" s="23">
        <v>45.139701969132517</v>
      </c>
      <c r="F132" s="24">
        <v>131.88226945978468</v>
      </c>
    </row>
    <row r="133" spans="1:6" ht="8.25" customHeight="1" x14ac:dyDescent="0.25">
      <c r="A133" s="16" t="s">
        <v>153</v>
      </c>
      <c r="B133" s="16">
        <v>2014</v>
      </c>
      <c r="C133" s="91">
        <v>38734</v>
      </c>
      <c r="D133" s="23">
        <v>50.534414209738209</v>
      </c>
      <c r="E133" s="23">
        <v>49.465585790261784</v>
      </c>
      <c r="F133" s="24">
        <v>3.5779227724890319</v>
      </c>
    </row>
    <row r="134" spans="1:6" ht="8.25" customHeight="1" x14ac:dyDescent="0.25">
      <c r="A134" s="16" t="s">
        <v>46</v>
      </c>
      <c r="B134" s="16">
        <v>2014</v>
      </c>
      <c r="C134" s="91">
        <v>30232</v>
      </c>
      <c r="D134" s="23">
        <v>56.205345329452236</v>
      </c>
      <c r="E134" s="23">
        <v>43.794654670547764</v>
      </c>
      <c r="F134" s="24">
        <v>35.363123488851102</v>
      </c>
    </row>
    <row r="135" spans="1:6" ht="8.25" customHeight="1" x14ac:dyDescent="0.25">
      <c r="A135" s="16" t="s">
        <v>37</v>
      </c>
      <c r="B135" s="16">
        <v>2014</v>
      </c>
      <c r="C135" s="91">
        <v>25773</v>
      </c>
      <c r="D135" s="23">
        <v>62.03003142823885</v>
      </c>
      <c r="E135" s="23">
        <v>37.96996857176115</v>
      </c>
      <c r="F135" s="24">
        <v>7.6431524871569962</v>
      </c>
    </row>
    <row r="136" spans="1:6" ht="8.25" customHeight="1" x14ac:dyDescent="0.25">
      <c r="A136" s="16" t="s">
        <v>51</v>
      </c>
      <c r="B136" s="16">
        <v>2014</v>
      </c>
      <c r="C136" s="91">
        <v>21893</v>
      </c>
      <c r="D136" s="23">
        <v>61.471703284154756</v>
      </c>
      <c r="E136" s="23">
        <v>38.528296715845244</v>
      </c>
      <c r="F136" s="24">
        <v>547.33885274985209</v>
      </c>
    </row>
    <row r="137" spans="1:6" ht="8.25" customHeight="1" x14ac:dyDescent="0.25">
      <c r="A137" s="16" t="s">
        <v>56</v>
      </c>
      <c r="B137" s="16">
        <v>2014</v>
      </c>
      <c r="C137" s="91">
        <v>19594</v>
      </c>
      <c r="D137" s="23">
        <v>37.368582219046651</v>
      </c>
      <c r="E137" s="23">
        <v>62.631417780953356</v>
      </c>
      <c r="F137" s="24">
        <v>7.2292453346467482</v>
      </c>
    </row>
    <row r="138" spans="1:6" ht="8.25" customHeight="1" x14ac:dyDescent="0.25">
      <c r="A138" s="16" t="s">
        <v>34</v>
      </c>
      <c r="B138" s="16">
        <v>2014</v>
      </c>
      <c r="C138" s="91">
        <v>16895</v>
      </c>
      <c r="D138" s="23">
        <v>57.005031074282329</v>
      </c>
      <c r="E138" s="23">
        <v>42.994968925717671</v>
      </c>
      <c r="F138" s="24">
        <v>4.8922828583845472</v>
      </c>
    </row>
    <row r="139" spans="1:6" ht="8.25" customHeight="1" x14ac:dyDescent="0.25">
      <c r="A139" s="16" t="s">
        <v>27</v>
      </c>
      <c r="B139" s="16">
        <v>2014</v>
      </c>
      <c r="C139" s="91">
        <v>13006</v>
      </c>
      <c r="D139" s="23">
        <v>56.366292480393668</v>
      </c>
      <c r="E139" s="23">
        <v>43.633707519606332</v>
      </c>
      <c r="F139" s="24">
        <v>582.37145855194126</v>
      </c>
    </row>
    <row r="140" spans="1:6" ht="8.25" customHeight="1" x14ac:dyDescent="0.25">
      <c r="A140" s="16" t="s">
        <v>57</v>
      </c>
      <c r="B140" s="16">
        <v>2014</v>
      </c>
      <c r="C140" s="91">
        <v>10942</v>
      </c>
      <c r="D140" s="23">
        <v>52.568086273076219</v>
      </c>
      <c r="E140" s="23">
        <v>47.431913726923781</v>
      </c>
      <c r="F140" s="24">
        <v>16.702218430034122</v>
      </c>
    </row>
    <row r="141" spans="1:6" ht="8.25" customHeight="1" x14ac:dyDescent="0.25">
      <c r="A141" s="16" t="s">
        <v>62</v>
      </c>
      <c r="B141" s="16">
        <v>2014</v>
      </c>
      <c r="C141" s="91">
        <v>10200</v>
      </c>
      <c r="D141" s="23">
        <v>36.637254901960787</v>
      </c>
      <c r="E141" s="23">
        <v>63.36274509803922</v>
      </c>
      <c r="F141" s="24">
        <v>-12.159834653806413</v>
      </c>
    </row>
    <row r="142" spans="1:6" ht="8.25" customHeight="1" x14ac:dyDescent="0.25">
      <c r="A142" s="16" t="s">
        <v>154</v>
      </c>
      <c r="B142" s="16">
        <v>2014</v>
      </c>
      <c r="C142" s="91">
        <v>10157</v>
      </c>
      <c r="D142" s="23">
        <v>67.894063207640059</v>
      </c>
      <c r="E142" s="23">
        <v>32.105936792359948</v>
      </c>
      <c r="F142" s="24">
        <v>-1.9783825516309577</v>
      </c>
    </row>
    <row r="143" spans="1:6" ht="8.25" customHeight="1" x14ac:dyDescent="0.25">
      <c r="A143" s="16" t="s">
        <v>50</v>
      </c>
      <c r="B143" s="16">
        <v>2014</v>
      </c>
      <c r="C143" s="91">
        <v>8582</v>
      </c>
      <c r="D143" s="23">
        <v>54.742484269401068</v>
      </c>
      <c r="E143" s="23">
        <v>45.257515730598932</v>
      </c>
      <c r="F143" s="24">
        <v>18.405077262693155</v>
      </c>
    </row>
    <row r="144" spans="1:6" ht="8.25" customHeight="1" x14ac:dyDescent="0.25">
      <c r="A144" s="16" t="s">
        <v>61</v>
      </c>
      <c r="B144" s="16">
        <v>2014</v>
      </c>
      <c r="C144" s="91">
        <v>7503</v>
      </c>
      <c r="D144" s="23">
        <v>65.413834466213515</v>
      </c>
      <c r="E144" s="23">
        <v>34.586165533786485</v>
      </c>
      <c r="F144" s="24">
        <v>228.07170966331438</v>
      </c>
    </row>
    <row r="145" spans="1:6" ht="8.25" customHeight="1" x14ac:dyDescent="0.25">
      <c r="A145" s="16" t="s">
        <v>32</v>
      </c>
      <c r="B145" s="16">
        <v>2014</v>
      </c>
      <c r="C145" s="91">
        <v>7429</v>
      </c>
      <c r="D145" s="23">
        <v>53.896890564005929</v>
      </c>
      <c r="E145" s="23">
        <v>46.103109435994078</v>
      </c>
      <c r="F145" s="24">
        <v>14.893287967831739</v>
      </c>
    </row>
    <row r="146" spans="1:6" ht="8.25" customHeight="1" x14ac:dyDescent="0.25">
      <c r="A146" s="16" t="s">
        <v>48</v>
      </c>
      <c r="B146" s="16">
        <v>2014</v>
      </c>
      <c r="C146" s="91">
        <v>6510</v>
      </c>
      <c r="D146" s="23">
        <v>52.995391705069125</v>
      </c>
      <c r="E146" s="23">
        <v>47.004608294930875</v>
      </c>
      <c r="F146" s="24">
        <v>4.6287367405978728</v>
      </c>
    </row>
    <row r="147" spans="1:6" s="87" customFormat="1" ht="16.5" customHeight="1" x14ac:dyDescent="0.25">
      <c r="A147" s="25" t="s">
        <v>165</v>
      </c>
      <c r="B147" s="25">
        <v>2014</v>
      </c>
      <c r="C147" s="90">
        <v>258650</v>
      </c>
      <c r="D147" s="37">
        <v>56.217282041368641</v>
      </c>
      <c r="E147" s="37">
        <v>43.782717958631359</v>
      </c>
      <c r="F147" s="38">
        <v>76.945442107063457</v>
      </c>
    </row>
    <row r="148" spans="1:6" s="87" customFormat="1" ht="16.5" customHeight="1" x14ac:dyDescent="0.25">
      <c r="A148" s="25" t="s">
        <v>156</v>
      </c>
      <c r="B148" s="25">
        <v>2014</v>
      </c>
      <c r="C148" s="90">
        <v>20797</v>
      </c>
      <c r="D148" s="37">
        <v>63.735154108765691</v>
      </c>
      <c r="E148" s="37">
        <v>36.264845891234316</v>
      </c>
      <c r="F148" s="38">
        <v>45.749526946527425</v>
      </c>
    </row>
    <row r="149" spans="1:6" s="87" customFormat="1" ht="16.5" customHeight="1" x14ac:dyDescent="0.25">
      <c r="A149" s="25" t="s">
        <v>157</v>
      </c>
      <c r="B149" s="25">
        <v>2014</v>
      </c>
      <c r="C149" s="90">
        <v>14015</v>
      </c>
      <c r="D149" s="37">
        <v>44.338209061719589</v>
      </c>
      <c r="E149" s="37">
        <v>55.661790938280411</v>
      </c>
      <c r="F149" s="38">
        <v>18.80139018394506</v>
      </c>
    </row>
    <row r="150" spans="1:6" s="87" customFormat="1" ht="16.5" customHeight="1" x14ac:dyDescent="0.25">
      <c r="A150" s="25" t="s">
        <v>158</v>
      </c>
      <c r="B150" s="25">
        <v>2014</v>
      </c>
      <c r="C150" s="90">
        <v>89132</v>
      </c>
      <c r="D150" s="37">
        <v>51.05349369474488</v>
      </c>
      <c r="E150" s="37">
        <v>48.946506305255127</v>
      </c>
      <c r="F150" s="38">
        <v>21.211956373922263</v>
      </c>
    </row>
    <row r="151" spans="1:6" ht="8.25" customHeight="1" x14ac:dyDescent="0.25">
      <c r="A151" s="16" t="s">
        <v>159</v>
      </c>
      <c r="B151" s="16">
        <v>2014</v>
      </c>
      <c r="C151" s="91">
        <v>16986</v>
      </c>
      <c r="D151" s="23">
        <v>57.04697986577181</v>
      </c>
      <c r="E151" s="23">
        <v>42.95302013422819</v>
      </c>
      <c r="F151" s="24">
        <v>211.2128984976182</v>
      </c>
    </row>
    <row r="152" spans="1:6" ht="8.25" customHeight="1" x14ac:dyDescent="0.25">
      <c r="A152" s="16" t="s">
        <v>119</v>
      </c>
      <c r="B152" s="16">
        <v>2014</v>
      </c>
      <c r="C152" s="91">
        <v>10070</v>
      </c>
      <c r="D152" s="23">
        <v>54.865938430983121</v>
      </c>
      <c r="E152" s="23">
        <v>45.134061569016879</v>
      </c>
      <c r="F152" s="24">
        <v>35.204081632653043</v>
      </c>
    </row>
    <row r="153" spans="1:6" ht="8.25" customHeight="1" x14ac:dyDescent="0.25">
      <c r="A153" s="16" t="s">
        <v>116</v>
      </c>
      <c r="B153" s="16">
        <v>2014</v>
      </c>
      <c r="C153" s="91">
        <v>8051</v>
      </c>
      <c r="D153" s="23">
        <v>47.310893056763135</v>
      </c>
      <c r="E153" s="23">
        <v>52.689106943236865</v>
      </c>
      <c r="F153" s="24">
        <v>-16.708048830953857</v>
      </c>
    </row>
    <row r="154" spans="1:6" ht="8.25" customHeight="1" x14ac:dyDescent="0.25">
      <c r="A154" s="16" t="s">
        <v>134</v>
      </c>
      <c r="B154" s="16">
        <v>2014</v>
      </c>
      <c r="C154" s="91">
        <v>7487</v>
      </c>
      <c r="D154" s="23">
        <v>50.687858955522898</v>
      </c>
      <c r="E154" s="23">
        <v>49.312141044477094</v>
      </c>
      <c r="F154" s="24">
        <v>35.242052023121374</v>
      </c>
    </row>
    <row r="155" spans="1:6" s="87" customFormat="1" ht="16.5" customHeight="1" x14ac:dyDescent="0.25">
      <c r="A155" s="25" t="s">
        <v>166</v>
      </c>
      <c r="B155" s="25">
        <v>2014</v>
      </c>
      <c r="C155" s="90">
        <v>969</v>
      </c>
      <c r="D155" s="37">
        <v>56.140350877192979</v>
      </c>
      <c r="E155" s="37">
        <v>43.859649122807014</v>
      </c>
      <c r="F155" s="38">
        <v>45.277361319340315</v>
      </c>
    </row>
    <row r="156" spans="1:6" s="87" customFormat="1" ht="16.5" customHeight="1" x14ac:dyDescent="0.25">
      <c r="A156" s="25" t="s">
        <v>161</v>
      </c>
      <c r="B156" s="25">
        <v>2014</v>
      </c>
      <c r="C156" s="90">
        <v>7613</v>
      </c>
      <c r="D156" s="37">
        <v>58.360698804676211</v>
      </c>
      <c r="E156" s="37">
        <v>41.639301195323789</v>
      </c>
      <c r="F156" s="38">
        <v>-10.064973419964559</v>
      </c>
    </row>
    <row r="157" spans="1:6" ht="8.25" customHeight="1" x14ac:dyDescent="0.25">
      <c r="A157" s="16" t="s">
        <v>162</v>
      </c>
      <c r="B157" s="16">
        <v>2014</v>
      </c>
      <c r="C157" s="91">
        <v>1814</v>
      </c>
      <c r="D157" s="23">
        <v>58.04851157662624</v>
      </c>
      <c r="E157" s="23">
        <v>41.95148842337376</v>
      </c>
      <c r="F157" s="24">
        <v>11.975308641975317</v>
      </c>
    </row>
    <row r="158" spans="1:6" ht="8.25" customHeight="1" x14ac:dyDescent="0.25">
      <c r="A158" s="16" t="s">
        <v>163</v>
      </c>
      <c r="B158" s="16">
        <v>2014</v>
      </c>
      <c r="C158" s="91">
        <v>5799</v>
      </c>
      <c r="D158" s="23">
        <v>58.458354888773925</v>
      </c>
      <c r="E158" s="23">
        <v>41.541645111226075</v>
      </c>
      <c r="F158" s="24">
        <v>-15.281227173119063</v>
      </c>
    </row>
    <row r="159" spans="1:6" s="87" customFormat="1" ht="16.5" customHeight="1" x14ac:dyDescent="0.25">
      <c r="A159" s="25" t="s">
        <v>164</v>
      </c>
      <c r="B159" s="25">
        <v>2014</v>
      </c>
      <c r="C159" s="90">
        <v>570883</v>
      </c>
      <c r="D159" s="37">
        <v>52.964617969005914</v>
      </c>
      <c r="E159" s="37">
        <v>47.035382030994093</v>
      </c>
      <c r="F159" s="38">
        <v>23.705377844615001</v>
      </c>
    </row>
    <row r="160" spans="1:6" s="87" customFormat="1" ht="16.5" customHeight="1" x14ac:dyDescent="0.25">
      <c r="A160" s="25" t="s">
        <v>152</v>
      </c>
      <c r="B160" s="25">
        <v>2013</v>
      </c>
      <c r="C160" s="90">
        <v>408277</v>
      </c>
      <c r="D160" s="37">
        <v>52.719844615297951</v>
      </c>
      <c r="E160" s="37">
        <v>47.280155384702056</v>
      </c>
      <c r="F160" s="38">
        <v>15.739864041229865</v>
      </c>
    </row>
    <row r="161" spans="1:6" ht="8.25" customHeight="1" x14ac:dyDescent="0.25">
      <c r="A161" s="16" t="s">
        <v>59</v>
      </c>
      <c r="B161" s="16">
        <v>2013</v>
      </c>
      <c r="C161" s="91">
        <v>93726</v>
      </c>
      <c r="D161" s="23">
        <v>51.174700723385193</v>
      </c>
      <c r="E161" s="23">
        <v>48.825299276614814</v>
      </c>
      <c r="F161" s="24">
        <v>-16.014623917991372</v>
      </c>
    </row>
    <row r="162" spans="1:6" ht="8.25" customHeight="1" x14ac:dyDescent="0.25">
      <c r="A162" s="16" t="s">
        <v>49</v>
      </c>
      <c r="B162" s="16">
        <v>2013</v>
      </c>
      <c r="C162" s="91">
        <v>65850</v>
      </c>
      <c r="D162" s="23">
        <v>54.309794988610484</v>
      </c>
      <c r="E162" s="23">
        <v>45.690205011389523</v>
      </c>
      <c r="F162" s="24">
        <v>103.15922623638664</v>
      </c>
    </row>
    <row r="163" spans="1:6" ht="8.25" customHeight="1" x14ac:dyDescent="0.25">
      <c r="A163" s="16" t="s">
        <v>153</v>
      </c>
      <c r="B163" s="16">
        <v>2013</v>
      </c>
      <c r="C163" s="91">
        <v>34926</v>
      </c>
      <c r="D163" s="23">
        <v>50.690030349882612</v>
      </c>
      <c r="E163" s="23">
        <v>49.309969650117388</v>
      </c>
      <c r="F163" s="24">
        <v>-6.604984490319822</v>
      </c>
    </row>
    <row r="164" spans="1:6" ht="8.25" customHeight="1" x14ac:dyDescent="0.25">
      <c r="A164" s="16" t="s">
        <v>46</v>
      </c>
      <c r="B164" s="16">
        <v>2013</v>
      </c>
      <c r="C164" s="91">
        <v>30260</v>
      </c>
      <c r="D164" s="23">
        <v>56.245869134170526</v>
      </c>
      <c r="E164" s="23">
        <v>43.754130865829474</v>
      </c>
      <c r="F164" s="24">
        <v>35.488492880809531</v>
      </c>
    </row>
    <row r="165" spans="1:6" ht="8.25" customHeight="1" x14ac:dyDescent="0.25">
      <c r="A165" s="16" t="s">
        <v>37</v>
      </c>
      <c r="B165" s="16">
        <v>2013</v>
      </c>
      <c r="C165" s="91">
        <v>24509</v>
      </c>
      <c r="D165" s="23">
        <v>62.352605165449425</v>
      </c>
      <c r="E165" s="23">
        <v>37.647394834550575</v>
      </c>
      <c r="F165" s="24">
        <v>2.3639477091425505</v>
      </c>
    </row>
    <row r="166" spans="1:6" ht="8.25" customHeight="1" x14ac:dyDescent="0.25">
      <c r="A166" s="16" t="s">
        <v>56</v>
      </c>
      <c r="B166" s="16">
        <v>2013</v>
      </c>
      <c r="C166" s="91">
        <v>19399</v>
      </c>
      <c r="D166" s="23">
        <v>37.527707613794526</v>
      </c>
      <c r="E166" s="23">
        <v>62.472292386205474</v>
      </c>
      <c r="F166" s="24">
        <v>6.162097083128117</v>
      </c>
    </row>
    <row r="167" spans="1:6" ht="8.25" customHeight="1" x14ac:dyDescent="0.25">
      <c r="A167" s="16" t="s">
        <v>34</v>
      </c>
      <c r="B167" s="16">
        <v>2013</v>
      </c>
      <c r="C167" s="91">
        <v>16257</v>
      </c>
      <c r="D167" s="23">
        <v>56.695577289782861</v>
      </c>
      <c r="E167" s="23">
        <v>43.304422710217139</v>
      </c>
      <c r="F167" s="24">
        <v>0.93127211771279406</v>
      </c>
    </row>
    <row r="168" spans="1:6" ht="8.25" customHeight="1" x14ac:dyDescent="0.25">
      <c r="A168" s="16" t="s">
        <v>51</v>
      </c>
      <c r="B168" s="16">
        <v>2013</v>
      </c>
      <c r="C168" s="91">
        <v>15614</v>
      </c>
      <c r="D168" s="23">
        <v>60.83642884590752</v>
      </c>
      <c r="E168" s="23">
        <v>39.16357115409248</v>
      </c>
      <c r="F168" s="24">
        <v>361.67947959787108</v>
      </c>
    </row>
    <row r="169" spans="1:6" ht="8.25" customHeight="1" x14ac:dyDescent="0.25">
      <c r="A169" s="16" t="s">
        <v>57</v>
      </c>
      <c r="B169" s="16">
        <v>2013</v>
      </c>
      <c r="C169" s="91">
        <v>10389</v>
      </c>
      <c r="D169" s="23">
        <v>52.112811627683129</v>
      </c>
      <c r="E169" s="23">
        <v>47.887188372316878</v>
      </c>
      <c r="F169" s="24">
        <v>10.804180887372013</v>
      </c>
    </row>
    <row r="170" spans="1:6" ht="8.25" customHeight="1" x14ac:dyDescent="0.25">
      <c r="A170" s="16" t="s">
        <v>154</v>
      </c>
      <c r="B170" s="16">
        <v>2013</v>
      </c>
      <c r="C170" s="91">
        <v>10242</v>
      </c>
      <c r="D170" s="23">
        <v>67.564928724858433</v>
      </c>
      <c r="E170" s="23">
        <v>32.435071275141574</v>
      </c>
      <c r="F170" s="24">
        <v>-1.1580775911986194</v>
      </c>
    </row>
    <row r="171" spans="1:6" ht="8.25" customHeight="1" x14ac:dyDescent="0.25">
      <c r="A171" s="16" t="s">
        <v>62</v>
      </c>
      <c r="B171" s="16">
        <v>2013</v>
      </c>
      <c r="C171" s="91">
        <v>9884</v>
      </c>
      <c r="D171" s="23">
        <v>36.715904492108457</v>
      </c>
      <c r="E171" s="23">
        <v>63.28409550789155</v>
      </c>
      <c r="F171" s="24">
        <v>-14.881157423355148</v>
      </c>
    </row>
    <row r="172" spans="1:6" ht="8.25" customHeight="1" x14ac:dyDescent="0.25">
      <c r="A172" s="16" t="s">
        <v>27</v>
      </c>
      <c r="B172" s="16">
        <v>2013</v>
      </c>
      <c r="C172" s="91">
        <v>9641</v>
      </c>
      <c r="D172" s="23">
        <v>56.59163987138264</v>
      </c>
      <c r="E172" s="23">
        <v>43.40836012861736</v>
      </c>
      <c r="F172" s="24">
        <v>405.82371458551938</v>
      </c>
    </row>
    <row r="173" spans="1:6" ht="8.25" customHeight="1" x14ac:dyDescent="0.25">
      <c r="A173" s="16" t="s">
        <v>50</v>
      </c>
      <c r="B173" s="16">
        <v>2013</v>
      </c>
      <c r="C173" s="91">
        <v>8255</v>
      </c>
      <c r="D173" s="23">
        <v>55.118110236220474</v>
      </c>
      <c r="E173" s="23">
        <v>44.881889763779526</v>
      </c>
      <c r="F173" s="24">
        <v>13.893487858719638</v>
      </c>
    </row>
    <row r="174" spans="1:6" ht="8.25" customHeight="1" x14ac:dyDescent="0.25">
      <c r="A174" s="16" t="s">
        <v>32</v>
      </c>
      <c r="B174" s="16">
        <v>2013</v>
      </c>
      <c r="C174" s="91">
        <v>6823</v>
      </c>
      <c r="D174" s="23">
        <v>51.985929942840393</v>
      </c>
      <c r="E174" s="23">
        <v>48.014070057159607</v>
      </c>
      <c r="F174" s="24">
        <v>5.5211877513145566</v>
      </c>
    </row>
    <row r="175" spans="1:6" ht="8.25" customHeight="1" x14ac:dyDescent="0.25">
      <c r="A175" s="16" t="s">
        <v>61</v>
      </c>
      <c r="B175" s="16">
        <v>2013</v>
      </c>
      <c r="C175" s="91">
        <v>6680</v>
      </c>
      <c r="D175" s="23">
        <v>67.06586826347305</v>
      </c>
      <c r="E175" s="23">
        <v>32.934131736526943</v>
      </c>
      <c r="F175" s="24">
        <v>192.08570179274159</v>
      </c>
    </row>
    <row r="176" spans="1:6" ht="8.25" customHeight="1" x14ac:dyDescent="0.25">
      <c r="A176" s="16" t="s">
        <v>48</v>
      </c>
      <c r="B176" s="16">
        <v>2013</v>
      </c>
      <c r="C176" s="91">
        <v>6438</v>
      </c>
      <c r="D176" s="23">
        <v>52.516309412861141</v>
      </c>
      <c r="E176" s="23">
        <v>47.483690587138859</v>
      </c>
      <c r="F176" s="24">
        <v>3.4715525554483975</v>
      </c>
    </row>
    <row r="177" spans="1:6" s="87" customFormat="1" ht="16.5" customHeight="1" x14ac:dyDescent="0.25">
      <c r="A177" s="25" t="s">
        <v>165</v>
      </c>
      <c r="B177" s="25">
        <v>2013</v>
      </c>
      <c r="C177" s="90">
        <v>233984</v>
      </c>
      <c r="D177" s="37">
        <v>55.908096280087527</v>
      </c>
      <c r="E177" s="37">
        <v>44.091903719912473</v>
      </c>
      <c r="F177" s="38">
        <v>60.071147597058314</v>
      </c>
    </row>
    <row r="178" spans="1:6" s="87" customFormat="1" ht="16.5" customHeight="1" x14ac:dyDescent="0.25">
      <c r="A178" s="25" t="s">
        <v>156</v>
      </c>
      <c r="B178" s="25">
        <v>2013</v>
      </c>
      <c r="C178" s="90">
        <v>17408</v>
      </c>
      <c r="D178" s="37">
        <v>62.195542279411761</v>
      </c>
      <c r="E178" s="37">
        <v>37.804457720588239</v>
      </c>
      <c r="F178" s="38">
        <v>21.998738524073175</v>
      </c>
    </row>
    <row r="179" spans="1:6" s="87" customFormat="1" ht="16.5" customHeight="1" x14ac:dyDescent="0.25">
      <c r="A179" s="25" t="s">
        <v>157</v>
      </c>
      <c r="B179" s="25">
        <v>2013</v>
      </c>
      <c r="C179" s="90">
        <v>13537</v>
      </c>
      <c r="D179" s="37">
        <v>44.11612617271183</v>
      </c>
      <c r="E179" s="37">
        <v>55.883873827288177</v>
      </c>
      <c r="F179" s="38">
        <v>14.749512587946072</v>
      </c>
    </row>
    <row r="180" spans="1:6" s="87" customFormat="1" ht="16.5" customHeight="1" x14ac:dyDescent="0.25">
      <c r="A180" s="25" t="s">
        <v>158</v>
      </c>
      <c r="B180" s="25">
        <v>2013</v>
      </c>
      <c r="C180" s="90">
        <v>78630</v>
      </c>
      <c r="D180" s="37">
        <v>49.98982576624698</v>
      </c>
      <c r="E180" s="37">
        <v>50.010174233753027</v>
      </c>
      <c r="F180" s="38">
        <v>6.9301275600402619</v>
      </c>
    </row>
    <row r="181" spans="1:6" ht="8.25" customHeight="1" x14ac:dyDescent="0.25">
      <c r="A181" s="16" t="s">
        <v>159</v>
      </c>
      <c r="B181" s="16">
        <v>2013</v>
      </c>
      <c r="C181" s="91">
        <v>9582</v>
      </c>
      <c r="D181" s="23">
        <v>54.790231684408262</v>
      </c>
      <c r="E181" s="23">
        <v>45.209768315591738</v>
      </c>
      <c r="F181" s="24">
        <v>75.558812751923767</v>
      </c>
    </row>
    <row r="182" spans="1:6" ht="8.25" customHeight="1" x14ac:dyDescent="0.25">
      <c r="A182" s="16" t="s">
        <v>119</v>
      </c>
      <c r="B182" s="16">
        <v>2013</v>
      </c>
      <c r="C182" s="91">
        <v>9544</v>
      </c>
      <c r="D182" s="23">
        <v>54.494970662196138</v>
      </c>
      <c r="E182" s="23">
        <v>45.505029337803855</v>
      </c>
      <c r="F182" s="24">
        <v>28.14178302900109</v>
      </c>
    </row>
    <row r="183" spans="1:6" ht="8.25" customHeight="1" x14ac:dyDescent="0.25">
      <c r="A183" s="16" t="s">
        <v>116</v>
      </c>
      <c r="B183" s="16">
        <v>2013</v>
      </c>
      <c r="C183" s="91">
        <v>8076</v>
      </c>
      <c r="D183" s="23">
        <v>47.99405646359584</v>
      </c>
      <c r="E183" s="23">
        <v>52.005943536404168</v>
      </c>
      <c r="F183" s="24">
        <v>-16.449410304158903</v>
      </c>
    </row>
    <row r="184" spans="1:6" ht="8.25" customHeight="1" x14ac:dyDescent="0.25">
      <c r="A184" s="16" t="s">
        <v>134</v>
      </c>
      <c r="B184" s="16">
        <v>2013</v>
      </c>
      <c r="C184" s="91">
        <v>6880</v>
      </c>
      <c r="D184" s="23">
        <v>50.843023255813961</v>
      </c>
      <c r="E184" s="23">
        <v>49.156976744186046</v>
      </c>
      <c r="F184" s="24">
        <v>24.27745664739885</v>
      </c>
    </row>
    <row r="185" spans="1:6" s="87" customFormat="1" ht="16.5" customHeight="1" x14ac:dyDescent="0.25">
      <c r="A185" s="25" t="s">
        <v>166</v>
      </c>
      <c r="B185" s="25">
        <v>2013</v>
      </c>
      <c r="C185" s="90">
        <v>982</v>
      </c>
      <c r="D185" s="37">
        <v>55.70264765784114</v>
      </c>
      <c r="E185" s="37">
        <v>44.29735234215886</v>
      </c>
      <c r="F185" s="38">
        <v>47.226386806596707</v>
      </c>
    </row>
    <row r="186" spans="1:6" s="87" customFormat="1" ht="16.5" customHeight="1" x14ac:dyDescent="0.25">
      <c r="A186" s="25" t="s">
        <v>161</v>
      </c>
      <c r="B186" s="25">
        <v>2013</v>
      </c>
      <c r="C186" s="90">
        <v>6855</v>
      </c>
      <c r="D186" s="37">
        <v>58.614150255288109</v>
      </c>
      <c r="E186" s="37">
        <v>41.385849744711891</v>
      </c>
      <c r="F186" s="38">
        <v>-19.019492025989365</v>
      </c>
    </row>
    <row r="187" spans="1:6" ht="8.25" customHeight="1" x14ac:dyDescent="0.25">
      <c r="A187" s="16" t="s">
        <v>162</v>
      </c>
      <c r="B187" s="16">
        <v>2013</v>
      </c>
      <c r="C187" s="91">
        <v>1707</v>
      </c>
      <c r="D187" s="23">
        <v>59.636789689513769</v>
      </c>
      <c r="E187" s="23">
        <v>40.363210310486231</v>
      </c>
      <c r="F187" s="24">
        <v>5.3703703703703809</v>
      </c>
    </row>
    <row r="188" spans="1:6" ht="8.25" customHeight="1" x14ac:dyDescent="0.25">
      <c r="A188" s="16" t="s">
        <v>163</v>
      </c>
      <c r="B188" s="16">
        <v>2013</v>
      </c>
      <c r="C188" s="91">
        <v>5148</v>
      </c>
      <c r="D188" s="23">
        <v>58.275058275058278</v>
      </c>
      <c r="E188" s="23">
        <v>41.724941724941729</v>
      </c>
      <c r="F188" s="24">
        <v>-24.791818845872911</v>
      </c>
    </row>
    <row r="189" spans="1:6" s="87" customFormat="1" ht="16.5" customHeight="1" x14ac:dyDescent="0.25">
      <c r="A189" s="25" t="s">
        <v>164</v>
      </c>
      <c r="B189" s="25">
        <v>2013</v>
      </c>
      <c r="C189" s="90">
        <v>525689</v>
      </c>
      <c r="D189" s="37">
        <v>52.486165774821238</v>
      </c>
      <c r="E189" s="37">
        <v>47.513834225178762</v>
      </c>
      <c r="F189" s="38">
        <v>13.912231356964242</v>
      </c>
    </row>
    <row r="190" spans="1:6" s="87" customFormat="1" ht="16.5" customHeight="1" x14ac:dyDescent="0.25">
      <c r="A190" s="25" t="s">
        <v>152</v>
      </c>
      <c r="B190" s="25">
        <v>2012</v>
      </c>
      <c r="C190" s="90">
        <v>383378</v>
      </c>
      <c r="D190" s="37">
        <v>52.333988909118411</v>
      </c>
      <c r="E190" s="37">
        <v>47.666011090881582</v>
      </c>
      <c r="F190" s="38">
        <v>8.6814040379414621</v>
      </c>
    </row>
    <row r="191" spans="1:6" ht="8.25" customHeight="1" x14ac:dyDescent="0.25">
      <c r="A191" s="16" t="s">
        <v>59</v>
      </c>
      <c r="B191" s="16">
        <v>2012</v>
      </c>
      <c r="C191" s="91">
        <v>95470</v>
      </c>
      <c r="D191" s="23">
        <v>51.327118466533996</v>
      </c>
      <c r="E191" s="23">
        <v>48.672881533466011</v>
      </c>
      <c r="F191" s="24">
        <v>-14.451871897345839</v>
      </c>
    </row>
    <row r="192" spans="1:6" ht="8.25" customHeight="1" x14ac:dyDescent="0.25">
      <c r="A192" s="16" t="s">
        <v>49</v>
      </c>
      <c r="B192" s="16">
        <v>2012</v>
      </c>
      <c r="C192" s="91">
        <v>56054</v>
      </c>
      <c r="D192" s="23">
        <v>53.104149570057444</v>
      </c>
      <c r="E192" s="23">
        <v>46.895850429942556</v>
      </c>
      <c r="F192" s="24">
        <v>72.936784623453548</v>
      </c>
    </row>
    <row r="193" spans="1:6" ht="8.25" customHeight="1" x14ac:dyDescent="0.25">
      <c r="A193" s="16" t="s">
        <v>322</v>
      </c>
      <c r="B193" s="16">
        <v>2012</v>
      </c>
      <c r="C193" s="91">
        <v>33752</v>
      </c>
      <c r="D193" s="23">
        <v>50.681441099786682</v>
      </c>
      <c r="E193" s="23">
        <v>49.318558900213318</v>
      </c>
      <c r="F193" s="24">
        <v>-9.7443576853139433</v>
      </c>
    </row>
    <row r="194" spans="1:6" ht="8.25" customHeight="1" x14ac:dyDescent="0.25">
      <c r="A194" s="16" t="s">
        <v>46</v>
      </c>
      <c r="B194" s="16">
        <v>2012</v>
      </c>
      <c r="C194" s="91">
        <v>30048</v>
      </c>
      <c r="D194" s="23">
        <v>56.269968051118212</v>
      </c>
      <c r="E194" s="23">
        <v>43.730031948881788</v>
      </c>
      <c r="F194" s="24">
        <v>34.539267484552681</v>
      </c>
    </row>
    <row r="195" spans="1:6" ht="8.25" customHeight="1" x14ac:dyDescent="0.25">
      <c r="A195" s="16" t="s">
        <v>37</v>
      </c>
      <c r="B195" s="16">
        <v>2012</v>
      </c>
      <c r="C195" s="91">
        <v>23272</v>
      </c>
      <c r="D195" s="23">
        <v>62.564455139223099</v>
      </c>
      <c r="E195" s="23">
        <v>37.435544860776901</v>
      </c>
      <c r="F195" s="24">
        <v>-2.8024892452909</v>
      </c>
    </row>
    <row r="196" spans="1:6" ht="8.25" customHeight="1" x14ac:dyDescent="0.25">
      <c r="A196" s="16" t="s">
        <v>56</v>
      </c>
      <c r="B196" s="16">
        <v>2012</v>
      </c>
      <c r="C196" s="91">
        <v>18118</v>
      </c>
      <c r="D196" s="23">
        <v>37.172977149795784</v>
      </c>
      <c r="E196" s="23">
        <v>62.827022850204216</v>
      </c>
      <c r="F196" s="24">
        <v>-0.84824604607891274</v>
      </c>
    </row>
    <row r="197" spans="1:6" ht="8.25" customHeight="1" x14ac:dyDescent="0.25">
      <c r="A197" s="16" t="s">
        <v>34</v>
      </c>
      <c r="B197" s="16">
        <v>2012</v>
      </c>
      <c r="C197" s="91">
        <v>15427</v>
      </c>
      <c r="D197" s="23">
        <v>56.634472029558566</v>
      </c>
      <c r="E197" s="23">
        <v>43.365527970441434</v>
      </c>
      <c r="F197" s="24">
        <v>-4.2217669336313435</v>
      </c>
    </row>
    <row r="198" spans="1:6" ht="8.25" customHeight="1" x14ac:dyDescent="0.25">
      <c r="A198" s="16" t="s">
        <v>51</v>
      </c>
      <c r="B198" s="16">
        <v>2012</v>
      </c>
      <c r="C198" s="91">
        <v>12237</v>
      </c>
      <c r="D198" s="23">
        <v>59.851270736291575</v>
      </c>
      <c r="E198" s="23">
        <v>40.148729263708425</v>
      </c>
      <c r="F198" s="24">
        <v>261.82732111176819</v>
      </c>
    </row>
    <row r="199" spans="1:6" ht="8.25" customHeight="1" x14ac:dyDescent="0.25">
      <c r="A199" s="16" t="s">
        <v>154</v>
      </c>
      <c r="B199" s="16">
        <v>2012</v>
      </c>
      <c r="C199" s="91">
        <v>10052</v>
      </c>
      <c r="D199" s="23">
        <v>67.399522483087949</v>
      </c>
      <c r="E199" s="23">
        <v>32.600477516912058</v>
      </c>
      <c r="F199" s="24">
        <v>-2.9917004439297443</v>
      </c>
    </row>
    <row r="200" spans="1:6" ht="8.25" customHeight="1" x14ac:dyDescent="0.25">
      <c r="A200" s="16" t="s">
        <v>62</v>
      </c>
      <c r="B200" s="16">
        <v>2012</v>
      </c>
      <c r="C200" s="91">
        <v>9974</v>
      </c>
      <c r="D200" s="23">
        <v>37.266893924202925</v>
      </c>
      <c r="E200" s="23">
        <v>62.733106075797075</v>
      </c>
      <c r="F200" s="24">
        <v>-14.106097140888735</v>
      </c>
    </row>
    <row r="201" spans="1:6" ht="8.25" customHeight="1" x14ac:dyDescent="0.25">
      <c r="A201" s="16" t="s">
        <v>57</v>
      </c>
      <c r="B201" s="16">
        <v>2012</v>
      </c>
      <c r="C201" s="91">
        <v>9238</v>
      </c>
      <c r="D201" s="23">
        <v>51.95929854946958</v>
      </c>
      <c r="E201" s="23">
        <v>48.040701450530413</v>
      </c>
      <c r="F201" s="24">
        <v>-1.471843003412971</v>
      </c>
    </row>
    <row r="202" spans="1:6" ht="8.25" customHeight="1" x14ac:dyDescent="0.25">
      <c r="A202" s="16" t="s">
        <v>27</v>
      </c>
      <c r="B202" s="16">
        <v>2012</v>
      </c>
      <c r="C202" s="91">
        <v>7755</v>
      </c>
      <c r="D202" s="23">
        <v>56.118633139909733</v>
      </c>
      <c r="E202" s="23">
        <v>43.881366860090267</v>
      </c>
      <c r="F202" s="24">
        <v>306.87303252885624</v>
      </c>
    </row>
    <row r="203" spans="1:6" ht="8.25" customHeight="1" x14ac:dyDescent="0.25">
      <c r="A203" s="16" t="s">
        <v>50</v>
      </c>
      <c r="B203" s="16">
        <v>2012</v>
      </c>
      <c r="C203" s="91">
        <v>7436</v>
      </c>
      <c r="D203" s="23">
        <v>53.953738569123189</v>
      </c>
      <c r="E203" s="23">
        <v>46.046261430876818</v>
      </c>
      <c r="F203" s="24">
        <v>2.5938189845474682</v>
      </c>
    </row>
    <row r="204" spans="1:6" ht="8.25" customHeight="1" x14ac:dyDescent="0.25">
      <c r="A204" s="16" t="s">
        <v>32</v>
      </c>
      <c r="B204" s="16">
        <v>2012</v>
      </c>
      <c r="C204" s="91">
        <v>6495</v>
      </c>
      <c r="D204" s="23">
        <v>51.439568899153201</v>
      </c>
      <c r="E204" s="23">
        <v>48.560431100846806</v>
      </c>
      <c r="F204" s="24">
        <v>0.44849984534486964</v>
      </c>
    </row>
    <row r="205" spans="1:6" ht="8.25" customHeight="1" x14ac:dyDescent="0.25">
      <c r="A205" s="16" t="s">
        <v>48</v>
      </c>
      <c r="B205" s="16">
        <v>2012</v>
      </c>
      <c r="C205" s="91">
        <v>6309</v>
      </c>
      <c r="D205" s="23">
        <v>52.797590743382472</v>
      </c>
      <c r="E205" s="23">
        <v>47.202409256617528</v>
      </c>
      <c r="F205" s="24">
        <v>1.3982642237222649</v>
      </c>
    </row>
    <row r="206" spans="1:6" ht="8.25" customHeight="1" x14ac:dyDescent="0.25">
      <c r="A206" s="16" t="s">
        <v>24</v>
      </c>
      <c r="B206" s="16">
        <v>2012</v>
      </c>
      <c r="C206" s="91">
        <v>5935</v>
      </c>
      <c r="D206" s="23">
        <v>51.979780960404376</v>
      </c>
      <c r="E206" s="23">
        <v>48.020219039595617</v>
      </c>
      <c r="F206" s="24">
        <v>-8.1695806900820003</v>
      </c>
    </row>
    <row r="207" spans="1:6" s="87" customFormat="1" ht="16.5" customHeight="1" x14ac:dyDescent="0.25">
      <c r="A207" s="25" t="s">
        <v>165</v>
      </c>
      <c r="B207" s="25">
        <v>2012</v>
      </c>
      <c r="C207" s="90">
        <v>204205</v>
      </c>
      <c r="D207" s="37">
        <v>55.527533605935211</v>
      </c>
      <c r="E207" s="37">
        <v>44.472466394064789</v>
      </c>
      <c r="F207" s="38">
        <v>39.698990935522488</v>
      </c>
    </row>
    <row r="208" spans="1:6" s="87" customFormat="1" ht="16.5" customHeight="1" x14ac:dyDescent="0.25">
      <c r="A208" s="25" t="s">
        <v>156</v>
      </c>
      <c r="B208" s="25">
        <v>2012</v>
      </c>
      <c r="C208" s="90">
        <v>14464</v>
      </c>
      <c r="D208" s="37">
        <v>60.702433628318587</v>
      </c>
      <c r="E208" s="37">
        <v>39.297566371681413</v>
      </c>
      <c r="F208" s="38">
        <v>1.3665989207372746</v>
      </c>
    </row>
    <row r="209" spans="1:6" s="87" customFormat="1" ht="16.5" customHeight="1" x14ac:dyDescent="0.25">
      <c r="A209" s="25" t="s">
        <v>157</v>
      </c>
      <c r="B209" s="25">
        <v>2012</v>
      </c>
      <c r="C209" s="90">
        <v>12960</v>
      </c>
      <c r="D209" s="37">
        <v>43.348765432098766</v>
      </c>
      <c r="E209" s="37">
        <v>56.651234567901234</v>
      </c>
      <c r="F209" s="38">
        <v>9.8584385860811921</v>
      </c>
    </row>
    <row r="210" spans="1:6" s="87" customFormat="1" ht="16.5" customHeight="1" x14ac:dyDescent="0.25">
      <c r="A210" s="25" t="s">
        <v>158</v>
      </c>
      <c r="B210" s="25">
        <v>2012</v>
      </c>
      <c r="C210" s="90">
        <v>73247</v>
      </c>
      <c r="D210" s="37">
        <v>49.367209578549293</v>
      </c>
      <c r="E210" s="37">
        <v>50.632790421450714</v>
      </c>
      <c r="F210" s="38">
        <v>-0.39029564555171703</v>
      </c>
    </row>
    <row r="211" spans="1:6" ht="8.25" customHeight="1" x14ac:dyDescent="0.25">
      <c r="A211" s="16" t="s">
        <v>119</v>
      </c>
      <c r="B211" s="16">
        <v>2012</v>
      </c>
      <c r="C211" s="91">
        <v>9379</v>
      </c>
      <c r="D211" s="23">
        <v>54.963215694636958</v>
      </c>
      <c r="E211" s="23">
        <v>45.036784305363042</v>
      </c>
      <c r="F211" s="24">
        <v>25.92642320085929</v>
      </c>
    </row>
    <row r="212" spans="1:6" ht="8.25" customHeight="1" x14ac:dyDescent="0.25">
      <c r="A212" s="16" t="s">
        <v>116</v>
      </c>
      <c r="B212" s="16">
        <v>2012</v>
      </c>
      <c r="C212" s="91">
        <v>8303</v>
      </c>
      <c r="D212" s="23">
        <v>48.343972058292181</v>
      </c>
      <c r="E212" s="23">
        <v>51.656027941707819</v>
      </c>
      <c r="F212" s="24">
        <v>-14.100972480860747</v>
      </c>
    </row>
    <row r="213" spans="1:6" ht="8.25" customHeight="1" x14ac:dyDescent="0.25">
      <c r="A213" s="16" t="s">
        <v>159</v>
      </c>
      <c r="B213" s="16">
        <v>2012</v>
      </c>
      <c r="C213" s="91">
        <v>7200</v>
      </c>
      <c r="D213" s="23">
        <v>54.125</v>
      </c>
      <c r="E213" s="23">
        <v>45.875</v>
      </c>
      <c r="F213" s="24">
        <v>31.916452913154984</v>
      </c>
    </row>
    <row r="214" spans="1:6" ht="8.25" customHeight="1" x14ac:dyDescent="0.25">
      <c r="A214" s="16" t="s">
        <v>134</v>
      </c>
      <c r="B214" s="16">
        <v>2012</v>
      </c>
      <c r="C214" s="91">
        <v>6161</v>
      </c>
      <c r="D214" s="23">
        <v>50.754747605908136</v>
      </c>
      <c r="E214" s="23">
        <v>49.245252394091871</v>
      </c>
      <c r="F214" s="24">
        <v>11.289739884393057</v>
      </c>
    </row>
    <row r="215" spans="1:6" s="87" customFormat="1" ht="16.5" customHeight="1" x14ac:dyDescent="0.25">
      <c r="A215" s="25" t="s">
        <v>166</v>
      </c>
      <c r="B215" s="25">
        <v>2012</v>
      </c>
      <c r="C215" s="90">
        <v>924</v>
      </c>
      <c r="D215" s="37">
        <v>56.060606060606055</v>
      </c>
      <c r="E215" s="37">
        <v>43.939393939393938</v>
      </c>
      <c r="F215" s="38">
        <v>38.530734632683675</v>
      </c>
    </row>
    <row r="216" spans="1:6" s="87" customFormat="1" ht="16.5" customHeight="1" x14ac:dyDescent="0.25">
      <c r="A216" s="25" t="s">
        <v>161</v>
      </c>
      <c r="B216" s="25">
        <v>2012</v>
      </c>
      <c r="C216" s="90">
        <v>7099</v>
      </c>
      <c r="D216" s="37">
        <v>58.34624595013382</v>
      </c>
      <c r="E216" s="37">
        <v>41.65375404986618</v>
      </c>
      <c r="F216" s="38">
        <v>-16.137034849379788</v>
      </c>
    </row>
    <row r="217" spans="1:6" ht="8.25" customHeight="1" x14ac:dyDescent="0.25">
      <c r="A217" s="16" t="s">
        <v>162</v>
      </c>
      <c r="B217" s="16">
        <v>2012</v>
      </c>
      <c r="C217" s="91">
        <v>1694</v>
      </c>
      <c r="D217" s="23">
        <v>58.382526564344751</v>
      </c>
      <c r="E217" s="23">
        <v>41.617473435655256</v>
      </c>
      <c r="F217" s="24">
        <v>4.5679012345678984</v>
      </c>
    </row>
    <row r="218" spans="1:6" ht="8.25" customHeight="1" x14ac:dyDescent="0.25">
      <c r="A218" s="16" t="s">
        <v>163</v>
      </c>
      <c r="B218" s="16">
        <v>2012</v>
      </c>
      <c r="C218" s="91">
        <v>5405</v>
      </c>
      <c r="D218" s="23">
        <v>58.334875115633679</v>
      </c>
      <c r="E218" s="23">
        <v>41.665124884366328</v>
      </c>
      <c r="F218" s="24">
        <v>-21.037253469685908</v>
      </c>
    </row>
    <row r="219" spans="1:6" s="87" customFormat="1" ht="16.5" customHeight="1" x14ac:dyDescent="0.25">
      <c r="A219" s="25" t="s">
        <v>164</v>
      </c>
      <c r="B219" s="25">
        <v>2012</v>
      </c>
      <c r="C219" s="90">
        <v>492072</v>
      </c>
      <c r="D219" s="37">
        <v>51.995439691752431</v>
      </c>
      <c r="E219" s="37">
        <v>48.004560308247576</v>
      </c>
      <c r="F219" s="38">
        <v>6.6277200175086648</v>
      </c>
    </row>
    <row r="220" spans="1:6" ht="8.25" customHeight="1" x14ac:dyDescent="0.25">
      <c r="A220" s="14"/>
      <c r="B220" s="14"/>
      <c r="C220" s="14"/>
      <c r="D220" s="14"/>
      <c r="E220" s="14"/>
    </row>
    <row r="221" spans="1:6" ht="8.25" customHeight="1" x14ac:dyDescent="0.25">
      <c r="A221" s="14" t="s">
        <v>167</v>
      </c>
      <c r="B221" s="14"/>
      <c r="C221" s="14"/>
      <c r="D221" s="14"/>
      <c r="E221" s="14"/>
    </row>
    <row r="222" spans="1:6" ht="8.25" customHeight="1" x14ac:dyDescent="0.25">
      <c r="A222" s="14" t="s">
        <v>168</v>
      </c>
      <c r="B222" s="14"/>
      <c r="C222" s="14"/>
      <c r="D222" s="14"/>
      <c r="E222" s="14"/>
    </row>
    <row r="223" spans="1:6" ht="8.25" customHeight="1" x14ac:dyDescent="0.25">
      <c r="A223" s="14"/>
      <c r="B223" s="14"/>
      <c r="C223" s="14"/>
      <c r="D223" s="14"/>
      <c r="E223" s="14"/>
    </row>
    <row r="224" spans="1:6" ht="8.25" customHeight="1" x14ac:dyDescent="0.25">
      <c r="A224" s="14" t="s">
        <v>144</v>
      </c>
      <c r="B224" s="14"/>
      <c r="C224" s="14"/>
      <c r="D224" s="14"/>
      <c r="E224" s="14"/>
    </row>
  </sheetData>
  <autoFilter ref="A9:F9" xr:uid="{00000000-0009-0000-0000-000000000000}"/>
  <mergeCells count="7">
    <mergeCell ref="F5:F7"/>
    <mergeCell ref="D8:F8"/>
    <mergeCell ref="A5:A8"/>
    <mergeCell ref="B5:B8"/>
    <mergeCell ref="C5:C7"/>
    <mergeCell ref="D5:D7"/>
    <mergeCell ref="E5:E7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R184"/>
  <sheetViews>
    <sheetView workbookViewId="0"/>
  </sheetViews>
  <sheetFormatPr baseColWidth="10" defaultRowHeight="15" x14ac:dyDescent="0.25"/>
  <cols>
    <col min="1" max="1" width="5.7109375" style="1" customWidth="1"/>
    <col min="2" max="6" width="5.85546875" customWidth="1"/>
    <col min="7" max="7" width="28.42578125" customWidth="1"/>
    <col min="8" max="8" width="9.42578125" customWidth="1"/>
    <col min="9" max="13" width="7.28515625" customWidth="1"/>
    <col min="14" max="14" width="14" customWidth="1"/>
    <col min="15" max="15" width="7.28515625" customWidth="1"/>
    <col min="16" max="16" width="7.28515625" style="40" customWidth="1"/>
    <col min="17" max="17" width="7.28515625" customWidth="1"/>
    <col min="18" max="18" width="22.5703125" hidden="1" customWidth="1"/>
  </cols>
  <sheetData>
    <row r="1" spans="1:18" ht="15" customHeight="1" x14ac:dyDescent="0.25">
      <c r="G1" s="2" t="s">
        <v>326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s="4" customFormat="1" ht="12" x14ac:dyDescent="0.2">
      <c r="A3" s="3"/>
      <c r="G3" s="160"/>
      <c r="H3" s="160"/>
      <c r="I3" s="160"/>
      <c r="J3" s="160"/>
      <c r="O3" s="5"/>
      <c r="P3" s="6"/>
    </row>
    <row r="4" spans="1:18" s="4" customFormat="1" ht="6" customHeight="1" x14ac:dyDescent="0.2">
      <c r="A4" s="3"/>
      <c r="G4" s="7"/>
      <c r="H4" s="7"/>
      <c r="I4" s="7"/>
      <c r="J4" s="7"/>
      <c r="O4" s="5"/>
      <c r="P4" s="6"/>
    </row>
    <row r="5" spans="1:18" ht="15" customHeight="1" x14ac:dyDescent="0.25">
      <c r="G5" s="8" t="s">
        <v>0</v>
      </c>
      <c r="H5" s="8"/>
      <c r="I5" s="9"/>
      <c r="J5" s="9"/>
      <c r="K5" s="9"/>
      <c r="L5" s="9"/>
      <c r="M5" s="9"/>
      <c r="N5" s="9"/>
      <c r="O5" s="9"/>
      <c r="P5" s="10"/>
    </row>
    <row r="6" spans="1:18" s="12" customFormat="1" ht="15.95" customHeight="1" x14ac:dyDescent="0.25">
      <c r="A6" s="11"/>
      <c r="G6" s="154" t="s">
        <v>1</v>
      </c>
      <c r="H6" s="154"/>
      <c r="I6" s="154"/>
      <c r="J6" s="154"/>
      <c r="K6" s="154"/>
      <c r="L6" s="154"/>
      <c r="M6" s="154"/>
      <c r="N6" s="154"/>
      <c r="O6" s="154"/>
      <c r="P6" s="154"/>
    </row>
    <row r="7" spans="1:18" ht="8.25" customHeight="1" x14ac:dyDescent="0.25"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8" ht="16.5" customHeight="1" x14ac:dyDescent="0.25">
      <c r="B8" s="14"/>
      <c r="C8" s="14"/>
      <c r="D8" s="14"/>
      <c r="E8" s="14"/>
      <c r="F8" s="14"/>
      <c r="G8" s="155" t="s">
        <v>2</v>
      </c>
      <c r="H8" s="156" t="s">
        <v>3</v>
      </c>
      <c r="I8" s="156"/>
      <c r="J8" s="156" t="s">
        <v>4</v>
      </c>
      <c r="K8" s="156"/>
      <c r="L8" s="156" t="s">
        <v>5</v>
      </c>
      <c r="M8" s="156"/>
      <c r="N8" s="157" t="s">
        <v>6</v>
      </c>
      <c r="O8" s="13"/>
      <c r="P8" s="13"/>
    </row>
    <row r="9" spans="1:18" ht="16.5" customHeight="1" x14ac:dyDescent="0.25">
      <c r="B9" s="14"/>
      <c r="C9" s="14"/>
      <c r="D9" s="14"/>
      <c r="E9" s="14"/>
      <c r="F9" s="14"/>
      <c r="G9" s="155"/>
      <c r="H9" s="15">
        <v>38717</v>
      </c>
      <c r="I9" s="15">
        <v>42735</v>
      </c>
      <c r="J9" s="15">
        <v>38717</v>
      </c>
      <c r="K9" s="15">
        <v>42735</v>
      </c>
      <c r="L9" s="15">
        <v>38717</v>
      </c>
      <c r="M9" s="15">
        <v>42735</v>
      </c>
      <c r="N9" s="157"/>
      <c r="O9" s="13"/>
      <c r="P9" s="13"/>
    </row>
    <row r="10" spans="1:18" ht="8.25" customHeight="1" x14ac:dyDescent="0.25">
      <c r="B10" s="14"/>
      <c r="C10" s="14"/>
      <c r="D10" s="14"/>
      <c r="E10" s="14"/>
      <c r="F10" s="14"/>
      <c r="G10" s="155"/>
      <c r="H10" s="156" t="s">
        <v>7</v>
      </c>
      <c r="I10" s="156"/>
      <c r="J10" s="156" t="s">
        <v>8</v>
      </c>
      <c r="K10" s="156"/>
      <c r="L10" s="156"/>
      <c r="M10" s="156"/>
      <c r="N10" s="158"/>
      <c r="O10" s="13"/>
      <c r="P10" s="13"/>
    </row>
    <row r="11" spans="1:18" ht="8.25" customHeight="1" x14ac:dyDescent="0.25">
      <c r="B11" s="16">
        <v>0</v>
      </c>
      <c r="C11" s="16"/>
      <c r="D11" s="16"/>
      <c r="E11" s="16"/>
      <c r="F11" s="14"/>
      <c r="G11" s="17"/>
      <c r="H11" s="18"/>
      <c r="I11" s="18"/>
      <c r="J11" s="18"/>
      <c r="K11" s="18"/>
      <c r="L11" s="18"/>
      <c r="M11" s="18"/>
      <c r="N11" s="18"/>
      <c r="O11" s="13"/>
      <c r="P11" s="13"/>
    </row>
    <row r="12" spans="1:18" s="22" customFormat="1" ht="8.25" customHeight="1" x14ac:dyDescent="0.25">
      <c r="A12" s="19"/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20" t="s">
        <v>14</v>
      </c>
      <c r="H12" s="20" t="s">
        <v>15</v>
      </c>
      <c r="I12" s="20" t="s">
        <v>16</v>
      </c>
      <c r="J12" s="20" t="s">
        <v>17</v>
      </c>
      <c r="K12" s="20" t="s">
        <v>18</v>
      </c>
      <c r="L12" s="20" t="s">
        <v>19</v>
      </c>
      <c r="M12" s="20" t="s">
        <v>20</v>
      </c>
      <c r="N12" s="20" t="s">
        <v>21</v>
      </c>
      <c r="O12" s="21"/>
      <c r="P12" s="21"/>
    </row>
    <row r="13" spans="1:18" s="22" customFormat="1" ht="8.25" customHeight="1" x14ac:dyDescent="0.25">
      <c r="A13" s="19"/>
      <c r="B13" s="16">
        <v>1</v>
      </c>
      <c r="C13" s="16"/>
      <c r="D13" s="16"/>
      <c r="E13" s="16">
        <v>27</v>
      </c>
      <c r="F13" s="16">
        <v>121</v>
      </c>
      <c r="G13" s="16" t="s">
        <v>22</v>
      </c>
      <c r="H13" s="16">
        <v>913</v>
      </c>
      <c r="I13" s="16">
        <v>5015</v>
      </c>
      <c r="J13" s="23">
        <v>58.5</v>
      </c>
      <c r="K13" s="23">
        <v>55.633100697906301</v>
      </c>
      <c r="L13" s="23">
        <v>41.5</v>
      </c>
      <c r="M13" s="23">
        <v>44.366899302093699</v>
      </c>
      <c r="N13" s="24">
        <v>449.28806133625409</v>
      </c>
      <c r="O13" s="21"/>
      <c r="P13" s="21"/>
      <c r="R13" s="25" t="s">
        <v>23</v>
      </c>
    </row>
    <row r="14" spans="1:18" s="22" customFormat="1" ht="8.25" customHeight="1" x14ac:dyDescent="0.25">
      <c r="A14" s="19"/>
      <c r="B14" s="16">
        <v>2</v>
      </c>
      <c r="C14" s="16"/>
      <c r="D14" s="16"/>
      <c r="E14" s="16">
        <v>22</v>
      </c>
      <c r="F14" s="16">
        <v>122</v>
      </c>
      <c r="G14" s="16" t="s">
        <v>24</v>
      </c>
      <c r="H14" s="16">
        <v>6463</v>
      </c>
      <c r="I14" s="16">
        <v>6865</v>
      </c>
      <c r="J14" s="23">
        <v>51.6</v>
      </c>
      <c r="K14" s="23">
        <v>53.168244719592103</v>
      </c>
      <c r="L14" s="23">
        <v>48.4</v>
      </c>
      <c r="M14" s="23">
        <v>46.904588492352502</v>
      </c>
      <c r="N14" s="24">
        <v>6.2200216617669835</v>
      </c>
      <c r="O14" s="21"/>
      <c r="P14" s="21"/>
      <c r="R14" s="16" t="s">
        <v>22</v>
      </c>
    </row>
    <row r="15" spans="1:18" s="22" customFormat="1" ht="8.25" customHeight="1" x14ac:dyDescent="0.25">
      <c r="A15" s="19"/>
      <c r="B15" s="16">
        <v>4</v>
      </c>
      <c r="C15" s="16"/>
      <c r="D15" s="16"/>
      <c r="E15" s="16">
        <v>59</v>
      </c>
      <c r="F15" s="16">
        <v>124</v>
      </c>
      <c r="G15" s="16" t="s">
        <v>25</v>
      </c>
      <c r="H15" s="16">
        <v>982</v>
      </c>
      <c r="I15" s="16">
        <v>1305</v>
      </c>
      <c r="J15" s="23">
        <v>46.6</v>
      </c>
      <c r="K15" s="23">
        <v>50.191570881226099</v>
      </c>
      <c r="L15" s="23">
        <v>53.4</v>
      </c>
      <c r="M15" s="23">
        <v>49.808429118773901</v>
      </c>
      <c r="N15" s="24">
        <v>32.892057026476571</v>
      </c>
      <c r="O15" s="21"/>
      <c r="P15" s="21"/>
      <c r="R15" s="16" t="s">
        <v>24</v>
      </c>
    </row>
    <row r="16" spans="1:18" s="22" customFormat="1" ht="8.25" customHeight="1" x14ac:dyDescent="0.25">
      <c r="A16" s="19"/>
      <c r="B16" s="16">
        <v>5</v>
      </c>
      <c r="C16" s="16" t="s">
        <v>26</v>
      </c>
      <c r="D16" s="16"/>
      <c r="E16" s="16">
        <v>9</v>
      </c>
      <c r="F16" s="16">
        <v>125</v>
      </c>
      <c r="G16" s="16" t="s">
        <v>27</v>
      </c>
      <c r="H16" s="16">
        <v>1906</v>
      </c>
      <c r="I16" s="16">
        <v>20670</v>
      </c>
      <c r="J16" s="23">
        <v>41.9</v>
      </c>
      <c r="K16" s="23">
        <v>55.853894533139801</v>
      </c>
      <c r="L16" s="23">
        <v>58.1</v>
      </c>
      <c r="M16" s="23">
        <v>44.146105466860199</v>
      </c>
      <c r="N16" s="24">
        <v>984.47009443861498</v>
      </c>
      <c r="O16" s="21"/>
      <c r="P16" s="21"/>
      <c r="R16" s="16" t="s">
        <v>25</v>
      </c>
    </row>
    <row r="17" spans="1:18" s="22" customFormat="1" ht="8.25" customHeight="1" x14ac:dyDescent="0.25">
      <c r="A17" s="19"/>
      <c r="B17" s="16">
        <v>6</v>
      </c>
      <c r="C17" s="16"/>
      <c r="D17" s="16"/>
      <c r="E17" s="16">
        <v>56</v>
      </c>
      <c r="F17" s="16">
        <v>126</v>
      </c>
      <c r="G17" s="16" t="s">
        <v>28</v>
      </c>
      <c r="H17" s="16">
        <v>1576</v>
      </c>
      <c r="I17" s="16">
        <v>1430</v>
      </c>
      <c r="J17" s="23">
        <v>38.799999999999997</v>
      </c>
      <c r="K17" s="23">
        <v>40.559440559440603</v>
      </c>
      <c r="L17" s="23">
        <v>61.2</v>
      </c>
      <c r="M17" s="23">
        <v>59.790209790209801</v>
      </c>
      <c r="N17" s="24">
        <v>-9.2639593908629418</v>
      </c>
      <c r="O17" s="21"/>
      <c r="P17" s="21"/>
      <c r="R17" s="16" t="s">
        <v>27</v>
      </c>
    </row>
    <row r="18" spans="1:18" s="22" customFormat="1" ht="8.25" customHeight="1" x14ac:dyDescent="0.25">
      <c r="A18" s="19"/>
      <c r="B18" s="16">
        <v>7</v>
      </c>
      <c r="C18" s="16"/>
      <c r="D18" s="16"/>
      <c r="E18" s="16">
        <v>78</v>
      </c>
      <c r="F18" s="16">
        <v>127</v>
      </c>
      <c r="G18" s="16" t="s">
        <v>29</v>
      </c>
      <c r="H18" s="16">
        <v>305</v>
      </c>
      <c r="I18" s="16">
        <v>490</v>
      </c>
      <c r="J18" s="23">
        <v>26.6</v>
      </c>
      <c r="K18" s="23">
        <v>34.6938775510204</v>
      </c>
      <c r="L18" s="23">
        <v>73.400000000000006</v>
      </c>
      <c r="M18" s="23">
        <v>65.306122448979593</v>
      </c>
      <c r="N18" s="24">
        <v>60.655737704918032</v>
      </c>
      <c r="O18" s="21"/>
      <c r="P18" s="21"/>
      <c r="R18" s="16" t="s">
        <v>28</v>
      </c>
    </row>
    <row r="19" spans="1:18" s="22" customFormat="1" ht="8.25" customHeight="1" x14ac:dyDescent="0.25">
      <c r="A19" s="19"/>
      <c r="B19" s="16">
        <v>8</v>
      </c>
      <c r="C19" s="16"/>
      <c r="D19" s="16"/>
      <c r="E19" s="16">
        <v>66</v>
      </c>
      <c r="F19" s="16">
        <v>128</v>
      </c>
      <c r="G19" s="16" t="s">
        <v>30</v>
      </c>
      <c r="H19" s="16">
        <v>1110</v>
      </c>
      <c r="I19" s="16">
        <v>1040</v>
      </c>
      <c r="J19" s="23">
        <v>25.9</v>
      </c>
      <c r="K19" s="23">
        <v>26.923076923076898</v>
      </c>
      <c r="L19" s="23">
        <v>74.099999999999994</v>
      </c>
      <c r="M19" s="23">
        <v>73.557692307692307</v>
      </c>
      <c r="N19" s="24">
        <v>-6.3063063063063085</v>
      </c>
      <c r="O19" s="21"/>
      <c r="P19" s="21"/>
      <c r="R19" s="16" t="s">
        <v>29</v>
      </c>
    </row>
    <row r="20" spans="1:18" s="22" customFormat="1" ht="8.25" customHeight="1" x14ac:dyDescent="0.25">
      <c r="A20" s="19"/>
      <c r="B20" s="16">
        <v>9</v>
      </c>
      <c r="C20" s="16"/>
      <c r="D20" s="16"/>
      <c r="E20" s="16">
        <v>29</v>
      </c>
      <c r="F20" s="16">
        <v>129</v>
      </c>
      <c r="G20" s="16" t="s">
        <v>31</v>
      </c>
      <c r="H20" s="16">
        <v>3892</v>
      </c>
      <c r="I20" s="16">
        <v>4775</v>
      </c>
      <c r="J20" s="23">
        <v>42.6</v>
      </c>
      <c r="K20" s="23">
        <v>46.073298429319401</v>
      </c>
      <c r="L20" s="23">
        <v>57.4</v>
      </c>
      <c r="M20" s="23">
        <v>53.821989528795797</v>
      </c>
      <c r="N20" s="24">
        <v>22.687564234326828</v>
      </c>
      <c r="O20" s="21"/>
      <c r="P20" s="21"/>
      <c r="R20" s="16" t="s">
        <v>30</v>
      </c>
    </row>
    <row r="21" spans="1:18" s="22" customFormat="1" ht="8.25" customHeight="1" x14ac:dyDescent="0.25">
      <c r="A21" s="19"/>
      <c r="B21" s="16">
        <v>10</v>
      </c>
      <c r="C21" s="16" t="s">
        <v>26</v>
      </c>
      <c r="D21" s="16"/>
      <c r="E21" s="16">
        <v>15</v>
      </c>
      <c r="F21" s="16">
        <v>130</v>
      </c>
      <c r="G21" s="16" t="s">
        <v>32</v>
      </c>
      <c r="H21" s="16">
        <v>6466</v>
      </c>
      <c r="I21" s="16">
        <v>9605</v>
      </c>
      <c r="J21" s="23">
        <v>50.3</v>
      </c>
      <c r="K21" s="23">
        <v>55.0234252993233</v>
      </c>
      <c r="L21" s="23">
        <v>49.7</v>
      </c>
      <c r="M21" s="23">
        <v>44.9765747006767</v>
      </c>
      <c r="N21" s="24">
        <v>48.546241880606253</v>
      </c>
      <c r="O21" s="21"/>
      <c r="P21" s="21"/>
      <c r="R21" s="16" t="s">
        <v>31</v>
      </c>
    </row>
    <row r="22" spans="1:18" s="22" customFormat="1" ht="8.25" customHeight="1" x14ac:dyDescent="0.25">
      <c r="A22" s="19"/>
      <c r="B22" s="16">
        <v>11</v>
      </c>
      <c r="C22" s="16"/>
      <c r="D22" s="16"/>
      <c r="E22" s="16">
        <v>69</v>
      </c>
      <c r="F22" s="16">
        <v>131</v>
      </c>
      <c r="G22" s="16" t="s">
        <v>33</v>
      </c>
      <c r="H22" s="16">
        <v>433</v>
      </c>
      <c r="I22" s="16">
        <v>885</v>
      </c>
      <c r="J22" s="23">
        <v>50.6</v>
      </c>
      <c r="K22" s="23">
        <v>57.062146892655399</v>
      </c>
      <c r="L22" s="23">
        <v>49.4</v>
      </c>
      <c r="M22" s="23">
        <v>42.937853107344601</v>
      </c>
      <c r="N22" s="24">
        <v>104.3879907621247</v>
      </c>
      <c r="O22" s="21"/>
      <c r="P22" s="21"/>
      <c r="R22" s="16" t="s">
        <v>32</v>
      </c>
    </row>
    <row r="23" spans="1:18" s="22" customFormat="1" ht="8.25" customHeight="1" x14ac:dyDescent="0.25">
      <c r="A23" s="19"/>
      <c r="B23" s="16">
        <v>12</v>
      </c>
      <c r="C23" s="16" t="s">
        <v>26</v>
      </c>
      <c r="D23" s="16"/>
      <c r="E23" s="16">
        <v>11</v>
      </c>
      <c r="F23" s="16">
        <v>134</v>
      </c>
      <c r="G23" s="16" t="s">
        <v>34</v>
      </c>
      <c r="H23" s="16">
        <v>16107</v>
      </c>
      <c r="I23" s="16">
        <v>18300</v>
      </c>
      <c r="J23" s="23">
        <v>55.9</v>
      </c>
      <c r="K23" s="23">
        <v>56.994535519125698</v>
      </c>
      <c r="L23" s="23">
        <v>44.1</v>
      </c>
      <c r="M23" s="23">
        <v>43.032786885245898</v>
      </c>
      <c r="N23" s="24">
        <v>13.615198360961077</v>
      </c>
      <c r="O23" s="21"/>
      <c r="P23" s="21"/>
      <c r="R23" s="16" t="s">
        <v>33</v>
      </c>
    </row>
    <row r="24" spans="1:18" s="22" customFormat="1" ht="8.25" customHeight="1" x14ac:dyDescent="0.25">
      <c r="A24" s="19"/>
      <c r="B24" s="16">
        <v>13</v>
      </c>
      <c r="C24" s="16"/>
      <c r="D24" s="16"/>
      <c r="E24" s="16">
        <v>72</v>
      </c>
      <c r="F24" s="16">
        <v>135</v>
      </c>
      <c r="G24" s="16" t="s">
        <v>35</v>
      </c>
      <c r="H24" s="16">
        <v>500</v>
      </c>
      <c r="I24" s="16">
        <v>680</v>
      </c>
      <c r="J24" s="23">
        <v>54</v>
      </c>
      <c r="K24" s="23">
        <v>59.558823529411796</v>
      </c>
      <c r="L24" s="23">
        <v>46</v>
      </c>
      <c r="M24" s="23">
        <v>40.441176470588204</v>
      </c>
      <c r="N24" s="24">
        <v>36.000000000000007</v>
      </c>
      <c r="O24" s="21"/>
      <c r="P24" s="21"/>
      <c r="R24" s="16" t="s">
        <v>34</v>
      </c>
    </row>
    <row r="25" spans="1:18" s="22" customFormat="1" ht="8.25" customHeight="1" x14ac:dyDescent="0.25">
      <c r="A25" s="19"/>
      <c r="B25" s="16">
        <v>14</v>
      </c>
      <c r="C25" s="16"/>
      <c r="D25" s="16"/>
      <c r="E25" s="16">
        <v>96</v>
      </c>
      <c r="F25" s="16">
        <v>136</v>
      </c>
      <c r="G25" s="16" t="s">
        <v>36</v>
      </c>
      <c r="H25" s="16">
        <v>141</v>
      </c>
      <c r="I25" s="16">
        <v>140</v>
      </c>
      <c r="J25" s="23">
        <v>53.9</v>
      </c>
      <c r="K25" s="23">
        <v>57.142857142857103</v>
      </c>
      <c r="L25" s="23">
        <v>46.1</v>
      </c>
      <c r="M25" s="23">
        <v>42.857142857142897</v>
      </c>
      <c r="N25" s="24">
        <v>-0.70921985815602939</v>
      </c>
      <c r="O25" s="21"/>
      <c r="P25" s="21"/>
      <c r="R25" s="16" t="s">
        <v>35</v>
      </c>
    </row>
    <row r="26" spans="1:18" s="22" customFormat="1" ht="8.25" customHeight="1" x14ac:dyDescent="0.25">
      <c r="A26" s="19"/>
      <c r="B26" s="16">
        <v>15</v>
      </c>
      <c r="C26" s="16" t="s">
        <v>26</v>
      </c>
      <c r="D26" s="16"/>
      <c r="E26" s="16">
        <v>7</v>
      </c>
      <c r="F26" s="16">
        <v>137</v>
      </c>
      <c r="G26" s="16" t="s">
        <v>37</v>
      </c>
      <c r="H26" s="16">
        <v>23943</v>
      </c>
      <c r="I26" s="16">
        <v>27765</v>
      </c>
      <c r="J26" s="23">
        <v>62.4</v>
      </c>
      <c r="K26" s="23">
        <v>61.606338915901297</v>
      </c>
      <c r="L26" s="23">
        <v>37.6</v>
      </c>
      <c r="M26" s="23">
        <v>38.411669367909198</v>
      </c>
      <c r="N26" s="24">
        <v>15.962911915800015</v>
      </c>
      <c r="O26" s="21"/>
      <c r="P26" s="21"/>
      <c r="R26" s="16" t="s">
        <v>36</v>
      </c>
    </row>
    <row r="27" spans="1:18" s="22" customFormat="1" ht="8.25" customHeight="1" x14ac:dyDescent="0.25">
      <c r="A27" s="19"/>
      <c r="B27" s="16">
        <v>16</v>
      </c>
      <c r="C27" s="16"/>
      <c r="D27" s="16"/>
      <c r="E27" s="16">
        <v>48</v>
      </c>
      <c r="F27" s="16">
        <v>132</v>
      </c>
      <c r="G27" s="16" t="s">
        <v>38</v>
      </c>
      <c r="H27" s="16">
        <v>37396</v>
      </c>
      <c r="I27" s="16">
        <v>1845</v>
      </c>
      <c r="J27" s="23">
        <v>52.7</v>
      </c>
      <c r="K27" s="23">
        <v>53.929539295392999</v>
      </c>
      <c r="L27" s="23">
        <v>47.3</v>
      </c>
      <c r="M27" s="23">
        <v>46.070460704607001</v>
      </c>
      <c r="N27" s="24">
        <v>-95.066317253182149</v>
      </c>
      <c r="O27" s="21"/>
      <c r="P27" s="21"/>
      <c r="R27" s="16" t="s">
        <v>37</v>
      </c>
    </row>
    <row r="28" spans="1:18" s="22" customFormat="1" ht="8.25" customHeight="1" x14ac:dyDescent="0.25">
      <c r="A28" s="19"/>
      <c r="B28" s="16">
        <v>17</v>
      </c>
      <c r="C28" s="16"/>
      <c r="D28" s="16"/>
      <c r="E28" s="16">
        <v>30</v>
      </c>
      <c r="F28" s="16">
        <v>139</v>
      </c>
      <c r="G28" s="16" t="s">
        <v>39</v>
      </c>
      <c r="H28" s="16">
        <v>1050</v>
      </c>
      <c r="I28" s="16">
        <v>4725</v>
      </c>
      <c r="J28" s="23">
        <v>38.5</v>
      </c>
      <c r="K28" s="23">
        <v>53.756613756613802</v>
      </c>
      <c r="L28" s="23">
        <v>61.5</v>
      </c>
      <c r="M28" s="23">
        <v>46.243386243386198</v>
      </c>
      <c r="N28" s="24">
        <v>350</v>
      </c>
      <c r="O28" s="21"/>
      <c r="P28" s="21"/>
      <c r="R28" s="16" t="s">
        <v>38</v>
      </c>
    </row>
    <row r="29" spans="1:18" s="22" customFormat="1" ht="8.25" customHeight="1" x14ac:dyDescent="0.25">
      <c r="A29" s="19"/>
      <c r="B29" s="16">
        <v>18</v>
      </c>
      <c r="C29" s="16"/>
      <c r="D29" s="16"/>
      <c r="E29" s="16">
        <v>24</v>
      </c>
      <c r="F29" s="16">
        <v>142</v>
      </c>
      <c r="G29" s="16" t="s">
        <v>40</v>
      </c>
      <c r="H29" s="16">
        <v>2052</v>
      </c>
      <c r="I29" s="16">
        <v>6200</v>
      </c>
      <c r="J29" s="23">
        <v>26.4</v>
      </c>
      <c r="K29" s="23">
        <v>46.129032258064498</v>
      </c>
      <c r="L29" s="23">
        <v>73.599999999999994</v>
      </c>
      <c r="M29" s="23">
        <v>53.870967741935502</v>
      </c>
      <c r="N29" s="24">
        <v>202.14424951267057</v>
      </c>
      <c r="O29" s="21"/>
      <c r="P29" s="21"/>
      <c r="R29" s="16" t="s">
        <v>39</v>
      </c>
    </row>
    <row r="30" spans="1:18" s="22" customFormat="1" ht="8.25" customHeight="1" x14ac:dyDescent="0.25">
      <c r="A30" s="19"/>
      <c r="B30" s="16">
        <v>19</v>
      </c>
      <c r="C30" s="16"/>
      <c r="D30" s="16"/>
      <c r="E30" s="16">
        <v>95</v>
      </c>
      <c r="F30" s="16">
        <v>143</v>
      </c>
      <c r="G30" s="16" t="s">
        <v>41</v>
      </c>
      <c r="H30" s="16">
        <v>150</v>
      </c>
      <c r="I30" s="16">
        <v>210</v>
      </c>
      <c r="J30" s="23">
        <v>50.7</v>
      </c>
      <c r="K30" s="23">
        <v>47.619047619047599</v>
      </c>
      <c r="L30" s="23">
        <v>49.3</v>
      </c>
      <c r="M30" s="23">
        <v>54.761904761904802</v>
      </c>
      <c r="N30" s="24">
        <v>39.999999999999993</v>
      </c>
      <c r="O30" s="21"/>
      <c r="P30" s="21"/>
      <c r="R30" s="16" t="s">
        <v>40</v>
      </c>
    </row>
    <row r="31" spans="1:18" s="22" customFormat="1" ht="8.25" customHeight="1" x14ac:dyDescent="0.25">
      <c r="A31" s="19"/>
      <c r="B31" s="16">
        <v>20</v>
      </c>
      <c r="C31" s="16"/>
      <c r="D31" s="16"/>
      <c r="E31" s="16">
        <v>25</v>
      </c>
      <c r="F31" s="16">
        <v>144</v>
      </c>
      <c r="G31" s="16" t="s">
        <v>42</v>
      </c>
      <c r="H31" s="16">
        <v>2634</v>
      </c>
      <c r="I31" s="16">
        <v>5060</v>
      </c>
      <c r="J31" s="23">
        <v>53.6</v>
      </c>
      <c r="K31" s="23">
        <v>51.778656126482197</v>
      </c>
      <c r="L31" s="23">
        <v>46.4</v>
      </c>
      <c r="M31" s="23">
        <v>48.221343873517803</v>
      </c>
      <c r="N31" s="24">
        <v>92.103264996203492</v>
      </c>
      <c r="O31" s="21"/>
      <c r="P31" s="21"/>
      <c r="R31" s="16" t="s">
        <v>41</v>
      </c>
    </row>
    <row r="32" spans="1:18" s="22" customFormat="1" ht="8.25" customHeight="1" x14ac:dyDescent="0.25">
      <c r="A32" s="19"/>
      <c r="B32" s="16">
        <v>21</v>
      </c>
      <c r="C32" s="16"/>
      <c r="D32" s="16"/>
      <c r="E32" s="16">
        <v>105</v>
      </c>
      <c r="F32" s="16">
        <v>145</v>
      </c>
      <c r="G32" s="16" t="s">
        <v>43</v>
      </c>
      <c r="H32" s="16">
        <v>30</v>
      </c>
      <c r="I32" s="16">
        <v>40</v>
      </c>
      <c r="J32" s="23">
        <v>43.3</v>
      </c>
      <c r="K32" s="23">
        <v>37.5</v>
      </c>
      <c r="L32" s="23">
        <v>56.7</v>
      </c>
      <c r="M32" s="23">
        <v>62.5</v>
      </c>
      <c r="N32" s="24">
        <v>33.333333333333329</v>
      </c>
      <c r="O32" s="21"/>
      <c r="P32" s="21"/>
      <c r="R32" s="16" t="s">
        <v>42</v>
      </c>
    </row>
    <row r="33" spans="1:18" s="22" customFormat="1" ht="8.25" customHeight="1" x14ac:dyDescent="0.25">
      <c r="A33" s="19"/>
      <c r="B33" s="16">
        <v>22</v>
      </c>
      <c r="C33" s="16"/>
      <c r="D33" s="16"/>
      <c r="E33" s="16">
        <v>63</v>
      </c>
      <c r="F33" s="16">
        <v>146</v>
      </c>
      <c r="G33" s="16" t="s">
        <v>44</v>
      </c>
      <c r="H33" s="16">
        <v>1087</v>
      </c>
      <c r="I33" s="16">
        <v>1150</v>
      </c>
      <c r="J33" s="23">
        <v>43.1</v>
      </c>
      <c r="K33" s="23">
        <v>39.565217391304301</v>
      </c>
      <c r="L33" s="23">
        <v>56.9</v>
      </c>
      <c r="M33" s="23">
        <v>60.869565217391298</v>
      </c>
      <c r="N33" s="24">
        <v>5.7957681692732299</v>
      </c>
      <c r="O33" s="21"/>
      <c r="P33" s="21"/>
      <c r="R33" s="16" t="s">
        <v>43</v>
      </c>
    </row>
    <row r="34" spans="1:18" s="22" customFormat="1" ht="8.25" customHeight="1" x14ac:dyDescent="0.25">
      <c r="A34" s="19"/>
      <c r="B34" s="16">
        <v>23</v>
      </c>
      <c r="C34" s="16"/>
      <c r="D34" s="16"/>
      <c r="E34" s="16">
        <v>106</v>
      </c>
      <c r="F34" s="16">
        <v>147</v>
      </c>
      <c r="G34" s="16" t="s">
        <v>45</v>
      </c>
      <c r="H34" s="16">
        <v>2</v>
      </c>
      <c r="I34" s="16">
        <v>5</v>
      </c>
      <c r="J34" s="23">
        <v>0</v>
      </c>
      <c r="K34" s="23">
        <v>0</v>
      </c>
      <c r="L34" s="23">
        <v>100</v>
      </c>
      <c r="M34" s="23">
        <v>0</v>
      </c>
      <c r="N34" s="24">
        <v>150</v>
      </c>
      <c r="O34" s="21"/>
      <c r="P34" s="21"/>
      <c r="R34" s="16" t="s">
        <v>44</v>
      </c>
    </row>
    <row r="35" spans="1:18" s="22" customFormat="1" ht="8.25" customHeight="1" x14ac:dyDescent="0.25">
      <c r="A35" s="19"/>
      <c r="B35" s="16">
        <v>24</v>
      </c>
      <c r="C35" s="16" t="s">
        <v>26</v>
      </c>
      <c r="D35" s="16"/>
      <c r="E35" s="16">
        <v>6</v>
      </c>
      <c r="F35" s="16">
        <v>148</v>
      </c>
      <c r="G35" s="16" t="s">
        <v>46</v>
      </c>
      <c r="H35" s="16">
        <v>22334</v>
      </c>
      <c r="I35" s="16">
        <v>30465</v>
      </c>
      <c r="J35" s="23">
        <v>56.6</v>
      </c>
      <c r="K35" s="23">
        <v>56.2448711636304</v>
      </c>
      <c r="L35" s="23">
        <v>43.4</v>
      </c>
      <c r="M35" s="23">
        <v>43.771541112752303</v>
      </c>
      <c r="N35" s="24">
        <v>36.406375929076738</v>
      </c>
      <c r="O35" s="21"/>
      <c r="P35" s="21"/>
      <c r="R35" s="16" t="s">
        <v>45</v>
      </c>
    </row>
    <row r="36" spans="1:18" s="22" customFormat="1" ht="8.25" customHeight="1" x14ac:dyDescent="0.25">
      <c r="A36" s="19"/>
      <c r="B36" s="16">
        <v>25</v>
      </c>
      <c r="C36" s="16"/>
      <c r="D36" s="16"/>
      <c r="E36" s="16">
        <v>79</v>
      </c>
      <c r="F36" s="16">
        <v>149</v>
      </c>
      <c r="G36" s="16" t="s">
        <v>47</v>
      </c>
      <c r="H36" s="16">
        <v>537</v>
      </c>
      <c r="I36" s="16">
        <v>490</v>
      </c>
      <c r="J36" s="23">
        <v>43</v>
      </c>
      <c r="K36" s="23">
        <v>46.938775510204103</v>
      </c>
      <c r="L36" s="23">
        <v>57</v>
      </c>
      <c r="M36" s="23">
        <v>53.061224489795897</v>
      </c>
      <c r="N36" s="24">
        <v>-8.7523277467411518</v>
      </c>
      <c r="O36" s="21"/>
      <c r="P36" s="21"/>
      <c r="R36" s="16" t="s">
        <v>46</v>
      </c>
    </row>
    <row r="37" spans="1:18" s="22" customFormat="1" ht="8.25" customHeight="1" x14ac:dyDescent="0.25">
      <c r="A37" s="19"/>
      <c r="B37" s="16">
        <v>26</v>
      </c>
      <c r="C37" s="16"/>
      <c r="D37" s="16"/>
      <c r="E37" s="16">
        <v>23</v>
      </c>
      <c r="F37" s="16">
        <v>151</v>
      </c>
      <c r="G37" s="16" t="s">
        <v>48</v>
      </c>
      <c r="H37" s="16">
        <v>6222</v>
      </c>
      <c r="I37" s="16">
        <v>6575</v>
      </c>
      <c r="J37" s="23">
        <v>53</v>
      </c>
      <c r="K37" s="23">
        <v>52.699619771863098</v>
      </c>
      <c r="L37" s="23">
        <v>47</v>
      </c>
      <c r="M37" s="23">
        <v>47.300380228136902</v>
      </c>
      <c r="N37" s="24">
        <v>5.6734169077466978</v>
      </c>
      <c r="O37" s="21"/>
      <c r="P37" s="21"/>
      <c r="R37" s="16" t="s">
        <v>47</v>
      </c>
    </row>
    <row r="38" spans="1:18" s="22" customFormat="1" ht="8.25" customHeight="1" x14ac:dyDescent="0.25">
      <c r="A38" s="19"/>
      <c r="B38" s="16">
        <v>27</v>
      </c>
      <c r="C38" s="16" t="s">
        <v>26</v>
      </c>
      <c r="D38" s="16"/>
      <c r="E38" s="16">
        <v>2</v>
      </c>
      <c r="F38" s="16">
        <v>152</v>
      </c>
      <c r="G38" s="16" t="s">
        <v>49</v>
      </c>
      <c r="H38" s="16">
        <v>32413</v>
      </c>
      <c r="I38" s="16">
        <v>90175</v>
      </c>
      <c r="J38" s="23">
        <v>45</v>
      </c>
      <c r="K38" s="23">
        <v>55.176046576102003</v>
      </c>
      <c r="L38" s="23">
        <v>55</v>
      </c>
      <c r="M38" s="23">
        <v>44.823953423897997</v>
      </c>
      <c r="N38" s="24">
        <v>178.20627525992657</v>
      </c>
      <c r="O38" s="21"/>
      <c r="P38" s="21"/>
      <c r="R38" s="16" t="s">
        <v>48</v>
      </c>
    </row>
    <row r="39" spans="1:18" s="22" customFormat="1" ht="8.25" customHeight="1" x14ac:dyDescent="0.25">
      <c r="A39" s="19"/>
      <c r="B39" s="16">
        <v>28</v>
      </c>
      <c r="C39" s="16" t="s">
        <v>26</v>
      </c>
      <c r="D39" s="16"/>
      <c r="E39" s="16">
        <v>18</v>
      </c>
      <c r="F39" s="16">
        <v>153</v>
      </c>
      <c r="G39" s="16" t="s">
        <v>50</v>
      </c>
      <c r="H39" s="16">
        <v>7248</v>
      </c>
      <c r="I39" s="16">
        <v>8940</v>
      </c>
      <c r="J39" s="23">
        <v>53.3</v>
      </c>
      <c r="K39" s="23">
        <v>54.697986577181197</v>
      </c>
      <c r="L39" s="23">
        <v>46.7</v>
      </c>
      <c r="M39" s="23">
        <v>45.246085011185698</v>
      </c>
      <c r="N39" s="24">
        <v>23.344370860927157</v>
      </c>
      <c r="O39" s="21"/>
      <c r="P39" s="21"/>
      <c r="R39" s="16" t="s">
        <v>49</v>
      </c>
    </row>
    <row r="40" spans="1:18" s="22" customFormat="1" ht="8.25" customHeight="1" x14ac:dyDescent="0.25">
      <c r="A40" s="19"/>
      <c r="B40" s="16">
        <v>29</v>
      </c>
      <c r="C40" s="16" t="s">
        <v>26</v>
      </c>
      <c r="D40" s="16"/>
      <c r="E40" s="16">
        <v>4</v>
      </c>
      <c r="F40" s="16">
        <v>154</v>
      </c>
      <c r="G40" s="16" t="s">
        <v>51</v>
      </c>
      <c r="H40" s="16">
        <v>3382</v>
      </c>
      <c r="I40" s="16">
        <v>37250</v>
      </c>
      <c r="J40" s="23">
        <v>41.3</v>
      </c>
      <c r="K40" s="23">
        <v>61.838926174496599</v>
      </c>
      <c r="L40" s="23">
        <v>58.7</v>
      </c>
      <c r="M40" s="23">
        <v>38.161073825503401</v>
      </c>
      <c r="N40" s="24">
        <v>1001.4192785334122</v>
      </c>
      <c r="O40" s="21"/>
      <c r="P40" s="21"/>
      <c r="R40" s="16" t="s">
        <v>50</v>
      </c>
    </row>
    <row r="41" spans="1:18" s="22" customFormat="1" ht="8.25" customHeight="1" x14ac:dyDescent="0.25">
      <c r="A41" s="19"/>
      <c r="B41" s="16">
        <v>30</v>
      </c>
      <c r="C41" s="16"/>
      <c r="D41" s="16"/>
      <c r="E41" s="16">
        <v>40</v>
      </c>
      <c r="F41" s="16">
        <v>155</v>
      </c>
      <c r="G41" s="16" t="s">
        <v>52</v>
      </c>
      <c r="H41" s="16">
        <v>868</v>
      </c>
      <c r="I41" s="16">
        <v>2450</v>
      </c>
      <c r="J41" s="23">
        <v>34</v>
      </c>
      <c r="K41" s="23">
        <v>47.551020408163303</v>
      </c>
      <c r="L41" s="23">
        <v>66</v>
      </c>
      <c r="M41" s="23">
        <v>52.448979591836697</v>
      </c>
      <c r="N41" s="24">
        <v>182.25806451612905</v>
      </c>
      <c r="O41" s="21"/>
      <c r="P41" s="21"/>
      <c r="R41" s="16" t="s">
        <v>51</v>
      </c>
    </row>
    <row r="42" spans="1:18" s="22" customFormat="1" ht="8.25" customHeight="1" x14ac:dyDescent="0.25">
      <c r="A42" s="19"/>
      <c r="B42" s="16">
        <v>31</v>
      </c>
      <c r="C42" s="16"/>
      <c r="D42" s="16"/>
      <c r="E42" s="16">
        <v>51</v>
      </c>
      <c r="F42" s="16">
        <v>157</v>
      </c>
      <c r="G42" s="16" t="s">
        <v>53</v>
      </c>
      <c r="H42" s="16">
        <v>1288</v>
      </c>
      <c r="I42" s="16">
        <v>1470</v>
      </c>
      <c r="J42" s="23">
        <v>41.8</v>
      </c>
      <c r="K42" s="23">
        <v>45.918367346938801</v>
      </c>
      <c r="L42" s="23">
        <v>58.2</v>
      </c>
      <c r="M42" s="23">
        <v>54.081632653061199</v>
      </c>
      <c r="N42" s="24">
        <v>14.130434782608692</v>
      </c>
      <c r="O42" s="21"/>
      <c r="P42" s="21"/>
      <c r="R42" s="16" t="s">
        <v>52</v>
      </c>
    </row>
    <row r="43" spans="1:18" s="22" customFormat="1" ht="8.25" customHeight="1" x14ac:dyDescent="0.25">
      <c r="A43" s="19"/>
      <c r="B43" s="16">
        <v>32</v>
      </c>
      <c r="C43" s="16"/>
      <c r="D43" s="16"/>
      <c r="E43" s="16">
        <v>44</v>
      </c>
      <c r="F43" s="16">
        <v>158</v>
      </c>
      <c r="G43" s="16" t="s">
        <v>54</v>
      </c>
      <c r="H43" s="16">
        <v>2211</v>
      </c>
      <c r="I43" s="16">
        <v>2265</v>
      </c>
      <c r="J43" s="23">
        <v>45.9</v>
      </c>
      <c r="K43" s="23">
        <v>46.578366445916103</v>
      </c>
      <c r="L43" s="23">
        <v>54.1</v>
      </c>
      <c r="M43" s="23">
        <v>53.421633554083897</v>
      </c>
      <c r="N43" s="24">
        <v>2.4423337856173788</v>
      </c>
      <c r="O43" s="21"/>
      <c r="P43" s="21"/>
      <c r="R43" s="16" t="s">
        <v>53</v>
      </c>
    </row>
    <row r="44" spans="1:18" s="22" customFormat="1" ht="8.25" customHeight="1" x14ac:dyDescent="0.25">
      <c r="A44" s="19"/>
      <c r="B44" s="16">
        <v>33</v>
      </c>
      <c r="C44" s="16"/>
      <c r="D44" s="16"/>
      <c r="E44" s="16">
        <v>102</v>
      </c>
      <c r="F44" s="16">
        <v>159</v>
      </c>
      <c r="G44" s="16" t="s">
        <v>55</v>
      </c>
      <c r="H44" s="16">
        <v>341</v>
      </c>
      <c r="I44" s="16">
        <v>85</v>
      </c>
      <c r="J44" s="23">
        <v>42.2</v>
      </c>
      <c r="K44" s="23">
        <v>35.294117647058798</v>
      </c>
      <c r="L44" s="23">
        <v>57.8</v>
      </c>
      <c r="M44" s="23">
        <v>64.705882352941202</v>
      </c>
      <c r="N44" s="24">
        <v>-75.073313782991207</v>
      </c>
      <c r="O44" s="21"/>
      <c r="P44" s="21"/>
      <c r="R44" s="16" t="s">
        <v>54</v>
      </c>
    </row>
    <row r="45" spans="1:18" s="22" customFormat="1" ht="8.25" customHeight="1" x14ac:dyDescent="0.25">
      <c r="A45" s="19"/>
      <c r="B45" s="16">
        <v>34</v>
      </c>
      <c r="C45" s="16" t="s">
        <v>26</v>
      </c>
      <c r="D45" s="16"/>
      <c r="E45" s="16">
        <v>8</v>
      </c>
      <c r="F45" s="16">
        <v>160</v>
      </c>
      <c r="G45" s="16" t="s">
        <v>56</v>
      </c>
      <c r="H45" s="16">
        <v>18273</v>
      </c>
      <c r="I45" s="16">
        <v>21275</v>
      </c>
      <c r="J45" s="23">
        <v>40.700000000000003</v>
      </c>
      <c r="K45" s="23">
        <v>37.414806110458301</v>
      </c>
      <c r="L45" s="23">
        <v>59.3</v>
      </c>
      <c r="M45" s="23">
        <v>62.585193889541699</v>
      </c>
      <c r="N45" s="24">
        <v>16.428610518250974</v>
      </c>
      <c r="O45" s="21"/>
      <c r="P45" s="21"/>
      <c r="R45" s="16" t="s">
        <v>55</v>
      </c>
    </row>
    <row r="46" spans="1:18" s="22" customFormat="1" ht="8.25" customHeight="1" x14ac:dyDescent="0.25">
      <c r="A46" s="19"/>
      <c r="B46" s="16">
        <v>35</v>
      </c>
      <c r="C46" s="16" t="s">
        <v>26</v>
      </c>
      <c r="D46" s="16"/>
      <c r="E46" s="16">
        <v>12</v>
      </c>
      <c r="F46" s="16">
        <v>161</v>
      </c>
      <c r="G46" s="16" t="s">
        <v>57</v>
      </c>
      <c r="H46" s="16">
        <v>9376</v>
      </c>
      <c r="I46" s="16">
        <v>11770</v>
      </c>
      <c r="J46" s="23">
        <v>51.4</v>
      </c>
      <c r="K46" s="23">
        <v>52.973661852166501</v>
      </c>
      <c r="L46" s="23">
        <v>48.6</v>
      </c>
      <c r="M46" s="23">
        <v>47.026338147833499</v>
      </c>
      <c r="N46" s="24">
        <v>25.533276450511956</v>
      </c>
      <c r="O46" s="21"/>
      <c r="P46" s="21"/>
      <c r="R46" s="16" t="s">
        <v>56</v>
      </c>
    </row>
    <row r="47" spans="1:18" s="22" customFormat="1" ht="8.25" customHeight="1" x14ac:dyDescent="0.25">
      <c r="A47" s="19"/>
      <c r="B47" s="16">
        <v>36</v>
      </c>
      <c r="C47" s="16"/>
      <c r="D47" s="16"/>
      <c r="E47" s="16">
        <v>101</v>
      </c>
      <c r="F47" s="16">
        <v>162</v>
      </c>
      <c r="G47" s="16" t="s">
        <v>58</v>
      </c>
      <c r="H47" s="16">
        <v>245</v>
      </c>
      <c r="I47" s="16">
        <v>110</v>
      </c>
      <c r="J47" s="23">
        <v>40.799999999999997</v>
      </c>
      <c r="K47" s="23">
        <v>36.363636363636402</v>
      </c>
      <c r="L47" s="23">
        <v>59.2</v>
      </c>
      <c r="M47" s="23">
        <v>59.090909090909101</v>
      </c>
      <c r="N47" s="24">
        <v>-55.102040816326522</v>
      </c>
      <c r="O47" s="21"/>
      <c r="P47" s="21"/>
      <c r="R47" s="16" t="s">
        <v>57</v>
      </c>
    </row>
    <row r="48" spans="1:18" s="22" customFormat="1" ht="8.25" customHeight="1" x14ac:dyDescent="0.25">
      <c r="A48" s="19"/>
      <c r="B48" s="16">
        <v>37</v>
      </c>
      <c r="C48" s="16" t="s">
        <v>26</v>
      </c>
      <c r="D48" s="16"/>
      <c r="E48" s="16">
        <v>1</v>
      </c>
      <c r="F48" s="16">
        <v>163</v>
      </c>
      <c r="G48" s="16" t="s">
        <v>59</v>
      </c>
      <c r="H48" s="16">
        <v>111598</v>
      </c>
      <c r="I48" s="16">
        <v>90185</v>
      </c>
      <c r="J48" s="23">
        <v>52.5</v>
      </c>
      <c r="K48" s="23">
        <v>51.100515606808202</v>
      </c>
      <c r="L48" s="23">
        <v>47.5</v>
      </c>
      <c r="M48" s="23">
        <v>48.905028552419999</v>
      </c>
      <c r="N48" s="24">
        <v>-19.187619849818095</v>
      </c>
      <c r="O48" s="21"/>
      <c r="P48" s="21"/>
      <c r="R48" s="16" t="s">
        <v>58</v>
      </c>
    </row>
    <row r="49" spans="1:18" s="22" customFormat="1" ht="8.25" customHeight="1" x14ac:dyDescent="0.25">
      <c r="A49" s="19"/>
      <c r="B49" s="16">
        <v>38</v>
      </c>
      <c r="C49" s="16"/>
      <c r="D49" s="16"/>
      <c r="E49" s="16">
        <v>46</v>
      </c>
      <c r="F49" s="16">
        <v>164</v>
      </c>
      <c r="G49" s="16" t="s">
        <v>60</v>
      </c>
      <c r="H49" s="16">
        <v>1352</v>
      </c>
      <c r="I49" s="16">
        <v>2095</v>
      </c>
      <c r="J49" s="23">
        <v>37.4</v>
      </c>
      <c r="K49" s="23">
        <v>44.152744630071602</v>
      </c>
      <c r="L49" s="23">
        <v>62.6</v>
      </c>
      <c r="M49" s="23">
        <v>55.847255369928398</v>
      </c>
      <c r="N49" s="24">
        <v>54.955621301775139</v>
      </c>
      <c r="O49" s="21"/>
      <c r="P49" s="21"/>
      <c r="R49" s="16" t="s">
        <v>59</v>
      </c>
    </row>
    <row r="50" spans="1:18" s="22" customFormat="1" ht="8.25" customHeight="1" x14ac:dyDescent="0.25">
      <c r="A50" s="19"/>
      <c r="B50" s="16">
        <v>39</v>
      </c>
      <c r="C50" s="16" t="s">
        <v>26</v>
      </c>
      <c r="D50" s="16"/>
      <c r="E50" s="16">
        <v>17</v>
      </c>
      <c r="F50" s="16">
        <v>165</v>
      </c>
      <c r="G50" s="16" t="s">
        <v>61</v>
      </c>
      <c r="H50" s="16">
        <v>2287</v>
      </c>
      <c r="I50" s="16">
        <v>8955</v>
      </c>
      <c r="J50" s="23">
        <v>61</v>
      </c>
      <c r="K50" s="23">
        <v>63.204913456169699</v>
      </c>
      <c r="L50" s="23">
        <v>39</v>
      </c>
      <c r="M50" s="23">
        <v>36.795086543830301</v>
      </c>
      <c r="N50" s="24">
        <v>291.5609969392217</v>
      </c>
      <c r="O50" s="21"/>
      <c r="P50" s="21"/>
      <c r="R50" s="16" t="s">
        <v>60</v>
      </c>
    </row>
    <row r="51" spans="1:18" s="22" customFormat="1" ht="8.25" customHeight="1" x14ac:dyDescent="0.25">
      <c r="A51" s="19"/>
      <c r="B51" s="16">
        <v>40</v>
      </c>
      <c r="C51" s="16" t="s">
        <v>26</v>
      </c>
      <c r="D51" s="16"/>
      <c r="E51" s="16">
        <v>13</v>
      </c>
      <c r="F51" s="16">
        <v>166</v>
      </c>
      <c r="G51" s="16" t="s">
        <v>62</v>
      </c>
      <c r="H51" s="16">
        <v>11612</v>
      </c>
      <c r="I51" s="16">
        <v>10390</v>
      </c>
      <c r="J51" s="23">
        <v>39.4</v>
      </c>
      <c r="K51" s="23">
        <v>36.284889316650599</v>
      </c>
      <c r="L51" s="23">
        <v>60.6</v>
      </c>
      <c r="M51" s="23">
        <v>63.666987487969202</v>
      </c>
      <c r="N51" s="24">
        <v>-10.523596279710645</v>
      </c>
      <c r="O51" s="21"/>
      <c r="P51" s="21"/>
      <c r="R51" s="16" t="s">
        <v>61</v>
      </c>
    </row>
    <row r="52" spans="1:18" s="22" customFormat="1" ht="8.25" customHeight="1" x14ac:dyDescent="0.25">
      <c r="A52" s="19"/>
      <c r="B52" s="16">
        <v>41</v>
      </c>
      <c r="C52" s="16" t="s">
        <v>26</v>
      </c>
      <c r="D52" s="16"/>
      <c r="E52" s="16">
        <v>14</v>
      </c>
      <c r="F52" s="16">
        <v>168</v>
      </c>
      <c r="G52" s="16" t="s">
        <v>63</v>
      </c>
      <c r="H52" s="16">
        <v>10362</v>
      </c>
      <c r="I52" s="16">
        <v>10025</v>
      </c>
      <c r="J52" s="23">
        <v>66.599999999999994</v>
      </c>
      <c r="K52" s="23">
        <v>68.3790523690773</v>
      </c>
      <c r="L52" s="23">
        <v>33.4</v>
      </c>
      <c r="M52" s="23">
        <v>31.6209476309227</v>
      </c>
      <c r="N52" s="24">
        <v>-3.2522679019494349</v>
      </c>
      <c r="O52" s="21"/>
      <c r="P52" s="21"/>
      <c r="R52" s="16" t="s">
        <v>62</v>
      </c>
    </row>
    <row r="53" spans="1:18" s="22" customFormat="1" ht="8.25" customHeight="1" x14ac:dyDescent="0.25">
      <c r="A53" s="19"/>
      <c r="B53" s="16">
        <v>42</v>
      </c>
      <c r="C53" s="16"/>
      <c r="D53" s="16"/>
      <c r="E53" s="16">
        <v>47</v>
      </c>
      <c r="F53" s="16">
        <v>169</v>
      </c>
      <c r="G53" s="16" t="s">
        <v>64</v>
      </c>
      <c r="H53" s="16">
        <v>1593</v>
      </c>
      <c r="I53" s="16">
        <v>1895</v>
      </c>
      <c r="J53" s="23">
        <v>30.5</v>
      </c>
      <c r="K53" s="23">
        <v>28.496042216358799</v>
      </c>
      <c r="L53" s="23">
        <v>69.5</v>
      </c>
      <c r="M53" s="23">
        <v>71.767810026385206</v>
      </c>
      <c r="N53" s="24">
        <v>18.957940991839294</v>
      </c>
      <c r="O53" s="21"/>
      <c r="P53" s="21"/>
      <c r="R53" s="16" t="s">
        <v>63</v>
      </c>
    </row>
    <row r="54" spans="1:18" s="22" customFormat="1" ht="8.25" customHeight="1" x14ac:dyDescent="0.25">
      <c r="A54" s="19"/>
      <c r="B54" s="16">
        <v>43</v>
      </c>
      <c r="C54" s="16"/>
      <c r="D54" s="16"/>
      <c r="E54" s="16">
        <v>98</v>
      </c>
      <c r="F54" s="16">
        <v>181</v>
      </c>
      <c r="G54" s="16" t="s">
        <v>65</v>
      </c>
      <c r="H54" s="16">
        <v>50</v>
      </c>
      <c r="I54" s="16">
        <v>125</v>
      </c>
      <c r="J54" s="23">
        <v>60</v>
      </c>
      <c r="K54" s="23">
        <v>56</v>
      </c>
      <c r="L54" s="23">
        <v>40</v>
      </c>
      <c r="M54" s="23">
        <v>44</v>
      </c>
      <c r="N54" s="24">
        <v>150</v>
      </c>
      <c r="O54" s="21"/>
      <c r="P54" s="21"/>
      <c r="R54" s="16" t="s">
        <v>64</v>
      </c>
    </row>
    <row r="55" spans="1:18" s="22" customFormat="1" ht="8.25" customHeight="1" x14ac:dyDescent="0.25">
      <c r="A55" s="19"/>
      <c r="B55" s="16">
        <v>44</v>
      </c>
      <c r="C55" s="16"/>
      <c r="D55" s="16"/>
      <c r="E55" s="16">
        <v>104</v>
      </c>
      <c r="F55" s="16">
        <v>185</v>
      </c>
      <c r="G55" s="16" t="s">
        <v>66</v>
      </c>
      <c r="H55" s="16">
        <v>0</v>
      </c>
      <c r="I55" s="16">
        <v>50</v>
      </c>
      <c r="J55" s="23">
        <v>0</v>
      </c>
      <c r="K55" s="23">
        <v>50</v>
      </c>
      <c r="L55" s="23">
        <v>0</v>
      </c>
      <c r="M55" s="23">
        <v>50</v>
      </c>
      <c r="N55" s="26" t="s">
        <v>67</v>
      </c>
      <c r="O55" s="21"/>
      <c r="P55" s="21"/>
      <c r="R55" s="16" t="s">
        <v>65</v>
      </c>
    </row>
    <row r="56" spans="1:18" s="22" customFormat="1" ht="8.25" customHeight="1" x14ac:dyDescent="0.25">
      <c r="A56" s="19"/>
      <c r="B56" s="16">
        <v>45</v>
      </c>
      <c r="C56" s="16"/>
      <c r="D56" s="16"/>
      <c r="E56" s="16">
        <v>107</v>
      </c>
      <c r="F56" s="16">
        <v>199</v>
      </c>
      <c r="G56" s="16" t="s">
        <v>68</v>
      </c>
      <c r="H56" s="16">
        <v>23</v>
      </c>
      <c r="I56" s="16">
        <v>5</v>
      </c>
      <c r="J56" s="23">
        <v>60.9</v>
      </c>
      <c r="K56" s="23">
        <v>100</v>
      </c>
      <c r="L56" s="23">
        <v>39.1</v>
      </c>
      <c r="M56" s="23">
        <v>0</v>
      </c>
      <c r="N56" s="24">
        <v>-78.260869565217391</v>
      </c>
      <c r="O56" s="21"/>
      <c r="P56" s="21"/>
      <c r="R56" s="16" t="s">
        <v>66</v>
      </c>
    </row>
    <row r="57" spans="1:18" s="22" customFormat="1" ht="8.25" customHeight="1" x14ac:dyDescent="0.25">
      <c r="A57" s="19"/>
      <c r="B57" s="25">
        <v>46</v>
      </c>
      <c r="C57" s="25" t="s">
        <v>26</v>
      </c>
      <c r="D57" s="25" t="s">
        <v>69</v>
      </c>
      <c r="E57" s="25"/>
      <c r="F57" s="25">
        <v>1000</v>
      </c>
      <c r="G57" s="16" t="s">
        <v>70</v>
      </c>
      <c r="H57" s="27">
        <v>352754</v>
      </c>
      <c r="I57" s="27">
        <v>494310</v>
      </c>
      <c r="J57" s="23">
        <v>51.3</v>
      </c>
      <c r="K57" s="23">
        <v>53.550403592887101</v>
      </c>
      <c r="L57" s="23">
        <v>48.7</v>
      </c>
      <c r="M57" s="23">
        <v>46.449596407112899</v>
      </c>
      <c r="N57" s="24">
        <v>40.128814981545212</v>
      </c>
      <c r="O57" s="21"/>
      <c r="P57" s="21"/>
      <c r="R57" s="16" t="s">
        <v>68</v>
      </c>
    </row>
    <row r="58" spans="1:18" s="22" customFormat="1" ht="8.25" customHeight="1" x14ac:dyDescent="0.25">
      <c r="A58" s="19"/>
      <c r="B58" s="16">
        <v>47</v>
      </c>
      <c r="C58" s="16"/>
      <c r="D58" s="16"/>
      <c r="E58" s="16">
        <v>50</v>
      </c>
      <c r="F58" s="16">
        <v>221</v>
      </c>
      <c r="G58" s="16" t="s">
        <v>71</v>
      </c>
      <c r="H58" s="16">
        <v>652</v>
      </c>
      <c r="I58" s="16">
        <v>1690</v>
      </c>
      <c r="J58" s="23">
        <v>78.8</v>
      </c>
      <c r="K58" s="23">
        <v>81.952662721893503</v>
      </c>
      <c r="L58" s="23">
        <v>21.2</v>
      </c>
      <c r="M58" s="23">
        <v>18.0473372781065</v>
      </c>
      <c r="N58" s="24">
        <v>159.20245398773005</v>
      </c>
      <c r="O58" s="21"/>
      <c r="P58" s="21"/>
      <c r="R58" s="25" t="s">
        <v>72</v>
      </c>
    </row>
    <row r="59" spans="1:18" s="22" customFormat="1" ht="8.25" customHeight="1" x14ac:dyDescent="0.25">
      <c r="A59" s="19"/>
      <c r="B59" s="16">
        <v>48</v>
      </c>
      <c r="C59" s="16"/>
      <c r="D59" s="16"/>
      <c r="E59" s="16">
        <v>91</v>
      </c>
      <c r="F59" s="16">
        <v>223</v>
      </c>
      <c r="G59" s="16" t="s">
        <v>73</v>
      </c>
      <c r="H59" s="16">
        <v>478</v>
      </c>
      <c r="I59" s="16">
        <v>280</v>
      </c>
      <c r="J59" s="23">
        <v>61.9</v>
      </c>
      <c r="K59" s="23">
        <v>58.928571428571402</v>
      </c>
      <c r="L59" s="23">
        <v>38.1</v>
      </c>
      <c r="M59" s="23">
        <v>41.071428571428598</v>
      </c>
      <c r="N59" s="24">
        <v>-41.422594142259413</v>
      </c>
      <c r="O59" s="21"/>
      <c r="P59" s="21"/>
      <c r="R59" s="16" t="s">
        <v>71</v>
      </c>
    </row>
    <row r="60" spans="1:18" s="22" customFormat="1" ht="8.25" customHeight="1" x14ac:dyDescent="0.25">
      <c r="A60" s="19"/>
      <c r="B60" s="16">
        <v>49</v>
      </c>
      <c r="C60" s="16"/>
      <c r="D60" s="16"/>
      <c r="E60" s="16">
        <v>34</v>
      </c>
      <c r="F60" s="16">
        <v>224</v>
      </c>
      <c r="G60" s="16" t="s">
        <v>74</v>
      </c>
      <c r="H60" s="16">
        <v>106</v>
      </c>
      <c r="I60" s="16">
        <v>3190</v>
      </c>
      <c r="J60" s="23">
        <v>42.5</v>
      </c>
      <c r="K60" s="23">
        <v>71.943573667711604</v>
      </c>
      <c r="L60" s="23">
        <v>57.5</v>
      </c>
      <c r="M60" s="23">
        <v>27.8996865203762</v>
      </c>
      <c r="N60" s="24">
        <v>2909.433962264151</v>
      </c>
      <c r="O60" s="21"/>
      <c r="P60" s="21"/>
      <c r="R60" s="16" t="s">
        <v>73</v>
      </c>
    </row>
    <row r="61" spans="1:18" s="22" customFormat="1" ht="8.25" customHeight="1" x14ac:dyDescent="0.25">
      <c r="A61" s="19"/>
      <c r="B61" s="16">
        <v>50</v>
      </c>
      <c r="C61" s="16"/>
      <c r="D61" s="16"/>
      <c r="E61" s="16">
        <v>92</v>
      </c>
      <c r="F61" s="16">
        <v>225</v>
      </c>
      <c r="G61" s="16" t="s">
        <v>75</v>
      </c>
      <c r="H61" s="16">
        <v>238</v>
      </c>
      <c r="I61" s="16">
        <v>270</v>
      </c>
      <c r="J61" s="23">
        <v>56.7</v>
      </c>
      <c r="K61" s="23">
        <v>51.851851851851798</v>
      </c>
      <c r="L61" s="23">
        <v>43.3</v>
      </c>
      <c r="M61" s="23">
        <v>48.148148148148103</v>
      </c>
      <c r="N61" s="24">
        <v>13.445378151260501</v>
      </c>
      <c r="O61" s="21"/>
      <c r="P61" s="21"/>
      <c r="R61" s="16" t="s">
        <v>74</v>
      </c>
    </row>
    <row r="62" spans="1:18" s="22" customFormat="1" ht="8.25" customHeight="1" x14ac:dyDescent="0.25">
      <c r="A62" s="19"/>
      <c r="B62" s="16">
        <v>53</v>
      </c>
      <c r="C62" s="16"/>
      <c r="D62" s="16"/>
      <c r="E62" s="16">
        <v>100</v>
      </c>
      <c r="F62" s="16">
        <v>229</v>
      </c>
      <c r="G62" s="16" t="s">
        <v>76</v>
      </c>
      <c r="H62" s="16">
        <v>60</v>
      </c>
      <c r="I62" s="16">
        <v>115</v>
      </c>
      <c r="J62" s="23">
        <v>76.7</v>
      </c>
      <c r="K62" s="23">
        <v>65.2173913043478</v>
      </c>
      <c r="L62" s="23">
        <v>23.3</v>
      </c>
      <c r="M62" s="23">
        <v>34.7826086956522</v>
      </c>
      <c r="N62" s="24">
        <v>91.666666666666671</v>
      </c>
      <c r="O62" s="21"/>
      <c r="P62" s="21"/>
      <c r="R62" s="16" t="s">
        <v>75</v>
      </c>
    </row>
    <row r="63" spans="1:18" s="22" customFormat="1" ht="8.25" customHeight="1" x14ac:dyDescent="0.25">
      <c r="A63" s="19"/>
      <c r="B63" s="16">
        <v>55</v>
      </c>
      <c r="C63" s="16"/>
      <c r="D63" s="16"/>
      <c r="E63" s="16">
        <v>39</v>
      </c>
      <c r="F63" s="16">
        <v>231</v>
      </c>
      <c r="G63" s="16" t="s">
        <v>77</v>
      </c>
      <c r="H63" s="16">
        <v>300</v>
      </c>
      <c r="I63" s="16">
        <v>2630</v>
      </c>
      <c r="J63" s="23">
        <v>79</v>
      </c>
      <c r="K63" s="23">
        <v>81.749049429657802</v>
      </c>
      <c r="L63" s="23">
        <v>21</v>
      </c>
      <c r="M63" s="23">
        <v>18.441064638783299</v>
      </c>
      <c r="N63" s="24">
        <v>776.66666666666674</v>
      </c>
      <c r="O63" s="21"/>
      <c r="P63" s="21"/>
      <c r="R63" s="16" t="s">
        <v>76</v>
      </c>
    </row>
    <row r="64" spans="1:18" s="22" customFormat="1" ht="8.25" customHeight="1" x14ac:dyDescent="0.25">
      <c r="A64" s="19"/>
      <c r="B64" s="16">
        <v>56</v>
      </c>
      <c r="C64" s="16"/>
      <c r="D64" s="16"/>
      <c r="E64" s="16">
        <v>49</v>
      </c>
      <c r="F64" s="16">
        <v>232</v>
      </c>
      <c r="G64" s="16" t="s">
        <v>78</v>
      </c>
      <c r="H64" s="16">
        <v>1016</v>
      </c>
      <c r="I64" s="16">
        <v>1755</v>
      </c>
      <c r="J64" s="23">
        <v>70.7</v>
      </c>
      <c r="K64" s="23">
        <v>62.962962962962997</v>
      </c>
      <c r="L64" s="23">
        <v>29.3</v>
      </c>
      <c r="M64" s="23">
        <v>37.321937321937298</v>
      </c>
      <c r="N64" s="24">
        <v>72.736220472440948</v>
      </c>
      <c r="O64" s="21"/>
      <c r="P64" s="21"/>
      <c r="R64" s="16" t="s">
        <v>77</v>
      </c>
    </row>
    <row r="65" spans="1:18" s="22" customFormat="1" ht="8.25" customHeight="1" x14ac:dyDescent="0.25">
      <c r="A65" s="19"/>
      <c r="B65" s="16">
        <v>59</v>
      </c>
      <c r="C65" s="16"/>
      <c r="D65" s="16"/>
      <c r="E65" s="16">
        <v>75</v>
      </c>
      <c r="F65" s="16">
        <v>237</v>
      </c>
      <c r="G65" s="16" t="s">
        <v>79</v>
      </c>
      <c r="H65" s="16">
        <v>326</v>
      </c>
      <c r="I65" s="16">
        <v>615</v>
      </c>
      <c r="J65" s="23">
        <v>84.7</v>
      </c>
      <c r="K65" s="23">
        <v>77.235772357723604</v>
      </c>
      <c r="L65" s="23">
        <v>15.3</v>
      </c>
      <c r="M65" s="23">
        <v>22.764227642276399</v>
      </c>
      <c r="N65" s="24">
        <v>88.650306748466249</v>
      </c>
      <c r="O65" s="21"/>
      <c r="P65" s="21"/>
      <c r="R65" s="16" t="s">
        <v>78</v>
      </c>
    </row>
    <row r="66" spans="1:18" s="22" customFormat="1" ht="8.25" customHeight="1" x14ac:dyDescent="0.25">
      <c r="A66" s="19"/>
      <c r="B66" s="16">
        <v>60</v>
      </c>
      <c r="C66" s="16"/>
      <c r="D66" s="16"/>
      <c r="E66" s="16">
        <v>42</v>
      </c>
      <c r="F66" s="16">
        <v>238</v>
      </c>
      <c r="G66" s="16" t="s">
        <v>80</v>
      </c>
      <c r="H66" s="16">
        <v>1159</v>
      </c>
      <c r="I66" s="16">
        <v>2370</v>
      </c>
      <c r="J66" s="23">
        <v>48.6</v>
      </c>
      <c r="K66" s="23">
        <v>48.101265822784796</v>
      </c>
      <c r="L66" s="23">
        <v>51.4</v>
      </c>
      <c r="M66" s="23">
        <v>51.898734177215204</v>
      </c>
      <c r="N66" s="24">
        <v>104.48662640207074</v>
      </c>
      <c r="O66" s="21"/>
      <c r="P66" s="21"/>
      <c r="R66" s="16" t="s">
        <v>79</v>
      </c>
    </row>
    <row r="67" spans="1:18" s="22" customFormat="1" ht="8.25" customHeight="1" x14ac:dyDescent="0.25">
      <c r="A67" s="19"/>
      <c r="B67" s="16">
        <v>63</v>
      </c>
      <c r="C67" s="16"/>
      <c r="D67" s="16"/>
      <c r="E67" s="16">
        <v>76</v>
      </c>
      <c r="F67" s="16">
        <v>243</v>
      </c>
      <c r="G67" s="16" t="s">
        <v>81</v>
      </c>
      <c r="H67" s="16">
        <v>391</v>
      </c>
      <c r="I67" s="16">
        <v>610</v>
      </c>
      <c r="J67" s="23">
        <v>30.7</v>
      </c>
      <c r="K67" s="23">
        <v>33.606557377049199</v>
      </c>
      <c r="L67" s="23">
        <v>69.3</v>
      </c>
      <c r="M67" s="23">
        <v>66.393442622950801</v>
      </c>
      <c r="N67" s="24">
        <v>56.010230179028127</v>
      </c>
      <c r="O67" s="21"/>
      <c r="P67" s="21"/>
      <c r="R67" s="16" t="s">
        <v>80</v>
      </c>
    </row>
    <row r="68" spans="1:18" s="22" customFormat="1" ht="8.25" customHeight="1" x14ac:dyDescent="0.25">
      <c r="A68" s="19"/>
      <c r="B68" s="16">
        <v>66</v>
      </c>
      <c r="C68" s="16"/>
      <c r="D68" s="16"/>
      <c r="E68" s="16">
        <v>89</v>
      </c>
      <c r="F68" s="16">
        <v>246</v>
      </c>
      <c r="G68" s="16" t="s">
        <v>82</v>
      </c>
      <c r="H68" s="16">
        <v>622</v>
      </c>
      <c r="I68" s="16">
        <v>285</v>
      </c>
      <c r="J68" s="23">
        <v>52.6</v>
      </c>
      <c r="K68" s="23">
        <v>54.385964912280699</v>
      </c>
      <c r="L68" s="23">
        <v>47.4</v>
      </c>
      <c r="M68" s="23">
        <v>45.614035087719301</v>
      </c>
      <c r="N68" s="24">
        <v>-54.180064308681672</v>
      </c>
      <c r="O68" s="21"/>
      <c r="P68" s="21"/>
      <c r="R68" s="16" t="s">
        <v>81</v>
      </c>
    </row>
    <row r="69" spans="1:18" s="22" customFormat="1" ht="8.25" customHeight="1" x14ac:dyDescent="0.25">
      <c r="A69" s="19"/>
      <c r="B69" s="16">
        <v>67</v>
      </c>
      <c r="C69" s="16"/>
      <c r="D69" s="16"/>
      <c r="E69" s="16">
        <v>86</v>
      </c>
      <c r="F69" s="16">
        <v>247</v>
      </c>
      <c r="G69" s="16" t="s">
        <v>83</v>
      </c>
      <c r="H69" s="16">
        <v>151</v>
      </c>
      <c r="I69" s="16">
        <v>370</v>
      </c>
      <c r="J69" s="23">
        <v>81.5</v>
      </c>
      <c r="K69" s="23">
        <v>82.432432432432407</v>
      </c>
      <c r="L69" s="23">
        <v>18.5</v>
      </c>
      <c r="M69" s="23">
        <v>17.5675675675676</v>
      </c>
      <c r="N69" s="24">
        <v>145.03311258278146</v>
      </c>
      <c r="O69" s="21"/>
      <c r="P69" s="21"/>
      <c r="R69" s="16" t="s">
        <v>82</v>
      </c>
    </row>
    <row r="70" spans="1:18" s="22" customFormat="1" ht="8.25" customHeight="1" x14ac:dyDescent="0.25">
      <c r="A70" s="19"/>
      <c r="B70" s="16">
        <v>71</v>
      </c>
      <c r="C70" s="16"/>
      <c r="D70" s="16"/>
      <c r="E70" s="16">
        <v>45</v>
      </c>
      <c r="F70" s="16">
        <v>252</v>
      </c>
      <c r="G70" s="16" t="s">
        <v>84</v>
      </c>
      <c r="H70" s="16">
        <v>1397</v>
      </c>
      <c r="I70" s="16">
        <v>2185</v>
      </c>
      <c r="J70" s="23">
        <v>63.2</v>
      </c>
      <c r="K70" s="23">
        <v>64.988558352402706</v>
      </c>
      <c r="L70" s="23">
        <v>36.799999999999997</v>
      </c>
      <c r="M70" s="23">
        <v>35.011441647597302</v>
      </c>
      <c r="N70" s="24">
        <v>56.4065855404438</v>
      </c>
      <c r="O70" s="21"/>
      <c r="P70" s="21"/>
      <c r="R70" s="16" t="s">
        <v>83</v>
      </c>
    </row>
    <row r="71" spans="1:18" s="22" customFormat="1" ht="8.25" customHeight="1" x14ac:dyDescent="0.25">
      <c r="A71" s="19"/>
      <c r="B71" s="16">
        <v>77</v>
      </c>
      <c r="C71" s="16"/>
      <c r="D71" s="16"/>
      <c r="E71" s="16">
        <v>103</v>
      </c>
      <c r="F71" s="16">
        <v>258</v>
      </c>
      <c r="G71" s="16" t="s">
        <v>85</v>
      </c>
      <c r="H71" s="16">
        <v>71</v>
      </c>
      <c r="I71" s="16">
        <v>80</v>
      </c>
      <c r="J71" s="23">
        <v>73.2</v>
      </c>
      <c r="K71" s="23">
        <v>68.75</v>
      </c>
      <c r="L71" s="23">
        <v>26.8</v>
      </c>
      <c r="M71" s="23">
        <v>25</v>
      </c>
      <c r="N71" s="24">
        <v>12.676056338028175</v>
      </c>
      <c r="O71" s="21"/>
      <c r="P71" s="21"/>
      <c r="R71" s="16" t="s">
        <v>84</v>
      </c>
    </row>
    <row r="72" spans="1:18" s="22" customFormat="1" ht="8.25" customHeight="1" x14ac:dyDescent="0.25">
      <c r="A72" s="19"/>
      <c r="B72" s="16">
        <v>80</v>
      </c>
      <c r="C72" s="16"/>
      <c r="D72" s="16"/>
      <c r="E72" s="16">
        <v>64</v>
      </c>
      <c r="F72" s="16">
        <v>262</v>
      </c>
      <c r="G72" s="16" t="s">
        <v>86</v>
      </c>
      <c r="H72" s="16">
        <v>1155</v>
      </c>
      <c r="I72" s="16">
        <v>1120</v>
      </c>
      <c r="J72" s="23">
        <v>64.2</v>
      </c>
      <c r="K72" s="23">
        <v>56.25</v>
      </c>
      <c r="L72" s="23">
        <v>35.799999999999997</v>
      </c>
      <c r="M72" s="23">
        <v>44.196428571428598</v>
      </c>
      <c r="N72" s="24">
        <v>-3.0303030303030276</v>
      </c>
      <c r="O72" s="21"/>
      <c r="P72" s="21"/>
      <c r="R72" s="16" t="s">
        <v>85</v>
      </c>
    </row>
    <row r="73" spans="1:18" s="22" customFormat="1" ht="8.25" customHeight="1" x14ac:dyDescent="0.25">
      <c r="A73" s="19"/>
      <c r="B73" s="16">
        <v>81</v>
      </c>
      <c r="C73" s="16"/>
      <c r="D73" s="16"/>
      <c r="E73" s="16">
        <v>83</v>
      </c>
      <c r="F73" s="16">
        <v>263</v>
      </c>
      <c r="G73" s="16" t="s">
        <v>87</v>
      </c>
      <c r="H73" s="16">
        <v>400</v>
      </c>
      <c r="I73" s="16">
        <v>440</v>
      </c>
      <c r="J73" s="23">
        <v>46.5</v>
      </c>
      <c r="K73" s="23">
        <v>45.454545454545503</v>
      </c>
      <c r="L73" s="23">
        <v>53.5</v>
      </c>
      <c r="M73" s="23">
        <v>54.545454545454497</v>
      </c>
      <c r="N73" s="24">
        <v>10.000000000000009</v>
      </c>
      <c r="O73" s="21"/>
      <c r="P73" s="21"/>
      <c r="R73" s="16" t="s">
        <v>86</v>
      </c>
    </row>
    <row r="74" spans="1:18" s="22" customFormat="1" ht="8.25" customHeight="1" x14ac:dyDescent="0.25">
      <c r="A74" s="19"/>
      <c r="B74" s="16">
        <v>85</v>
      </c>
      <c r="C74" s="16"/>
      <c r="D74" s="16"/>
      <c r="E74" s="16">
        <v>94</v>
      </c>
      <c r="F74" s="16">
        <v>269</v>
      </c>
      <c r="G74" s="16" t="s">
        <v>88</v>
      </c>
      <c r="H74" s="16">
        <v>124</v>
      </c>
      <c r="I74" s="16">
        <v>220</v>
      </c>
      <c r="J74" s="23">
        <v>70.2</v>
      </c>
      <c r="K74" s="23">
        <v>63.636363636363598</v>
      </c>
      <c r="L74" s="23">
        <v>29.8</v>
      </c>
      <c r="M74" s="23">
        <v>36.363636363636402</v>
      </c>
      <c r="N74" s="24">
        <v>77.41935483870968</v>
      </c>
      <c r="O74" s="21"/>
      <c r="P74" s="21"/>
      <c r="R74" s="16" t="s">
        <v>87</v>
      </c>
    </row>
    <row r="75" spans="1:18" s="22" customFormat="1" ht="8.25" customHeight="1" x14ac:dyDescent="0.25">
      <c r="A75" s="19"/>
      <c r="B75" s="16">
        <v>87</v>
      </c>
      <c r="C75" s="16"/>
      <c r="D75" s="16"/>
      <c r="E75" s="16">
        <v>97</v>
      </c>
      <c r="F75" s="16">
        <v>272</v>
      </c>
      <c r="G75" s="16" t="s">
        <v>89</v>
      </c>
      <c r="H75" s="16">
        <v>335</v>
      </c>
      <c r="I75" s="16">
        <v>135</v>
      </c>
      <c r="J75" s="23">
        <v>83.3</v>
      </c>
      <c r="K75" s="23">
        <v>74.074074074074105</v>
      </c>
      <c r="L75" s="23">
        <v>16.7</v>
      </c>
      <c r="M75" s="23">
        <v>25.925925925925899</v>
      </c>
      <c r="N75" s="24">
        <v>-59.701492537313428</v>
      </c>
      <c r="O75" s="21"/>
      <c r="P75" s="21"/>
      <c r="R75" s="16" t="s">
        <v>88</v>
      </c>
    </row>
    <row r="76" spans="1:18" s="22" customFormat="1" ht="8.25" customHeight="1" x14ac:dyDescent="0.25">
      <c r="A76" s="19"/>
      <c r="B76" s="16">
        <v>88</v>
      </c>
      <c r="C76" s="16"/>
      <c r="D76" s="16"/>
      <c r="E76" s="16">
        <v>41</v>
      </c>
      <c r="F76" s="16">
        <v>273</v>
      </c>
      <c r="G76" s="16" t="s">
        <v>90</v>
      </c>
      <c r="H76" s="16">
        <v>275</v>
      </c>
      <c r="I76" s="16">
        <v>2435</v>
      </c>
      <c r="J76" s="23">
        <v>58.2</v>
      </c>
      <c r="K76" s="23">
        <v>69.815195071868601</v>
      </c>
      <c r="L76" s="23">
        <v>41.8</v>
      </c>
      <c r="M76" s="23">
        <v>30.390143737166301</v>
      </c>
      <c r="N76" s="24">
        <v>785.4545454545455</v>
      </c>
      <c r="O76" s="21"/>
      <c r="P76" s="21"/>
      <c r="R76" s="16" t="s">
        <v>89</v>
      </c>
    </row>
    <row r="77" spans="1:18" s="22" customFormat="1" ht="8.25" customHeight="1" x14ac:dyDescent="0.25">
      <c r="A77" s="19"/>
      <c r="B77" s="16">
        <v>90</v>
      </c>
      <c r="C77" s="16"/>
      <c r="D77" s="16"/>
      <c r="E77" s="16">
        <v>82</v>
      </c>
      <c r="F77" s="16">
        <v>276</v>
      </c>
      <c r="G77" s="16" t="s">
        <v>91</v>
      </c>
      <c r="H77" s="16">
        <v>210</v>
      </c>
      <c r="I77" s="16">
        <v>460</v>
      </c>
      <c r="J77" s="23">
        <v>77.099999999999994</v>
      </c>
      <c r="K77" s="23">
        <v>89.130434782608702</v>
      </c>
      <c r="L77" s="23">
        <v>22.9</v>
      </c>
      <c r="M77" s="23">
        <v>10.869565217391299</v>
      </c>
      <c r="N77" s="24">
        <v>119.04761904761907</v>
      </c>
      <c r="O77" s="21"/>
      <c r="P77" s="21"/>
      <c r="R77" s="16" t="s">
        <v>90</v>
      </c>
    </row>
    <row r="78" spans="1:18" s="22" customFormat="1" ht="8.25" customHeight="1" x14ac:dyDescent="0.25">
      <c r="A78" s="19"/>
      <c r="B78" s="16">
        <v>93</v>
      </c>
      <c r="C78" s="16"/>
      <c r="D78" s="16"/>
      <c r="E78" s="16">
        <v>77</v>
      </c>
      <c r="F78" s="16">
        <v>283</v>
      </c>
      <c r="G78" s="16" t="s">
        <v>92</v>
      </c>
      <c r="H78" s="16">
        <v>713</v>
      </c>
      <c r="I78" s="16">
        <v>510</v>
      </c>
      <c r="J78" s="23">
        <v>65.400000000000006</v>
      </c>
      <c r="K78" s="23">
        <v>48.039215686274503</v>
      </c>
      <c r="L78" s="23">
        <v>34.6</v>
      </c>
      <c r="M78" s="23">
        <v>51.960784313725497</v>
      </c>
      <c r="N78" s="24">
        <v>-28.471248246844315</v>
      </c>
      <c r="O78" s="21"/>
      <c r="P78" s="21"/>
      <c r="R78" s="16" t="s">
        <v>91</v>
      </c>
    </row>
    <row r="79" spans="1:18" s="22" customFormat="1" ht="8.25" customHeight="1" x14ac:dyDescent="0.25">
      <c r="A79" s="19"/>
      <c r="B79" s="16">
        <v>95</v>
      </c>
      <c r="C79" s="16"/>
      <c r="D79" s="16"/>
      <c r="E79" s="16">
        <v>37</v>
      </c>
      <c r="F79" s="16">
        <v>285</v>
      </c>
      <c r="G79" s="16" t="s">
        <v>93</v>
      </c>
      <c r="H79" s="16">
        <v>2228</v>
      </c>
      <c r="I79" s="16">
        <v>3005</v>
      </c>
      <c r="J79" s="23">
        <v>71.3</v>
      </c>
      <c r="K79" s="23">
        <v>65.890183028286202</v>
      </c>
      <c r="L79" s="23">
        <v>28.7</v>
      </c>
      <c r="M79" s="23">
        <v>34.109816971713798</v>
      </c>
      <c r="N79" s="24">
        <v>34.874326750448837</v>
      </c>
      <c r="O79" s="21"/>
      <c r="P79" s="21"/>
      <c r="R79" s="16" t="s">
        <v>92</v>
      </c>
    </row>
    <row r="80" spans="1:18" s="22" customFormat="1" ht="8.25" customHeight="1" x14ac:dyDescent="0.25">
      <c r="A80" s="19"/>
      <c r="B80" s="16">
        <v>97</v>
      </c>
      <c r="C80" s="16"/>
      <c r="D80" s="16"/>
      <c r="E80" s="16">
        <v>54</v>
      </c>
      <c r="F80" s="16">
        <v>287</v>
      </c>
      <c r="G80" s="16" t="s">
        <v>94</v>
      </c>
      <c r="H80" s="16">
        <v>547</v>
      </c>
      <c r="I80" s="16">
        <v>1450</v>
      </c>
      <c r="J80" s="23">
        <v>68.900000000000006</v>
      </c>
      <c r="K80" s="23">
        <v>66.551724137931004</v>
      </c>
      <c r="L80" s="23">
        <v>31.1</v>
      </c>
      <c r="M80" s="23">
        <v>33.448275862069003</v>
      </c>
      <c r="N80" s="24">
        <v>165.08226691042046</v>
      </c>
      <c r="O80" s="21"/>
      <c r="P80" s="21"/>
      <c r="R80" s="16" t="s">
        <v>93</v>
      </c>
    </row>
    <row r="81" spans="1:18" s="22" customFormat="1" ht="8.25" customHeight="1" x14ac:dyDescent="0.25">
      <c r="A81" s="19"/>
      <c r="B81" s="16">
        <v>100</v>
      </c>
      <c r="C81" s="16"/>
      <c r="D81" s="16"/>
      <c r="E81" s="16">
        <v>36</v>
      </c>
      <c r="F81" s="16">
        <v>299</v>
      </c>
      <c r="G81" s="16" t="s">
        <v>95</v>
      </c>
      <c r="H81" s="16">
        <v>309</v>
      </c>
      <c r="I81" s="16">
        <v>3070</v>
      </c>
      <c r="J81" s="23">
        <v>91.6</v>
      </c>
      <c r="K81" s="23">
        <v>58.3061889250814</v>
      </c>
      <c r="L81" s="23">
        <v>8.4</v>
      </c>
      <c r="M81" s="23">
        <v>41.6938110749186</v>
      </c>
      <c r="N81" s="24">
        <v>893.52750809061479</v>
      </c>
      <c r="O81" s="21"/>
      <c r="P81" s="21"/>
      <c r="R81" s="16" t="s">
        <v>94</v>
      </c>
    </row>
    <row r="82" spans="1:18" s="22" customFormat="1" ht="8.25" customHeight="1" x14ac:dyDescent="0.25">
      <c r="A82" s="19"/>
      <c r="B82" s="25">
        <v>101</v>
      </c>
      <c r="C82" s="25" t="s">
        <v>26</v>
      </c>
      <c r="D82" s="25" t="s">
        <v>69</v>
      </c>
      <c r="E82" s="25"/>
      <c r="F82" s="25">
        <v>2000</v>
      </c>
      <c r="G82" s="16" t="s">
        <v>72</v>
      </c>
      <c r="H82" s="27">
        <v>14269</v>
      </c>
      <c r="I82" s="27">
        <v>34265</v>
      </c>
      <c r="J82" s="23">
        <v>64.7</v>
      </c>
      <c r="K82" s="23">
        <v>69.1376039690646</v>
      </c>
      <c r="L82" s="23">
        <v>35.299999999999997</v>
      </c>
      <c r="M82" s="23">
        <v>30.847803881511702</v>
      </c>
      <c r="N82" s="24">
        <v>140.13595907211439</v>
      </c>
      <c r="O82" s="21"/>
      <c r="R82" s="16" t="s">
        <v>95</v>
      </c>
    </row>
    <row r="83" spans="1:18" s="22" customFormat="1" ht="8.25" customHeight="1" x14ac:dyDescent="0.25">
      <c r="A83" s="19"/>
      <c r="B83" s="16">
        <v>103</v>
      </c>
      <c r="C83" s="16"/>
      <c r="D83" s="16"/>
      <c r="E83" s="16">
        <v>87</v>
      </c>
      <c r="F83" s="16">
        <v>323</v>
      </c>
      <c r="G83" s="16" t="s">
        <v>96</v>
      </c>
      <c r="H83" s="16">
        <v>297</v>
      </c>
      <c r="I83" s="16">
        <v>365</v>
      </c>
      <c r="J83" s="23">
        <v>43.8</v>
      </c>
      <c r="K83" s="23">
        <v>49.315068493150697</v>
      </c>
      <c r="L83" s="23">
        <v>56.2</v>
      </c>
      <c r="M83" s="23">
        <v>50.684931506849303</v>
      </c>
      <c r="N83" s="24">
        <v>22.895622895622903</v>
      </c>
      <c r="O83" s="21"/>
      <c r="P83" s="21"/>
      <c r="R83" s="25" t="s">
        <v>97</v>
      </c>
    </row>
    <row r="84" spans="1:18" s="22" customFormat="1" ht="8.25" customHeight="1" x14ac:dyDescent="0.25">
      <c r="A84" s="19"/>
      <c r="B84" s="16">
        <v>105</v>
      </c>
      <c r="C84" s="16"/>
      <c r="D84" s="16"/>
      <c r="E84" s="16">
        <v>99</v>
      </c>
      <c r="F84" s="16">
        <v>326</v>
      </c>
      <c r="G84" s="16" t="s">
        <v>98</v>
      </c>
      <c r="H84" s="16">
        <v>129</v>
      </c>
      <c r="I84" s="16">
        <v>125</v>
      </c>
      <c r="J84" s="23">
        <v>43.4</v>
      </c>
      <c r="K84" s="23">
        <v>40</v>
      </c>
      <c r="L84" s="23">
        <v>56.6</v>
      </c>
      <c r="M84" s="23">
        <v>60</v>
      </c>
      <c r="N84" s="24">
        <v>-3.1007751937984551</v>
      </c>
      <c r="O84" s="21"/>
      <c r="P84" s="21"/>
      <c r="R84" s="16" t="s">
        <v>96</v>
      </c>
    </row>
    <row r="85" spans="1:18" s="22" customFormat="1" ht="8.25" customHeight="1" x14ac:dyDescent="0.25">
      <c r="A85" s="19"/>
      <c r="B85" s="16">
        <v>106</v>
      </c>
      <c r="C85" s="16"/>
      <c r="D85" s="16"/>
      <c r="E85" s="16">
        <v>38</v>
      </c>
      <c r="F85" s="16">
        <v>327</v>
      </c>
      <c r="G85" s="16" t="s">
        <v>99</v>
      </c>
      <c r="H85" s="16">
        <v>1899</v>
      </c>
      <c r="I85" s="16">
        <v>2715</v>
      </c>
      <c r="J85" s="23">
        <v>28.9</v>
      </c>
      <c r="K85" s="23">
        <v>36.095764272559897</v>
      </c>
      <c r="L85" s="23">
        <v>71.099999999999994</v>
      </c>
      <c r="M85" s="23">
        <v>63.904235727440202</v>
      </c>
      <c r="N85" s="24">
        <v>42.969984202211698</v>
      </c>
      <c r="O85" s="21"/>
      <c r="P85" s="21"/>
      <c r="R85" s="16" t="s">
        <v>98</v>
      </c>
    </row>
    <row r="86" spans="1:18" s="22" customFormat="1" ht="8.25" customHeight="1" x14ac:dyDescent="0.25">
      <c r="A86" s="19"/>
      <c r="B86" s="16">
        <v>109</v>
      </c>
      <c r="C86" s="16"/>
      <c r="D86" s="16"/>
      <c r="E86" s="16">
        <v>80</v>
      </c>
      <c r="F86" s="16">
        <v>332</v>
      </c>
      <c r="G86" s="16" t="s">
        <v>100</v>
      </c>
      <c r="H86" s="16">
        <v>381</v>
      </c>
      <c r="I86" s="16">
        <v>490</v>
      </c>
      <c r="J86" s="23">
        <v>43.3</v>
      </c>
      <c r="K86" s="23">
        <v>51.020408163265301</v>
      </c>
      <c r="L86" s="23">
        <v>56.7</v>
      </c>
      <c r="M86" s="23">
        <v>48.979591836734699</v>
      </c>
      <c r="N86" s="24">
        <v>28.608923884514436</v>
      </c>
      <c r="O86" s="21"/>
      <c r="P86" s="21"/>
      <c r="R86" s="16" t="s">
        <v>99</v>
      </c>
    </row>
    <row r="87" spans="1:18" s="22" customFormat="1" ht="8.25" customHeight="1" x14ac:dyDescent="0.25">
      <c r="A87" s="19"/>
      <c r="B87" s="16">
        <v>112</v>
      </c>
      <c r="C87" s="16"/>
      <c r="D87" s="16"/>
      <c r="E87" s="16">
        <v>84</v>
      </c>
      <c r="F87" s="16">
        <v>335</v>
      </c>
      <c r="G87" s="16" t="s">
        <v>101</v>
      </c>
      <c r="H87" s="16">
        <v>446</v>
      </c>
      <c r="I87" s="16">
        <v>440</v>
      </c>
      <c r="J87" s="23">
        <v>27.8</v>
      </c>
      <c r="K87" s="23">
        <v>37.5</v>
      </c>
      <c r="L87" s="23">
        <v>72.2</v>
      </c>
      <c r="M87" s="23">
        <v>62.5</v>
      </c>
      <c r="N87" s="24">
        <v>-1.3452914798206317</v>
      </c>
      <c r="O87" s="21"/>
      <c r="P87" s="21"/>
      <c r="R87" s="16" t="s">
        <v>100</v>
      </c>
    </row>
    <row r="88" spans="1:18" s="22" customFormat="1" ht="8.25" customHeight="1" x14ac:dyDescent="0.25">
      <c r="A88" s="19"/>
      <c r="B88" s="16">
        <v>119</v>
      </c>
      <c r="C88" s="16"/>
      <c r="D88" s="16"/>
      <c r="E88" s="16">
        <v>68</v>
      </c>
      <c r="F88" s="16">
        <v>348</v>
      </c>
      <c r="G88" s="16" t="s">
        <v>102</v>
      </c>
      <c r="H88" s="16">
        <v>800</v>
      </c>
      <c r="I88" s="16">
        <v>975</v>
      </c>
      <c r="J88" s="23">
        <v>48.4</v>
      </c>
      <c r="K88" s="23">
        <v>47.692307692307701</v>
      </c>
      <c r="L88" s="23">
        <v>51.6</v>
      </c>
      <c r="M88" s="23">
        <v>52.820512820512803</v>
      </c>
      <c r="N88" s="24">
        <v>21.875</v>
      </c>
      <c r="O88" s="21"/>
      <c r="P88" s="21"/>
      <c r="R88" s="16" t="s">
        <v>101</v>
      </c>
    </row>
    <row r="89" spans="1:18" s="22" customFormat="1" ht="8.25" customHeight="1" x14ac:dyDescent="0.25">
      <c r="A89" s="19"/>
      <c r="B89" s="16">
        <v>120</v>
      </c>
      <c r="C89" s="16"/>
      <c r="D89" s="16"/>
      <c r="E89" s="16">
        <v>67</v>
      </c>
      <c r="F89" s="16">
        <v>349</v>
      </c>
      <c r="G89" s="16" t="s">
        <v>103</v>
      </c>
      <c r="H89" s="16">
        <v>629</v>
      </c>
      <c r="I89" s="16">
        <v>1010</v>
      </c>
      <c r="J89" s="23">
        <v>28</v>
      </c>
      <c r="K89" s="23">
        <v>40.594059405940598</v>
      </c>
      <c r="L89" s="23">
        <v>72</v>
      </c>
      <c r="M89" s="23">
        <v>59.405940594059402</v>
      </c>
      <c r="N89" s="24">
        <v>60.572337042925284</v>
      </c>
      <c r="O89" s="21"/>
      <c r="P89" s="21"/>
      <c r="R89" s="16" t="s">
        <v>102</v>
      </c>
    </row>
    <row r="90" spans="1:18" s="22" customFormat="1" ht="8.25" customHeight="1" x14ac:dyDescent="0.25">
      <c r="A90" s="19"/>
      <c r="B90" s="16">
        <v>121</v>
      </c>
      <c r="C90" s="16"/>
      <c r="D90" s="16"/>
      <c r="E90" s="16">
        <v>85</v>
      </c>
      <c r="F90" s="16">
        <v>351</v>
      </c>
      <c r="G90" s="16" t="s">
        <v>104</v>
      </c>
      <c r="H90" s="16">
        <v>453</v>
      </c>
      <c r="I90" s="16">
        <v>420</v>
      </c>
      <c r="J90" s="23">
        <v>26.3</v>
      </c>
      <c r="K90" s="23">
        <v>33.3333333333333</v>
      </c>
      <c r="L90" s="23">
        <v>73.7</v>
      </c>
      <c r="M90" s="23">
        <v>66.6666666666667</v>
      </c>
      <c r="N90" s="24">
        <v>-7.2847682119205341</v>
      </c>
      <c r="O90" s="21"/>
      <c r="P90" s="21"/>
      <c r="R90" s="16" t="s">
        <v>103</v>
      </c>
    </row>
    <row r="91" spans="1:18" s="22" customFormat="1" ht="8.25" customHeight="1" x14ac:dyDescent="0.25">
      <c r="A91" s="19"/>
      <c r="B91" s="16">
        <v>122</v>
      </c>
      <c r="C91" s="16"/>
      <c r="D91" s="16"/>
      <c r="E91" s="16">
        <v>52</v>
      </c>
      <c r="F91" s="16">
        <v>353</v>
      </c>
      <c r="G91" s="16" t="s">
        <v>105</v>
      </c>
      <c r="H91" s="16">
        <v>903</v>
      </c>
      <c r="I91" s="16">
        <v>1455</v>
      </c>
      <c r="J91" s="23">
        <v>40.799999999999997</v>
      </c>
      <c r="K91" s="23">
        <v>46.048109965635703</v>
      </c>
      <c r="L91" s="23">
        <v>59.2</v>
      </c>
      <c r="M91" s="23">
        <v>53.951890034364297</v>
      </c>
      <c r="N91" s="24">
        <v>61.129568106312291</v>
      </c>
      <c r="O91" s="21"/>
      <c r="P91" s="21"/>
      <c r="R91" s="16" t="s">
        <v>104</v>
      </c>
    </row>
    <row r="92" spans="1:18" s="22" customFormat="1" ht="8.25" customHeight="1" x14ac:dyDescent="0.25">
      <c r="A92" s="19"/>
      <c r="B92" s="16">
        <v>127</v>
      </c>
      <c r="C92" s="16"/>
      <c r="D92" s="16"/>
      <c r="E92" s="16">
        <v>73</v>
      </c>
      <c r="F92" s="16">
        <v>361</v>
      </c>
      <c r="G92" s="16" t="s">
        <v>106</v>
      </c>
      <c r="H92" s="16">
        <v>622</v>
      </c>
      <c r="I92" s="16">
        <v>655</v>
      </c>
      <c r="J92" s="23">
        <v>32.299999999999997</v>
      </c>
      <c r="K92" s="23">
        <v>36.641221374045799</v>
      </c>
      <c r="L92" s="23">
        <v>67.7</v>
      </c>
      <c r="M92" s="23">
        <v>63.358778625954201</v>
      </c>
      <c r="N92" s="24">
        <v>5.3054662379421247</v>
      </c>
      <c r="O92" s="21"/>
      <c r="P92" s="21"/>
      <c r="R92" s="16" t="s">
        <v>105</v>
      </c>
    </row>
    <row r="93" spans="1:18" s="22" customFormat="1" ht="8.25" customHeight="1" x14ac:dyDescent="0.25">
      <c r="A93" s="19"/>
      <c r="B93" s="16">
        <v>131</v>
      </c>
      <c r="C93" s="16"/>
      <c r="D93" s="16"/>
      <c r="E93" s="16">
        <v>90</v>
      </c>
      <c r="F93" s="16">
        <v>367</v>
      </c>
      <c r="G93" s="16" t="s">
        <v>107</v>
      </c>
      <c r="H93" s="16">
        <v>211</v>
      </c>
      <c r="I93" s="16">
        <v>285</v>
      </c>
      <c r="J93" s="23">
        <v>35.1</v>
      </c>
      <c r="K93" s="23">
        <v>40.350877192982502</v>
      </c>
      <c r="L93" s="23">
        <v>64.900000000000006</v>
      </c>
      <c r="M93" s="23">
        <v>61.403508771929801</v>
      </c>
      <c r="N93" s="24">
        <v>35.071090047393369</v>
      </c>
      <c r="O93" s="21"/>
      <c r="P93" s="21"/>
      <c r="R93" s="16" t="s">
        <v>106</v>
      </c>
    </row>
    <row r="94" spans="1:18" s="22" customFormat="1" ht="8.25" customHeight="1" x14ac:dyDescent="0.25">
      <c r="A94" s="19"/>
      <c r="B94" s="16">
        <v>132</v>
      </c>
      <c r="C94" s="16"/>
      <c r="D94" s="16"/>
      <c r="E94" s="16">
        <v>26</v>
      </c>
      <c r="F94" s="16">
        <v>368</v>
      </c>
      <c r="G94" s="16" t="s">
        <v>108</v>
      </c>
      <c r="H94" s="16">
        <v>4211</v>
      </c>
      <c r="I94" s="16">
        <v>5060</v>
      </c>
      <c r="J94" s="23">
        <v>50.5</v>
      </c>
      <c r="K94" s="23">
        <v>51.679841897233203</v>
      </c>
      <c r="L94" s="23">
        <v>49.5</v>
      </c>
      <c r="M94" s="23">
        <v>48.320158102766797</v>
      </c>
      <c r="N94" s="24">
        <v>20.16148183329376</v>
      </c>
      <c r="O94" s="21"/>
      <c r="P94" s="21"/>
      <c r="R94" s="16" t="s">
        <v>107</v>
      </c>
    </row>
    <row r="95" spans="1:18" s="22" customFormat="1" ht="8.25" customHeight="1" x14ac:dyDescent="0.25">
      <c r="A95" s="19"/>
      <c r="B95" s="16">
        <v>136</v>
      </c>
      <c r="C95" s="16"/>
      <c r="D95" s="16"/>
      <c r="E95" s="16">
        <v>65</v>
      </c>
      <c r="F95" s="16">
        <v>399</v>
      </c>
      <c r="G95" s="16" t="s">
        <v>109</v>
      </c>
      <c r="H95" s="16">
        <v>4</v>
      </c>
      <c r="I95" s="16">
        <v>1115</v>
      </c>
      <c r="J95" s="23">
        <v>50</v>
      </c>
      <c r="K95" s="23">
        <v>46.188340807174903</v>
      </c>
      <c r="L95" s="23">
        <v>50</v>
      </c>
      <c r="M95" s="23">
        <v>54.260089686098702</v>
      </c>
      <c r="N95" s="24">
        <v>27775</v>
      </c>
      <c r="O95" s="21"/>
      <c r="P95" s="21"/>
      <c r="R95" s="16" t="s">
        <v>108</v>
      </c>
    </row>
    <row r="96" spans="1:18" s="22" customFormat="1" ht="8.25" customHeight="1" x14ac:dyDescent="0.25">
      <c r="A96" s="19"/>
      <c r="B96" s="25">
        <v>137</v>
      </c>
      <c r="C96" s="25" t="s">
        <v>26</v>
      </c>
      <c r="D96" s="25" t="s">
        <v>69</v>
      </c>
      <c r="E96" s="25"/>
      <c r="F96" s="25">
        <v>3000</v>
      </c>
      <c r="G96" s="16" t="s">
        <v>97</v>
      </c>
      <c r="H96" s="27">
        <v>11797</v>
      </c>
      <c r="I96" s="27">
        <v>15115</v>
      </c>
      <c r="J96" s="23">
        <v>40.700000000000003</v>
      </c>
      <c r="K96" s="23">
        <v>44.889182930863399</v>
      </c>
      <c r="L96" s="23">
        <v>59.3</v>
      </c>
      <c r="M96" s="23">
        <v>55.110817069136601</v>
      </c>
      <c r="N96" s="24">
        <v>28.125794693566153</v>
      </c>
      <c r="O96" s="21"/>
      <c r="R96" s="16" t="s">
        <v>109</v>
      </c>
    </row>
    <row r="97" spans="1:18" s="22" customFormat="1" ht="8.25" customHeight="1" x14ac:dyDescent="0.25">
      <c r="A97" s="19"/>
      <c r="B97" s="16">
        <v>139</v>
      </c>
      <c r="C97" s="16"/>
      <c r="D97" s="16"/>
      <c r="E97" s="16">
        <v>62</v>
      </c>
      <c r="F97" s="16">
        <v>422</v>
      </c>
      <c r="G97" s="16" t="s">
        <v>110</v>
      </c>
      <c r="H97" s="16">
        <v>1063</v>
      </c>
      <c r="I97" s="16">
        <v>1255</v>
      </c>
      <c r="J97" s="23">
        <v>49.7</v>
      </c>
      <c r="K97" s="23">
        <v>45.816733067729103</v>
      </c>
      <c r="L97" s="23">
        <v>50.3</v>
      </c>
      <c r="M97" s="23">
        <v>54.581673306772899</v>
      </c>
      <c r="N97" s="24">
        <v>18.062088428974612</v>
      </c>
      <c r="O97" s="21"/>
      <c r="P97" s="21"/>
      <c r="R97" s="25" t="s">
        <v>111</v>
      </c>
    </row>
    <row r="98" spans="1:18" s="22" customFormat="1" ht="8.25" customHeight="1" x14ac:dyDescent="0.25">
      <c r="A98" s="19"/>
      <c r="B98" s="16">
        <v>140</v>
      </c>
      <c r="C98" s="16" t="s">
        <v>26</v>
      </c>
      <c r="D98" s="16"/>
      <c r="E98" s="16">
        <v>10</v>
      </c>
      <c r="F98" s="16">
        <v>423</v>
      </c>
      <c r="G98" s="16" t="s">
        <v>112</v>
      </c>
      <c r="H98" s="16">
        <v>3331</v>
      </c>
      <c r="I98" s="16">
        <v>19775</v>
      </c>
      <c r="J98" s="23">
        <v>52.5</v>
      </c>
      <c r="K98" s="23">
        <v>65.233881163084703</v>
      </c>
      <c r="L98" s="23">
        <v>47.5</v>
      </c>
      <c r="M98" s="23">
        <v>34.766118836915297</v>
      </c>
      <c r="N98" s="24">
        <v>493.6655658961273</v>
      </c>
      <c r="O98" s="21"/>
      <c r="P98" s="21"/>
      <c r="R98" s="16" t="s">
        <v>110</v>
      </c>
    </row>
    <row r="99" spans="1:18" s="22" customFormat="1" ht="8.25" customHeight="1" x14ac:dyDescent="0.25">
      <c r="A99" s="19"/>
      <c r="B99" s="16">
        <v>142</v>
      </c>
      <c r="C99" s="16"/>
      <c r="D99" s="16"/>
      <c r="E99" s="16">
        <v>53</v>
      </c>
      <c r="F99" s="16">
        <v>425</v>
      </c>
      <c r="G99" s="16" t="s">
        <v>113</v>
      </c>
      <c r="H99" s="16">
        <v>1725</v>
      </c>
      <c r="I99" s="16">
        <v>1455</v>
      </c>
      <c r="J99" s="23">
        <v>52.3</v>
      </c>
      <c r="K99" s="23">
        <v>51.890034364261197</v>
      </c>
      <c r="L99" s="23">
        <v>47.7</v>
      </c>
      <c r="M99" s="23">
        <v>48.109965635738803</v>
      </c>
      <c r="N99" s="24">
        <v>-15.652173913043477</v>
      </c>
      <c r="O99" s="21"/>
      <c r="P99" s="21"/>
      <c r="R99" s="16" t="s">
        <v>112</v>
      </c>
    </row>
    <row r="100" spans="1:18" s="22" customFormat="1" ht="8.25" customHeight="1" x14ac:dyDescent="0.25">
      <c r="A100" s="19"/>
      <c r="B100" s="16">
        <v>145</v>
      </c>
      <c r="C100" s="16"/>
      <c r="D100" s="16"/>
      <c r="E100" s="16">
        <v>43</v>
      </c>
      <c r="F100" s="16">
        <v>430</v>
      </c>
      <c r="G100" s="16" t="s">
        <v>114</v>
      </c>
      <c r="H100" s="16">
        <v>1197</v>
      </c>
      <c r="I100" s="16">
        <v>2285</v>
      </c>
      <c r="J100" s="23">
        <v>37.1</v>
      </c>
      <c r="K100" s="23">
        <v>49.452954048140001</v>
      </c>
      <c r="L100" s="23">
        <v>62.9</v>
      </c>
      <c r="M100" s="23">
        <v>50.328227571116003</v>
      </c>
      <c r="N100" s="24">
        <v>90.893901420217205</v>
      </c>
      <c r="O100" s="21"/>
      <c r="P100" s="21"/>
      <c r="R100" s="16" t="s">
        <v>113</v>
      </c>
    </row>
    <row r="101" spans="1:18" s="22" customFormat="1" ht="8.25" customHeight="1" x14ac:dyDescent="0.25">
      <c r="A101" s="19"/>
      <c r="B101" s="16">
        <v>146</v>
      </c>
      <c r="C101" s="16"/>
      <c r="D101" s="16"/>
      <c r="E101" s="16">
        <v>60</v>
      </c>
      <c r="F101" s="16">
        <v>431</v>
      </c>
      <c r="G101" s="16" t="s">
        <v>115</v>
      </c>
      <c r="H101" s="16">
        <v>2178</v>
      </c>
      <c r="I101" s="16">
        <v>1305</v>
      </c>
      <c r="J101" s="23">
        <v>49</v>
      </c>
      <c r="K101" s="23">
        <v>47.1264367816092</v>
      </c>
      <c r="L101" s="23">
        <v>51</v>
      </c>
      <c r="M101" s="23">
        <v>52.8735632183908</v>
      </c>
      <c r="N101" s="24">
        <v>-40.082644628099175</v>
      </c>
      <c r="O101" s="21"/>
      <c r="P101" s="21"/>
      <c r="R101" s="16" t="s">
        <v>114</v>
      </c>
    </row>
    <row r="102" spans="1:18" s="22" customFormat="1" ht="8.25" customHeight="1" x14ac:dyDescent="0.25">
      <c r="A102" s="19"/>
      <c r="B102" s="16">
        <v>147</v>
      </c>
      <c r="C102" s="16" t="s">
        <v>26</v>
      </c>
      <c r="D102" s="16"/>
      <c r="E102" s="16">
        <v>19</v>
      </c>
      <c r="F102" s="16">
        <v>432</v>
      </c>
      <c r="G102" s="16" t="s">
        <v>116</v>
      </c>
      <c r="H102" s="16">
        <v>9666</v>
      </c>
      <c r="I102" s="16">
        <v>8360</v>
      </c>
      <c r="J102" s="23">
        <v>51.5</v>
      </c>
      <c r="K102" s="23">
        <v>46.4114832535885</v>
      </c>
      <c r="L102" s="23">
        <v>48.5</v>
      </c>
      <c r="M102" s="23">
        <v>53.5885167464115</v>
      </c>
      <c r="N102" s="24">
        <v>-13.511276639768255</v>
      </c>
      <c r="O102" s="21"/>
      <c r="P102" s="21"/>
      <c r="R102" s="16" t="s">
        <v>115</v>
      </c>
    </row>
    <row r="103" spans="1:18" s="22" customFormat="1" ht="8.25" customHeight="1" x14ac:dyDescent="0.25">
      <c r="A103" s="19"/>
      <c r="B103" s="16">
        <v>149</v>
      </c>
      <c r="C103" s="16"/>
      <c r="D103" s="16"/>
      <c r="E103" s="16">
        <v>31</v>
      </c>
      <c r="F103" s="16">
        <v>436</v>
      </c>
      <c r="G103" s="16" t="s">
        <v>117</v>
      </c>
      <c r="H103" s="16">
        <v>1875</v>
      </c>
      <c r="I103" s="16">
        <v>4525</v>
      </c>
      <c r="J103" s="23">
        <v>63.7</v>
      </c>
      <c r="K103" s="23">
        <v>59.668508287292802</v>
      </c>
      <c r="L103" s="23">
        <v>36.299999999999997</v>
      </c>
      <c r="M103" s="23">
        <v>40.331491712707198</v>
      </c>
      <c r="N103" s="24">
        <v>141.33333333333334</v>
      </c>
      <c r="O103" s="21"/>
      <c r="P103" s="21"/>
      <c r="R103" s="16" t="s">
        <v>116</v>
      </c>
    </row>
    <row r="104" spans="1:18" s="22" customFormat="1" ht="8.25" customHeight="1" x14ac:dyDescent="0.25">
      <c r="A104" s="19"/>
      <c r="B104" s="16">
        <v>150</v>
      </c>
      <c r="C104" s="16"/>
      <c r="D104" s="16"/>
      <c r="E104" s="16">
        <v>61</v>
      </c>
      <c r="F104" s="16">
        <v>437</v>
      </c>
      <c r="G104" s="16" t="s">
        <v>118</v>
      </c>
      <c r="H104" s="16">
        <v>803</v>
      </c>
      <c r="I104" s="16">
        <v>1265</v>
      </c>
      <c r="J104" s="23">
        <v>43.6</v>
      </c>
      <c r="K104" s="23">
        <v>41.897233201581003</v>
      </c>
      <c r="L104" s="23">
        <v>56.4</v>
      </c>
      <c r="M104" s="23">
        <v>58.102766798418997</v>
      </c>
      <c r="N104" s="24">
        <v>57.534246575342472</v>
      </c>
      <c r="O104" s="21"/>
      <c r="P104" s="21"/>
      <c r="R104" s="16" t="s">
        <v>117</v>
      </c>
    </row>
    <row r="105" spans="1:18" s="22" customFormat="1" ht="8.25" customHeight="1" x14ac:dyDescent="0.25">
      <c r="A105" s="19"/>
      <c r="B105" s="16">
        <v>151</v>
      </c>
      <c r="C105" s="16" t="s">
        <v>26</v>
      </c>
      <c r="D105" s="16"/>
      <c r="E105" s="16">
        <v>5</v>
      </c>
      <c r="F105" s="16">
        <v>438</v>
      </c>
      <c r="G105" s="16" t="s">
        <v>119</v>
      </c>
      <c r="H105" s="16">
        <v>7448</v>
      </c>
      <c r="I105" s="16">
        <v>32755</v>
      </c>
      <c r="J105" s="23">
        <v>58.2</v>
      </c>
      <c r="K105" s="23">
        <v>58.021676079987799</v>
      </c>
      <c r="L105" s="23">
        <v>41.8</v>
      </c>
      <c r="M105" s="23">
        <v>41.978323920012201</v>
      </c>
      <c r="N105" s="24">
        <v>339.78249194414605</v>
      </c>
      <c r="O105" s="21"/>
      <c r="P105" s="21"/>
      <c r="R105" s="16" t="s">
        <v>118</v>
      </c>
    </row>
    <row r="106" spans="1:18" s="22" customFormat="1" ht="8.25" customHeight="1" x14ac:dyDescent="0.25">
      <c r="A106" s="19"/>
      <c r="B106" s="16">
        <v>152</v>
      </c>
      <c r="C106" s="16" t="s">
        <v>26</v>
      </c>
      <c r="D106" s="16"/>
      <c r="E106" s="16">
        <v>20</v>
      </c>
      <c r="F106" s="16">
        <v>439</v>
      </c>
      <c r="G106" s="16" t="s">
        <v>120</v>
      </c>
      <c r="H106" s="16">
        <v>5520</v>
      </c>
      <c r="I106" s="16">
        <v>8340</v>
      </c>
      <c r="J106" s="23">
        <v>56.2</v>
      </c>
      <c r="K106" s="23">
        <v>60.131894484412499</v>
      </c>
      <c r="L106" s="23">
        <v>43.8</v>
      </c>
      <c r="M106" s="23">
        <v>39.928057553956798</v>
      </c>
      <c r="N106" s="24">
        <v>51.086956521739133</v>
      </c>
      <c r="O106" s="21"/>
      <c r="P106" s="21"/>
      <c r="R106" s="16" t="s">
        <v>119</v>
      </c>
    </row>
    <row r="107" spans="1:18" s="22" customFormat="1" ht="8.25" customHeight="1" x14ac:dyDescent="0.25">
      <c r="A107" s="19"/>
      <c r="B107" s="16">
        <v>153</v>
      </c>
      <c r="C107" s="16"/>
      <c r="D107" s="16"/>
      <c r="E107" s="16">
        <v>71</v>
      </c>
      <c r="F107" s="16">
        <v>441</v>
      </c>
      <c r="G107" s="16" t="s">
        <v>121</v>
      </c>
      <c r="H107" s="16">
        <v>628</v>
      </c>
      <c r="I107" s="16">
        <v>695</v>
      </c>
      <c r="J107" s="23">
        <v>65.8</v>
      </c>
      <c r="K107" s="23">
        <v>58.9928057553957</v>
      </c>
      <c r="L107" s="23">
        <v>34.200000000000003</v>
      </c>
      <c r="M107" s="23">
        <v>41.0071942446043</v>
      </c>
      <c r="N107" s="24">
        <v>10.66878980891719</v>
      </c>
      <c r="O107" s="21"/>
      <c r="P107" s="21"/>
      <c r="R107" s="16" t="s">
        <v>120</v>
      </c>
    </row>
    <row r="108" spans="1:18" s="22" customFormat="1" ht="8.25" customHeight="1" x14ac:dyDescent="0.25">
      <c r="A108" s="19"/>
      <c r="B108" s="16">
        <v>154</v>
      </c>
      <c r="C108" s="16"/>
      <c r="D108" s="16"/>
      <c r="E108" s="16">
        <v>57</v>
      </c>
      <c r="F108" s="16">
        <v>442</v>
      </c>
      <c r="G108" s="16" t="s">
        <v>122</v>
      </c>
      <c r="H108" s="16">
        <v>1005</v>
      </c>
      <c r="I108" s="16">
        <v>1350</v>
      </c>
      <c r="J108" s="23">
        <v>38.1</v>
      </c>
      <c r="K108" s="23">
        <v>38.8888888888889</v>
      </c>
      <c r="L108" s="23">
        <v>61.9</v>
      </c>
      <c r="M108" s="23">
        <v>61.1111111111111</v>
      </c>
      <c r="N108" s="24">
        <v>34.328358208955237</v>
      </c>
      <c r="O108" s="21"/>
      <c r="P108" s="21"/>
      <c r="R108" s="16" t="s">
        <v>121</v>
      </c>
    </row>
    <row r="109" spans="1:18" s="22" customFormat="1" ht="8.25" customHeight="1" x14ac:dyDescent="0.25">
      <c r="A109" s="19"/>
      <c r="B109" s="16">
        <v>155</v>
      </c>
      <c r="C109" s="16"/>
      <c r="D109" s="16"/>
      <c r="E109" s="16">
        <v>28</v>
      </c>
      <c r="F109" s="16">
        <v>444</v>
      </c>
      <c r="G109" s="16" t="s">
        <v>123</v>
      </c>
      <c r="H109" s="16">
        <v>6071</v>
      </c>
      <c r="I109" s="16">
        <v>4785</v>
      </c>
      <c r="J109" s="23">
        <v>45.8</v>
      </c>
      <c r="K109" s="23">
        <v>46.185997910135796</v>
      </c>
      <c r="L109" s="23">
        <v>54.2</v>
      </c>
      <c r="M109" s="23">
        <v>53.814002089864204</v>
      </c>
      <c r="N109" s="24">
        <v>-21.182671718003622</v>
      </c>
      <c r="O109" s="21"/>
      <c r="P109" s="21"/>
      <c r="R109" s="16" t="s">
        <v>122</v>
      </c>
    </row>
    <row r="110" spans="1:18" s="22" customFormat="1" ht="8.25" customHeight="1" x14ac:dyDescent="0.25">
      <c r="A110" s="19"/>
      <c r="B110" s="16">
        <v>156</v>
      </c>
      <c r="C110" s="16"/>
      <c r="D110" s="16"/>
      <c r="E110" s="16">
        <v>70</v>
      </c>
      <c r="F110" s="16">
        <v>445</v>
      </c>
      <c r="G110" s="16" t="s">
        <v>124</v>
      </c>
      <c r="H110" s="16">
        <v>420</v>
      </c>
      <c r="I110" s="16">
        <v>785</v>
      </c>
      <c r="J110" s="23">
        <v>65.2</v>
      </c>
      <c r="K110" s="23">
        <v>58.5987261146497</v>
      </c>
      <c r="L110" s="23">
        <v>34.799999999999997</v>
      </c>
      <c r="M110" s="23">
        <v>40.764331210191102</v>
      </c>
      <c r="N110" s="24">
        <v>86.904761904761912</v>
      </c>
      <c r="O110" s="21"/>
      <c r="P110" s="21"/>
      <c r="R110" s="16" t="s">
        <v>123</v>
      </c>
    </row>
    <row r="111" spans="1:18" s="22" customFormat="1" ht="8.25" customHeight="1" x14ac:dyDescent="0.25">
      <c r="A111" s="19"/>
      <c r="B111" s="16">
        <v>161</v>
      </c>
      <c r="C111" s="16"/>
      <c r="D111" s="16"/>
      <c r="E111" s="16">
        <v>21</v>
      </c>
      <c r="F111" s="16">
        <v>451</v>
      </c>
      <c r="G111" s="16" t="s">
        <v>125</v>
      </c>
      <c r="H111" s="16">
        <v>7530</v>
      </c>
      <c r="I111" s="16">
        <v>6875</v>
      </c>
      <c r="J111" s="23">
        <v>55.1</v>
      </c>
      <c r="K111" s="23">
        <v>58.3272727272727</v>
      </c>
      <c r="L111" s="23">
        <v>44.9</v>
      </c>
      <c r="M111" s="23">
        <v>41.6</v>
      </c>
      <c r="N111" s="24">
        <v>-8.698539176626829</v>
      </c>
      <c r="O111" s="21"/>
      <c r="P111" s="21"/>
      <c r="R111" s="16" t="s">
        <v>124</v>
      </c>
    </row>
    <row r="112" spans="1:18" s="22" customFormat="1" ht="8.25" customHeight="1" x14ac:dyDescent="0.25">
      <c r="A112" s="19"/>
      <c r="B112" s="16">
        <v>165</v>
      </c>
      <c r="C112" s="16"/>
      <c r="D112" s="16"/>
      <c r="E112" s="16">
        <v>74</v>
      </c>
      <c r="F112" s="16">
        <v>458</v>
      </c>
      <c r="G112" s="16" t="s">
        <v>126</v>
      </c>
      <c r="H112" s="16">
        <v>248</v>
      </c>
      <c r="I112" s="16">
        <v>630</v>
      </c>
      <c r="J112" s="23">
        <v>72.599999999999994</v>
      </c>
      <c r="K112" s="23">
        <v>55.5555555555556</v>
      </c>
      <c r="L112" s="23">
        <v>27.4</v>
      </c>
      <c r="M112" s="23">
        <v>44.4444444444444</v>
      </c>
      <c r="N112" s="24">
        <v>154.03225806451616</v>
      </c>
      <c r="O112" s="21"/>
      <c r="P112" s="21"/>
      <c r="R112" s="16" t="s">
        <v>125</v>
      </c>
    </row>
    <row r="113" spans="1:18" s="22" customFormat="1" ht="8.25" customHeight="1" x14ac:dyDescent="0.25">
      <c r="A113" s="19"/>
      <c r="B113" s="16">
        <v>166</v>
      </c>
      <c r="C113" s="16"/>
      <c r="D113" s="16"/>
      <c r="E113" s="16">
        <v>93</v>
      </c>
      <c r="F113" s="16">
        <v>460</v>
      </c>
      <c r="G113" s="16" t="s">
        <v>127</v>
      </c>
      <c r="H113" s="16">
        <v>180</v>
      </c>
      <c r="I113" s="16">
        <v>270</v>
      </c>
      <c r="J113" s="23">
        <v>65.599999999999994</v>
      </c>
      <c r="K113" s="23">
        <v>68.518518518518505</v>
      </c>
      <c r="L113" s="23">
        <v>34.4</v>
      </c>
      <c r="M113" s="23">
        <v>31.481481481481499</v>
      </c>
      <c r="N113" s="24">
        <v>50</v>
      </c>
      <c r="O113" s="21"/>
      <c r="P113" s="21"/>
      <c r="R113" s="16" t="s">
        <v>126</v>
      </c>
    </row>
    <row r="114" spans="1:18" s="22" customFormat="1" ht="8.25" customHeight="1" x14ac:dyDescent="0.25">
      <c r="A114" s="19"/>
      <c r="B114" s="16">
        <v>167</v>
      </c>
      <c r="C114" s="16"/>
      <c r="D114" s="16"/>
      <c r="E114" s="16">
        <v>33</v>
      </c>
      <c r="F114" s="16">
        <v>461</v>
      </c>
      <c r="G114" s="16" t="s">
        <v>128</v>
      </c>
      <c r="H114" s="16">
        <v>1514</v>
      </c>
      <c r="I114" s="16">
        <v>4055</v>
      </c>
      <c r="J114" s="23">
        <v>60.9</v>
      </c>
      <c r="K114" s="23">
        <v>76.448828606658495</v>
      </c>
      <c r="L114" s="23">
        <v>39.1</v>
      </c>
      <c r="M114" s="23">
        <v>23.551171393341601</v>
      </c>
      <c r="N114" s="24">
        <v>167.83355350066049</v>
      </c>
      <c r="O114" s="21"/>
      <c r="P114" s="21"/>
      <c r="R114" s="16" t="s">
        <v>127</v>
      </c>
    </row>
    <row r="115" spans="1:18" s="22" customFormat="1" ht="8.25" customHeight="1" x14ac:dyDescent="0.25">
      <c r="A115" s="19"/>
      <c r="B115" s="16">
        <v>168</v>
      </c>
      <c r="C115" s="16"/>
      <c r="D115" s="16"/>
      <c r="E115" s="16">
        <v>55</v>
      </c>
      <c r="F115" s="16">
        <v>462</v>
      </c>
      <c r="G115" s="16" t="s">
        <v>129</v>
      </c>
      <c r="H115" s="16">
        <v>1689</v>
      </c>
      <c r="I115" s="16">
        <v>1440</v>
      </c>
      <c r="J115" s="23">
        <v>30.6</v>
      </c>
      <c r="K115" s="23">
        <v>20.4861111111111</v>
      </c>
      <c r="L115" s="23">
        <v>69.400000000000006</v>
      </c>
      <c r="M115" s="23">
        <v>79.1666666666667</v>
      </c>
      <c r="N115" s="24">
        <v>-14.742451154529313</v>
      </c>
      <c r="O115" s="21"/>
      <c r="P115" s="21"/>
      <c r="R115" s="16" t="s">
        <v>128</v>
      </c>
    </row>
    <row r="116" spans="1:18" s="22" customFormat="1" ht="8.25" customHeight="1" x14ac:dyDescent="0.25">
      <c r="A116" s="19"/>
      <c r="B116" s="16">
        <v>169</v>
      </c>
      <c r="C116" s="16"/>
      <c r="D116" s="16"/>
      <c r="E116" s="16">
        <v>88</v>
      </c>
      <c r="F116" s="16">
        <v>465</v>
      </c>
      <c r="G116" s="16" t="s">
        <v>130</v>
      </c>
      <c r="H116" s="16">
        <v>210</v>
      </c>
      <c r="I116" s="16">
        <v>350</v>
      </c>
      <c r="J116" s="23">
        <v>34.799999999999997</v>
      </c>
      <c r="K116" s="23">
        <v>27.1428571428571</v>
      </c>
      <c r="L116" s="23">
        <v>65.2</v>
      </c>
      <c r="M116" s="23">
        <v>72.857142857142804</v>
      </c>
      <c r="N116" s="24">
        <v>66.666666666666671</v>
      </c>
      <c r="O116" s="21"/>
      <c r="P116" s="21"/>
      <c r="R116" s="16" t="s">
        <v>129</v>
      </c>
    </row>
    <row r="117" spans="1:18" s="22" customFormat="1" ht="8.25" customHeight="1" x14ac:dyDescent="0.25">
      <c r="A117" s="19"/>
      <c r="B117" s="16">
        <v>170</v>
      </c>
      <c r="C117" s="16"/>
      <c r="D117" s="16"/>
      <c r="E117" s="16">
        <v>58</v>
      </c>
      <c r="F117" s="16">
        <v>467</v>
      </c>
      <c r="G117" s="16" t="s">
        <v>131</v>
      </c>
      <c r="H117" s="16">
        <v>822</v>
      </c>
      <c r="I117" s="16">
        <v>1315</v>
      </c>
      <c r="J117" s="23">
        <v>41.6</v>
      </c>
      <c r="K117" s="23">
        <v>40.304182509505701</v>
      </c>
      <c r="L117" s="23">
        <v>58.4</v>
      </c>
      <c r="M117" s="23">
        <v>59.695817490494299</v>
      </c>
      <c r="N117" s="24">
        <v>59.975669099756686</v>
      </c>
      <c r="O117" s="21"/>
      <c r="P117" s="21"/>
      <c r="R117" s="16" t="s">
        <v>130</v>
      </c>
    </row>
    <row r="118" spans="1:18" s="22" customFormat="1" ht="8.25" customHeight="1" x14ac:dyDescent="0.25">
      <c r="A118" s="19"/>
      <c r="B118" s="16">
        <v>176</v>
      </c>
      <c r="C118" s="16" t="s">
        <v>26</v>
      </c>
      <c r="D118" s="16"/>
      <c r="E118" s="16">
        <v>3</v>
      </c>
      <c r="F118" s="16">
        <v>475</v>
      </c>
      <c r="G118" s="16" t="s">
        <v>132</v>
      </c>
      <c r="H118" s="16">
        <v>5458</v>
      </c>
      <c r="I118" s="16">
        <v>68005</v>
      </c>
      <c r="J118" s="23">
        <v>54.9</v>
      </c>
      <c r="K118" s="23">
        <v>60.414675391515303</v>
      </c>
      <c r="L118" s="23">
        <v>45.1</v>
      </c>
      <c r="M118" s="23">
        <v>39.585324608484697</v>
      </c>
      <c r="N118" s="24">
        <v>1145.9692194943204</v>
      </c>
      <c r="O118" s="21"/>
      <c r="P118" s="21"/>
      <c r="R118" s="16" t="s">
        <v>131</v>
      </c>
    </row>
    <row r="119" spans="1:18" s="22" customFormat="1" ht="8.25" customHeight="1" x14ac:dyDescent="0.25">
      <c r="A119" s="19"/>
      <c r="B119" s="16">
        <v>177</v>
      </c>
      <c r="C119" s="16"/>
      <c r="D119" s="16"/>
      <c r="E119" s="16">
        <v>32</v>
      </c>
      <c r="F119" s="16">
        <v>476</v>
      </c>
      <c r="G119" s="16" t="s">
        <v>133</v>
      </c>
      <c r="H119" s="16">
        <v>3803</v>
      </c>
      <c r="I119" s="16">
        <v>4175</v>
      </c>
      <c r="J119" s="23">
        <v>12.7</v>
      </c>
      <c r="K119" s="23">
        <v>10.4191616766467</v>
      </c>
      <c r="L119" s="23">
        <v>87.3</v>
      </c>
      <c r="M119" s="23">
        <v>89.580838323353305</v>
      </c>
      <c r="N119" s="24">
        <v>9.7817512490139258</v>
      </c>
      <c r="O119" s="21"/>
      <c r="P119" s="21"/>
      <c r="R119" s="16" t="s">
        <v>132</v>
      </c>
    </row>
    <row r="120" spans="1:18" s="22" customFormat="1" ht="8.25" customHeight="1" x14ac:dyDescent="0.25">
      <c r="A120" s="19"/>
      <c r="B120" s="16">
        <v>179</v>
      </c>
      <c r="C120" s="16" t="s">
        <v>26</v>
      </c>
      <c r="D120" s="16"/>
      <c r="E120" s="16">
        <v>16</v>
      </c>
      <c r="F120" s="16">
        <v>479</v>
      </c>
      <c r="G120" s="16" t="s">
        <v>134</v>
      </c>
      <c r="H120" s="16">
        <v>5536</v>
      </c>
      <c r="I120" s="16">
        <v>8990</v>
      </c>
      <c r="J120" s="23">
        <v>54.4</v>
      </c>
      <c r="K120" s="23">
        <v>49.276974416017801</v>
      </c>
      <c r="L120" s="23">
        <v>45.6</v>
      </c>
      <c r="M120" s="23">
        <v>50.667408231368199</v>
      </c>
      <c r="N120" s="24">
        <v>62.391618497109832</v>
      </c>
      <c r="O120" s="21"/>
      <c r="P120" s="21"/>
      <c r="R120" s="16" t="s">
        <v>133</v>
      </c>
    </row>
    <row r="121" spans="1:18" s="22" customFormat="1" ht="8.25" customHeight="1" x14ac:dyDescent="0.25">
      <c r="A121" s="19"/>
      <c r="B121" s="16">
        <v>180</v>
      </c>
      <c r="C121" s="16"/>
      <c r="D121" s="16"/>
      <c r="E121" s="16">
        <v>81</v>
      </c>
      <c r="F121" s="16">
        <v>482</v>
      </c>
      <c r="G121" s="16" t="s">
        <v>135</v>
      </c>
      <c r="H121" s="16">
        <v>400</v>
      </c>
      <c r="I121" s="16">
        <v>475</v>
      </c>
      <c r="J121" s="23">
        <v>51.5</v>
      </c>
      <c r="K121" s="23">
        <v>50.526315789473699</v>
      </c>
      <c r="L121" s="23">
        <v>48.5</v>
      </c>
      <c r="M121" s="23">
        <v>50.526315789473699</v>
      </c>
      <c r="N121" s="24">
        <v>18.75</v>
      </c>
      <c r="O121" s="21"/>
      <c r="P121" s="21"/>
      <c r="R121" s="16" t="s">
        <v>134</v>
      </c>
    </row>
    <row r="122" spans="1:18" s="22" customFormat="1" ht="8.25" customHeight="1" x14ac:dyDescent="0.25">
      <c r="A122" s="19"/>
      <c r="B122" s="16">
        <v>181</v>
      </c>
      <c r="C122" s="16"/>
      <c r="D122" s="16"/>
      <c r="E122" s="16">
        <v>35</v>
      </c>
      <c r="F122" s="16">
        <v>499</v>
      </c>
      <c r="G122" s="16" t="s">
        <v>136</v>
      </c>
      <c r="H122" s="16">
        <v>628</v>
      </c>
      <c r="I122" s="16">
        <v>3120</v>
      </c>
      <c r="J122" s="23">
        <v>57.8</v>
      </c>
      <c r="K122" s="23">
        <v>50.320512820512803</v>
      </c>
      <c r="L122" s="23">
        <v>42.2</v>
      </c>
      <c r="M122" s="23">
        <v>49.679487179487197</v>
      </c>
      <c r="N122" s="24">
        <v>396.81528662420379</v>
      </c>
      <c r="O122" s="21"/>
      <c r="P122" s="21"/>
      <c r="R122" s="16" t="s">
        <v>135</v>
      </c>
    </row>
    <row r="123" spans="1:18" s="22" customFormat="1" ht="8.25" customHeight="1" x14ac:dyDescent="0.25">
      <c r="A123" s="19"/>
      <c r="B123" s="25">
        <v>182</v>
      </c>
      <c r="C123" s="25" t="s">
        <v>26</v>
      </c>
      <c r="D123" s="25" t="s">
        <v>69</v>
      </c>
      <c r="E123" s="25"/>
      <c r="F123" s="25">
        <v>4000</v>
      </c>
      <c r="G123" s="16" t="s">
        <v>111</v>
      </c>
      <c r="H123" s="27">
        <v>73534</v>
      </c>
      <c r="I123" s="27">
        <v>189460</v>
      </c>
      <c r="J123" s="23">
        <v>50.4</v>
      </c>
      <c r="K123" s="23">
        <v>56.779795207431597</v>
      </c>
      <c r="L123" s="23">
        <v>49.6</v>
      </c>
      <c r="M123" s="23">
        <v>43.220204792568403</v>
      </c>
      <c r="N123" s="24">
        <v>157.64952266978543</v>
      </c>
      <c r="O123" s="21"/>
      <c r="P123" s="21"/>
      <c r="R123" s="16" t="s">
        <v>136</v>
      </c>
    </row>
    <row r="124" spans="1:18" s="22" customFormat="1" ht="8.25" customHeight="1" x14ac:dyDescent="0.25">
      <c r="A124" s="19"/>
      <c r="B124" s="25">
        <v>191</v>
      </c>
      <c r="C124" s="25" t="s">
        <v>26</v>
      </c>
      <c r="D124" s="25" t="s">
        <v>69</v>
      </c>
      <c r="E124" s="25"/>
      <c r="F124" s="25">
        <v>5000</v>
      </c>
      <c r="G124" s="16" t="s">
        <v>137</v>
      </c>
      <c r="H124" s="27">
        <v>667</v>
      </c>
      <c r="I124" s="27">
        <v>945</v>
      </c>
      <c r="J124" s="23">
        <v>47.1</v>
      </c>
      <c r="K124" s="23">
        <v>55.026455026454997</v>
      </c>
      <c r="L124" s="23">
        <v>52.9</v>
      </c>
      <c r="M124" s="23">
        <v>44.973544973545003</v>
      </c>
      <c r="N124" s="24">
        <v>41.679160419790094</v>
      </c>
      <c r="O124" s="21"/>
      <c r="P124" s="21"/>
    </row>
    <row r="125" spans="1:18" s="22" customFormat="1" ht="8.25" customHeight="1" x14ac:dyDescent="0.25">
      <c r="A125" s="19"/>
      <c r="B125" s="16">
        <v>192</v>
      </c>
      <c r="C125" s="16" t="s">
        <v>26</v>
      </c>
      <c r="D125" s="16" t="s">
        <v>138</v>
      </c>
      <c r="E125" s="16"/>
      <c r="F125" s="16">
        <v>997</v>
      </c>
      <c r="G125" s="16" t="s">
        <v>139</v>
      </c>
      <c r="H125" s="16">
        <v>1620</v>
      </c>
      <c r="I125" s="16">
        <v>2630</v>
      </c>
      <c r="J125" s="23">
        <v>57.2</v>
      </c>
      <c r="K125" s="23">
        <v>58.935361216730001</v>
      </c>
      <c r="L125" s="23">
        <v>42.8</v>
      </c>
      <c r="M125" s="23">
        <v>41.064638783269999</v>
      </c>
      <c r="N125" s="24">
        <v>62.345679012345691</v>
      </c>
      <c r="O125" s="21"/>
      <c r="P125" s="21"/>
      <c r="R125" s="25" t="s">
        <v>137</v>
      </c>
    </row>
    <row r="126" spans="1:18" s="22" customFormat="1" ht="8.25" customHeight="1" x14ac:dyDescent="0.25">
      <c r="A126" s="19"/>
      <c r="B126" s="16">
        <v>195</v>
      </c>
      <c r="C126" s="16" t="s">
        <v>26</v>
      </c>
      <c r="D126" s="16" t="s">
        <v>138</v>
      </c>
      <c r="E126" s="16"/>
      <c r="F126" s="16">
        <v>998</v>
      </c>
      <c r="G126" s="16" t="s">
        <v>140</v>
      </c>
      <c r="H126" s="16">
        <v>6845</v>
      </c>
      <c r="I126" s="16">
        <v>8410</v>
      </c>
      <c r="J126" s="23">
        <v>56.303871439006599</v>
      </c>
      <c r="K126" s="23">
        <v>61.355529131985698</v>
      </c>
      <c r="L126" s="23">
        <v>43.696128560993401</v>
      </c>
      <c r="M126" s="23">
        <v>38.644470868014302</v>
      </c>
      <c r="N126" s="24">
        <v>22.863403944485029</v>
      </c>
      <c r="O126" s="21"/>
      <c r="P126" s="21"/>
      <c r="R126" s="16" t="s">
        <v>139</v>
      </c>
    </row>
    <row r="127" spans="1:18" s="34" customFormat="1" ht="16.5" customHeight="1" x14ac:dyDescent="0.25">
      <c r="A127" s="28"/>
      <c r="B127" s="29">
        <v>196</v>
      </c>
      <c r="C127" s="29" t="s">
        <v>26</v>
      </c>
      <c r="D127" s="29" t="s">
        <v>69</v>
      </c>
      <c r="E127" s="29"/>
      <c r="F127" s="29">
        <v>9999</v>
      </c>
      <c r="G127" s="29" t="s">
        <v>141</v>
      </c>
      <c r="H127" s="30">
        <v>461486</v>
      </c>
      <c r="I127" s="30">
        <v>745185</v>
      </c>
      <c r="J127" s="31">
        <v>51.4</v>
      </c>
      <c r="K127" s="31">
        <v>55.021236337285401</v>
      </c>
      <c r="L127" s="31">
        <v>48.6</v>
      </c>
      <c r="M127" s="31">
        <v>44.978763662714599</v>
      </c>
      <c r="N127" s="32">
        <v>61.47510433685963</v>
      </c>
      <c r="O127" s="33"/>
      <c r="P127" s="33"/>
      <c r="R127" s="35" t="s">
        <v>140</v>
      </c>
    </row>
    <row r="128" spans="1:18" ht="8.25" customHeight="1" x14ac:dyDescent="0.25">
      <c r="B128" s="25"/>
      <c r="C128" s="25"/>
      <c r="D128" s="25"/>
      <c r="E128" s="25"/>
      <c r="F128" s="25"/>
      <c r="G128" s="25"/>
      <c r="H128" s="36"/>
      <c r="I128" s="36"/>
      <c r="J128" s="37"/>
      <c r="K128" s="37"/>
      <c r="L128" s="37"/>
      <c r="M128" s="37"/>
      <c r="N128" s="38"/>
      <c r="O128" s="13"/>
      <c r="P128" s="13"/>
      <c r="R128" s="16"/>
    </row>
    <row r="129" spans="2:18" ht="8.25" customHeight="1" x14ac:dyDescent="0.25">
      <c r="B129" s="25"/>
      <c r="C129" s="25"/>
      <c r="D129" s="25"/>
      <c r="E129" s="25"/>
      <c r="F129" s="25"/>
      <c r="G129" s="39" t="s">
        <v>142</v>
      </c>
      <c r="H129" s="36"/>
      <c r="I129" s="36"/>
      <c r="J129" s="37"/>
      <c r="K129" s="37"/>
      <c r="L129" s="37"/>
      <c r="M129" s="37"/>
      <c r="N129" s="38"/>
      <c r="O129" s="13"/>
      <c r="P129" s="13"/>
      <c r="R129" s="16"/>
    </row>
    <row r="130" spans="2:18" ht="8.25" customHeight="1" x14ac:dyDescent="0.25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R130" s="25" t="s">
        <v>143</v>
      </c>
    </row>
    <row r="131" spans="2:18" ht="8.25" customHeight="1" x14ac:dyDescent="0.25">
      <c r="G131" s="21" t="s">
        <v>144</v>
      </c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2:18" ht="8.25" customHeight="1" x14ac:dyDescent="0.2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2:18" ht="8.25" customHeight="1" x14ac:dyDescent="0.2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2:18" ht="8.25" customHeight="1" x14ac:dyDescent="0.2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2:18" ht="8.25" customHeight="1" x14ac:dyDescent="0.2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2:18" ht="8.25" customHeight="1" x14ac:dyDescent="0.2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2:18" ht="8.25" customHeight="1" x14ac:dyDescent="0.2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2:18" ht="8.25" customHeight="1" x14ac:dyDescent="0.2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2:18" ht="8.25" customHeight="1" x14ac:dyDescent="0.2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2:18" ht="8.25" customHeight="1" x14ac:dyDescent="0.2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2:18" ht="8.25" customHeight="1" x14ac:dyDescent="0.2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2:18" ht="8.25" customHeight="1" x14ac:dyDescent="0.2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2:18" ht="8.25" customHeight="1" x14ac:dyDescent="0.2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2:18" ht="8.25" customHeight="1" x14ac:dyDescent="0.2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ht="8.25" customHeight="1" x14ac:dyDescent="0.2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ht="8.25" customHeight="1" x14ac:dyDescent="0.2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ht="8.25" customHeight="1" x14ac:dyDescent="0.2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ht="8.25" customHeight="1" x14ac:dyDescent="0.2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ht="8.25" customHeight="1" x14ac:dyDescent="0.2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ht="8.25" customHeight="1" x14ac:dyDescent="0.2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ht="8.25" customHeight="1" x14ac:dyDescent="0.2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ht="8.25" customHeight="1" x14ac:dyDescent="0.2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ht="8.25" customHeight="1" x14ac:dyDescent="0.2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ht="8.25" customHeight="1" x14ac:dyDescent="0.2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ht="8.25" customHeight="1" x14ac:dyDescent="0.2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ht="8.25" customHeight="1" x14ac:dyDescent="0.2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ht="8.25" customHeight="1" x14ac:dyDescent="0.2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ht="8.25" customHeight="1" x14ac:dyDescent="0.2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ht="8.25" customHeight="1" x14ac:dyDescent="0.2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ht="8.25" customHeight="1" x14ac:dyDescent="0.2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ht="8.25" customHeight="1" x14ac:dyDescent="0.2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ht="8.25" customHeight="1" x14ac:dyDescent="0.2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ht="8.25" customHeight="1" x14ac:dyDescent="0.2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ht="8.25" customHeight="1" x14ac:dyDescent="0.2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ht="8.25" customHeight="1" x14ac:dyDescent="0.2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ht="8.25" customHeight="1" x14ac:dyDescent="0.2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ht="8.25" customHeight="1" x14ac:dyDescent="0.2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ht="8.25" customHeight="1" x14ac:dyDescent="0.2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ht="8.25" customHeight="1" x14ac:dyDescent="0.2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ht="8.25" customHeight="1" x14ac:dyDescent="0.2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ht="8.25" customHeight="1" x14ac:dyDescent="0.2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ht="8.25" customHeight="1" x14ac:dyDescent="0.2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ht="8.25" customHeight="1" x14ac:dyDescent="0.2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ht="8.25" customHeight="1" x14ac:dyDescent="0.2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ht="8.25" customHeight="1" x14ac:dyDescent="0.2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ht="8.25" customHeight="1" x14ac:dyDescent="0.2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ht="8.25" customHeight="1" x14ac:dyDescent="0.2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ht="8.25" customHeight="1" x14ac:dyDescent="0.2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ht="8.25" customHeight="1" x14ac:dyDescent="0.2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ht="8.25" customHeight="1" x14ac:dyDescent="0.2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ht="8.25" customHeight="1" x14ac:dyDescent="0.2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ht="8.25" customHeight="1" x14ac:dyDescent="0.2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ht="8.25" customHeight="1" x14ac:dyDescent="0.2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ht="8.25" customHeight="1" x14ac:dyDescent="0.2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</sheetData>
  <mergeCells count="9">
    <mergeCell ref="G3:J3"/>
    <mergeCell ref="G6:P6"/>
    <mergeCell ref="G8:G10"/>
    <mergeCell ref="H8:I8"/>
    <mergeCell ref="J8:K8"/>
    <mergeCell ref="L8:M8"/>
    <mergeCell ref="N8:N9"/>
    <mergeCell ref="H10:I10"/>
    <mergeCell ref="J10:N10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Label3">
          <controlPr defaultSize="0" autoLine="0" r:id="rId5">
            <anchor moveWithCells="1">
              <from>
                <xdr:col>15</xdr:col>
                <xdr:colOff>85725</xdr:colOff>
                <xdr:row>184</xdr:row>
                <xdr:rowOff>0</xdr:rowOff>
              </from>
              <to>
                <xdr:col>16</xdr:col>
                <xdr:colOff>38100</xdr:colOff>
                <xdr:row>184</xdr:row>
                <xdr:rowOff>180975</xdr:rowOff>
              </to>
            </anchor>
          </controlPr>
        </control>
      </mc:Choice>
      <mc:Fallback>
        <control shapeId="1027" r:id="rId4" name="Label3"/>
      </mc:Fallback>
    </mc:AlternateContent>
    <mc:AlternateContent xmlns:mc="http://schemas.openxmlformats.org/markup-compatibility/2006">
      <mc:Choice Requires="x14">
        <control shapeId="1028" r:id="rId6" name="Label4">
          <controlPr defaultSize="0" autoLine="0" r:id="rId7">
            <anchor moveWithCells="1">
              <from>
                <xdr:col>6</xdr:col>
                <xdr:colOff>0</xdr:colOff>
                <xdr:row>184</xdr:row>
                <xdr:rowOff>0</xdr:rowOff>
              </from>
              <to>
                <xdr:col>6</xdr:col>
                <xdr:colOff>714375</xdr:colOff>
                <xdr:row>184</xdr:row>
                <xdr:rowOff>180975</xdr:rowOff>
              </to>
            </anchor>
          </controlPr>
        </control>
      </mc:Choice>
      <mc:Fallback>
        <control shapeId="1028" r:id="rId6" name="Label4"/>
      </mc:Fallback>
    </mc:AlternateContent>
  </controls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"/>
  <sheetViews>
    <sheetView workbookViewId="0">
      <selection activeCell="K12" sqref="K12"/>
    </sheetView>
  </sheetViews>
  <sheetFormatPr baseColWidth="10" defaultRowHeight="15" x14ac:dyDescent="0.25"/>
  <cols>
    <col min="1" max="1" width="22" customWidth="1"/>
    <col min="3" max="5" width="11.42578125" style="71"/>
  </cols>
  <sheetData>
    <row r="1" spans="1:16" x14ac:dyDescent="0.25">
      <c r="A1" s="8" t="s">
        <v>145</v>
      </c>
      <c r="B1" s="9"/>
      <c r="C1" s="68"/>
      <c r="D1" s="69"/>
      <c r="E1" s="69"/>
    </row>
    <row r="2" spans="1:16" x14ac:dyDescent="0.25">
      <c r="A2" s="42" t="s">
        <v>146</v>
      </c>
      <c r="B2" s="42"/>
      <c r="C2" s="70"/>
      <c r="D2" s="70"/>
      <c r="E2" s="70"/>
    </row>
    <row r="3" spans="1:16" x14ac:dyDescent="0.25">
      <c r="A3" s="43"/>
      <c r="B3" s="43"/>
      <c r="D3" s="72"/>
      <c r="E3" s="72"/>
      <c r="F3" s="43"/>
      <c r="G3" s="43"/>
    </row>
    <row r="4" spans="1:16" x14ac:dyDescent="0.25">
      <c r="A4" s="21"/>
      <c r="B4" s="21"/>
      <c r="C4" s="73"/>
      <c r="D4" s="73"/>
      <c r="E4" s="73"/>
      <c r="F4" s="22"/>
      <c r="G4" s="22"/>
    </row>
    <row r="5" spans="1:16" ht="15" customHeight="1" x14ac:dyDescent="0.25">
      <c r="A5" s="142" t="s">
        <v>147</v>
      </c>
      <c r="B5" s="137" t="s">
        <v>148</v>
      </c>
      <c r="C5" s="145" t="s">
        <v>3</v>
      </c>
      <c r="D5" s="146" t="s">
        <v>149</v>
      </c>
      <c r="E5" s="142" t="s">
        <v>150</v>
      </c>
      <c r="F5" s="137" t="s">
        <v>151</v>
      </c>
      <c r="G5" s="41" t="s">
        <v>4</v>
      </c>
      <c r="H5" s="41" t="s">
        <v>324</v>
      </c>
      <c r="I5" s="88"/>
      <c r="J5" s="142" t="s">
        <v>147</v>
      </c>
      <c r="K5" s="137" t="s">
        <v>148</v>
      </c>
      <c r="L5" s="145" t="s">
        <v>3</v>
      </c>
      <c r="M5" s="146" t="s">
        <v>149</v>
      </c>
      <c r="N5" s="142" t="s">
        <v>150</v>
      </c>
      <c r="O5" s="41" t="s">
        <v>4</v>
      </c>
      <c r="P5" s="41" t="s">
        <v>5</v>
      </c>
    </row>
    <row r="6" spans="1:16" x14ac:dyDescent="0.25">
      <c r="A6" s="143"/>
      <c r="B6" s="138"/>
      <c r="C6" s="145"/>
      <c r="D6" s="147"/>
      <c r="E6" s="143"/>
      <c r="F6" s="138"/>
      <c r="G6" s="15">
        <v>43465</v>
      </c>
      <c r="H6" s="15">
        <v>43465</v>
      </c>
      <c r="I6" s="89"/>
      <c r="J6" s="143"/>
      <c r="K6" s="138"/>
      <c r="L6" s="145"/>
      <c r="M6" s="147"/>
      <c r="N6" s="143"/>
      <c r="O6" s="15">
        <v>38717</v>
      </c>
      <c r="P6" s="15">
        <v>38717</v>
      </c>
    </row>
    <row r="7" spans="1:16" x14ac:dyDescent="0.25">
      <c r="A7" s="143"/>
      <c r="B7" s="138"/>
      <c r="C7" s="145"/>
      <c r="D7" s="148"/>
      <c r="E7" s="144"/>
      <c r="F7" s="139"/>
      <c r="G7" s="163" t="s">
        <v>8</v>
      </c>
      <c r="H7" s="163"/>
      <c r="J7" s="143"/>
      <c r="K7" s="138"/>
      <c r="L7" s="145"/>
      <c r="M7" s="148"/>
      <c r="N7" s="161"/>
      <c r="O7" s="156" t="s">
        <v>8</v>
      </c>
      <c r="P7" s="156"/>
    </row>
    <row r="8" spans="1:16" x14ac:dyDescent="0.25">
      <c r="A8" s="144"/>
      <c r="B8" s="139"/>
      <c r="C8" s="44" t="s">
        <v>7</v>
      </c>
      <c r="D8" s="140" t="s">
        <v>7</v>
      </c>
      <c r="E8" s="141"/>
      <c r="F8" s="45" t="s">
        <v>8</v>
      </c>
      <c r="G8" s="163"/>
      <c r="H8" s="163"/>
      <c r="J8" s="144"/>
      <c r="K8" s="139"/>
      <c r="L8" s="44" t="s">
        <v>7</v>
      </c>
      <c r="M8" s="140" t="s">
        <v>7</v>
      </c>
      <c r="N8" s="141"/>
      <c r="O8" s="156"/>
      <c r="P8" s="156"/>
    </row>
    <row r="9" spans="1:16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  <c r="G9" s="84"/>
      <c r="J9" s="46" t="s">
        <v>152</v>
      </c>
      <c r="K9" s="80">
        <v>2005</v>
      </c>
      <c r="L9" s="66">
        <v>352754</v>
      </c>
      <c r="M9" s="66">
        <v>181041</v>
      </c>
      <c r="N9" s="66">
        <v>171713</v>
      </c>
      <c r="O9" s="85">
        <f>M9/L9*100</f>
        <v>51.322167856353154</v>
      </c>
      <c r="P9" s="85">
        <f>N9/L9*100</f>
        <v>48.677832143646846</v>
      </c>
    </row>
    <row r="10" spans="1:16" x14ac:dyDescent="0.25">
      <c r="A10" s="46" t="s">
        <v>152</v>
      </c>
      <c r="B10" s="55">
        <v>2018</v>
      </c>
      <c r="C10" s="74">
        <v>528900</v>
      </c>
      <c r="D10" s="74">
        <v>284965</v>
      </c>
      <c r="E10" s="74">
        <v>243935</v>
      </c>
      <c r="F10" s="83">
        <f t="shared" ref="F10:F39" si="0">C10/L9*100-100</f>
        <v>49.934515271265525</v>
      </c>
      <c r="G10" s="77">
        <f>D10/C10*100</f>
        <v>53.878805067120439</v>
      </c>
      <c r="H10" s="23">
        <f>E10/C10*100</f>
        <v>46.121194932879561</v>
      </c>
      <c r="J10" s="47" t="s">
        <v>59</v>
      </c>
      <c r="K10" s="80">
        <v>2005</v>
      </c>
      <c r="L10" s="66">
        <v>111598</v>
      </c>
      <c r="M10" s="66">
        <v>58627</v>
      </c>
      <c r="N10" s="66">
        <v>52971</v>
      </c>
      <c r="O10" s="85">
        <f t="shared" ref="O10:O37" si="1">M10/L10*100</f>
        <v>52.534095593110983</v>
      </c>
      <c r="P10" s="85">
        <f t="shared" ref="P10:P38" si="2">N10/L10*100</f>
        <v>47.465904406889017</v>
      </c>
    </row>
    <row r="11" spans="1:16" x14ac:dyDescent="0.25">
      <c r="A11" s="47" t="s">
        <v>59</v>
      </c>
      <c r="B11" s="55">
        <v>2018</v>
      </c>
      <c r="C11" s="74">
        <v>89275</v>
      </c>
      <c r="D11" s="74">
        <v>45730</v>
      </c>
      <c r="E11" s="74">
        <v>43545</v>
      </c>
      <c r="F11" s="83">
        <f t="shared" si="0"/>
        <v>-20.003046649581535</v>
      </c>
      <c r="G11" s="77">
        <f t="shared" ref="G11:G74" si="3">D11/C11*100</f>
        <v>51.223746849621953</v>
      </c>
      <c r="H11" s="23">
        <f t="shared" ref="H11:H74" si="4">E11/C11*100</f>
        <v>48.776253150378047</v>
      </c>
      <c r="J11" s="47" t="s">
        <v>49</v>
      </c>
      <c r="K11" s="80">
        <v>2005</v>
      </c>
      <c r="L11" s="66">
        <v>32413</v>
      </c>
      <c r="M11" s="66">
        <v>14573</v>
      </c>
      <c r="N11" s="66">
        <v>17840</v>
      </c>
      <c r="O11" s="85">
        <f t="shared" si="1"/>
        <v>44.960355412951593</v>
      </c>
      <c r="P11" s="85">
        <f t="shared" si="2"/>
        <v>55.039644587048407</v>
      </c>
    </row>
    <row r="12" spans="1:16" x14ac:dyDescent="0.25">
      <c r="A12" s="47" t="s">
        <v>49</v>
      </c>
      <c r="B12" s="55">
        <v>2018</v>
      </c>
      <c r="C12" s="74">
        <v>97145</v>
      </c>
      <c r="D12" s="74">
        <v>53740</v>
      </c>
      <c r="E12" s="74">
        <v>43405</v>
      </c>
      <c r="F12" s="83">
        <f t="shared" si="0"/>
        <v>199.70999290408173</v>
      </c>
      <c r="G12" s="77">
        <f t="shared" si="3"/>
        <v>55.319367955118636</v>
      </c>
      <c r="H12" s="23">
        <f t="shared" si="4"/>
        <v>44.680632044881364</v>
      </c>
      <c r="J12" s="47" t="s">
        <v>153</v>
      </c>
      <c r="K12" s="80">
        <v>2005</v>
      </c>
      <c r="L12" s="66">
        <v>37396</v>
      </c>
      <c r="M12" s="66">
        <v>19716</v>
      </c>
      <c r="N12" s="66">
        <v>17680</v>
      </c>
      <c r="O12" s="85">
        <f t="shared" si="1"/>
        <v>52.722216279816024</v>
      </c>
      <c r="P12" s="85">
        <f t="shared" si="2"/>
        <v>47.277783720183976</v>
      </c>
    </row>
    <row r="13" spans="1:16" x14ac:dyDescent="0.25">
      <c r="A13" s="47" t="s">
        <v>153</v>
      </c>
      <c r="B13" s="55">
        <v>2018</v>
      </c>
      <c r="C13" s="74">
        <v>18830</v>
      </c>
      <c r="D13" s="74">
        <v>9530</v>
      </c>
      <c r="E13" s="74">
        <v>9295</v>
      </c>
      <c r="F13" s="83">
        <f t="shared" si="0"/>
        <v>-49.647021071772379</v>
      </c>
      <c r="G13" s="77">
        <f t="shared" si="3"/>
        <v>50.610727562400427</v>
      </c>
      <c r="H13" s="23">
        <f t="shared" si="4"/>
        <v>49.362719065321301</v>
      </c>
      <c r="J13" s="47" t="s">
        <v>46</v>
      </c>
      <c r="K13" s="80">
        <v>2005</v>
      </c>
      <c r="L13" s="66">
        <v>22334</v>
      </c>
      <c r="M13" s="66">
        <v>12637</v>
      </c>
      <c r="N13" s="66">
        <v>9697</v>
      </c>
      <c r="O13" s="85">
        <f t="shared" si="1"/>
        <v>56.58189307781857</v>
      </c>
      <c r="P13" s="85">
        <f t="shared" si="2"/>
        <v>43.41810692218143</v>
      </c>
    </row>
    <row r="14" spans="1:16" x14ac:dyDescent="0.25">
      <c r="A14" s="47" t="s">
        <v>46</v>
      </c>
      <c r="B14" s="55">
        <v>2018</v>
      </c>
      <c r="C14" s="74">
        <v>29910</v>
      </c>
      <c r="D14" s="74">
        <v>16895</v>
      </c>
      <c r="E14" s="74">
        <v>13015</v>
      </c>
      <c r="F14" s="83">
        <f t="shared" si="0"/>
        <v>33.921375481328909</v>
      </c>
      <c r="G14" s="77">
        <f t="shared" si="3"/>
        <v>56.486125041792043</v>
      </c>
      <c r="H14" s="23">
        <f t="shared" si="4"/>
        <v>43.513874958207957</v>
      </c>
      <c r="J14" s="47" t="s">
        <v>51</v>
      </c>
      <c r="K14" s="80">
        <v>2005</v>
      </c>
      <c r="L14" s="66">
        <v>3382</v>
      </c>
      <c r="M14" s="66">
        <v>1398</v>
      </c>
      <c r="N14" s="66">
        <v>1984</v>
      </c>
      <c r="O14" s="85">
        <f t="shared" si="1"/>
        <v>41.336487285629801</v>
      </c>
      <c r="P14" s="85">
        <f t="shared" si="2"/>
        <v>58.663512714370192</v>
      </c>
    </row>
    <row r="15" spans="1:16" x14ac:dyDescent="0.25">
      <c r="A15" s="47" t="s">
        <v>51</v>
      </c>
      <c r="B15" s="55">
        <v>2018</v>
      </c>
      <c r="C15" s="74">
        <v>52635</v>
      </c>
      <c r="D15" s="74">
        <v>32360</v>
      </c>
      <c r="E15" s="74">
        <v>20275</v>
      </c>
      <c r="F15" s="83">
        <f t="shared" si="0"/>
        <v>1456.3276167947959</v>
      </c>
      <c r="G15" s="77">
        <f t="shared" si="3"/>
        <v>61.480003799753014</v>
      </c>
      <c r="H15" s="23">
        <f t="shared" si="4"/>
        <v>38.519996200246986</v>
      </c>
      <c r="J15" s="47" t="s">
        <v>37</v>
      </c>
      <c r="K15" s="80">
        <v>2005</v>
      </c>
      <c r="L15" s="66">
        <v>23943</v>
      </c>
      <c r="M15" s="66">
        <v>14941</v>
      </c>
      <c r="N15" s="66">
        <v>9002</v>
      </c>
      <c r="O15" s="85">
        <f t="shared" si="1"/>
        <v>62.402372300881261</v>
      </c>
      <c r="P15" s="85">
        <f t="shared" si="2"/>
        <v>37.597627699118739</v>
      </c>
    </row>
    <row r="16" spans="1:16" x14ac:dyDescent="0.25">
      <c r="A16" s="47" t="s">
        <v>37</v>
      </c>
      <c r="B16" s="55">
        <v>2018</v>
      </c>
      <c r="C16" s="74">
        <v>28535</v>
      </c>
      <c r="D16" s="74">
        <v>17455</v>
      </c>
      <c r="E16" s="74">
        <v>11075</v>
      </c>
      <c r="F16" s="83">
        <f t="shared" si="0"/>
        <v>19.178883180887937</v>
      </c>
      <c r="G16" s="77">
        <f t="shared" si="3"/>
        <v>61.17049237778167</v>
      </c>
      <c r="H16" s="23">
        <f t="shared" si="4"/>
        <v>38.811985281233575</v>
      </c>
      <c r="J16" s="47" t="s">
        <v>56</v>
      </c>
      <c r="K16" s="80">
        <v>2005</v>
      </c>
      <c r="L16" s="66">
        <v>18273</v>
      </c>
      <c r="M16" s="66">
        <v>7443</v>
      </c>
      <c r="N16" s="66">
        <v>10830</v>
      </c>
      <c r="O16" s="85">
        <f t="shared" si="1"/>
        <v>40.732227877195868</v>
      </c>
      <c r="P16" s="85">
        <f t="shared" si="2"/>
        <v>59.267772122804139</v>
      </c>
    </row>
    <row r="17" spans="1:16" x14ac:dyDescent="0.25">
      <c r="A17" s="47" t="s">
        <v>56</v>
      </c>
      <c r="B17" s="55">
        <v>2018</v>
      </c>
      <c r="C17" s="74">
        <v>21820</v>
      </c>
      <c r="D17" s="74">
        <v>8080</v>
      </c>
      <c r="E17" s="74">
        <v>13740</v>
      </c>
      <c r="F17" s="83">
        <f t="shared" si="0"/>
        <v>19.411153067367167</v>
      </c>
      <c r="G17" s="77">
        <f t="shared" si="3"/>
        <v>37.030247479376719</v>
      </c>
      <c r="H17" s="23">
        <f t="shared" si="4"/>
        <v>62.969752520623281</v>
      </c>
      <c r="J17" s="47" t="s">
        <v>34</v>
      </c>
      <c r="K17" s="80">
        <v>2005</v>
      </c>
      <c r="L17" s="66">
        <v>16107</v>
      </c>
      <c r="M17" s="66">
        <v>8996</v>
      </c>
      <c r="N17" s="66">
        <v>7111</v>
      </c>
      <c r="O17" s="85">
        <f t="shared" si="1"/>
        <v>55.85149313962873</v>
      </c>
      <c r="P17" s="85">
        <f t="shared" si="2"/>
        <v>44.14850686037127</v>
      </c>
    </row>
    <row r="18" spans="1:16" x14ac:dyDescent="0.25">
      <c r="A18" s="47" t="s">
        <v>34</v>
      </c>
      <c r="B18" s="55">
        <v>2018</v>
      </c>
      <c r="C18" s="74">
        <v>18790</v>
      </c>
      <c r="D18" s="74">
        <v>10720</v>
      </c>
      <c r="E18" s="74">
        <v>8070</v>
      </c>
      <c r="F18" s="83">
        <f t="shared" si="0"/>
        <v>16.657353945489533</v>
      </c>
      <c r="G18" s="77">
        <f t="shared" si="3"/>
        <v>57.051623203831824</v>
      </c>
      <c r="H18" s="23">
        <f t="shared" si="4"/>
        <v>42.948376796168176</v>
      </c>
      <c r="J18" s="47" t="s">
        <v>27</v>
      </c>
      <c r="K18" s="80">
        <v>2005</v>
      </c>
      <c r="L18" s="66">
        <v>1906</v>
      </c>
      <c r="M18" s="66">
        <v>798</v>
      </c>
      <c r="N18" s="66">
        <v>1108</v>
      </c>
      <c r="O18" s="85">
        <f t="shared" si="1"/>
        <v>41.867785939139559</v>
      </c>
      <c r="P18" s="85">
        <f t="shared" si="2"/>
        <v>58.132214060860441</v>
      </c>
    </row>
    <row r="19" spans="1:16" x14ac:dyDescent="0.25">
      <c r="A19" s="47" t="s">
        <v>27</v>
      </c>
      <c r="B19" s="55">
        <v>2018</v>
      </c>
      <c r="C19" s="74">
        <v>25990</v>
      </c>
      <c r="D19" s="74">
        <v>14455</v>
      </c>
      <c r="E19" s="74">
        <v>11535</v>
      </c>
      <c r="F19" s="83">
        <f t="shared" si="0"/>
        <v>1263.5886673662119</v>
      </c>
      <c r="G19" s="77">
        <f t="shared" si="3"/>
        <v>55.61754520969604</v>
      </c>
      <c r="H19" s="23">
        <f t="shared" si="4"/>
        <v>44.382454790303967</v>
      </c>
      <c r="J19" s="47" t="s">
        <v>57</v>
      </c>
      <c r="K19" s="80">
        <v>2005</v>
      </c>
      <c r="L19" s="66">
        <v>9376</v>
      </c>
      <c r="M19" s="66">
        <v>4820</v>
      </c>
      <c r="N19" s="66">
        <v>4556</v>
      </c>
      <c r="O19" s="85">
        <f t="shared" si="1"/>
        <v>51.407849829351534</v>
      </c>
      <c r="P19" s="85">
        <f t="shared" si="2"/>
        <v>48.592150170648466</v>
      </c>
    </row>
    <row r="20" spans="1:16" x14ac:dyDescent="0.25">
      <c r="A20" s="47" t="s">
        <v>57</v>
      </c>
      <c r="B20" s="55">
        <v>2018</v>
      </c>
      <c r="C20" s="74">
        <v>11845</v>
      </c>
      <c r="D20" s="74">
        <v>6245</v>
      </c>
      <c r="E20" s="74">
        <v>5600</v>
      </c>
      <c r="F20" s="83">
        <f t="shared" si="0"/>
        <v>26.333191126279857</v>
      </c>
      <c r="G20" s="77">
        <f t="shared" si="3"/>
        <v>52.722667792317438</v>
      </c>
      <c r="H20" s="23">
        <f t="shared" si="4"/>
        <v>47.277332207682562</v>
      </c>
      <c r="J20" s="47" t="s">
        <v>62</v>
      </c>
      <c r="K20" s="80">
        <v>2005</v>
      </c>
      <c r="L20" s="66">
        <v>11612</v>
      </c>
      <c r="M20" s="66">
        <v>4577</v>
      </c>
      <c r="N20" s="66">
        <v>7035</v>
      </c>
      <c r="O20" s="85">
        <f t="shared" si="1"/>
        <v>39.416121253875303</v>
      </c>
      <c r="P20" s="85">
        <f t="shared" si="2"/>
        <v>60.583878746124697</v>
      </c>
    </row>
    <row r="21" spans="1:16" x14ac:dyDescent="0.25">
      <c r="A21" s="47" t="s">
        <v>62</v>
      </c>
      <c r="B21" s="55">
        <v>2018</v>
      </c>
      <c r="C21" s="74">
        <v>11030</v>
      </c>
      <c r="D21" s="74">
        <v>4050</v>
      </c>
      <c r="E21" s="74">
        <v>6980</v>
      </c>
      <c r="F21" s="83">
        <f t="shared" si="0"/>
        <v>-5.0120564932828131</v>
      </c>
      <c r="G21" s="77">
        <f t="shared" si="3"/>
        <v>36.718041704442427</v>
      </c>
      <c r="H21" s="23">
        <f t="shared" si="4"/>
        <v>63.281958295557573</v>
      </c>
      <c r="J21" s="47" t="s">
        <v>154</v>
      </c>
      <c r="K21" s="80">
        <v>2005</v>
      </c>
      <c r="L21" s="66">
        <v>10362</v>
      </c>
      <c r="M21" s="66">
        <v>6901</v>
      </c>
      <c r="N21" s="66">
        <v>3461</v>
      </c>
      <c r="O21" s="85">
        <f t="shared" si="1"/>
        <v>66.599112140513412</v>
      </c>
      <c r="P21" s="85">
        <f t="shared" si="2"/>
        <v>33.400887859486581</v>
      </c>
    </row>
    <row r="22" spans="1:16" x14ac:dyDescent="0.25">
      <c r="A22" s="47" t="s">
        <v>154</v>
      </c>
      <c r="B22" s="55">
        <v>2018</v>
      </c>
      <c r="C22" s="74">
        <v>8915</v>
      </c>
      <c r="D22" s="74">
        <v>6170</v>
      </c>
      <c r="E22" s="74">
        <v>2745</v>
      </c>
      <c r="F22" s="83">
        <f t="shared" si="0"/>
        <v>-13.964485620536564</v>
      </c>
      <c r="G22" s="77">
        <f t="shared" si="3"/>
        <v>69.209197980931009</v>
      </c>
      <c r="H22" s="23">
        <f t="shared" si="4"/>
        <v>30.790802019068984</v>
      </c>
      <c r="J22" s="47" t="s">
        <v>50</v>
      </c>
      <c r="K22" s="80">
        <v>2005</v>
      </c>
      <c r="L22" s="66">
        <v>7248</v>
      </c>
      <c r="M22" s="66">
        <v>3862</v>
      </c>
      <c r="N22" s="66">
        <v>3386</v>
      </c>
      <c r="O22" s="85">
        <f t="shared" si="1"/>
        <v>53.283664459161152</v>
      </c>
      <c r="P22" s="85">
        <f t="shared" si="2"/>
        <v>46.716335540838855</v>
      </c>
    </row>
    <row r="23" spans="1:16" x14ac:dyDescent="0.25">
      <c r="A23" s="47" t="s">
        <v>50</v>
      </c>
      <c r="B23" s="55">
        <v>2018</v>
      </c>
      <c r="C23" s="74">
        <v>8725</v>
      </c>
      <c r="D23" s="74">
        <v>4705</v>
      </c>
      <c r="E23" s="74">
        <v>4020</v>
      </c>
      <c r="F23" s="83">
        <f t="shared" si="0"/>
        <v>20.378035320088301</v>
      </c>
      <c r="G23" s="77">
        <f t="shared" si="3"/>
        <v>53.92550143266476</v>
      </c>
      <c r="H23" s="23">
        <f t="shared" si="4"/>
        <v>46.07449856733524</v>
      </c>
      <c r="J23" s="47" t="s">
        <v>32</v>
      </c>
      <c r="K23" s="80">
        <v>2005</v>
      </c>
      <c r="L23" s="66">
        <v>6466</v>
      </c>
      <c r="M23" s="66">
        <v>3253</v>
      </c>
      <c r="N23" s="66">
        <v>3213</v>
      </c>
      <c r="O23" s="85">
        <f t="shared" si="1"/>
        <v>50.309310238168884</v>
      </c>
      <c r="P23" s="85">
        <f t="shared" si="2"/>
        <v>49.690689761831116</v>
      </c>
    </row>
    <row r="24" spans="1:16" x14ac:dyDescent="0.25">
      <c r="A24" s="47" t="s">
        <v>32</v>
      </c>
      <c r="B24" s="55">
        <v>2018</v>
      </c>
      <c r="C24" s="74">
        <v>11405</v>
      </c>
      <c r="D24" s="74">
        <v>6470</v>
      </c>
      <c r="E24" s="74">
        <v>4930</v>
      </c>
      <c r="F24" s="83">
        <f t="shared" si="0"/>
        <v>76.38416331580575</v>
      </c>
      <c r="G24" s="77">
        <f t="shared" si="3"/>
        <v>56.729504603244195</v>
      </c>
      <c r="H24" s="23">
        <f t="shared" si="4"/>
        <v>43.226654975887769</v>
      </c>
      <c r="J24" s="47" t="s">
        <v>61</v>
      </c>
      <c r="K24" s="80">
        <v>2005</v>
      </c>
      <c r="L24" s="66">
        <v>2287</v>
      </c>
      <c r="M24" s="66">
        <v>1394</v>
      </c>
      <c r="N24" s="66">
        <v>893</v>
      </c>
      <c r="O24" s="85">
        <f t="shared" si="1"/>
        <v>60.953213817227812</v>
      </c>
      <c r="P24" s="85">
        <f t="shared" si="2"/>
        <v>39.046786182772195</v>
      </c>
    </row>
    <row r="25" spans="1:16" x14ac:dyDescent="0.25">
      <c r="A25" s="47" t="s">
        <v>61</v>
      </c>
      <c r="B25" s="55">
        <v>2018</v>
      </c>
      <c r="C25" s="74">
        <v>9430</v>
      </c>
      <c r="D25" s="74">
        <v>5760</v>
      </c>
      <c r="E25" s="74">
        <v>3670</v>
      </c>
      <c r="F25" s="83">
        <f t="shared" si="0"/>
        <v>312.33056405771754</v>
      </c>
      <c r="G25" s="77">
        <f t="shared" si="3"/>
        <v>61.081654294803819</v>
      </c>
      <c r="H25" s="23">
        <f t="shared" si="4"/>
        <v>38.918345705196181</v>
      </c>
      <c r="J25" s="48" t="s">
        <v>155</v>
      </c>
      <c r="K25" s="80">
        <v>2005</v>
      </c>
      <c r="L25" s="82">
        <f>'2005_A6_Rohdaten'!B22+'2005_A6_Rohdaten'!B24+'2005_A6_Rohdaten'!B25+'2005_A6_Rohdaten'!B26+'2005_A6_Rohdaten'!B27+'2005_A6_Rohdaten'!B28+'2005_A6_Rohdaten'!B29+'2005_A6_Rohdaten'!B43+'2005_A6_Rohdaten'!B32+'2005_A6_Rohdaten'!B30+'2005_A6_Rohdaten'!B34+'2005_A6_Rohdaten'!B35+'2005_A6_Rohdaten'!B36+'2005_A6_Rohdaten'!B37+'2005_A6_Rohdaten'!B45+'2005_A6_Rohdaten'!B46+'2005_A6_Rohdaten'!B47+'2005_A6_Rohdaten'!B48+'2005_A6_Rohdaten'!B50+'2005_A6_Rohdaten'!B55+'2005_A6_Rohdaten'!B56+'2005_A6_Rohdaten'!B58+'2005_A6_Rohdaten'!B59+'2005_A6_Rohdaten'!B60+'2005_A6_Rohdaten'!B62+'2005_A6_Rohdaten'!B64+'2005_A6_Rohdaten'!B66</f>
        <v>167224</v>
      </c>
      <c r="M25" s="82">
        <f>'2005_A6_Rohdaten'!C22+'2005_A6_Rohdaten'!C24+'2005_A6_Rohdaten'!C25+'2005_A6_Rohdaten'!C26+'2005_A6_Rohdaten'!C27+'2005_A6_Rohdaten'!C28+'2005_A6_Rohdaten'!C29+'2005_A6_Rohdaten'!C43+'2005_A6_Rohdaten'!C32+'2005_A6_Rohdaten'!C30+'2005_A6_Rohdaten'!C34+'2005_A6_Rohdaten'!C35+'2005_A6_Rohdaten'!C36+'2005_A6_Rohdaten'!C37+'2005_A6_Rohdaten'!C45+'2005_A6_Rohdaten'!C46+'2005_A6_Rohdaten'!C47+'2005_A6_Rohdaten'!C48+'2005_A6_Rohdaten'!C50+'2005_A6_Rohdaten'!C55+'2005_A6_Rohdaten'!C56+'2005_A6_Rohdaten'!C58+'2005_A6_Rohdaten'!C59+'2005_A6_Rohdaten'!C60+'2005_A6_Rohdaten'!C62+'2005_A6_Rohdaten'!C64+'2005_A6_Rohdaten'!C66</f>
        <v>86131</v>
      </c>
      <c r="N25" s="82">
        <f>'2005_A6_Rohdaten'!D22+'2005_A6_Rohdaten'!D24+'2005_A6_Rohdaten'!D25+'2005_A6_Rohdaten'!D26+'2005_A6_Rohdaten'!D27+'2005_A6_Rohdaten'!D28+'2005_A6_Rohdaten'!D29+'2005_A6_Rohdaten'!D43+'2005_A6_Rohdaten'!D32+'2005_A6_Rohdaten'!D30+'2005_A6_Rohdaten'!D34+'2005_A6_Rohdaten'!D35+'2005_A6_Rohdaten'!D36+'2005_A6_Rohdaten'!D37+'2005_A6_Rohdaten'!D45+'2005_A6_Rohdaten'!D46+'2005_A6_Rohdaten'!D47+'2005_A6_Rohdaten'!D48+'2005_A6_Rohdaten'!D50+'2005_A6_Rohdaten'!D55+'2005_A6_Rohdaten'!D56+'2005_A6_Rohdaten'!D58+'2005_A6_Rohdaten'!D59+'2005_A6_Rohdaten'!D60+'2005_A6_Rohdaten'!D62+'2005_A6_Rohdaten'!D64+'2005_A6_Rohdaten'!D66</f>
        <v>81093</v>
      </c>
      <c r="O25" s="85">
        <f t="shared" si="1"/>
        <v>51.50636272305411</v>
      </c>
      <c r="P25" s="85">
        <f t="shared" si="2"/>
        <v>48.493637276945897</v>
      </c>
    </row>
    <row r="26" spans="1:16" x14ac:dyDescent="0.25">
      <c r="A26" s="48" t="s">
        <v>155</v>
      </c>
      <c r="B26" s="55">
        <v>2018</v>
      </c>
      <c r="C26" s="75">
        <f>'2017_A6_Rohdaten'!B22+'2017_A6_Rohdaten'!B24+'2017_A6_Rohdaten'!B25+'2017_A6_Rohdaten'!B26+'2017_A6_Rohdaten'!B27+'2017_A6_Rohdaten'!B28+'2017_A6_Rohdaten'!B29+'2017_A6_Rohdaten'!B43+'2017_A6_Rohdaten'!B32+'2017_A6_Rohdaten'!B30+'2018_A6_Rohdaten'!C34+'2018_A6_Rohdaten'!C35+'2018_A6_Rohdaten'!C36+'2018_A6_Rohdaten'!C37+'2018_A6_Rohdaten'!C38+'2017_A6_Rohdaten'!B45+'2017_A6_Rohdaten'!B46+'2017_A6_Rohdaten'!B47+'2017_A6_Rohdaten'!B48+'2017_A6_Rohdaten'!B50+'2017_A6_Rohdaten'!B55+'2017_A6_Rohdaten'!B56+'2017_A6_Rohdaten'!B58+'2017_A6_Rohdaten'!B59+'2017_A6_Rohdaten'!B60+'2017_A6_Rohdaten'!B62+'2017_A6_Rohdaten'!B64+'2017_A6_Rohdaten'!B66</f>
        <v>326635</v>
      </c>
      <c r="D26" s="75">
        <f>'2017_A6_Rohdaten'!C22+'2017_A6_Rohdaten'!C24+'2017_A6_Rohdaten'!C25+'2017_A6_Rohdaten'!C26+'2017_A6_Rohdaten'!C27+'2017_A6_Rohdaten'!C28+'2017_A6_Rohdaten'!C29+'2017_A6_Rohdaten'!C43+'2017_A6_Rohdaten'!C32+'2017_A6_Rohdaten'!C30+'2018_A6_Rohdaten'!D34+'2018_A6_Rohdaten'!D35+'2018_A6_Rohdaten'!D36+'2018_A6_Rohdaten'!D37+'2018_A6_Rohdaten'!D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182580</v>
      </c>
      <c r="E26" s="75">
        <f>'2017_A6_Rohdaten'!D22+'2017_A6_Rohdaten'!D24+'2017_A6_Rohdaten'!D25+'2017_A6_Rohdaten'!D26+'2017_A6_Rohdaten'!D27+'2017_A6_Rohdaten'!D28+'2017_A6_Rohdaten'!D29+'2017_A6_Rohdaten'!D43+'2017_A6_Rohdaten'!D32+'2017_A6_Rohdaten'!D30+'2018_A6_Rohdaten'!E34+'2018_A6_Rohdaten'!E35+'2018_A6_Rohdaten'!E36+'2018_A6_Rohdaten'!E37+'2018_A6_Rohdaten'!E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144065</v>
      </c>
      <c r="F26" s="83">
        <f t="shared" si="0"/>
        <v>95.327823757355389</v>
      </c>
      <c r="G26" s="77">
        <f t="shared" si="3"/>
        <v>55.897255346181517</v>
      </c>
      <c r="H26" s="23">
        <f t="shared" si="4"/>
        <v>44.105806175088404</v>
      </c>
      <c r="J26" s="46" t="s">
        <v>156</v>
      </c>
      <c r="K26" s="80">
        <v>2005</v>
      </c>
      <c r="L26" s="66">
        <v>14269</v>
      </c>
      <c r="M26" s="66">
        <v>9229</v>
      </c>
      <c r="N26" s="66">
        <v>5040</v>
      </c>
      <c r="O26" s="85">
        <f t="shared" si="1"/>
        <v>64.678674048636907</v>
      </c>
      <c r="P26" s="85">
        <f t="shared" si="2"/>
        <v>35.3213259513631</v>
      </c>
    </row>
    <row r="27" spans="1:16" x14ac:dyDescent="0.25">
      <c r="A27" s="46" t="s">
        <v>156</v>
      </c>
      <c r="B27" s="55">
        <v>2018</v>
      </c>
      <c r="C27" s="74">
        <v>39055</v>
      </c>
      <c r="D27" s="74">
        <v>25545</v>
      </c>
      <c r="E27" s="74">
        <v>13510</v>
      </c>
      <c r="F27" s="83">
        <f t="shared" si="0"/>
        <v>173.70523512509635</v>
      </c>
      <c r="G27" s="77">
        <f t="shared" si="3"/>
        <v>65.407758289591598</v>
      </c>
      <c r="H27" s="23">
        <f t="shared" si="4"/>
        <v>34.592241710408402</v>
      </c>
      <c r="J27" s="46" t="s">
        <v>157</v>
      </c>
      <c r="K27" s="80">
        <v>2005</v>
      </c>
      <c r="L27" s="66">
        <v>11797</v>
      </c>
      <c r="M27" s="66">
        <v>4801</v>
      </c>
      <c r="N27" s="66">
        <v>6996</v>
      </c>
      <c r="O27" s="85">
        <f t="shared" si="1"/>
        <v>40.696787318809868</v>
      </c>
      <c r="P27" s="85">
        <f t="shared" si="2"/>
        <v>59.303212681190132</v>
      </c>
    </row>
    <row r="28" spans="1:16" x14ac:dyDescent="0.25">
      <c r="A28" s="46" t="s">
        <v>157</v>
      </c>
      <c r="B28" s="55">
        <v>2018</v>
      </c>
      <c r="C28" s="74">
        <v>16515</v>
      </c>
      <c r="D28" s="74">
        <v>7445</v>
      </c>
      <c r="E28" s="74">
        <v>9070</v>
      </c>
      <c r="F28" s="83">
        <f t="shared" si="0"/>
        <v>39.993218614902105</v>
      </c>
      <c r="G28" s="77">
        <f t="shared" si="3"/>
        <v>45.080230093854077</v>
      </c>
      <c r="H28" s="23">
        <f t="shared" si="4"/>
        <v>54.91976990614593</v>
      </c>
      <c r="J28" s="49" t="s">
        <v>158</v>
      </c>
      <c r="K28" s="80">
        <v>2005</v>
      </c>
      <c r="L28" s="66">
        <v>73534</v>
      </c>
      <c r="M28" s="66">
        <v>37079</v>
      </c>
      <c r="N28" s="66">
        <v>36455</v>
      </c>
      <c r="O28" s="85">
        <f t="shared" si="1"/>
        <v>50.424293524084099</v>
      </c>
      <c r="P28" s="85">
        <f t="shared" si="2"/>
        <v>49.575706475915901</v>
      </c>
    </row>
    <row r="29" spans="1:16" x14ac:dyDescent="0.25">
      <c r="A29" s="49" t="s">
        <v>158</v>
      </c>
      <c r="B29" s="55">
        <v>2018</v>
      </c>
      <c r="C29" s="74">
        <v>215705</v>
      </c>
      <c r="D29" s="74">
        <v>119240</v>
      </c>
      <c r="E29" s="74">
        <v>96470</v>
      </c>
      <c r="F29" s="83">
        <f t="shared" si="0"/>
        <v>193.34049555307746</v>
      </c>
      <c r="G29" s="77">
        <f t="shared" si="3"/>
        <v>55.279200760297634</v>
      </c>
      <c r="H29" s="23">
        <f t="shared" si="4"/>
        <v>44.723117220277693</v>
      </c>
      <c r="J29" s="47" t="s">
        <v>159</v>
      </c>
      <c r="K29" s="80">
        <v>2005</v>
      </c>
      <c r="L29" s="66">
        <v>5458</v>
      </c>
      <c r="M29" s="66">
        <v>2997</v>
      </c>
      <c r="N29" s="66">
        <v>2461</v>
      </c>
      <c r="O29" s="85">
        <f t="shared" si="1"/>
        <v>54.910223525100768</v>
      </c>
      <c r="P29" s="85">
        <f t="shared" si="2"/>
        <v>45.089776474899232</v>
      </c>
    </row>
    <row r="30" spans="1:16" x14ac:dyDescent="0.25">
      <c r="A30" s="47" t="s">
        <v>159</v>
      </c>
      <c r="B30" s="55">
        <v>2018</v>
      </c>
      <c r="C30" s="74">
        <v>79930</v>
      </c>
      <c r="D30" s="74">
        <v>46210</v>
      </c>
      <c r="E30" s="74">
        <v>33720</v>
      </c>
      <c r="F30" s="83">
        <f t="shared" si="0"/>
        <v>1364.455844631733</v>
      </c>
      <c r="G30" s="77">
        <f t="shared" si="3"/>
        <v>57.813086450644313</v>
      </c>
      <c r="H30" s="23">
        <f t="shared" si="4"/>
        <v>42.186913549355687</v>
      </c>
      <c r="J30" s="47" t="s">
        <v>160</v>
      </c>
      <c r="K30" s="80">
        <v>2005</v>
      </c>
      <c r="L30" s="66">
        <v>7448</v>
      </c>
      <c r="M30" s="66">
        <v>4333</v>
      </c>
      <c r="N30" s="66">
        <v>3115</v>
      </c>
      <c r="O30" s="85">
        <f t="shared" si="1"/>
        <v>58.176691729323302</v>
      </c>
      <c r="P30" s="85">
        <f t="shared" si="2"/>
        <v>41.823308270676691</v>
      </c>
    </row>
    <row r="31" spans="1:16" x14ac:dyDescent="0.25">
      <c r="A31" s="47" t="s">
        <v>160</v>
      </c>
      <c r="B31" s="55">
        <v>2018</v>
      </c>
      <c r="C31" s="74">
        <v>39155</v>
      </c>
      <c r="D31" s="74">
        <v>21810</v>
      </c>
      <c r="E31" s="74">
        <v>17340</v>
      </c>
      <c r="F31" s="83">
        <f t="shared" si="0"/>
        <v>425.7116004296455</v>
      </c>
      <c r="G31" s="77">
        <f t="shared" si="3"/>
        <v>55.70169837824033</v>
      </c>
      <c r="H31" s="23">
        <f t="shared" si="4"/>
        <v>44.285531860554208</v>
      </c>
      <c r="J31" s="47" t="s">
        <v>112</v>
      </c>
      <c r="K31" s="80">
        <v>2005</v>
      </c>
      <c r="L31" s="66">
        <v>3331</v>
      </c>
      <c r="M31" s="66">
        <v>1750</v>
      </c>
      <c r="N31" s="66">
        <v>1581</v>
      </c>
      <c r="O31" s="85">
        <f t="shared" si="1"/>
        <v>52.536775743020115</v>
      </c>
      <c r="P31" s="85">
        <f t="shared" si="2"/>
        <v>47.463224256979885</v>
      </c>
    </row>
    <row r="32" spans="1:16" x14ac:dyDescent="0.25">
      <c r="A32" s="47" t="s">
        <v>112</v>
      </c>
      <c r="B32" s="55">
        <v>2018</v>
      </c>
      <c r="C32" s="74">
        <v>20695</v>
      </c>
      <c r="D32" s="74">
        <v>13245</v>
      </c>
      <c r="E32" s="74">
        <v>7455</v>
      </c>
      <c r="F32" s="83">
        <f t="shared" si="0"/>
        <v>521.28489942960073</v>
      </c>
      <c r="G32" s="77">
        <f t="shared" si="3"/>
        <v>64.000966417008939</v>
      </c>
      <c r="H32" s="23">
        <f t="shared" si="4"/>
        <v>36.023194008214546</v>
      </c>
      <c r="J32" s="47" t="s">
        <v>134</v>
      </c>
      <c r="K32" s="80">
        <v>2005</v>
      </c>
      <c r="L32" s="66">
        <v>5536</v>
      </c>
      <c r="M32" s="66">
        <v>3011</v>
      </c>
      <c r="N32" s="66">
        <v>2525</v>
      </c>
      <c r="O32" s="85">
        <f t="shared" si="1"/>
        <v>54.389450867052027</v>
      </c>
      <c r="P32" s="85">
        <f t="shared" si="2"/>
        <v>45.610549132947973</v>
      </c>
    </row>
    <row r="33" spans="1:16" x14ac:dyDescent="0.25">
      <c r="A33" s="47" t="s">
        <v>134</v>
      </c>
      <c r="B33" s="55">
        <v>2018</v>
      </c>
      <c r="C33" s="74">
        <v>10150</v>
      </c>
      <c r="D33" s="74">
        <v>5125</v>
      </c>
      <c r="E33" s="74">
        <v>5025</v>
      </c>
      <c r="F33" s="83">
        <f t="shared" si="0"/>
        <v>83.345375722543338</v>
      </c>
      <c r="G33" s="77">
        <f t="shared" si="3"/>
        <v>50.49261083743842</v>
      </c>
      <c r="H33" s="23">
        <f t="shared" si="4"/>
        <v>49.50738916256158</v>
      </c>
      <c r="J33" s="47" t="s">
        <v>116</v>
      </c>
      <c r="K33" s="80">
        <v>2005</v>
      </c>
      <c r="L33" s="66">
        <v>9666</v>
      </c>
      <c r="M33" s="66">
        <v>4982</v>
      </c>
      <c r="N33" s="66">
        <v>4684</v>
      </c>
      <c r="O33" s="85">
        <f t="shared" si="1"/>
        <v>51.541485619697916</v>
      </c>
      <c r="P33" s="85">
        <f t="shared" si="2"/>
        <v>48.458514380302091</v>
      </c>
    </row>
    <row r="34" spans="1:16" x14ac:dyDescent="0.25">
      <c r="A34" s="47" t="s">
        <v>116</v>
      </c>
      <c r="B34" s="55">
        <v>2018</v>
      </c>
      <c r="C34" s="74">
        <v>8655</v>
      </c>
      <c r="D34" s="74">
        <v>3960</v>
      </c>
      <c r="E34" s="74">
        <v>4695</v>
      </c>
      <c r="F34" s="83">
        <f t="shared" si="0"/>
        <v>-10.459342023587837</v>
      </c>
      <c r="G34" s="77">
        <f t="shared" si="3"/>
        <v>45.753899480069329</v>
      </c>
      <c r="H34" s="23">
        <f t="shared" si="4"/>
        <v>54.246100519930671</v>
      </c>
      <c r="J34" s="46" t="s">
        <v>137</v>
      </c>
      <c r="K34" s="80">
        <v>2005</v>
      </c>
      <c r="L34" s="66">
        <v>667</v>
      </c>
      <c r="M34" s="66">
        <v>314</v>
      </c>
      <c r="N34" s="66">
        <v>353</v>
      </c>
      <c r="O34" s="85">
        <f t="shared" si="1"/>
        <v>47.07646176911544</v>
      </c>
      <c r="P34" s="85">
        <f t="shared" si="2"/>
        <v>52.92353823088456</v>
      </c>
    </row>
    <row r="35" spans="1:16" x14ac:dyDescent="0.25">
      <c r="A35" s="46" t="s">
        <v>137</v>
      </c>
      <c r="B35" s="55">
        <v>2018</v>
      </c>
      <c r="C35" s="74">
        <v>1015</v>
      </c>
      <c r="D35" s="74">
        <v>560</v>
      </c>
      <c r="E35" s="74">
        <v>455</v>
      </c>
      <c r="F35" s="83">
        <f t="shared" si="0"/>
        <v>52.173913043478279</v>
      </c>
      <c r="G35" s="77">
        <f t="shared" si="3"/>
        <v>55.172413793103445</v>
      </c>
      <c r="H35" s="23">
        <f t="shared" si="4"/>
        <v>44.827586206896555</v>
      </c>
      <c r="J35" s="46" t="s">
        <v>161</v>
      </c>
      <c r="K35" s="80">
        <v>2005</v>
      </c>
      <c r="L35" s="67">
        <f>L36+L37</f>
        <v>8465</v>
      </c>
      <c r="M35" s="67">
        <f>M36+M37</f>
        <v>4780</v>
      </c>
      <c r="N35" s="67">
        <f>N36+N37</f>
        <v>3685</v>
      </c>
      <c r="O35" s="85">
        <f t="shared" si="1"/>
        <v>56.46780862374483</v>
      </c>
      <c r="P35" s="85">
        <f t="shared" si="2"/>
        <v>43.53219137625517</v>
      </c>
    </row>
    <row r="36" spans="1:16" x14ac:dyDescent="0.25">
      <c r="A36" s="46" t="s">
        <v>161</v>
      </c>
      <c r="B36" s="55">
        <v>2018</v>
      </c>
      <c r="C36" s="76">
        <f>C37+C38</f>
        <v>11890</v>
      </c>
      <c r="D36" s="76">
        <f t="shared" ref="D36:E36" si="5">D37+D38</f>
        <v>6985</v>
      </c>
      <c r="E36" s="76">
        <f t="shared" si="5"/>
        <v>4900</v>
      </c>
      <c r="F36" s="83">
        <f t="shared" si="0"/>
        <v>40.460720614294161</v>
      </c>
      <c r="G36" s="77">
        <f t="shared" si="3"/>
        <v>58.746846089150552</v>
      </c>
      <c r="H36" s="23">
        <f t="shared" si="4"/>
        <v>41.211101766190076</v>
      </c>
      <c r="J36" s="50" t="s">
        <v>162</v>
      </c>
      <c r="K36" s="80">
        <v>2005</v>
      </c>
      <c r="L36" s="66">
        <v>1620</v>
      </c>
      <c r="M36" s="66">
        <v>926</v>
      </c>
      <c r="N36" s="66">
        <v>694</v>
      </c>
      <c r="O36" s="85">
        <f t="shared" si="1"/>
        <v>57.160493827160494</v>
      </c>
      <c r="P36" s="85">
        <f t="shared" si="2"/>
        <v>42.839506172839506</v>
      </c>
    </row>
    <row r="37" spans="1:16" x14ac:dyDescent="0.25">
      <c r="A37" s="50" t="s">
        <v>162</v>
      </c>
      <c r="B37" s="55">
        <v>2018</v>
      </c>
      <c r="C37" s="74">
        <v>3290</v>
      </c>
      <c r="D37" s="74">
        <v>1870</v>
      </c>
      <c r="E37" s="74">
        <v>1420</v>
      </c>
      <c r="F37" s="83">
        <f t="shared" si="0"/>
        <v>103.08641975308643</v>
      </c>
      <c r="G37" s="77">
        <f t="shared" si="3"/>
        <v>56.838905775075986</v>
      </c>
      <c r="H37" s="23">
        <f t="shared" si="4"/>
        <v>43.161094224924014</v>
      </c>
      <c r="J37" s="51" t="s">
        <v>163</v>
      </c>
      <c r="K37" s="80">
        <v>2005</v>
      </c>
      <c r="L37" s="66">
        <v>6845</v>
      </c>
      <c r="M37" s="66">
        <v>3854</v>
      </c>
      <c r="N37" s="66">
        <v>2991</v>
      </c>
      <c r="O37" s="85">
        <f t="shared" si="1"/>
        <v>56.303871439006571</v>
      </c>
      <c r="P37" s="85">
        <f t="shared" si="2"/>
        <v>43.696128560993422</v>
      </c>
    </row>
    <row r="38" spans="1:16" x14ac:dyDescent="0.25">
      <c r="A38" s="51" t="s">
        <v>163</v>
      </c>
      <c r="B38" s="55">
        <v>2018</v>
      </c>
      <c r="C38" s="74">
        <v>8600</v>
      </c>
      <c r="D38" s="74">
        <v>5115</v>
      </c>
      <c r="E38" s="74">
        <v>3480</v>
      </c>
      <c r="F38" s="83">
        <f t="shared" si="0"/>
        <v>25.639152666179683</v>
      </c>
      <c r="G38" s="77">
        <f t="shared" si="3"/>
        <v>59.476744186046517</v>
      </c>
      <c r="H38" s="23">
        <f t="shared" si="4"/>
        <v>40.465116279069768</v>
      </c>
      <c r="J38" s="46" t="s">
        <v>164</v>
      </c>
      <c r="K38" s="80">
        <v>2005</v>
      </c>
      <c r="L38" s="66">
        <v>461486</v>
      </c>
      <c r="M38" s="66">
        <v>237244</v>
      </c>
      <c r="N38" s="66">
        <v>224242</v>
      </c>
      <c r="O38" s="85">
        <f>M38/L38*100</f>
        <v>51.408710123384026</v>
      </c>
      <c r="P38" s="85">
        <f t="shared" si="2"/>
        <v>48.591289876615974</v>
      </c>
    </row>
    <row r="39" spans="1:16" x14ac:dyDescent="0.25">
      <c r="A39" s="46" t="s">
        <v>164</v>
      </c>
      <c r="B39" s="55">
        <v>2018</v>
      </c>
      <c r="C39" s="74">
        <f>C36+C35+C27+C28+C29+C10</f>
        <v>813080</v>
      </c>
      <c r="D39" s="74">
        <f t="shared" ref="D39:E39" si="6">D36+D35+D27+D28+D29+D10</f>
        <v>444740</v>
      </c>
      <c r="E39" s="74">
        <f t="shared" si="6"/>
        <v>368340</v>
      </c>
      <c r="F39" s="83">
        <f t="shared" si="0"/>
        <v>76.18735996324915</v>
      </c>
      <c r="G39" s="77">
        <f t="shared" si="3"/>
        <v>54.698184680474249</v>
      </c>
      <c r="H39" s="23">
        <f t="shared" si="4"/>
        <v>45.301815319525758</v>
      </c>
    </row>
    <row r="40" spans="1:16" x14ac:dyDescent="0.25">
      <c r="A40" s="46" t="s">
        <v>152</v>
      </c>
      <c r="B40" s="55">
        <v>2017</v>
      </c>
      <c r="C40" s="74">
        <v>509435</v>
      </c>
      <c r="D40" s="74">
        <v>273785</v>
      </c>
      <c r="E40" s="74">
        <v>235650</v>
      </c>
      <c r="F40" s="83">
        <f t="shared" ref="F40:F69" si="7">C40/L9*100-100</f>
        <v>44.416505553445177</v>
      </c>
      <c r="G40" s="77">
        <f t="shared" si="3"/>
        <v>53.742872005260736</v>
      </c>
      <c r="H40" s="23">
        <f t="shared" si="4"/>
        <v>46.257127994739271</v>
      </c>
    </row>
    <row r="41" spans="1:16" x14ac:dyDescent="0.25">
      <c r="A41" s="47" t="s">
        <v>59</v>
      </c>
      <c r="B41" s="55">
        <v>2017</v>
      </c>
      <c r="C41" s="74">
        <v>89675</v>
      </c>
      <c r="D41" s="74">
        <v>45920</v>
      </c>
      <c r="E41" s="74">
        <v>43750</v>
      </c>
      <c r="F41" s="83">
        <f t="shared" si="7"/>
        <v>-19.644617287048149</v>
      </c>
      <c r="G41" s="77">
        <f t="shared" si="3"/>
        <v>51.2071368831893</v>
      </c>
      <c r="H41" s="23">
        <f t="shared" si="4"/>
        <v>48.78728742681907</v>
      </c>
    </row>
    <row r="42" spans="1:16" x14ac:dyDescent="0.25">
      <c r="A42" s="47" t="s">
        <v>49</v>
      </c>
      <c r="B42" s="55">
        <v>2017</v>
      </c>
      <c r="C42" s="74">
        <v>94210</v>
      </c>
      <c r="D42" s="74">
        <v>52065</v>
      </c>
      <c r="E42" s="74">
        <v>42145</v>
      </c>
      <c r="F42" s="83">
        <f t="shared" si="7"/>
        <v>190.65498411131335</v>
      </c>
      <c r="G42" s="77">
        <f t="shared" si="3"/>
        <v>55.264833881753525</v>
      </c>
      <c r="H42" s="23">
        <f t="shared" si="4"/>
        <v>44.735166118246475</v>
      </c>
    </row>
    <row r="43" spans="1:16" x14ac:dyDescent="0.25">
      <c r="A43" s="47" t="s">
        <v>153</v>
      </c>
      <c r="B43" s="55">
        <v>2017</v>
      </c>
      <c r="C43" s="74">
        <v>18770</v>
      </c>
      <c r="D43" s="74">
        <v>9470</v>
      </c>
      <c r="E43" s="74">
        <v>9300</v>
      </c>
      <c r="F43" s="83">
        <f t="shared" si="7"/>
        <v>-49.807466039148572</v>
      </c>
      <c r="G43" s="77">
        <f t="shared" si="3"/>
        <v>50.452850293020781</v>
      </c>
      <c r="H43" s="23">
        <f t="shared" si="4"/>
        <v>49.547149706979219</v>
      </c>
    </row>
    <row r="44" spans="1:16" x14ac:dyDescent="0.25">
      <c r="A44" s="47" t="s">
        <v>46</v>
      </c>
      <c r="B44" s="55">
        <v>2017</v>
      </c>
      <c r="C44" s="74">
        <v>30230</v>
      </c>
      <c r="D44" s="74">
        <v>17000</v>
      </c>
      <c r="E44" s="74">
        <v>13230</v>
      </c>
      <c r="F44" s="83">
        <f t="shared" si="7"/>
        <v>35.354168532282614</v>
      </c>
      <c r="G44" s="77">
        <f t="shared" si="3"/>
        <v>56.235527621567982</v>
      </c>
      <c r="H44" s="23">
        <f t="shared" si="4"/>
        <v>43.764472378432025</v>
      </c>
    </row>
    <row r="45" spans="1:16" x14ac:dyDescent="0.25">
      <c r="A45" s="47" t="s">
        <v>51</v>
      </c>
      <c r="B45" s="55">
        <v>2017</v>
      </c>
      <c r="C45" s="74">
        <v>43860</v>
      </c>
      <c r="D45" s="74">
        <v>27025</v>
      </c>
      <c r="E45" s="74">
        <v>16840</v>
      </c>
      <c r="F45" s="83">
        <f t="shared" si="7"/>
        <v>1196.8657599053815</v>
      </c>
      <c r="G45" s="77">
        <f t="shared" si="3"/>
        <v>61.616507067943459</v>
      </c>
      <c r="H45" s="23">
        <f t="shared" si="4"/>
        <v>38.394892840857274</v>
      </c>
    </row>
    <row r="46" spans="1:16" x14ac:dyDescent="0.25">
      <c r="A46" s="47" t="s">
        <v>37</v>
      </c>
      <c r="B46" s="55">
        <v>2017</v>
      </c>
      <c r="C46" s="74">
        <v>28090</v>
      </c>
      <c r="D46" s="74">
        <v>17220</v>
      </c>
      <c r="E46" s="74">
        <v>10870</v>
      </c>
      <c r="F46" s="83">
        <f t="shared" si="7"/>
        <v>17.32030238483064</v>
      </c>
      <c r="G46" s="77">
        <f t="shared" si="3"/>
        <v>61.302954788180855</v>
      </c>
      <c r="H46" s="23">
        <f t="shared" si="4"/>
        <v>38.697045211819152</v>
      </c>
    </row>
    <row r="47" spans="1:16" x14ac:dyDescent="0.25">
      <c r="A47" s="47" t="s">
        <v>56</v>
      </c>
      <c r="B47" s="55">
        <v>2017</v>
      </c>
      <c r="C47" s="74">
        <v>21365</v>
      </c>
      <c r="D47" s="74">
        <v>7945</v>
      </c>
      <c r="E47" s="74">
        <v>13420</v>
      </c>
      <c r="F47" s="83">
        <f t="shared" si="7"/>
        <v>16.921140480490337</v>
      </c>
      <c r="G47" s="77">
        <f t="shared" si="3"/>
        <v>37.186988064591617</v>
      </c>
      <c r="H47" s="23">
        <f t="shared" si="4"/>
        <v>62.813011935408383</v>
      </c>
    </row>
    <row r="48" spans="1:16" x14ac:dyDescent="0.25">
      <c r="A48" s="47" t="s">
        <v>34</v>
      </c>
      <c r="B48" s="55">
        <v>2017</v>
      </c>
      <c r="C48" s="74">
        <v>18580</v>
      </c>
      <c r="D48" s="74">
        <v>10565</v>
      </c>
      <c r="E48" s="74">
        <v>8015</v>
      </c>
      <c r="F48" s="83">
        <f t="shared" si="7"/>
        <v>15.353572980691624</v>
      </c>
      <c r="G48" s="77">
        <f t="shared" si="3"/>
        <v>56.862217438105489</v>
      </c>
      <c r="H48" s="23">
        <f t="shared" si="4"/>
        <v>43.137782561894511</v>
      </c>
    </row>
    <row r="49" spans="1:8" x14ac:dyDescent="0.25">
      <c r="A49" s="47" t="s">
        <v>27</v>
      </c>
      <c r="B49" s="55">
        <v>2017</v>
      </c>
      <c r="C49" s="74">
        <v>23270</v>
      </c>
      <c r="D49" s="74">
        <v>13005</v>
      </c>
      <c r="E49" s="74">
        <v>10265</v>
      </c>
      <c r="F49" s="83">
        <f t="shared" si="7"/>
        <v>1120.8814270724031</v>
      </c>
      <c r="G49" s="77">
        <f t="shared" si="3"/>
        <v>55.887408680704773</v>
      </c>
      <c r="H49" s="23">
        <f t="shared" si="4"/>
        <v>44.112591319295227</v>
      </c>
    </row>
    <row r="50" spans="1:8" x14ac:dyDescent="0.25">
      <c r="A50" s="47" t="s">
        <v>57</v>
      </c>
      <c r="B50" s="55">
        <v>2017</v>
      </c>
      <c r="C50" s="74">
        <v>11785</v>
      </c>
      <c r="D50" s="74">
        <v>6240</v>
      </c>
      <c r="E50" s="74">
        <v>5550</v>
      </c>
      <c r="F50" s="83">
        <f t="shared" si="7"/>
        <v>25.693259385665527</v>
      </c>
      <c r="G50" s="77">
        <f t="shared" si="3"/>
        <v>52.948663555366991</v>
      </c>
      <c r="H50" s="23">
        <f t="shared" si="4"/>
        <v>47.093763258379298</v>
      </c>
    </row>
    <row r="51" spans="1:8" x14ac:dyDescent="0.25">
      <c r="A51" s="47" t="s">
        <v>62</v>
      </c>
      <c r="B51" s="55">
        <v>2017</v>
      </c>
      <c r="C51" s="74">
        <v>10595</v>
      </c>
      <c r="D51" s="74">
        <v>3880</v>
      </c>
      <c r="E51" s="74">
        <v>6715</v>
      </c>
      <c r="F51" s="83">
        <f t="shared" si="7"/>
        <v>-8.7581811918704773</v>
      </c>
      <c r="G51" s="77">
        <f t="shared" si="3"/>
        <v>36.621047663992449</v>
      </c>
      <c r="H51" s="23">
        <f t="shared" si="4"/>
        <v>63.378952336007558</v>
      </c>
    </row>
    <row r="52" spans="1:8" x14ac:dyDescent="0.25">
      <c r="A52" s="47" t="s">
        <v>154</v>
      </c>
      <c r="B52" s="55">
        <v>2017</v>
      </c>
      <c r="C52" s="74">
        <v>9425</v>
      </c>
      <c r="D52" s="74">
        <v>6510</v>
      </c>
      <c r="E52" s="74">
        <v>2910</v>
      </c>
      <c r="F52" s="83">
        <f t="shared" si="7"/>
        <v>-9.0426558579424778</v>
      </c>
      <c r="G52" s="77">
        <f t="shared" si="3"/>
        <v>69.071618037135281</v>
      </c>
      <c r="H52" s="23">
        <f t="shared" si="4"/>
        <v>30.875331564986734</v>
      </c>
    </row>
    <row r="53" spans="1:8" x14ac:dyDescent="0.25">
      <c r="A53" s="47" t="s">
        <v>50</v>
      </c>
      <c r="B53" s="55">
        <v>2017</v>
      </c>
      <c r="C53" s="74">
        <v>8745</v>
      </c>
      <c r="D53" s="74">
        <v>4725</v>
      </c>
      <c r="E53" s="74">
        <v>4025</v>
      </c>
      <c r="F53" s="83">
        <f t="shared" si="7"/>
        <v>20.653973509933763</v>
      </c>
      <c r="G53" s="77">
        <f t="shared" si="3"/>
        <v>54.030874785591763</v>
      </c>
      <c r="H53" s="23">
        <f t="shared" si="4"/>
        <v>46.026300743281872</v>
      </c>
    </row>
    <row r="54" spans="1:8" x14ac:dyDescent="0.25">
      <c r="A54" s="47" t="s">
        <v>32</v>
      </c>
      <c r="B54" s="55">
        <v>2017</v>
      </c>
      <c r="C54" s="74">
        <v>10455</v>
      </c>
      <c r="D54" s="74">
        <v>5890</v>
      </c>
      <c r="E54" s="74">
        <v>4565</v>
      </c>
      <c r="F54" s="83">
        <f t="shared" si="7"/>
        <v>61.691927002783785</v>
      </c>
      <c r="G54" s="77">
        <f t="shared" si="3"/>
        <v>56.336681013868962</v>
      </c>
      <c r="H54" s="23">
        <f t="shared" si="4"/>
        <v>43.663318986131038</v>
      </c>
    </row>
    <row r="55" spans="1:8" x14ac:dyDescent="0.25">
      <c r="A55" s="47" t="s">
        <v>61</v>
      </c>
      <c r="B55" s="55">
        <v>2017</v>
      </c>
      <c r="C55" s="74">
        <v>9130</v>
      </c>
      <c r="D55" s="74">
        <v>5695</v>
      </c>
      <c r="E55" s="74">
        <v>3435</v>
      </c>
      <c r="F55" s="83">
        <f t="shared" si="7"/>
        <v>299.21294271972016</v>
      </c>
      <c r="G55" s="77">
        <f t="shared" si="3"/>
        <v>62.376779846659367</v>
      </c>
      <c r="H55" s="23">
        <f t="shared" si="4"/>
        <v>37.62322015334064</v>
      </c>
    </row>
    <row r="56" spans="1:8" x14ac:dyDescent="0.25">
      <c r="A56" s="48" t="s">
        <v>155</v>
      </c>
      <c r="B56" s="55">
        <v>2017</v>
      </c>
      <c r="C56" s="75">
        <f>'2017_A6_Rohdaten'!B22+'2017_A6_Rohdaten'!B24+'2017_A6_Rohdaten'!B25+'2017_A6_Rohdaten'!B26+'2017_A6_Rohdaten'!B27+'2017_A6_Rohdaten'!B28+'2017_A6_Rohdaten'!B29+'2017_A6_Rohdaten'!B43+'2017_A6_Rohdaten'!B32+'2017_A6_Rohdaten'!B30+'2017_A6_Rohdaten'!B34+'2017_A6_Rohdaten'!B35+'2017_A6_Rohdaten'!B36+'2017_A6_Rohdaten'!B37+'2017_A6_Rohdaten'!B38+'2017_A6_Rohdaten'!B45+'2017_A6_Rohdaten'!B46+'2017_A6_Rohdaten'!B47+'2017_A6_Rohdaten'!B48+'2017_A6_Rohdaten'!B50+'2017_A6_Rohdaten'!B55+'2017_A6_Rohdaten'!B56+'2017_A6_Rohdaten'!B58+'2017_A6_Rohdaten'!B59+'2017_A6_Rohdaten'!B60+'2017_A6_Rohdaten'!B62+'2017_A6_Rohdaten'!B64+'2017_A6_Rohdaten'!B66</f>
        <v>324745</v>
      </c>
      <c r="D56" s="75">
        <f>'2017_A6_Rohdaten'!C22+'2017_A6_Rohdaten'!C24+'2017_A6_Rohdaten'!C25+'2017_A6_Rohdaten'!C26+'2017_A6_Rohdaten'!C27+'2017_A6_Rohdaten'!C28+'2017_A6_Rohdaten'!C29+'2017_A6_Rohdaten'!C43+'2017_A6_Rohdaten'!C32+'2017_A6_Rohdaten'!C30+'2017_A6_Rohdaten'!C34+'2017_A6_Rohdaten'!C35+'2017_A6_Rohdaten'!C36+'2017_A6_Rohdaten'!C37+'2017_A6_Rohdaten'!C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181420</v>
      </c>
      <c r="E56" s="75">
        <f>'2017_A6_Rohdaten'!D22+'2017_A6_Rohdaten'!D24+'2017_A6_Rohdaten'!D25+'2017_A6_Rohdaten'!D26+'2017_A6_Rohdaten'!D27+'2017_A6_Rohdaten'!D28+'2017_A6_Rohdaten'!D29+'2017_A6_Rohdaten'!D43+'2017_A6_Rohdaten'!D32+'2017_A6_Rohdaten'!D30+'2017_A6_Rohdaten'!D34+'2017_A6_Rohdaten'!D35+'2017_A6_Rohdaten'!D36+'2017_A6_Rohdaten'!D37+'2017_A6_Rohdaten'!D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143340</v>
      </c>
      <c r="F56" s="83">
        <f t="shared" si="7"/>
        <v>94.197603214849522</v>
      </c>
      <c r="G56" s="77">
        <f t="shared" si="3"/>
        <v>55.865371291320884</v>
      </c>
      <c r="H56" s="23">
        <f t="shared" si="4"/>
        <v>44.139247717439837</v>
      </c>
    </row>
    <row r="57" spans="1:8" x14ac:dyDescent="0.25">
      <c r="A57" s="46" t="s">
        <v>156</v>
      </c>
      <c r="B57" s="55">
        <v>2017</v>
      </c>
      <c r="C57" s="74">
        <v>36290</v>
      </c>
      <c r="D57" s="74">
        <v>24315</v>
      </c>
      <c r="E57" s="74">
        <v>11975</v>
      </c>
      <c r="F57" s="83">
        <f t="shared" si="7"/>
        <v>154.32756324900132</v>
      </c>
      <c r="G57" s="77">
        <f t="shared" si="3"/>
        <v>67.001928906034721</v>
      </c>
      <c r="H57" s="23">
        <f t="shared" si="4"/>
        <v>32.998071093965279</v>
      </c>
    </row>
    <row r="58" spans="1:8" x14ac:dyDescent="0.25">
      <c r="A58" s="46" t="s">
        <v>157</v>
      </c>
      <c r="B58" s="55">
        <v>2017</v>
      </c>
      <c r="C58" s="74">
        <v>15560</v>
      </c>
      <c r="D58" s="74">
        <v>6975</v>
      </c>
      <c r="E58" s="74">
        <v>8585</v>
      </c>
      <c r="F58" s="83">
        <f t="shared" si="7"/>
        <v>31.897940154276512</v>
      </c>
      <c r="G58" s="77">
        <f t="shared" si="3"/>
        <v>44.826478149100254</v>
      </c>
      <c r="H58" s="23">
        <f t="shared" si="4"/>
        <v>55.173521850899746</v>
      </c>
    </row>
    <row r="59" spans="1:8" x14ac:dyDescent="0.25">
      <c r="A59" s="49" t="s">
        <v>158</v>
      </c>
      <c r="B59" s="55">
        <v>2017</v>
      </c>
      <c r="C59" s="74">
        <v>203165</v>
      </c>
      <c r="D59" s="74">
        <v>113360</v>
      </c>
      <c r="E59" s="74">
        <v>89805</v>
      </c>
      <c r="F59" s="83">
        <f t="shared" si="7"/>
        <v>176.28715968123589</v>
      </c>
      <c r="G59" s="77">
        <f t="shared" si="3"/>
        <v>55.797012280658578</v>
      </c>
      <c r="H59" s="23">
        <f t="shared" si="4"/>
        <v>44.202987719341422</v>
      </c>
    </row>
    <row r="60" spans="1:8" x14ac:dyDescent="0.25">
      <c r="A60" s="47" t="s">
        <v>159</v>
      </c>
      <c r="B60" s="55">
        <v>2017</v>
      </c>
      <c r="C60" s="74">
        <v>74755</v>
      </c>
      <c r="D60" s="74">
        <v>43905</v>
      </c>
      <c r="E60" s="74">
        <v>30850</v>
      </c>
      <c r="F60" s="83">
        <f t="shared" si="7"/>
        <v>1269.6408941004031</v>
      </c>
      <c r="G60" s="77">
        <f t="shared" si="3"/>
        <v>58.731857400842756</v>
      </c>
      <c r="H60" s="23">
        <f t="shared" si="4"/>
        <v>41.268142599157251</v>
      </c>
    </row>
    <row r="61" spans="1:8" x14ac:dyDescent="0.25">
      <c r="A61" s="47" t="s">
        <v>160</v>
      </c>
      <c r="B61" s="55">
        <v>2017</v>
      </c>
      <c r="C61" s="74">
        <v>36340</v>
      </c>
      <c r="D61" s="74">
        <v>20525</v>
      </c>
      <c r="E61" s="74">
        <v>15815</v>
      </c>
      <c r="F61" s="83">
        <f t="shared" si="7"/>
        <v>387.91621911922664</v>
      </c>
      <c r="G61" s="77">
        <f t="shared" si="3"/>
        <v>56.480462300495326</v>
      </c>
      <c r="H61" s="23">
        <f t="shared" si="4"/>
        <v>43.519537699504681</v>
      </c>
    </row>
    <row r="62" spans="1:8" x14ac:dyDescent="0.25">
      <c r="A62" s="47" t="s">
        <v>112</v>
      </c>
      <c r="B62" s="55">
        <v>2017</v>
      </c>
      <c r="C62" s="74">
        <v>20080</v>
      </c>
      <c r="D62" s="74">
        <v>12970</v>
      </c>
      <c r="E62" s="74">
        <v>7115</v>
      </c>
      <c r="F62" s="83">
        <f t="shared" si="7"/>
        <v>502.82197538276796</v>
      </c>
      <c r="G62" s="77">
        <f t="shared" si="3"/>
        <v>64.591633466135463</v>
      </c>
      <c r="H62" s="23">
        <f t="shared" si="4"/>
        <v>35.433266932270918</v>
      </c>
    </row>
    <row r="63" spans="1:8" x14ac:dyDescent="0.25">
      <c r="A63" s="47" t="s">
        <v>134</v>
      </c>
      <c r="B63" s="55">
        <v>2017</v>
      </c>
      <c r="C63" s="74">
        <v>9670</v>
      </c>
      <c r="D63" s="74">
        <v>4820</v>
      </c>
      <c r="E63" s="74">
        <v>4850</v>
      </c>
      <c r="F63" s="83">
        <f t="shared" si="7"/>
        <v>74.674855491329481</v>
      </c>
      <c r="G63" s="77">
        <f t="shared" si="3"/>
        <v>49.844881075491209</v>
      </c>
      <c r="H63" s="23">
        <f t="shared" si="4"/>
        <v>50.155118924508791</v>
      </c>
    </row>
    <row r="64" spans="1:8" x14ac:dyDescent="0.25">
      <c r="A64" s="47" t="s">
        <v>116</v>
      </c>
      <c r="B64" s="55">
        <v>2017</v>
      </c>
      <c r="C64" s="74">
        <v>8560</v>
      </c>
      <c r="D64" s="74">
        <v>3925</v>
      </c>
      <c r="E64" s="74">
        <v>4640</v>
      </c>
      <c r="F64" s="83">
        <f t="shared" si="7"/>
        <v>-11.442168425408653</v>
      </c>
      <c r="G64" s="77">
        <f t="shared" si="3"/>
        <v>45.852803738317753</v>
      </c>
      <c r="H64" s="23">
        <f t="shared" si="4"/>
        <v>54.205607476635507</v>
      </c>
    </row>
    <row r="65" spans="1:8" x14ac:dyDescent="0.25">
      <c r="A65" s="46" t="s">
        <v>137</v>
      </c>
      <c r="B65" s="55">
        <v>2017</v>
      </c>
      <c r="C65" s="74">
        <v>1015</v>
      </c>
      <c r="D65" s="74">
        <v>560</v>
      </c>
      <c r="E65" s="74">
        <v>455</v>
      </c>
      <c r="F65" s="83">
        <f t="shared" si="7"/>
        <v>52.173913043478279</v>
      </c>
      <c r="G65" s="77">
        <f t="shared" si="3"/>
        <v>55.172413793103445</v>
      </c>
      <c r="H65" s="23">
        <f t="shared" si="4"/>
        <v>44.827586206896555</v>
      </c>
    </row>
    <row r="66" spans="1:8" x14ac:dyDescent="0.25">
      <c r="A66" s="46" t="s">
        <v>161</v>
      </c>
      <c r="B66" s="55">
        <v>2017</v>
      </c>
      <c r="C66" s="75">
        <f>C67+C68</f>
        <v>11890</v>
      </c>
      <c r="D66" s="75">
        <f t="shared" ref="D66:E66" si="8">D67+D68</f>
        <v>6985</v>
      </c>
      <c r="E66" s="75">
        <f t="shared" si="8"/>
        <v>4900</v>
      </c>
      <c r="F66" s="83">
        <f t="shared" si="7"/>
        <v>40.460720614294161</v>
      </c>
      <c r="G66" s="77">
        <f t="shared" si="3"/>
        <v>58.746846089150552</v>
      </c>
      <c r="H66" s="23">
        <f t="shared" si="4"/>
        <v>41.211101766190076</v>
      </c>
    </row>
    <row r="67" spans="1:8" x14ac:dyDescent="0.25">
      <c r="A67" s="50" t="s">
        <v>162</v>
      </c>
      <c r="B67" s="55">
        <v>2017</v>
      </c>
      <c r="C67" s="74">
        <v>3290</v>
      </c>
      <c r="D67" s="74">
        <v>1870</v>
      </c>
      <c r="E67" s="74">
        <v>1420</v>
      </c>
      <c r="F67" s="83">
        <f t="shared" si="7"/>
        <v>103.08641975308643</v>
      </c>
      <c r="G67" s="77">
        <f t="shared" si="3"/>
        <v>56.838905775075986</v>
      </c>
      <c r="H67" s="23">
        <f t="shared" si="4"/>
        <v>43.161094224924014</v>
      </c>
    </row>
    <row r="68" spans="1:8" x14ac:dyDescent="0.25">
      <c r="A68" s="51" t="s">
        <v>163</v>
      </c>
      <c r="B68" s="55">
        <v>2017</v>
      </c>
      <c r="C68" s="74">
        <v>8600</v>
      </c>
      <c r="D68" s="74">
        <v>5115</v>
      </c>
      <c r="E68" s="74">
        <v>3480</v>
      </c>
      <c r="F68" s="83">
        <f t="shared" si="7"/>
        <v>25.639152666179683</v>
      </c>
      <c r="G68" s="77">
        <f t="shared" si="3"/>
        <v>59.476744186046517</v>
      </c>
      <c r="H68" s="23">
        <f t="shared" si="4"/>
        <v>40.465116279069768</v>
      </c>
    </row>
    <row r="69" spans="1:8" x14ac:dyDescent="0.25">
      <c r="A69" s="46" t="s">
        <v>164</v>
      </c>
      <c r="B69" s="55">
        <v>2017</v>
      </c>
      <c r="C69" s="74">
        <v>813080</v>
      </c>
      <c r="D69" s="74">
        <v>444740</v>
      </c>
      <c r="E69" s="74">
        <v>368340</v>
      </c>
      <c r="F69" s="83">
        <f t="shared" si="7"/>
        <v>76.18735996324915</v>
      </c>
      <c r="G69" s="77">
        <f t="shared" si="3"/>
        <v>54.698184680474249</v>
      </c>
      <c r="H69" s="23">
        <f t="shared" si="4"/>
        <v>45.301815319525758</v>
      </c>
    </row>
    <row r="70" spans="1:8" x14ac:dyDescent="0.25">
      <c r="A70" s="46" t="s">
        <v>152</v>
      </c>
      <c r="B70" s="55">
        <v>2016</v>
      </c>
      <c r="C70" s="74">
        <v>494310</v>
      </c>
      <c r="D70" s="74">
        <v>264705</v>
      </c>
      <c r="E70" s="74">
        <v>229605</v>
      </c>
      <c r="F70" s="83">
        <f t="shared" ref="F70:F99" si="9">C70/L9*100-100</f>
        <v>40.128814981545219</v>
      </c>
      <c r="G70" s="77">
        <f t="shared" si="3"/>
        <v>53.550403592887051</v>
      </c>
      <c r="H70" s="23">
        <f t="shared" si="4"/>
        <v>46.449596407112949</v>
      </c>
    </row>
    <row r="71" spans="1:8" x14ac:dyDescent="0.25">
      <c r="A71" s="47" t="s">
        <v>59</v>
      </c>
      <c r="B71" s="55">
        <v>2016</v>
      </c>
      <c r="C71" s="74">
        <v>90185</v>
      </c>
      <c r="D71" s="74">
        <v>46085</v>
      </c>
      <c r="E71" s="74">
        <v>44105</v>
      </c>
      <c r="F71" s="83">
        <f t="shared" si="9"/>
        <v>-19.187619849818091</v>
      </c>
      <c r="G71" s="77">
        <f t="shared" si="3"/>
        <v>51.10051560680823</v>
      </c>
      <c r="H71" s="23">
        <f t="shared" si="4"/>
        <v>48.905028552420028</v>
      </c>
    </row>
    <row r="72" spans="1:8" x14ac:dyDescent="0.25">
      <c r="A72" s="47" t="s">
        <v>49</v>
      </c>
      <c r="B72" s="55">
        <v>2016</v>
      </c>
      <c r="C72" s="74">
        <v>90175</v>
      </c>
      <c r="D72" s="74">
        <v>49755</v>
      </c>
      <c r="E72" s="74">
        <v>40420</v>
      </c>
      <c r="F72" s="83">
        <f t="shared" si="9"/>
        <v>178.2062752599266</v>
      </c>
      <c r="G72" s="77">
        <f t="shared" si="3"/>
        <v>55.176046576102024</v>
      </c>
      <c r="H72" s="23">
        <f t="shared" si="4"/>
        <v>44.823953423897976</v>
      </c>
    </row>
    <row r="73" spans="1:8" x14ac:dyDescent="0.25">
      <c r="A73" s="47" t="s">
        <v>153</v>
      </c>
      <c r="B73" s="55">
        <v>2016</v>
      </c>
      <c r="C73" s="74">
        <v>18620</v>
      </c>
      <c r="D73" s="74">
        <v>9300</v>
      </c>
      <c r="E73" s="74">
        <v>9320</v>
      </c>
      <c r="F73" s="83">
        <f t="shared" si="9"/>
        <v>-50.208578457589049</v>
      </c>
      <c r="G73" s="77">
        <f t="shared" si="3"/>
        <v>49.946294307196567</v>
      </c>
      <c r="H73" s="23">
        <f t="shared" si="4"/>
        <v>50.05370569280344</v>
      </c>
    </row>
    <row r="74" spans="1:8" x14ac:dyDescent="0.25">
      <c r="A74" s="47" t="s">
        <v>46</v>
      </c>
      <c r="B74" s="55">
        <v>2016</v>
      </c>
      <c r="C74" s="74">
        <v>30465</v>
      </c>
      <c r="D74" s="74">
        <v>17135</v>
      </c>
      <c r="E74" s="74">
        <v>13335</v>
      </c>
      <c r="F74" s="83">
        <f t="shared" si="9"/>
        <v>36.406375929076745</v>
      </c>
      <c r="G74" s="77">
        <f t="shared" si="3"/>
        <v>56.244871163630393</v>
      </c>
      <c r="H74" s="23">
        <f t="shared" si="4"/>
        <v>43.771541112752338</v>
      </c>
    </row>
    <row r="75" spans="1:8" x14ac:dyDescent="0.25">
      <c r="A75" s="47" t="s">
        <v>51</v>
      </c>
      <c r="B75" s="55">
        <v>2016</v>
      </c>
      <c r="C75" s="74">
        <v>37250</v>
      </c>
      <c r="D75" s="74">
        <v>23035</v>
      </c>
      <c r="E75" s="74">
        <v>14215</v>
      </c>
      <c r="F75" s="83">
        <f t="shared" si="9"/>
        <v>1001.4192785334124</v>
      </c>
      <c r="G75" s="77">
        <f t="shared" ref="G75:G99" si="10">D75/C75*100</f>
        <v>61.838926174496642</v>
      </c>
      <c r="H75" s="23">
        <f t="shared" ref="H75:H99" si="11">E75/C75*100</f>
        <v>38.161073825503358</v>
      </c>
    </row>
    <row r="76" spans="1:8" x14ac:dyDescent="0.25">
      <c r="A76" s="47" t="s">
        <v>37</v>
      </c>
      <c r="B76" s="55">
        <v>2016</v>
      </c>
      <c r="C76" s="74">
        <v>27765</v>
      </c>
      <c r="D76" s="74">
        <v>17105</v>
      </c>
      <c r="E76" s="74">
        <v>10665</v>
      </c>
      <c r="F76" s="83">
        <f t="shared" si="9"/>
        <v>15.962911915800021</v>
      </c>
      <c r="G76" s="77">
        <f t="shared" si="10"/>
        <v>61.606338915901318</v>
      </c>
      <c r="H76" s="23">
        <f t="shared" si="11"/>
        <v>38.411669367909241</v>
      </c>
    </row>
    <row r="77" spans="1:8" x14ac:dyDescent="0.25">
      <c r="A77" s="47" t="s">
        <v>56</v>
      </c>
      <c r="B77" s="55">
        <v>2016</v>
      </c>
      <c r="C77" s="74">
        <v>21275</v>
      </c>
      <c r="D77" s="74">
        <v>7960</v>
      </c>
      <c r="E77" s="74">
        <v>13315</v>
      </c>
      <c r="F77" s="83">
        <f t="shared" si="9"/>
        <v>16.428610518250977</v>
      </c>
      <c r="G77" s="77">
        <f t="shared" si="10"/>
        <v>37.414806110458279</v>
      </c>
      <c r="H77" s="23">
        <f t="shared" si="11"/>
        <v>62.585193889541713</v>
      </c>
    </row>
    <row r="78" spans="1:8" x14ac:dyDescent="0.25">
      <c r="A78" s="47" t="s">
        <v>34</v>
      </c>
      <c r="B78" s="55">
        <v>2016</v>
      </c>
      <c r="C78" s="74">
        <v>18300</v>
      </c>
      <c r="D78" s="74">
        <v>10430</v>
      </c>
      <c r="E78" s="74">
        <v>7875</v>
      </c>
      <c r="F78" s="83">
        <f t="shared" si="9"/>
        <v>13.615198360961074</v>
      </c>
      <c r="G78" s="77">
        <f t="shared" si="10"/>
        <v>56.994535519125691</v>
      </c>
      <c r="H78" s="23">
        <f t="shared" si="11"/>
        <v>43.032786885245898</v>
      </c>
    </row>
    <row r="79" spans="1:8" x14ac:dyDescent="0.25">
      <c r="A79" s="47" t="s">
        <v>27</v>
      </c>
      <c r="B79" s="55">
        <v>2016</v>
      </c>
      <c r="C79" s="74">
        <v>20670</v>
      </c>
      <c r="D79" s="74">
        <v>11545</v>
      </c>
      <c r="E79" s="74">
        <v>9125</v>
      </c>
      <c r="F79" s="83">
        <f t="shared" si="9"/>
        <v>984.47009443861498</v>
      </c>
      <c r="G79" s="77">
        <f t="shared" si="10"/>
        <v>55.853894533139815</v>
      </c>
      <c r="H79" s="23">
        <f t="shared" si="11"/>
        <v>44.146105466860185</v>
      </c>
    </row>
    <row r="80" spans="1:8" x14ac:dyDescent="0.25">
      <c r="A80" s="47" t="s">
        <v>57</v>
      </c>
      <c r="B80" s="55">
        <v>2016</v>
      </c>
      <c r="C80" s="74">
        <v>11770</v>
      </c>
      <c r="D80" s="74">
        <v>6235</v>
      </c>
      <c r="E80" s="74">
        <v>5535</v>
      </c>
      <c r="F80" s="83">
        <f t="shared" si="9"/>
        <v>25.533276450511948</v>
      </c>
      <c r="G80" s="77">
        <f t="shared" si="10"/>
        <v>52.973661852166522</v>
      </c>
      <c r="H80" s="23">
        <f t="shared" si="11"/>
        <v>47.026338147833471</v>
      </c>
    </row>
    <row r="81" spans="1:8" x14ac:dyDescent="0.25">
      <c r="A81" s="47" t="s">
        <v>62</v>
      </c>
      <c r="B81" s="55">
        <v>2016</v>
      </c>
      <c r="C81" s="74">
        <v>10390</v>
      </c>
      <c r="D81" s="74">
        <v>3770</v>
      </c>
      <c r="E81" s="74">
        <v>6615</v>
      </c>
      <c r="F81" s="83">
        <f t="shared" si="9"/>
        <v>-10.523596279710645</v>
      </c>
      <c r="G81" s="77">
        <f t="shared" si="10"/>
        <v>36.284889316650627</v>
      </c>
      <c r="H81" s="23">
        <f t="shared" si="11"/>
        <v>63.666987487969209</v>
      </c>
    </row>
    <row r="82" spans="1:8" x14ac:dyDescent="0.25">
      <c r="A82" s="47" t="s">
        <v>154</v>
      </c>
      <c r="B82" s="55">
        <v>2016</v>
      </c>
      <c r="C82" s="74">
        <v>10025</v>
      </c>
      <c r="D82" s="74">
        <v>6855</v>
      </c>
      <c r="E82" s="74">
        <v>3170</v>
      </c>
      <c r="F82" s="83">
        <f t="shared" si="9"/>
        <v>-3.2522679019494376</v>
      </c>
      <c r="G82" s="77">
        <f t="shared" si="10"/>
        <v>68.379052369077314</v>
      </c>
      <c r="H82" s="23">
        <f t="shared" si="11"/>
        <v>31.620947630922693</v>
      </c>
    </row>
    <row r="83" spans="1:8" x14ac:dyDescent="0.25">
      <c r="A83" s="47" t="s">
        <v>50</v>
      </c>
      <c r="B83" s="55">
        <v>2016</v>
      </c>
      <c r="C83" s="74">
        <v>8940</v>
      </c>
      <c r="D83" s="74">
        <v>4890</v>
      </c>
      <c r="E83" s="74">
        <v>4045</v>
      </c>
      <c r="F83" s="83">
        <f t="shared" si="9"/>
        <v>23.344370860927157</v>
      </c>
      <c r="G83" s="77">
        <f t="shared" si="10"/>
        <v>54.697986577181211</v>
      </c>
      <c r="H83" s="23">
        <f t="shared" si="11"/>
        <v>45.246085011185684</v>
      </c>
    </row>
    <row r="84" spans="1:8" x14ac:dyDescent="0.25">
      <c r="A84" s="47" t="s">
        <v>32</v>
      </c>
      <c r="B84" s="55">
        <v>2016</v>
      </c>
      <c r="C84" s="74">
        <v>9605</v>
      </c>
      <c r="D84" s="74">
        <v>5285</v>
      </c>
      <c r="E84" s="74">
        <v>4320</v>
      </c>
      <c r="F84" s="83">
        <f t="shared" si="9"/>
        <v>48.54624188060626</v>
      </c>
      <c r="G84" s="77">
        <f t="shared" si="10"/>
        <v>55.023425299323272</v>
      </c>
      <c r="H84" s="23">
        <f t="shared" si="11"/>
        <v>44.976574700676728</v>
      </c>
    </row>
    <row r="85" spans="1:8" x14ac:dyDescent="0.25">
      <c r="A85" s="47" t="s">
        <v>61</v>
      </c>
      <c r="B85" s="55">
        <v>2016</v>
      </c>
      <c r="C85" s="74">
        <v>8955</v>
      </c>
      <c r="D85" s="74">
        <v>5660</v>
      </c>
      <c r="E85" s="74">
        <v>3295</v>
      </c>
      <c r="F85" s="83">
        <f t="shared" si="9"/>
        <v>291.5609969392217</v>
      </c>
      <c r="G85" s="77">
        <f t="shared" si="10"/>
        <v>63.204913456169741</v>
      </c>
      <c r="H85" s="23">
        <f t="shared" si="11"/>
        <v>36.795086543830266</v>
      </c>
    </row>
    <row r="86" spans="1:8" x14ac:dyDescent="0.25">
      <c r="A86" s="48" t="s">
        <v>155</v>
      </c>
      <c r="B86" s="55">
        <v>2016</v>
      </c>
      <c r="C86" s="75">
        <f>'2016_A6_Rohdaten'!B22+'2016_A6_Rohdaten'!B24+'2016_A6_Rohdaten'!B25+'2016_A6_Rohdaten'!B26+'2016_A6_Rohdaten'!B27+'2016_A6_Rohdaten'!B28+'2016_A6_Rohdaten'!B29+'2016_A6_Rohdaten'!B43+'2016_A6_Rohdaten'!B32+'2016_A6_Rohdaten'!B30+'2016_A6_Rohdaten'!B34+'2016_A6_Rohdaten'!B35+'2016_A6_Rohdaten'!B36+'2016_A6_Rohdaten'!B37+'2016_A6_Rohdaten'!B38+'2016_A6_Rohdaten'!B45+'2016_A6_Rohdaten'!B46+'2016_A6_Rohdaten'!B47+'2016_A6_Rohdaten'!B48+'2016_A6_Rohdaten'!B50+'2016_A6_Rohdaten'!B55+'2016_A6_Rohdaten'!B56+'2016_A6_Rohdaten'!B58+'2016_A6_Rohdaten'!B59+'2016_A6_Rohdaten'!B60+'2016_A6_Rohdaten'!B62+'2016_A6_Rohdaten'!B64+'2016_A6_Rohdaten'!B66</f>
        <v>309960</v>
      </c>
      <c r="D86" s="75">
        <f>'2016_A6_Rohdaten'!C22+'2016_A6_Rohdaten'!C24+'2016_A6_Rohdaten'!C25+'2016_A6_Rohdaten'!C26+'2016_A6_Rohdaten'!C27+'2016_A6_Rohdaten'!C28+'2016_A6_Rohdaten'!C29+'2016_A6_Rohdaten'!C43+'2016_A6_Rohdaten'!C32+'2016_A6_Rohdaten'!C30+'2016_A6_Rohdaten'!C34+'2016_A6_Rohdaten'!C35+'2016_A6_Rohdaten'!C36+'2016_A6_Rohdaten'!C37+'2016_A6_Rohdaten'!C38+'2016_A6_Rohdaten'!C45+'2016_A6_Rohdaten'!C46+'2016_A6_Rohdaten'!C47+'2016_A6_Rohdaten'!C48+'2016_A6_Rohdaten'!C50+'2016_A6_Rohdaten'!C55+'2016_A6_Rohdaten'!C56+'2016_A6_Rohdaten'!C58+'2016_A6_Rohdaten'!C59+'2016_A6_Rohdaten'!C60+'2016_A6_Rohdaten'!C62+'2016_A6_Rohdaten'!C64+'2016_A6_Rohdaten'!C66</f>
        <v>172690</v>
      </c>
      <c r="E86" s="75">
        <f>'2016_A6_Rohdaten'!D22+'2016_A6_Rohdaten'!D24+'2016_A6_Rohdaten'!D25+'2016_A6_Rohdaten'!D26+'2016_A6_Rohdaten'!D27+'2016_A6_Rohdaten'!D28+'2016_A6_Rohdaten'!D29+'2016_A6_Rohdaten'!D43+'2016_A6_Rohdaten'!D32+'2016_A6_Rohdaten'!D30+'2016_A6_Rohdaten'!D34+'2016_A6_Rohdaten'!D35+'2016_A6_Rohdaten'!D36+'2016_A6_Rohdaten'!D37+'2016_A6_Rohdaten'!D38+'2016_A6_Rohdaten'!D45+'2016_A6_Rohdaten'!D46+'2016_A6_Rohdaten'!D47+'2016_A6_Rohdaten'!D48+'2016_A6_Rohdaten'!D50+'2016_A6_Rohdaten'!D55+'2016_A6_Rohdaten'!D56+'2016_A6_Rohdaten'!D58+'2016_A6_Rohdaten'!D59+'2016_A6_Rohdaten'!D60+'2016_A6_Rohdaten'!D62+'2016_A6_Rohdaten'!D64+'2016_A6_Rohdaten'!D66</f>
        <v>137280</v>
      </c>
      <c r="F86" s="83">
        <f t="shared" si="9"/>
        <v>85.356168970961107</v>
      </c>
      <c r="G86" s="77">
        <f t="shared" si="10"/>
        <v>55.713640469738039</v>
      </c>
      <c r="H86" s="23">
        <f t="shared" si="11"/>
        <v>44.289585753000388</v>
      </c>
    </row>
    <row r="87" spans="1:8" x14ac:dyDescent="0.25">
      <c r="A87" s="46" t="s">
        <v>156</v>
      </c>
      <c r="B87" s="55">
        <v>2016</v>
      </c>
      <c r="C87" s="74">
        <v>34265</v>
      </c>
      <c r="D87" s="74">
        <v>23690</v>
      </c>
      <c r="E87" s="74">
        <v>10570</v>
      </c>
      <c r="F87" s="83">
        <f t="shared" si="9"/>
        <v>140.13595907211439</v>
      </c>
      <c r="G87" s="77">
        <f t="shared" si="10"/>
        <v>69.137603969064642</v>
      </c>
      <c r="H87" s="23">
        <f t="shared" si="11"/>
        <v>30.847803881511748</v>
      </c>
    </row>
    <row r="88" spans="1:8" x14ac:dyDescent="0.25">
      <c r="A88" s="46" t="s">
        <v>157</v>
      </c>
      <c r="B88" s="55">
        <v>2016</v>
      </c>
      <c r="C88" s="74">
        <v>15115</v>
      </c>
      <c r="D88" s="74">
        <v>6785</v>
      </c>
      <c r="E88" s="74">
        <v>8330</v>
      </c>
      <c r="F88" s="83">
        <f t="shared" si="9"/>
        <v>28.125794693566149</v>
      </c>
      <c r="G88" s="77">
        <f t="shared" si="10"/>
        <v>44.889182930863377</v>
      </c>
      <c r="H88" s="23">
        <f t="shared" si="11"/>
        <v>55.110817069136623</v>
      </c>
    </row>
    <row r="89" spans="1:8" x14ac:dyDescent="0.25">
      <c r="A89" s="49" t="s">
        <v>158</v>
      </c>
      <c r="B89" s="55">
        <v>2016</v>
      </c>
      <c r="C89" s="74">
        <v>189460</v>
      </c>
      <c r="D89" s="74">
        <v>107575</v>
      </c>
      <c r="E89" s="74">
        <v>81885</v>
      </c>
      <c r="F89" s="83">
        <f t="shared" si="9"/>
        <v>157.64952266978543</v>
      </c>
      <c r="G89" s="77">
        <f t="shared" si="10"/>
        <v>56.779795207431647</v>
      </c>
      <c r="H89" s="23">
        <f t="shared" si="11"/>
        <v>43.220204792568353</v>
      </c>
    </row>
    <row r="90" spans="1:8" x14ac:dyDescent="0.25">
      <c r="A90" s="47" t="s">
        <v>159</v>
      </c>
      <c r="B90" s="55">
        <v>2016</v>
      </c>
      <c r="C90" s="74">
        <v>68005</v>
      </c>
      <c r="D90" s="74">
        <v>41085</v>
      </c>
      <c r="E90" s="74">
        <v>26920</v>
      </c>
      <c r="F90" s="83">
        <f t="shared" si="9"/>
        <v>1145.9692194943204</v>
      </c>
      <c r="G90" s="77">
        <f t="shared" si="10"/>
        <v>60.414675391515324</v>
      </c>
      <c r="H90" s="23">
        <f t="shared" si="11"/>
        <v>39.585324608484669</v>
      </c>
    </row>
    <row r="91" spans="1:8" x14ac:dyDescent="0.25">
      <c r="A91" s="47" t="s">
        <v>160</v>
      </c>
      <c r="B91" s="55">
        <v>2016</v>
      </c>
      <c r="C91" s="74">
        <v>32755</v>
      </c>
      <c r="D91" s="74">
        <v>19005</v>
      </c>
      <c r="E91" s="74">
        <v>13750</v>
      </c>
      <c r="F91" s="83">
        <f t="shared" si="9"/>
        <v>339.78249194414605</v>
      </c>
      <c r="G91" s="77">
        <f t="shared" si="10"/>
        <v>58.021676079987785</v>
      </c>
      <c r="H91" s="23">
        <f t="shared" si="11"/>
        <v>41.978323920012208</v>
      </c>
    </row>
    <row r="92" spans="1:8" x14ac:dyDescent="0.25">
      <c r="A92" s="47" t="s">
        <v>112</v>
      </c>
      <c r="B92" s="55">
        <v>2016</v>
      </c>
      <c r="C92" s="74">
        <v>19775</v>
      </c>
      <c r="D92" s="74">
        <v>12900</v>
      </c>
      <c r="E92" s="74">
        <v>6875</v>
      </c>
      <c r="F92" s="83">
        <f t="shared" si="9"/>
        <v>493.6655658961273</v>
      </c>
      <c r="G92" s="77">
        <f t="shared" si="10"/>
        <v>65.233881163084703</v>
      </c>
      <c r="H92" s="23">
        <f t="shared" si="11"/>
        <v>34.766118836915297</v>
      </c>
    </row>
    <row r="93" spans="1:8" x14ac:dyDescent="0.25">
      <c r="A93" s="47" t="s">
        <v>134</v>
      </c>
      <c r="B93" s="55">
        <v>2016</v>
      </c>
      <c r="C93" s="74">
        <v>8990</v>
      </c>
      <c r="D93" s="74">
        <v>4430</v>
      </c>
      <c r="E93" s="74">
        <v>4555</v>
      </c>
      <c r="F93" s="83">
        <f t="shared" si="9"/>
        <v>62.391618497109846</v>
      </c>
      <c r="G93" s="77">
        <f t="shared" si="10"/>
        <v>49.276974416017801</v>
      </c>
      <c r="H93" s="23">
        <f t="shared" si="11"/>
        <v>50.667408231368185</v>
      </c>
    </row>
    <row r="94" spans="1:8" x14ac:dyDescent="0.25">
      <c r="A94" s="47" t="s">
        <v>116</v>
      </c>
      <c r="B94" s="55">
        <v>2016</v>
      </c>
      <c r="C94" s="74">
        <v>8360</v>
      </c>
      <c r="D94" s="74">
        <v>3880</v>
      </c>
      <c r="E94" s="74">
        <v>4480</v>
      </c>
      <c r="F94" s="83">
        <f t="shared" si="9"/>
        <v>-13.511276639768255</v>
      </c>
      <c r="G94" s="77">
        <f t="shared" si="10"/>
        <v>46.411483253588514</v>
      </c>
      <c r="H94" s="23">
        <f t="shared" si="11"/>
        <v>53.588516746411486</v>
      </c>
    </row>
    <row r="95" spans="1:8" x14ac:dyDescent="0.25">
      <c r="A95" s="46" t="s">
        <v>137</v>
      </c>
      <c r="B95" s="55">
        <v>2016</v>
      </c>
      <c r="C95" s="74">
        <v>945</v>
      </c>
      <c r="D95" s="74">
        <v>520</v>
      </c>
      <c r="E95" s="74">
        <v>425</v>
      </c>
      <c r="F95" s="83">
        <f t="shared" si="9"/>
        <v>41.679160419790094</v>
      </c>
      <c r="G95" s="77">
        <f t="shared" si="10"/>
        <v>55.026455026455025</v>
      </c>
      <c r="H95" s="23">
        <f t="shared" si="11"/>
        <v>44.973544973544968</v>
      </c>
    </row>
    <row r="96" spans="1:8" x14ac:dyDescent="0.25">
      <c r="A96" s="46" t="s">
        <v>161</v>
      </c>
      <c r="B96" s="55">
        <v>2016</v>
      </c>
      <c r="C96" s="75">
        <f>C97+C98</f>
        <v>11090</v>
      </c>
      <c r="D96" s="75">
        <f>D97+D98</f>
        <v>6735</v>
      </c>
      <c r="E96" s="75">
        <f t="shared" ref="E96" si="12">E97+E98</f>
        <v>4355</v>
      </c>
      <c r="F96" s="83">
        <f t="shared" si="9"/>
        <v>31.010041346721806</v>
      </c>
      <c r="G96" s="77">
        <f t="shared" si="10"/>
        <v>60.730387736699733</v>
      </c>
      <c r="H96" s="23">
        <f t="shared" si="11"/>
        <v>39.269612263300267</v>
      </c>
    </row>
    <row r="97" spans="1:8" x14ac:dyDescent="0.25">
      <c r="A97" s="50" t="s">
        <v>162</v>
      </c>
      <c r="B97" s="55">
        <v>2016</v>
      </c>
      <c r="C97" s="74">
        <v>2630</v>
      </c>
      <c r="D97" s="74">
        <v>1550</v>
      </c>
      <c r="E97" s="74">
        <v>1080</v>
      </c>
      <c r="F97" s="83">
        <f t="shared" si="9"/>
        <v>62.345679012345698</v>
      </c>
      <c r="G97" s="77">
        <f t="shared" si="10"/>
        <v>58.935361216730044</v>
      </c>
      <c r="H97" s="23">
        <f t="shared" si="11"/>
        <v>41.064638783269963</v>
      </c>
    </row>
    <row r="98" spans="1:8" x14ac:dyDescent="0.25">
      <c r="A98" s="51" t="s">
        <v>163</v>
      </c>
      <c r="B98" s="55">
        <v>2016</v>
      </c>
      <c r="C98" s="74">
        <v>8460</v>
      </c>
      <c r="D98" s="74">
        <v>5185</v>
      </c>
      <c r="E98" s="74">
        <v>3275</v>
      </c>
      <c r="F98" s="83">
        <f t="shared" si="9"/>
        <v>23.593864134404669</v>
      </c>
      <c r="G98" s="77">
        <f t="shared" si="10"/>
        <v>61.288416075650119</v>
      </c>
      <c r="H98" s="23">
        <f t="shared" si="11"/>
        <v>38.711583924349881</v>
      </c>
    </row>
    <row r="99" spans="1:8" x14ac:dyDescent="0.25">
      <c r="A99" s="46" t="s">
        <v>164</v>
      </c>
      <c r="B99" s="55">
        <v>2016</v>
      </c>
      <c r="C99" s="74">
        <v>745185</v>
      </c>
      <c r="D99" s="74">
        <v>410010</v>
      </c>
      <c r="E99" s="74">
        <v>335175</v>
      </c>
      <c r="F99" s="83">
        <f t="shared" si="9"/>
        <v>61.47510433685963</v>
      </c>
      <c r="G99" s="77">
        <f t="shared" si="10"/>
        <v>55.021236337285373</v>
      </c>
      <c r="H99" s="23">
        <f t="shared" si="11"/>
        <v>44.978763662714627</v>
      </c>
    </row>
    <row r="100" spans="1:8" x14ac:dyDescent="0.25">
      <c r="A100" s="52"/>
      <c r="B100" s="29"/>
      <c r="C100" s="78"/>
      <c r="D100" s="79"/>
      <c r="E100" s="79"/>
      <c r="F100" s="53"/>
      <c r="G100" s="53"/>
    </row>
    <row r="101" spans="1:8" x14ac:dyDescent="0.25">
      <c r="A101" s="162" t="s">
        <v>167</v>
      </c>
      <c r="B101" s="162"/>
      <c r="C101" s="162"/>
      <c r="D101" s="162"/>
      <c r="E101" s="162"/>
      <c r="F101" s="162"/>
      <c r="G101" s="54"/>
    </row>
    <row r="102" spans="1:8" x14ac:dyDescent="0.25">
      <c r="A102" s="162" t="s">
        <v>168</v>
      </c>
      <c r="B102" s="162"/>
      <c r="C102" s="162"/>
      <c r="D102" s="162"/>
      <c r="E102" s="162"/>
      <c r="F102" s="162"/>
      <c r="G102" s="54"/>
    </row>
    <row r="103" spans="1:8" x14ac:dyDescent="0.25">
      <c r="A103" s="49"/>
      <c r="B103" s="29"/>
      <c r="C103" s="78"/>
      <c r="D103" s="79"/>
      <c r="E103" s="79"/>
      <c r="F103" s="53"/>
      <c r="G103" s="53"/>
    </row>
    <row r="104" spans="1:8" x14ac:dyDescent="0.25">
      <c r="A104" s="50" t="s">
        <v>144</v>
      </c>
      <c r="B104" s="21"/>
      <c r="C104" s="73"/>
      <c r="D104" s="73"/>
      <c r="E104" s="73"/>
      <c r="F104" s="22"/>
      <c r="G104" s="22"/>
    </row>
  </sheetData>
  <mergeCells count="17">
    <mergeCell ref="A102:F102"/>
    <mergeCell ref="J5:J8"/>
    <mergeCell ref="K5:K8"/>
    <mergeCell ref="L5:L7"/>
    <mergeCell ref="A5:A8"/>
    <mergeCell ref="B5:B8"/>
    <mergeCell ref="C5:C7"/>
    <mergeCell ref="D5:D7"/>
    <mergeCell ref="E5:E7"/>
    <mergeCell ref="F5:F7"/>
    <mergeCell ref="D8:E8"/>
    <mergeCell ref="G7:H8"/>
    <mergeCell ref="O7:P8"/>
    <mergeCell ref="N5:N7"/>
    <mergeCell ref="M8:N8"/>
    <mergeCell ref="M5:M7"/>
    <mergeCell ref="A101:F101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2019_A6</vt:lpstr>
      <vt:lpstr>A6_Berechnung</vt:lpstr>
      <vt:lpstr>2019_Rohdaten</vt:lpstr>
      <vt:lpstr>2019_Rand_Grafik_Rohdaten</vt:lpstr>
      <vt:lpstr>2018_A6_Rand</vt:lpstr>
      <vt:lpstr>2018_A6_Rand_Grafik</vt:lpstr>
      <vt:lpstr>2018_A6_Zeitreihe</vt:lpstr>
      <vt:lpstr>2016_Rand_Grafik</vt:lpstr>
      <vt:lpstr>2018_A6_Zeitreihe_Berechnung</vt:lpstr>
      <vt:lpstr>2005_A6_Rohdaten</vt:lpstr>
      <vt:lpstr>2016_A6_Rohdaten</vt:lpstr>
      <vt:lpstr>2017_A6_Rohdaten</vt:lpstr>
      <vt:lpstr>2018_A6_Rohdaten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2019-09-02T06:01:15Z</dcterms:created>
  <dcterms:modified xsi:type="dcterms:W3CDTF">2020-07-17T09:36:29Z</dcterms:modified>
</cp:coreProperties>
</file>