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ww\Desktop\programowanie\Kurs\PRACE-DODATKOWE\KajoDATA\Dashboard\"/>
    </mc:Choice>
  </mc:AlternateContent>
  <xr:revisionPtr revIDLastSave="0" documentId="13_ncr:1_{6395EEC5-2E02-41B8-BDD2-DE40FE3ED909}" xr6:coauthVersionLast="47" xr6:coauthVersionMax="47" xr10:uidLastSave="{00000000-0000-0000-0000-000000000000}"/>
  <bookViews>
    <workbookView xWindow="-120" yWindow="-120" windowWidth="51840" windowHeight="21240" activeTab="2" xr2:uid="{00000000-000D-0000-FFFF-FFFF00000000}"/>
  </bookViews>
  <sheets>
    <sheet name="Strona 1" sheetId="1" r:id="rId1"/>
    <sheet name="Strona 2" sheetId="2" r:id="rId2"/>
    <sheet name="Strona 3" sheetId="3" r:id="rId3"/>
    <sheet name="dane" sheetId="4" state="hidden" r:id="rId4"/>
  </sheets>
  <definedNames>
    <definedName name="Slicer_Czas_dostępu1">#N/A</definedName>
    <definedName name="Slicer_Grupa_Kohort1">#N/A</definedName>
    <definedName name="Slicer_Status_Sub1">#N/A</definedName>
    <definedName name="Slicer_Typ_Ceny1">#N/A</definedName>
    <definedName name="Timeline_Kohorta">#N/A</definedName>
  </definedNames>
  <calcPr calcId="191029"/>
  <pivotCaches>
    <pivotCache cacheId="0" r:id="rId5"/>
    <pivotCache cacheId="1" r:id="rId6"/>
    <pivotCache cacheId="2" r:id="rId7"/>
    <pivotCache cacheId="3" r:id="rId8"/>
    <pivotCache cacheId="2575" r:id="rId9"/>
    <pivotCache cacheId="2578" r:id="rId10"/>
    <pivotCache cacheId="2581" r:id="rId11"/>
    <pivotCache cacheId="2584" r:id="rId12"/>
    <pivotCache cacheId="2587" r:id="rId13"/>
    <pivotCache cacheId="2590" r:id="rId14"/>
    <pivotCache cacheId="2593" r:id="rId15"/>
    <pivotCache cacheId="2596" r:id="rId16"/>
    <pivotCache cacheId="2599" r:id="rId17"/>
    <pivotCache cacheId="2602" r:id="rId18"/>
    <pivotCache cacheId="2605" r:id="rId19"/>
    <pivotCache cacheId="2608" r:id="rId20"/>
    <pivotCache cacheId="2611" r:id="rId21"/>
    <pivotCache cacheId="2614" r:id="rId22"/>
    <pivotCache cacheId="2617" r:id="rId23"/>
    <pivotCache cacheId="2620" r:id="rId24"/>
    <pivotCache cacheId="2623" r:id="rId25"/>
  </pivotCaches>
  <extLst>
    <ext xmlns:x14="http://schemas.microsoft.com/office/spreadsheetml/2009/9/main" uri="{876F7934-8845-4945-9796-88D515C7AA90}">
      <x14:pivotCaches>
        <pivotCache cacheId="21"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DS_Cleaned_Transactions_a89d64cc-c874-44cc-b0d4-3251ccaa67d3" name="KDS_Cleaned_Transactions" connection="Query - KDS_Cleaned_Transactions"/>
          <x15:modelTable id="KDS_Long_Retention_ed287512-67c8-4852-b6cc-ebacfe5fc554" name="KDS_Long_Retention" connection="Query - KDS_Long_Retention"/>
          <x15:modelTable id="KDS_Matrix_c35393ae-371b-4622-b988-c9924834b8d1" name="KDS_Matrix" connection="Query - KDS_Matrix"/>
        </x15:modelTables>
        <x15:modelRelationships>
          <x15:modelRelationship fromTable="KDS_Cleaned_Transactions" fromColumn="Klient" toTable="KDS_Matrix" toColumn="Klient"/>
          <x15:modelRelationship fromTable="KDS_Long_Retention" fromColumn="Klient" toTable="KDS_Matrix" toColumn="Klient"/>
        </x15:modelRelationships>
        <x15:extLst>
          <ext xmlns:x16="http://schemas.microsoft.com/office/spreadsheetml/2014/11/main" uri="{9835A34E-60A6-4A7C-AAB8-D5F71C897F49}">
            <x16:modelTimeGroupings>
              <x16:modelTimeGrouping tableName="KDS_Cleaned_Transactions" columnName="Data transakcji" columnId="Data transakcji">
                <x16:calculatedTimeColumn columnName="Data transakcji (Year)" columnId="Data transakcji (Year)" contentType="years" isSelected="1"/>
                <x16:calculatedTimeColumn columnName="Data transakcji (Quarter)" columnId="Data transakcji (Quarter)" contentType="quarters" isSelected="1"/>
                <x16:calculatedTimeColumn columnName="Data transakcji (Month Index)" columnId="Data transakcji (Month Index)" contentType="monthsindex" isSelected="1"/>
                <x16:calculatedTimeColumn columnName="Data transakcji (Month)" columnId="Data transakcji (Month)" contentType="months" isSelected="1"/>
              </x16:modelTimeGrouping>
              <x16:modelTimeGrouping tableName="KDS_Long_Retention" columnName="Kohorta" columnId="Kohorta">
                <x16:calculatedTimeColumn columnName="Kohorta (Year)" columnId="Kohorta (Year)" contentType="years" isSelected="1"/>
                <x16:calculatedTimeColumn columnName="Kohorta (Quarter)" columnId="Kohorta (Quarter)" contentType="quarters" isSelected="1"/>
                <x16:calculatedTimeColumn columnName="Kohorta (Month Index)" columnId="Kohorta (Month Index)" contentType="monthsindex" isSelected="1"/>
                <x16:calculatedTimeColumn columnName="Kohorta (Month)" columnId="Kohorta (Month)" contentType="months" isSelected="1"/>
              </x16:modelTimeGrouping>
              <x16:modelTimeGrouping tableName="KDS_Matrix" columnName="Kohorta" columnId="Kohorta">
                <x16:calculatedTimeColumn columnName="Kohorta (Year)" columnId="Kohorta (Year)" contentType="years" isSelected="1"/>
                <x16:calculatedTimeColumn columnName="Kohorta (Quarter)" columnId="Kohorta (Quarter)" contentType="quarters" isSelected="1"/>
                <x16:calculatedTimeColumn columnName="Kohorta (Month Index)" columnId="Kohorta (Month Index)" contentType="monthsindex" isSelected="1"/>
                <x16:calculatedTimeColumn columnName="Kohorta (Month)" columnId="Kohorta (Month)" contentType="months" isSelected="1"/>
              </x16:modelTimeGrouping>
              <x16:modelTimeGrouping tableName="KDS_Long_Retention" columnName="Data_Miesiac" columnId="Data_Miesiac">
                <x16:calculatedTimeColumn columnName="Data_Miesiac (Year)" columnId="Data_Miesiac (Year)" contentType="years" isSelected="1"/>
                <x16:calculatedTimeColumn columnName="Data_Miesiac (Quarter)" columnId="Data_Miesiac (Quarter)" contentType="quarters" isSelected="1"/>
                <x16:calculatedTimeColumn columnName="Data_Miesiac (Month Index)" columnId="Data_Miesiac (Month Index)" contentType="monthsindex" isSelected="1"/>
                <x16:calculatedTimeColumn columnName="Data_Miesiac (Month)" columnId="Data_Miesiac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4" l="1"/>
  <c r="B26" i="4"/>
  <c r="B25" i="4"/>
  <c r="B18" i="4"/>
  <c r="B19" i="4"/>
  <c r="B28" i="4"/>
  <c r="B20" i="4"/>
  <c r="B21" i="4"/>
  <c r="S23" i="4"/>
  <c r="S2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D02931-8C59-477B-A0E4-1459B3D4F12F}" name="Query - KDS_Cleaned_Transactions" description="Connection to the 'KDS_Cleaned_Transactions' query in the workbook." type="100" refreshedVersion="8" minRefreshableVersion="5">
    <extLst>
      <ext xmlns:x15="http://schemas.microsoft.com/office/spreadsheetml/2010/11/main" uri="{DE250136-89BD-433C-8126-D09CA5730AF9}">
        <x15:connection id="57e260d9-3596-44cb-a94c-ebd13830a69d">
          <x15:oledbPr connection="Provider=Microsoft.Mashup.OleDb.1;Data Source=$Workbook$;Location=KDS_Cleaned_Transactions;Extended Properties=&quot;&quot;">
            <x15:dbTables>
              <x15:dbTable name="KDS_Cleaned_Transactions"/>
            </x15:dbTables>
          </x15:oledbPr>
        </x15:connection>
      </ext>
    </extLst>
  </connection>
  <connection id="2" xr16:uid="{C8C621ED-E7C7-45C4-8CEB-9FB179025E19}" name="Query - KDS_Long_Retention" description="Connection to the 'KDS_Long_Retention' query in the workbook." type="100" refreshedVersion="8" minRefreshableVersion="5" saveData="1">
    <extLst>
      <ext xmlns:x15="http://schemas.microsoft.com/office/spreadsheetml/2010/11/main" uri="{DE250136-89BD-433C-8126-D09CA5730AF9}">
        <x15:connection id="55f85164-9dc9-4536-a079-e1a965e8bbad"/>
      </ext>
    </extLst>
  </connection>
  <connection id="3" xr16:uid="{202C9EF2-0297-4E62-8690-D64CB09E4FD1}" name="Query - KDS_Matrix" description="Connection to the 'KDS_Matrix' query in the workbook." type="100" refreshedVersion="8" minRefreshableVersion="5">
    <extLst>
      <ext xmlns:x15="http://schemas.microsoft.com/office/spreadsheetml/2010/11/main" uri="{DE250136-89BD-433C-8126-D09CA5730AF9}">
        <x15:connection id="593c3ae7-fdcf-42f1-96c9-b2281b562fbf">
          <x15:oledbPr connection="Provider=Microsoft.Mashup.OleDb.1;Data Source=$Workbook$;Location=KDS_Matrix;Extended Properties=&quot;&quot;">
            <x15:dbTables>
              <x15:dbTable name="KDS_Matrix"/>
            </x15:dbTables>
          </x15:oledbPr>
        </x15:connection>
      </ext>
    </extLst>
  </connection>
  <connection id="4" xr16:uid="{4F2DD836-AEE0-4533-88EB-5462D4AAC3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KDS_Matrix].[Wrocil].&amp;[1]}"/>
    <s v="{[KDS_Matrix].[Status_Sub].[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<sst xmlns="http://schemas.openxmlformats.org/spreadsheetml/2006/main" count="214" uniqueCount="62">
  <si>
    <t>STRONA 1</t>
  </si>
  <si>
    <t>SUMA PRZYCHODÓW</t>
  </si>
  <si>
    <t>ŚREDNI PRZYCHÓD NA KLIENTA</t>
  </si>
  <si>
    <t>AKTYWNI UŻYTKOWNICY</t>
  </si>
  <si>
    <t>STRONA 2</t>
  </si>
  <si>
    <t>LICZBA POWROTÓW</t>
  </si>
  <si>
    <t>% UŻYTKOWNIKÓW POWRACAJACYCH</t>
  </si>
  <si>
    <t>Row Labels</t>
  </si>
  <si>
    <t>Grand Total</t>
  </si>
  <si>
    <t>2023</t>
  </si>
  <si>
    <t>lis</t>
  </si>
  <si>
    <t>gru</t>
  </si>
  <si>
    <t>2024</t>
  </si>
  <si>
    <t>sty</t>
  </si>
  <si>
    <t>lut</t>
  </si>
  <si>
    <t>mar</t>
  </si>
  <si>
    <t>kwi</t>
  </si>
  <si>
    <t>maj</t>
  </si>
  <si>
    <t>cze</t>
  </si>
  <si>
    <t>lip</t>
  </si>
  <si>
    <t>sie</t>
  </si>
  <si>
    <t>wrz</t>
  </si>
  <si>
    <t>paź</t>
  </si>
  <si>
    <t>2025</t>
  </si>
  <si>
    <t>2026</t>
  </si>
  <si>
    <t>Distinct Count of Klient</t>
  </si>
  <si>
    <t>e</t>
  </si>
  <si>
    <t>Suma przychodów</t>
  </si>
  <si>
    <t>Miesiąc</t>
  </si>
  <si>
    <t>Rok</t>
  </si>
  <si>
    <t>Sum of LTV_Total</t>
  </si>
  <si>
    <t>Average of LTV_Total</t>
  </si>
  <si>
    <t>Average of Suma_Miesiecy</t>
  </si>
  <si>
    <t>ŚREDNI CZAS ŻYCIA UŻYTKOWNIKA</t>
  </si>
  <si>
    <t>Status_Sub</t>
  </si>
  <si>
    <t>Aktywni klienci</t>
  </si>
  <si>
    <t xml:space="preserve">             </t>
  </si>
  <si>
    <t>Column Labels</t>
  </si>
  <si>
    <t>Average of Aktywny</t>
  </si>
  <si>
    <t>Kohorta</t>
  </si>
  <si>
    <t>Nowi użytkownicy</t>
  </si>
  <si>
    <t>Średnia LTV</t>
  </si>
  <si>
    <t>1</t>
  </si>
  <si>
    <t>Wrocil</t>
  </si>
  <si>
    <t>Średni przychód z klienta</t>
  </si>
  <si>
    <t>Średni przychód z powracającego klienta</t>
  </si>
  <si>
    <t>Sum of Wrocil</t>
  </si>
  <si>
    <t xml:space="preserve">Retencja po 12 miesiacach </t>
  </si>
  <si>
    <t>Retencja po 12 miesiacach</t>
  </si>
  <si>
    <t>Stali</t>
  </si>
  <si>
    <t>Stali klienci</t>
  </si>
  <si>
    <t>0000000000000</t>
  </si>
  <si>
    <t>Średnia kwota transakcji</t>
  </si>
  <si>
    <t>Użytkownicy aktywni</t>
  </si>
  <si>
    <t xml:space="preserve">Suma LTV </t>
  </si>
  <si>
    <t>All</t>
  </si>
  <si>
    <t>Promocyjna</t>
  </si>
  <si>
    <t>Standardowa</t>
  </si>
  <si>
    <t>NOWI UŻYTKOWNICY</t>
  </si>
  <si>
    <t>Średnia kwota</t>
  </si>
  <si>
    <t>2 Lata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</si>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</sst>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zł&quot;"/>
    <numFmt numFmtId="165" formatCode="mm/yyyy"/>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4" fontId="0" fillId="0" borderId="0" xfId="0" applyNumberFormat="1"/>
    <xf numFmtId="1" fontId="0" fillId="0" borderId="0" xfId="0" applyNumberFormat="1"/>
    <xf numFmtId="14" fontId="0" fillId="0" borderId="0" xfId="0" applyNumberFormat="1" applyAlignment="1">
      <alignment horizontal="left"/>
    </xf>
    <xf numFmtId="0" fontId="0" fillId="2" borderId="1" xfId="0" applyFill="1" applyBorder="1"/>
    <xf numFmtId="0" fontId="0" fillId="0" borderId="1" xfId="0" applyBorder="1"/>
    <xf numFmtId="9" fontId="0" fillId="0" borderId="0" xfId="0" applyNumberFormat="1" applyAlignment="1">
      <alignment horizontal="center"/>
    </xf>
    <xf numFmtId="165" fontId="0" fillId="0" borderId="0" xfId="0" applyNumberFormat="1" applyAlignment="1">
      <alignment horizontal="left"/>
    </xf>
    <xf numFmtId="1" fontId="0" fillId="0" borderId="0" xfId="0" pivotButton="1" applyNumberFormat="1"/>
    <xf numFmtId="10" fontId="0" fillId="0" borderId="0" xfId="0" applyNumberFormat="1"/>
    <xf numFmtId="0" fontId="0" fillId="0" borderId="0" xfId="0" applyNumberFormat="1"/>
  </cellXfs>
  <cellStyles count="1">
    <cellStyle name="Normal" xfId="0" builtinId="0"/>
  </cellStyles>
  <dxfs count="2602">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2" formatCode="0.00"/>
    </dxf>
    <dxf>
      <numFmt numFmtId="164" formatCode="#,##0\ &quot;zł&quot;"/>
    </dxf>
    <dxf>
      <numFmt numFmtId="13" formatCode="0%"/>
    </dxf>
    <dxf>
      <alignment horizontal="center"/>
    </dxf>
    <dxf>
      <alignment horizontal="center"/>
    </dxf>
    <dxf>
      <numFmt numFmtId="164" formatCode="#,##0\ &quot;zł&quot;"/>
    </dxf>
    <dxf>
      <numFmt numFmtId="164" formatCode="#,##0\ &quot;zł&quot;"/>
    </dxf>
    <dxf>
      <numFmt numFmtId="165" formatCode="mm/yyyy"/>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2" formatCode="0.00"/>
    </dxf>
    <dxf>
      <numFmt numFmtId="164" formatCode="#,##0\ &quot;zł&quot;"/>
    </dxf>
    <dxf>
      <numFmt numFmtId="13" formatCode="0%"/>
    </dxf>
    <dxf>
      <alignment horizontal="center"/>
    </dxf>
    <dxf>
      <alignment horizontal="center"/>
    </dxf>
    <dxf>
      <numFmt numFmtId="164" formatCode="#,##0\ &quot;zł&quot;"/>
    </dxf>
    <dxf>
      <numFmt numFmtId="164" formatCode="#,##0\ &quot;zł&quot;"/>
    </dxf>
    <dxf>
      <numFmt numFmtId="165" formatCode="mm/yyyy"/>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2" formatCode="0.00"/>
    </dxf>
    <dxf>
      <numFmt numFmtId="164" formatCode="#,##0\ &quot;zł&quot;"/>
    </dxf>
    <dxf>
      <numFmt numFmtId="13" formatCode="0%"/>
    </dxf>
    <dxf>
      <alignment horizontal="center"/>
    </dxf>
    <dxf>
      <alignment horizontal="center"/>
    </dxf>
    <dxf>
      <numFmt numFmtId="164" formatCode="#,##0\ &quot;zł&quot;"/>
    </dxf>
    <dxf>
      <numFmt numFmtId="164" formatCode="#,##0\ &quot;zł&quot;"/>
    </dxf>
    <dxf>
      <numFmt numFmtId="165" formatCode="mm/yyyy"/>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64" formatCode="#,##0\ &quot;zł&quot;"/>
    </dxf>
    <dxf>
      <numFmt numFmtId="2"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4" formatCode="0.00%"/>
    </dxf>
    <dxf>
      <numFmt numFmtId="164" formatCode="#,##0\ &quot;zł&quot;"/>
    </dxf>
    <dxf>
      <numFmt numFmtId="164" formatCode="#,##0\ &quot;zł&quot;"/>
    </dxf>
    <dxf>
      <numFmt numFmtId="165" formatCode="mm/yyyy"/>
    </dxf>
    <dxf>
      <numFmt numFmtId="13" formatCode="0%"/>
    </dxf>
    <dxf>
      <alignment horizontal="center"/>
    </dxf>
    <dxf>
      <alignment horizontal="center"/>
    </dxf>
    <dxf>
      <numFmt numFmtId="1" formatCode="0"/>
    </dxf>
    <dxf>
      <numFmt numFmtId="1" formatCode="0"/>
    </dxf>
    <dxf>
      <numFmt numFmtId="1" formatCode="0"/>
    </dxf>
    <dxf>
      <numFmt numFmtId="1" formatCode="0"/>
    </dxf>
    <dxf>
      <numFmt numFmtId="164" formatCode="#,##0\ &quot;zł&quot;"/>
    </dxf>
    <dxf>
      <numFmt numFmtId="2" formatCode="0.00"/>
    </dxf>
    <dxf>
      <numFmt numFmtId="164" formatCode="#,##0\ &quot;zł&quot;"/>
    </dxf>
    <dxf>
      <numFmt numFmtId="164" formatCode="#,##0\ &quot;zł&quot;"/>
    </dxf>
    <dxf>
      <numFmt numFmtId="1" formatCode="0"/>
    </dxf>
    <dxf>
      <numFmt numFmtId="1" formatCode="0"/>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 formatCode="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2" formatCode="0.00"/>
    </dxf>
    <dxf>
      <numFmt numFmtId="164" formatCode="#,##0\ &quot;zł&quot;"/>
    </dxf>
    <dxf>
      <numFmt numFmtId="14" formatCode="0.00%"/>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4" formatCode="#,##0\ &quot;zł&quot;"/>
    </dxf>
    <dxf>
      <numFmt numFmtId="165" formatCode="mm/yyyy"/>
    </dxf>
    <dxf>
      <numFmt numFmtId="164" formatCode="#,##0\ &quot;zł&quot;"/>
    </dxf>
    <dxf>
      <numFmt numFmtId="164" formatCode="#,##0\ &quot;zł&quot;"/>
    </dxf>
    <dxf>
      <alignment horizontal="center"/>
    </dxf>
    <dxf>
      <alignment horizontal="center"/>
    </dxf>
    <dxf>
      <numFmt numFmtId="13" formatCode="0%"/>
    </dxf>
  </dxfs>
  <tableStyles count="0" defaultTableStyle="TableStyleMedium2" defaultPivotStyle="PivotStyleLight16"/>
  <colors>
    <mruColors>
      <color rgb="FFDD3A2A"/>
      <color rgb="FF3B7E8D"/>
      <color rgb="FFF8CD16"/>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microsoft.com/office/2011/relationships/timelineCache" Target="timelineCaches/timelineCache1.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66" Type="http://schemas.openxmlformats.org/officeDocument/2006/relationships/customXml" Target="../customXml/item27.xml"/><Relationship Id="rId74" Type="http://schemas.openxmlformats.org/officeDocument/2006/relationships/customXml" Target="../customXml/item35.xml"/><Relationship Id="rId5" Type="http://schemas.openxmlformats.org/officeDocument/2006/relationships/pivotCacheDefinition" Target="pivotCache/pivotCacheDefinition1.xml"/><Relationship Id="rId61" Type="http://schemas.openxmlformats.org/officeDocument/2006/relationships/customXml" Target="../customXml/item22.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pivotCacheDefinition" Target="pivotCache/pivotCacheDefinition4.xml"/><Relationship Id="rId51" Type="http://schemas.openxmlformats.org/officeDocument/2006/relationships/customXml" Target="../customXml/item12.xml"/><Relationship Id="rId72"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6.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2.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6.xml"/><Relationship Id="rId31" Type="http://schemas.openxmlformats.org/officeDocument/2006/relationships/pivotCacheDefinition" Target="pivotCache/pivotCacheDefinition23.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alcChain" Target="calcChain.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pivotCacheDefinition" Target="pivotCache/pivotCacheDefinition3.xml"/><Relationship Id="rId71" Type="http://schemas.openxmlformats.org/officeDocument/2006/relationships/customXml" Target="../customXml/item32.xml"/><Relationship Id="rId2" Type="http://schemas.openxmlformats.org/officeDocument/2006/relationships/worksheet" Target="worksheets/sheet2.xml"/><Relationship Id="rId2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[KajoData.xlsx]dane!przcyhcody_z_subskrypcji</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B7E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dane!$G$10</c:f>
              <c:strCache>
                <c:ptCount val="1"/>
                <c:pt idx="0">
                  <c:v>Suma przychodów</c:v>
                </c:pt>
              </c:strCache>
            </c:strRef>
          </c:tx>
          <c:spPr>
            <a:solidFill>
              <a:srgbClr val="3B7E8D"/>
            </a:solidFill>
            <a:ln>
              <a:noFill/>
            </a:ln>
            <a:effectLst/>
          </c:spPr>
          <c:invertIfNegative val="0"/>
          <c:cat>
            <c:multiLvlStrRef>
              <c:f>dane!$F$11:$F$44</c:f>
              <c:multiLvlStrCache>
                <c:ptCount val="29"/>
                <c:lvl>
                  <c:pt idx="0">
                    <c:v>lis</c:v>
                  </c:pt>
                  <c:pt idx="1">
                    <c:v>gru</c:v>
                  </c:pt>
                  <c:pt idx="2">
                    <c:v>sty</c:v>
                  </c:pt>
                  <c:pt idx="3">
                    <c:v>lut</c:v>
                  </c:pt>
                  <c:pt idx="4">
                    <c:v>mar</c:v>
                  </c:pt>
                  <c:pt idx="5">
                    <c:v>kwi</c:v>
                  </c:pt>
                  <c:pt idx="6">
                    <c:v>maj</c:v>
                  </c:pt>
                  <c:pt idx="7">
                    <c:v>cze</c:v>
                  </c:pt>
                  <c:pt idx="8">
                    <c:v>lip</c:v>
                  </c:pt>
                  <c:pt idx="9">
                    <c:v>sie</c:v>
                  </c:pt>
                  <c:pt idx="10">
                    <c:v>wrz</c:v>
                  </c:pt>
                  <c:pt idx="11">
                    <c:v>paź</c:v>
                  </c:pt>
                  <c:pt idx="12">
                    <c:v>lis</c:v>
                  </c:pt>
                  <c:pt idx="13">
                    <c:v>gru</c:v>
                  </c:pt>
                  <c:pt idx="14">
                    <c:v>sty</c:v>
                  </c:pt>
                  <c:pt idx="15">
                    <c:v>lut</c:v>
                  </c:pt>
                  <c:pt idx="16">
                    <c:v>mar</c:v>
                  </c:pt>
                  <c:pt idx="17">
                    <c:v>kwi</c:v>
                  </c:pt>
                  <c:pt idx="18">
                    <c:v>maj</c:v>
                  </c:pt>
                  <c:pt idx="19">
                    <c:v>cze</c:v>
                  </c:pt>
                  <c:pt idx="20">
                    <c:v>lip</c:v>
                  </c:pt>
                  <c:pt idx="21">
                    <c:v>sie</c:v>
                  </c:pt>
                  <c:pt idx="22">
                    <c:v>wrz</c:v>
                  </c:pt>
                  <c:pt idx="23">
                    <c:v>paź</c:v>
                  </c:pt>
                  <c:pt idx="24">
                    <c:v>lis</c:v>
                  </c:pt>
                  <c:pt idx="25">
                    <c:v>gru</c:v>
                  </c:pt>
                  <c:pt idx="26">
                    <c:v>sty</c:v>
                  </c:pt>
                  <c:pt idx="27">
                    <c:v>lut</c:v>
                  </c:pt>
                  <c:pt idx="28">
                    <c:v>mar</c:v>
                  </c:pt>
                </c:lvl>
                <c:lvl>
                  <c:pt idx="0">
                    <c:v>2023</c:v>
                  </c:pt>
                  <c:pt idx="2">
                    <c:v>2024</c:v>
                  </c:pt>
                  <c:pt idx="14">
                    <c:v>2025</c:v>
                  </c:pt>
                  <c:pt idx="26">
                    <c:v>2026</c:v>
                  </c:pt>
                </c:lvl>
              </c:multiLvlStrCache>
            </c:multiLvlStrRef>
          </c:cat>
          <c:val>
            <c:numRef>
              <c:f>dane!$G$11:$G$44</c:f>
              <c:numCache>
                <c:formatCode>General</c:formatCode>
                <c:ptCount val="29"/>
                <c:pt idx="0">
                  <c:v>25673.500000000004</c:v>
                </c:pt>
                <c:pt idx="1">
                  <c:v>6757.2699999999995</c:v>
                </c:pt>
                <c:pt idx="2">
                  <c:v>12625.02</c:v>
                </c:pt>
                <c:pt idx="3">
                  <c:v>6275.05</c:v>
                </c:pt>
                <c:pt idx="4">
                  <c:v>8712.4000000000015</c:v>
                </c:pt>
                <c:pt idx="5">
                  <c:v>12257.3</c:v>
                </c:pt>
                <c:pt idx="6">
                  <c:v>27011.170000000009</c:v>
                </c:pt>
                <c:pt idx="7">
                  <c:v>13033.129999999997</c:v>
                </c:pt>
                <c:pt idx="8">
                  <c:v>7413.9699999999957</c:v>
                </c:pt>
                <c:pt idx="9">
                  <c:v>5336.8599999999979</c:v>
                </c:pt>
                <c:pt idx="10">
                  <c:v>43144.220000000016</c:v>
                </c:pt>
                <c:pt idx="11">
                  <c:v>23354.340000000018</c:v>
                </c:pt>
                <c:pt idx="12">
                  <c:v>40604.99000000002</c:v>
                </c:pt>
                <c:pt idx="13">
                  <c:v>38825.690000000017</c:v>
                </c:pt>
                <c:pt idx="14">
                  <c:v>43854.010000000009</c:v>
                </c:pt>
                <c:pt idx="15">
                  <c:v>25735.720000000023</c:v>
                </c:pt>
                <c:pt idx="16">
                  <c:v>48228.140000000007</c:v>
                </c:pt>
                <c:pt idx="17">
                  <c:v>32056.690000000021</c:v>
                </c:pt>
                <c:pt idx="18">
                  <c:v>47217.840000000011</c:v>
                </c:pt>
                <c:pt idx="19">
                  <c:v>53995.550000000017</c:v>
                </c:pt>
                <c:pt idx="20">
                  <c:v>38003.880000000012</c:v>
                </c:pt>
                <c:pt idx="21">
                  <c:v>37731.820000000007</c:v>
                </c:pt>
                <c:pt idx="22">
                  <c:v>77666.440000000046</c:v>
                </c:pt>
                <c:pt idx="23">
                  <c:v>56340.97000000003</c:v>
                </c:pt>
                <c:pt idx="24">
                  <c:v>68882.500000000015</c:v>
                </c:pt>
                <c:pt idx="25">
                  <c:v>49859.750000000015</c:v>
                </c:pt>
                <c:pt idx="26">
                  <c:v>63538.000000000007</c:v>
                </c:pt>
                <c:pt idx="27">
                  <c:v>53097.550000000017</c:v>
                </c:pt>
                <c:pt idx="28">
                  <c:v>75281.500000000029</c:v>
                </c:pt>
              </c:numCache>
            </c:numRef>
          </c:val>
          <c:extLst>
            <c:ext xmlns:c16="http://schemas.microsoft.com/office/drawing/2014/chart" uri="{C3380CC4-5D6E-409C-BE32-E72D297353CC}">
              <c16:uniqueId val="{00000007-F2E1-42A4-AD0A-9D6D59AE0183}"/>
            </c:ext>
          </c:extLst>
        </c:ser>
        <c:dLbls>
          <c:showLegendKey val="0"/>
          <c:showVal val="0"/>
          <c:showCatName val="0"/>
          <c:showSerName val="0"/>
          <c:showPercent val="0"/>
          <c:showBubbleSize val="0"/>
        </c:dLbls>
        <c:gapWidth val="219"/>
        <c:axId val="237303039"/>
        <c:axId val="237250719"/>
      </c:barChart>
      <c:lineChart>
        <c:grouping val="standard"/>
        <c:varyColors val="0"/>
        <c:ser>
          <c:idx val="1"/>
          <c:order val="1"/>
          <c:tx>
            <c:strRef>
              <c:f>dane!$H$10</c:f>
              <c:strCache>
                <c:ptCount val="1"/>
                <c:pt idx="0">
                  <c:v>Średnia kwota</c:v>
                </c:pt>
              </c:strCache>
            </c:strRef>
          </c:tx>
          <c:spPr>
            <a:ln w="31750" cap="rnd">
              <a:solidFill>
                <a:schemeClr val="accent2"/>
              </a:solidFill>
              <a:round/>
            </a:ln>
            <a:effectLst/>
          </c:spPr>
          <c:marker>
            <c:symbol val="none"/>
          </c:marker>
          <c:cat>
            <c:multiLvlStrRef>
              <c:f>dane!$F$11:$F$44</c:f>
              <c:multiLvlStrCache>
                <c:ptCount val="29"/>
                <c:lvl>
                  <c:pt idx="0">
                    <c:v>lis</c:v>
                  </c:pt>
                  <c:pt idx="1">
                    <c:v>gru</c:v>
                  </c:pt>
                  <c:pt idx="2">
                    <c:v>sty</c:v>
                  </c:pt>
                  <c:pt idx="3">
                    <c:v>lut</c:v>
                  </c:pt>
                  <c:pt idx="4">
                    <c:v>mar</c:v>
                  </c:pt>
                  <c:pt idx="5">
                    <c:v>kwi</c:v>
                  </c:pt>
                  <c:pt idx="6">
                    <c:v>maj</c:v>
                  </c:pt>
                  <c:pt idx="7">
                    <c:v>cze</c:v>
                  </c:pt>
                  <c:pt idx="8">
                    <c:v>lip</c:v>
                  </c:pt>
                  <c:pt idx="9">
                    <c:v>sie</c:v>
                  </c:pt>
                  <c:pt idx="10">
                    <c:v>wrz</c:v>
                  </c:pt>
                  <c:pt idx="11">
                    <c:v>paź</c:v>
                  </c:pt>
                  <c:pt idx="12">
                    <c:v>lis</c:v>
                  </c:pt>
                  <c:pt idx="13">
                    <c:v>gru</c:v>
                  </c:pt>
                  <c:pt idx="14">
                    <c:v>sty</c:v>
                  </c:pt>
                  <c:pt idx="15">
                    <c:v>lut</c:v>
                  </c:pt>
                  <c:pt idx="16">
                    <c:v>mar</c:v>
                  </c:pt>
                  <c:pt idx="17">
                    <c:v>kwi</c:v>
                  </c:pt>
                  <c:pt idx="18">
                    <c:v>maj</c:v>
                  </c:pt>
                  <c:pt idx="19">
                    <c:v>cze</c:v>
                  </c:pt>
                  <c:pt idx="20">
                    <c:v>lip</c:v>
                  </c:pt>
                  <c:pt idx="21">
                    <c:v>sie</c:v>
                  </c:pt>
                  <c:pt idx="22">
                    <c:v>wrz</c:v>
                  </c:pt>
                  <c:pt idx="23">
                    <c:v>paź</c:v>
                  </c:pt>
                  <c:pt idx="24">
                    <c:v>lis</c:v>
                  </c:pt>
                  <c:pt idx="25">
                    <c:v>gru</c:v>
                  </c:pt>
                  <c:pt idx="26">
                    <c:v>sty</c:v>
                  </c:pt>
                  <c:pt idx="27">
                    <c:v>lut</c:v>
                  </c:pt>
                  <c:pt idx="28">
                    <c:v>mar</c:v>
                  </c:pt>
                </c:lvl>
                <c:lvl>
                  <c:pt idx="0">
                    <c:v>2023</c:v>
                  </c:pt>
                  <c:pt idx="2">
                    <c:v>2024</c:v>
                  </c:pt>
                  <c:pt idx="14">
                    <c:v>2025</c:v>
                  </c:pt>
                  <c:pt idx="26">
                    <c:v>2026</c:v>
                  </c:pt>
                </c:lvl>
              </c:multiLvlStrCache>
            </c:multiLvlStrRef>
          </c:cat>
          <c:val>
            <c:numRef>
              <c:f>dane!$H$11:$H$44</c:f>
              <c:numCache>
                <c:formatCode>#\ ##0\ "zł"</c:formatCode>
                <c:ptCount val="29"/>
                <c:pt idx="0">
                  <c:v>302.04117647058825</c:v>
                </c:pt>
                <c:pt idx="1">
                  <c:v>143.77170212765955</c:v>
                </c:pt>
                <c:pt idx="2">
                  <c:v>197.26593750000001</c:v>
                </c:pt>
                <c:pt idx="3">
                  <c:v>110.08859649122807</c:v>
                </c:pt>
                <c:pt idx="4">
                  <c:v>142.82622950819675</c:v>
                </c:pt>
                <c:pt idx="5">
                  <c:v>204.28833333333333</c:v>
                </c:pt>
                <c:pt idx="6">
                  <c:v>234.87973913043487</c:v>
                </c:pt>
                <c:pt idx="7">
                  <c:v>164.97632911392401</c:v>
                </c:pt>
                <c:pt idx="8">
                  <c:v>100.18878378378372</c:v>
                </c:pt>
                <c:pt idx="9">
                  <c:v>88.947666666666635</c:v>
                </c:pt>
                <c:pt idx="10">
                  <c:v>281.98836601307198</c:v>
                </c:pt>
                <c:pt idx="11">
                  <c:v>168.01683453237422</c:v>
                </c:pt>
                <c:pt idx="12">
                  <c:v>236.07552325581406</c:v>
                </c:pt>
                <c:pt idx="13">
                  <c:v>253.76267973856221</c:v>
                </c:pt>
                <c:pt idx="14">
                  <c:v>267.40250000000003</c:v>
                </c:pt>
                <c:pt idx="15">
                  <c:v>182.52283687943279</c:v>
                </c:pt>
                <c:pt idx="16">
                  <c:v>274.02352272727279</c:v>
                </c:pt>
                <c:pt idx="17">
                  <c:v>215.1455704697988</c:v>
                </c:pt>
                <c:pt idx="18">
                  <c:v>262.32133333333337</c:v>
                </c:pt>
                <c:pt idx="19">
                  <c:v>276.90025641025647</c:v>
                </c:pt>
                <c:pt idx="20">
                  <c:v>220.95279069767449</c:v>
                </c:pt>
                <c:pt idx="21">
                  <c:v>230.07207317073176</c:v>
                </c:pt>
                <c:pt idx="22">
                  <c:v>342.14290748898696</c:v>
                </c:pt>
                <c:pt idx="23">
                  <c:v>263.27556074766369</c:v>
                </c:pt>
                <c:pt idx="24">
                  <c:v>287.01041666666674</c:v>
                </c:pt>
                <c:pt idx="25">
                  <c:v>229.76843317972356</c:v>
                </c:pt>
                <c:pt idx="26">
                  <c:v>275.05627705627711</c:v>
                </c:pt>
                <c:pt idx="27">
                  <c:v>259.01243902439035</c:v>
                </c:pt>
                <c:pt idx="28">
                  <c:v>323.09656652360525</c:v>
                </c:pt>
              </c:numCache>
            </c:numRef>
          </c:val>
          <c:smooth val="0"/>
          <c:extLst>
            <c:ext xmlns:c16="http://schemas.microsoft.com/office/drawing/2014/chart" uri="{C3380CC4-5D6E-409C-BE32-E72D297353CC}">
              <c16:uniqueId val="{00000008-F2E1-42A4-AD0A-9D6D59AE0183}"/>
            </c:ext>
          </c:extLst>
        </c:ser>
        <c:dLbls>
          <c:showLegendKey val="0"/>
          <c:showVal val="0"/>
          <c:showCatName val="0"/>
          <c:showSerName val="0"/>
          <c:showPercent val="0"/>
          <c:showBubbleSize val="0"/>
        </c:dLbls>
        <c:marker val="1"/>
        <c:smooth val="0"/>
        <c:axId val="237365919"/>
        <c:axId val="237369759"/>
      </c:lineChart>
      <c:valAx>
        <c:axId val="237250719"/>
        <c:scaling>
          <c:orientation val="minMax"/>
        </c:scaling>
        <c:delete val="0"/>
        <c:axPos val="r"/>
        <c:numFmt formatCode="#,##0\ &quot;zł&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237303039"/>
        <c:crosses val="max"/>
        <c:crossBetween val="between"/>
      </c:valAx>
      <c:catAx>
        <c:axId val="237303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237250719"/>
        <c:auto val="1"/>
        <c:lblAlgn val="ctr"/>
        <c:lblOffset val="100"/>
        <c:noMultiLvlLbl val="0"/>
      </c:catAx>
      <c:valAx>
        <c:axId val="237369759"/>
        <c:scaling>
          <c:orientation val="minMax"/>
        </c:scaling>
        <c:delete val="0"/>
        <c:axPos val="l"/>
        <c:numFmt formatCode="#\ ##0\ &quot;zł&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237365919"/>
        <c:crossBetween val="between"/>
      </c:valAx>
      <c:catAx>
        <c:axId val="237365919"/>
        <c:scaling>
          <c:orientation val="minMax"/>
        </c:scaling>
        <c:delete val="1"/>
        <c:axPos val="b"/>
        <c:numFmt formatCode="General" sourceLinked="1"/>
        <c:majorTickMark val="out"/>
        <c:minorTickMark val="none"/>
        <c:tickLblPos val="nextTo"/>
        <c:crossAx val="237369759"/>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[KajoData.xlsx]dane!Struktura sprzedaży</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pl-PL"/>
              <a:t>PRZYCHODY Z SUBSKRYPCJI</a:t>
            </a:r>
            <a:endParaRPr lang="en-US"/>
          </a:p>
        </c:rich>
      </c:tx>
      <c:layout>
        <c:manualLayout>
          <c:xMode val="edge"/>
          <c:yMode val="edge"/>
          <c:x val="0.13170520517392365"/>
          <c:y val="0.17102966841186737"/>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rgbClr val="DD3A2A"/>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solidFill>
              <a:srgbClr val="DD3A2A"/>
            </a:solidFill>
          </a:ln>
          <a:effectLst/>
          <a:scene3d>
            <a:camera prst="orthographicFront"/>
            <a:lightRig rig="brightRoom" dir="t"/>
          </a:scene3d>
          <a:sp3d prstMaterial="flat">
            <a:bevelT w="50800" h="101600" prst="angle"/>
            <a:contourClr>
              <a:srgbClr val="000000"/>
            </a:contourClr>
          </a:sp3d>
        </c:spPr>
      </c:pivotFmt>
      <c:pivotFmt>
        <c:idx val="7"/>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pivotFmt>
      <c:pivotFmt>
        <c:idx val="8"/>
        <c:spPr>
          <a:solidFill>
            <a:srgbClr val="DD3A2A"/>
          </a:solidFill>
          <a:ln>
            <a:solidFill>
              <a:srgbClr val="DD3A2A"/>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25"/>
          <c:y val="0.28937159033131332"/>
          <c:w val="0.78333333333333333"/>
          <c:h val="0.65619546247818494"/>
        </c:manualLayout>
      </c:layout>
      <c:doughnutChart>
        <c:varyColors val="1"/>
        <c:ser>
          <c:idx val="0"/>
          <c:order val="0"/>
          <c:tx>
            <c:strRef>
              <c:f>dane!$G$77</c:f>
              <c:strCache>
                <c:ptCount val="1"/>
                <c:pt idx="0">
                  <c:v>Total</c:v>
                </c:pt>
              </c:strCache>
            </c:strRef>
          </c:tx>
          <c:spPr>
            <a:ln>
              <a:solidFill>
                <a:srgbClr val="DD3A2A"/>
              </a:solidFill>
            </a:ln>
          </c:spPr>
          <c:dPt>
            <c:idx val="0"/>
            <c:bubble3D val="0"/>
            <c:spPr>
              <a:solidFill>
                <a:schemeClr val="accent1"/>
              </a:solidFill>
              <a:ln>
                <a:solidFill>
                  <a:srgbClr val="DD3A2A"/>
                </a:solidFill>
              </a:ln>
              <a:effectLst/>
              <a:scene3d>
                <a:camera prst="orthographicFront"/>
                <a:lightRig rig="brightRoom" dir="t"/>
              </a:scene3d>
              <a:sp3d prstMaterial="flat">
                <a:bevelT w="50800" h="101600" prst="angle"/>
                <a:contourClr>
                  <a:srgbClr val="000000"/>
                </a:contourClr>
              </a:sp3d>
            </c:spPr>
          </c:dPt>
          <c:dPt>
            <c:idx val="1"/>
            <c:bubble3D val="0"/>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dPt>
          <c:dPt>
            <c:idx val="2"/>
            <c:bubble3D val="0"/>
            <c:spPr>
              <a:solidFill>
                <a:srgbClr val="DD3A2A"/>
              </a:solidFill>
              <a:ln>
                <a:solidFill>
                  <a:srgbClr val="DD3A2A"/>
                </a:solid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dane!$F$78:$F$81</c:f>
              <c:strCache>
                <c:ptCount val="3"/>
                <c:pt idx="0">
                  <c:v>2 Lata</c:v>
                </c:pt>
                <c:pt idx="1">
                  <c:v>Miesiąc</c:v>
                </c:pt>
                <c:pt idx="2">
                  <c:v>Rok</c:v>
                </c:pt>
              </c:strCache>
            </c:strRef>
          </c:cat>
          <c:val>
            <c:numRef>
              <c:f>dane!$G$78:$G$81</c:f>
              <c:numCache>
                <c:formatCode>#\ ##0\ "zł"</c:formatCode>
                <c:ptCount val="3"/>
                <c:pt idx="0">
                  <c:v>15432.469999999998</c:v>
                </c:pt>
                <c:pt idx="1">
                  <c:v>617547.17999999993</c:v>
                </c:pt>
                <c:pt idx="2">
                  <c:v>409535.62000000011</c:v>
                </c:pt>
              </c:numCache>
            </c:numRef>
          </c:val>
          <c:extLst>
            <c:ext xmlns:c16="http://schemas.microsoft.com/office/drawing/2014/chart" uri="{C3380CC4-5D6E-409C-BE32-E72D297353CC}">
              <c16:uniqueId val="{0000000A-9501-426D-8DEE-C91B3B03161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16122755089301283"/>
          <c:y val="3.7453660261379244E-2"/>
          <c:w val="0.66765107105449872"/>
          <c:h val="7.0823983789591066E-2"/>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[KajoData.xlsx]dane!Ilość sprzedancyh planów</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pl-PL"/>
              <a:t>Ilość</a:t>
            </a:r>
            <a:r>
              <a:rPr lang="pl-PL" baseline="0"/>
              <a:t> sprzedanych subskrypcji</a:t>
            </a:r>
            <a:endParaRPr lang="en-US"/>
          </a:p>
        </c:rich>
      </c:tx>
      <c:layout>
        <c:manualLayout>
          <c:xMode val="edge"/>
          <c:yMode val="edge"/>
          <c:x val="0.21339960411925255"/>
          <c:y val="0.1523809523809523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0099CC"/>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0099CC"/>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3B7E8D"/>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DD3A2A"/>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679676668323435"/>
          <c:y val="0.30702825783140741"/>
          <c:w val="0.77754710893696433"/>
          <c:h val="0.60790046698708111"/>
        </c:manualLayout>
      </c:layout>
      <c:doughnutChart>
        <c:varyColors val="1"/>
        <c:ser>
          <c:idx val="0"/>
          <c:order val="0"/>
          <c:tx>
            <c:strRef>
              <c:f>dane!$G$84</c:f>
              <c:strCache>
                <c:ptCount val="1"/>
                <c:pt idx="0">
                  <c:v>Total</c:v>
                </c:pt>
              </c:strCache>
            </c:strRef>
          </c:tx>
          <c:spPr>
            <a:solidFill>
              <a:srgbClr val="0099CC"/>
            </a:solidFill>
          </c:spPr>
          <c:dPt>
            <c:idx val="0"/>
            <c:bubble3D val="0"/>
            <c:spPr>
              <a:solidFill>
                <a:srgbClr val="0099CC"/>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rgbClr val="3B7E8D"/>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rgbClr val="DD3A2A"/>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dane!$F$85:$F$88</c:f>
              <c:strCache>
                <c:ptCount val="3"/>
                <c:pt idx="0">
                  <c:v>2 Lata</c:v>
                </c:pt>
                <c:pt idx="1">
                  <c:v>Miesiąc</c:v>
                </c:pt>
                <c:pt idx="2">
                  <c:v>Rok</c:v>
                </c:pt>
              </c:strCache>
            </c:strRef>
          </c:cat>
          <c:val>
            <c:numRef>
              <c:f>dane!$G$85:$G$88</c:f>
              <c:numCache>
                <c:formatCode>0</c:formatCode>
                <c:ptCount val="3"/>
                <c:pt idx="0">
                  <c:v>8</c:v>
                </c:pt>
                <c:pt idx="1">
                  <c:v>734</c:v>
                </c:pt>
                <c:pt idx="2">
                  <c:v>315</c:v>
                </c:pt>
              </c:numCache>
            </c:numRef>
          </c:val>
          <c:extLst>
            <c:ext xmlns:c16="http://schemas.microsoft.com/office/drawing/2014/chart" uri="{C3380CC4-5D6E-409C-BE32-E72D297353CC}">
              <c16:uniqueId val="{0000000A-93F2-41B4-B4E1-61DBFD973F8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16693361533043022"/>
          <c:y val="5.5722943722943723E-2"/>
          <c:w val="0.66321448761484292"/>
          <c:h val="7.1007942189044548E-2"/>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2nowi i srednia miesieczna</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Nowi użytkownicy</a:t>
            </a:r>
            <a:r>
              <a:rPr lang="pl-PL" baseline="0"/>
              <a:t> i średniaw wartość transakcji</a:t>
            </a:r>
            <a:endParaRPr lang="pl-PL"/>
          </a:p>
        </c:rich>
      </c:tx>
      <c:layout>
        <c:manualLayout>
          <c:xMode val="edge"/>
          <c:yMode val="edge"/>
          <c:x val="8.7136582487146619E-2"/>
          <c:y val="5.941482972162869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B7E8D"/>
          </a:solidFill>
          <a:ln>
            <a:solidFill>
              <a:srgbClr val="3B7E8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D3A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64308159324E-2"/>
          <c:y val="0.14987126084477581"/>
          <c:w val="0.81412948381452321"/>
          <c:h val="0.71675458325080821"/>
        </c:manualLayout>
      </c:layout>
      <c:barChart>
        <c:barDir val="col"/>
        <c:grouping val="clustered"/>
        <c:varyColors val="0"/>
        <c:ser>
          <c:idx val="0"/>
          <c:order val="0"/>
          <c:tx>
            <c:strRef>
              <c:f>dane!$M$10</c:f>
              <c:strCache>
                <c:ptCount val="1"/>
                <c:pt idx="0">
                  <c:v>Nowi użytkownicy</c:v>
                </c:pt>
              </c:strCache>
            </c:strRef>
          </c:tx>
          <c:spPr>
            <a:solidFill>
              <a:srgbClr val="3B7E8D"/>
            </a:solidFill>
            <a:ln>
              <a:solidFill>
                <a:srgbClr val="3B7E8D"/>
              </a:solidFill>
            </a:ln>
            <a:effectLst/>
          </c:spPr>
          <c:invertIfNegative val="0"/>
          <c:cat>
            <c:multiLvlStrRef>
              <c:f>dane!$L$11:$L$42</c:f>
              <c:multiLvlStrCache>
                <c:ptCount val="27"/>
                <c:lvl>
                  <c:pt idx="0">
                    <c:v>lis</c:v>
                  </c:pt>
                  <c:pt idx="1">
                    <c:v>gru</c:v>
                  </c:pt>
                  <c:pt idx="2">
                    <c:v>sty</c:v>
                  </c:pt>
                  <c:pt idx="3">
                    <c:v>lut</c:v>
                  </c:pt>
                  <c:pt idx="4">
                    <c:v>mar</c:v>
                  </c:pt>
                  <c:pt idx="5">
                    <c:v>kwi</c:v>
                  </c:pt>
                  <c:pt idx="6">
                    <c:v>maj</c:v>
                  </c:pt>
                  <c:pt idx="7">
                    <c:v>cze</c:v>
                  </c:pt>
                  <c:pt idx="8">
                    <c:v>wrz</c:v>
                  </c:pt>
                  <c:pt idx="9">
                    <c:v>paź</c:v>
                  </c:pt>
                  <c:pt idx="10">
                    <c:v>lis</c:v>
                  </c:pt>
                  <c:pt idx="11">
                    <c:v>gru</c:v>
                  </c:pt>
                  <c:pt idx="12">
                    <c:v>sty</c:v>
                  </c:pt>
                  <c:pt idx="13">
                    <c:v>lut</c:v>
                  </c:pt>
                  <c:pt idx="14">
                    <c:v>mar</c:v>
                  </c:pt>
                  <c:pt idx="15">
                    <c:v>kwi</c:v>
                  </c:pt>
                  <c:pt idx="16">
                    <c:v>maj</c:v>
                  </c:pt>
                  <c:pt idx="17">
                    <c:v>cze</c:v>
                  </c:pt>
                  <c:pt idx="18">
                    <c:v>lip</c:v>
                  </c:pt>
                  <c:pt idx="19">
                    <c:v>sie</c:v>
                  </c:pt>
                  <c:pt idx="20">
                    <c:v>wrz</c:v>
                  </c:pt>
                  <c:pt idx="21">
                    <c:v>paź</c:v>
                  </c:pt>
                  <c:pt idx="22">
                    <c:v>lis</c:v>
                  </c:pt>
                  <c:pt idx="23">
                    <c:v>gru</c:v>
                  </c:pt>
                  <c:pt idx="24">
                    <c:v>sty</c:v>
                  </c:pt>
                  <c:pt idx="25">
                    <c:v>lut</c:v>
                  </c:pt>
                  <c:pt idx="26">
                    <c:v>mar</c:v>
                  </c:pt>
                </c:lvl>
                <c:lvl>
                  <c:pt idx="0">
                    <c:v>2023</c:v>
                  </c:pt>
                  <c:pt idx="2">
                    <c:v>2024</c:v>
                  </c:pt>
                  <c:pt idx="12">
                    <c:v>2025</c:v>
                  </c:pt>
                  <c:pt idx="24">
                    <c:v>2026</c:v>
                  </c:pt>
                </c:lvl>
              </c:multiLvlStrCache>
            </c:multiLvlStrRef>
          </c:cat>
          <c:val>
            <c:numRef>
              <c:f>dane!$M$11:$M$42</c:f>
              <c:numCache>
                <c:formatCode>General</c:formatCode>
                <c:ptCount val="27"/>
                <c:pt idx="0">
                  <c:v>83</c:v>
                </c:pt>
                <c:pt idx="1">
                  <c:v>8</c:v>
                </c:pt>
                <c:pt idx="2">
                  <c:v>27</c:v>
                </c:pt>
                <c:pt idx="3">
                  <c:v>13</c:v>
                </c:pt>
                <c:pt idx="4">
                  <c:v>10</c:v>
                </c:pt>
                <c:pt idx="5">
                  <c:v>16</c:v>
                </c:pt>
                <c:pt idx="6">
                  <c:v>61</c:v>
                </c:pt>
                <c:pt idx="7">
                  <c:v>6</c:v>
                </c:pt>
                <c:pt idx="8">
                  <c:v>96</c:v>
                </c:pt>
                <c:pt idx="9">
                  <c:v>21</c:v>
                </c:pt>
                <c:pt idx="10">
                  <c:v>33</c:v>
                </c:pt>
                <c:pt idx="11">
                  <c:v>29</c:v>
                </c:pt>
                <c:pt idx="12">
                  <c:v>44</c:v>
                </c:pt>
                <c:pt idx="13">
                  <c:v>21</c:v>
                </c:pt>
                <c:pt idx="14">
                  <c:v>46</c:v>
                </c:pt>
                <c:pt idx="15">
                  <c:v>20</c:v>
                </c:pt>
                <c:pt idx="16">
                  <c:v>43</c:v>
                </c:pt>
                <c:pt idx="17">
                  <c:v>60</c:v>
                </c:pt>
                <c:pt idx="18">
                  <c:v>32</c:v>
                </c:pt>
                <c:pt idx="19">
                  <c:v>35</c:v>
                </c:pt>
                <c:pt idx="20">
                  <c:v>81</c:v>
                </c:pt>
                <c:pt idx="21">
                  <c:v>44</c:v>
                </c:pt>
                <c:pt idx="22">
                  <c:v>51</c:v>
                </c:pt>
                <c:pt idx="23">
                  <c:v>34</c:v>
                </c:pt>
                <c:pt idx="24">
                  <c:v>49</c:v>
                </c:pt>
                <c:pt idx="25">
                  <c:v>33</c:v>
                </c:pt>
                <c:pt idx="26">
                  <c:v>61</c:v>
                </c:pt>
              </c:numCache>
            </c:numRef>
          </c:val>
          <c:extLst>
            <c:ext xmlns:c16="http://schemas.microsoft.com/office/drawing/2014/chart" uri="{C3380CC4-5D6E-409C-BE32-E72D297353CC}">
              <c16:uniqueId val="{00000007-B918-4638-9210-7F7419D61B51}"/>
            </c:ext>
          </c:extLst>
        </c:ser>
        <c:dLbls>
          <c:showLegendKey val="0"/>
          <c:showVal val="0"/>
          <c:showCatName val="0"/>
          <c:showSerName val="0"/>
          <c:showPercent val="0"/>
          <c:showBubbleSize val="0"/>
        </c:dLbls>
        <c:gapWidth val="219"/>
        <c:axId val="704809376"/>
        <c:axId val="704808896"/>
      </c:barChart>
      <c:lineChart>
        <c:grouping val="standard"/>
        <c:varyColors val="0"/>
        <c:ser>
          <c:idx val="1"/>
          <c:order val="1"/>
          <c:tx>
            <c:strRef>
              <c:f>dane!$N$10</c:f>
              <c:strCache>
                <c:ptCount val="1"/>
                <c:pt idx="0">
                  <c:v>Średnia kwota transakcji</c:v>
                </c:pt>
              </c:strCache>
            </c:strRef>
          </c:tx>
          <c:spPr>
            <a:ln w="28575" cap="rnd">
              <a:solidFill>
                <a:srgbClr val="DD3A2A"/>
              </a:solidFill>
              <a:round/>
            </a:ln>
            <a:effectLst/>
          </c:spPr>
          <c:marker>
            <c:symbol val="none"/>
          </c:marker>
          <c:cat>
            <c:multiLvlStrRef>
              <c:f>dane!$L$11:$L$42</c:f>
              <c:multiLvlStrCache>
                <c:ptCount val="27"/>
                <c:lvl>
                  <c:pt idx="0">
                    <c:v>lis</c:v>
                  </c:pt>
                  <c:pt idx="1">
                    <c:v>gru</c:v>
                  </c:pt>
                  <c:pt idx="2">
                    <c:v>sty</c:v>
                  </c:pt>
                  <c:pt idx="3">
                    <c:v>lut</c:v>
                  </c:pt>
                  <c:pt idx="4">
                    <c:v>mar</c:v>
                  </c:pt>
                  <c:pt idx="5">
                    <c:v>kwi</c:v>
                  </c:pt>
                  <c:pt idx="6">
                    <c:v>maj</c:v>
                  </c:pt>
                  <c:pt idx="7">
                    <c:v>cze</c:v>
                  </c:pt>
                  <c:pt idx="8">
                    <c:v>wrz</c:v>
                  </c:pt>
                  <c:pt idx="9">
                    <c:v>paź</c:v>
                  </c:pt>
                  <c:pt idx="10">
                    <c:v>lis</c:v>
                  </c:pt>
                  <c:pt idx="11">
                    <c:v>gru</c:v>
                  </c:pt>
                  <c:pt idx="12">
                    <c:v>sty</c:v>
                  </c:pt>
                  <c:pt idx="13">
                    <c:v>lut</c:v>
                  </c:pt>
                  <c:pt idx="14">
                    <c:v>mar</c:v>
                  </c:pt>
                  <c:pt idx="15">
                    <c:v>kwi</c:v>
                  </c:pt>
                  <c:pt idx="16">
                    <c:v>maj</c:v>
                  </c:pt>
                  <c:pt idx="17">
                    <c:v>cze</c:v>
                  </c:pt>
                  <c:pt idx="18">
                    <c:v>lip</c:v>
                  </c:pt>
                  <c:pt idx="19">
                    <c:v>sie</c:v>
                  </c:pt>
                  <c:pt idx="20">
                    <c:v>wrz</c:v>
                  </c:pt>
                  <c:pt idx="21">
                    <c:v>paź</c:v>
                  </c:pt>
                  <c:pt idx="22">
                    <c:v>lis</c:v>
                  </c:pt>
                  <c:pt idx="23">
                    <c:v>gru</c:v>
                  </c:pt>
                  <c:pt idx="24">
                    <c:v>sty</c:v>
                  </c:pt>
                  <c:pt idx="25">
                    <c:v>lut</c:v>
                  </c:pt>
                  <c:pt idx="26">
                    <c:v>mar</c:v>
                  </c:pt>
                </c:lvl>
                <c:lvl>
                  <c:pt idx="0">
                    <c:v>2023</c:v>
                  </c:pt>
                  <c:pt idx="2">
                    <c:v>2024</c:v>
                  </c:pt>
                  <c:pt idx="12">
                    <c:v>2025</c:v>
                  </c:pt>
                  <c:pt idx="24">
                    <c:v>2026</c:v>
                  </c:pt>
                </c:lvl>
              </c:multiLvlStrCache>
            </c:multiLvlStrRef>
          </c:cat>
          <c:val>
            <c:numRef>
              <c:f>dane!$N$11:$N$42</c:f>
              <c:numCache>
                <c:formatCode>#\ ##0\ "zł"</c:formatCode>
                <c:ptCount val="27"/>
                <c:pt idx="0">
                  <c:v>139.68066978193116</c:v>
                </c:pt>
                <c:pt idx="1">
                  <c:v>193.5473684210526</c:v>
                </c:pt>
                <c:pt idx="2">
                  <c:v>174.44103773584902</c:v>
                </c:pt>
                <c:pt idx="3">
                  <c:v>113.35730337078652</c:v>
                </c:pt>
                <c:pt idx="4">
                  <c:v>186.47413793103451</c:v>
                </c:pt>
                <c:pt idx="5">
                  <c:v>349.99</c:v>
                </c:pt>
                <c:pt idx="6">
                  <c:v>143.61019230769267</c:v>
                </c:pt>
                <c:pt idx="7">
                  <c:v>273.95652173913044</c:v>
                </c:pt>
                <c:pt idx="8">
                  <c:v>209.11148208469052</c:v>
                </c:pt>
                <c:pt idx="9">
                  <c:v>242.93383177570095</c:v>
                </c:pt>
                <c:pt idx="10">
                  <c:v>244.3553164556962</c:v>
                </c:pt>
                <c:pt idx="11">
                  <c:v>424.2</c:v>
                </c:pt>
                <c:pt idx="12">
                  <c:v>338.06388888888893</c:v>
                </c:pt>
                <c:pt idx="13">
                  <c:v>259.96507936507942</c:v>
                </c:pt>
                <c:pt idx="14">
                  <c:v>292.89429347826086</c:v>
                </c:pt>
                <c:pt idx="15">
                  <c:v>298.72285714285726</c:v>
                </c:pt>
                <c:pt idx="16">
                  <c:v>266.68808917197435</c:v>
                </c:pt>
                <c:pt idx="17">
                  <c:v>292.66441176470585</c:v>
                </c:pt>
                <c:pt idx="18">
                  <c:v>317.80032967032969</c:v>
                </c:pt>
                <c:pt idx="19">
                  <c:v>252.6930769230768</c:v>
                </c:pt>
                <c:pt idx="20">
                  <c:v>364.42986842105273</c:v>
                </c:pt>
                <c:pt idx="21">
                  <c:v>360.19198412698421</c:v>
                </c:pt>
                <c:pt idx="22">
                  <c:v>320.67951388888889</c:v>
                </c:pt>
                <c:pt idx="23">
                  <c:v>304.10076086956525</c:v>
                </c:pt>
                <c:pt idx="24">
                  <c:v>398.73599999999999</c:v>
                </c:pt>
                <c:pt idx="25">
                  <c:v>501.57436363636361</c:v>
                </c:pt>
                <c:pt idx="26">
                  <c:v>562.80953124999996</c:v>
                </c:pt>
              </c:numCache>
            </c:numRef>
          </c:val>
          <c:smooth val="0"/>
          <c:extLst>
            <c:ext xmlns:c16="http://schemas.microsoft.com/office/drawing/2014/chart" uri="{C3380CC4-5D6E-409C-BE32-E72D297353CC}">
              <c16:uniqueId val="{00000008-B918-4638-9210-7F7419D61B51}"/>
            </c:ext>
          </c:extLst>
        </c:ser>
        <c:dLbls>
          <c:showLegendKey val="0"/>
          <c:showVal val="0"/>
          <c:showCatName val="0"/>
          <c:showSerName val="0"/>
          <c:showPercent val="0"/>
          <c:showBubbleSize val="0"/>
        </c:dLbls>
        <c:marker val="1"/>
        <c:smooth val="0"/>
        <c:axId val="237353919"/>
        <c:axId val="237360159"/>
      </c:lineChart>
      <c:catAx>
        <c:axId val="70480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04808896"/>
        <c:crossesAt val="0"/>
        <c:auto val="1"/>
        <c:lblAlgn val="ctr"/>
        <c:lblOffset val="100"/>
        <c:noMultiLvlLbl val="0"/>
      </c:catAx>
      <c:valAx>
        <c:axId val="70480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704809376"/>
        <c:crosses val="autoZero"/>
        <c:crossBetween val="between"/>
      </c:valAx>
      <c:valAx>
        <c:axId val="237360159"/>
        <c:scaling>
          <c:orientation val="minMax"/>
        </c:scaling>
        <c:delete val="0"/>
        <c:axPos val="r"/>
        <c:numFmt formatCode="#\ ##0\ &quot;zł&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37353919"/>
        <c:crosses val="max"/>
        <c:crossBetween val="between"/>
      </c:valAx>
      <c:catAx>
        <c:axId val="237353919"/>
        <c:scaling>
          <c:orientation val="minMax"/>
        </c:scaling>
        <c:delete val="1"/>
        <c:axPos val="b"/>
        <c:numFmt formatCode="General" sourceLinked="1"/>
        <c:majorTickMark val="out"/>
        <c:minorTickMark val="none"/>
        <c:tickLblPos val="nextTo"/>
        <c:crossAx val="237360159"/>
        <c:auto val="1"/>
        <c:lblAlgn val="ctr"/>
        <c:lblOffset val="100"/>
        <c:noMultiLvlLbl val="0"/>
      </c:catAx>
      <c:spPr>
        <a:noFill/>
        <a:ln>
          <a:noFill/>
        </a:ln>
        <a:effectLst/>
      </c:spPr>
    </c:plotArea>
    <c:legend>
      <c:legendPos val="t"/>
      <c:layout>
        <c:manualLayout>
          <c:xMode val="edge"/>
          <c:yMode val="edge"/>
          <c:x val="5.4129873100945573E-2"/>
          <c:y val="8.1496620265445421E-2"/>
          <c:w val="0.8385600877759134"/>
          <c:h val="7.274174313682163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2 wykres narastanie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Kumulacja</a:t>
            </a:r>
            <a:r>
              <a:rPr lang="pl-PL" baseline="0"/>
              <a:t> aktywności i przychodów</a:t>
            </a:r>
            <a:endParaRPr lang="pl-PL"/>
          </a:p>
        </c:rich>
      </c:tx>
      <c:layout>
        <c:manualLayout>
          <c:xMode val="edge"/>
          <c:yMode val="edge"/>
          <c:x val="0.2288657158693959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B7E8D"/>
          </a:solidFill>
          <a:ln>
            <a:solidFill>
              <a:srgbClr val="3B7E8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B7E8D"/>
          </a:solidFill>
          <a:ln>
            <a:solidFill>
              <a:srgbClr val="DD3A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ln w="28575" cap="rnd">
            <a:solidFill>
              <a:srgbClr val="DD3A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DD3A2A"/>
            </a:solidFill>
            <a:round/>
          </a:ln>
          <a:effectLst/>
        </c:spPr>
        <c:marker>
          <c:symbol val="none"/>
        </c:marker>
      </c:pivotFmt>
    </c:pivotFmts>
    <c:plotArea>
      <c:layout/>
      <c:barChart>
        <c:barDir val="col"/>
        <c:grouping val="clustered"/>
        <c:varyColors val="0"/>
        <c:ser>
          <c:idx val="0"/>
          <c:order val="0"/>
          <c:tx>
            <c:strRef>
              <c:f>dane!$N$93</c:f>
              <c:strCache>
                <c:ptCount val="1"/>
                <c:pt idx="0">
                  <c:v>Suma LTV </c:v>
                </c:pt>
              </c:strCache>
            </c:strRef>
          </c:tx>
          <c:spPr>
            <a:solidFill>
              <a:srgbClr val="3B7E8D"/>
            </a:solidFill>
            <a:ln>
              <a:solidFill>
                <a:srgbClr val="DD3A2A"/>
              </a:solidFill>
            </a:ln>
            <a:effectLst/>
          </c:spPr>
          <c:invertIfNegative val="0"/>
          <c:cat>
            <c:multiLvlStrRef>
              <c:f>dane!$M$94:$M$127</c:f>
              <c:multiLvlStrCache>
                <c:ptCount val="29"/>
                <c:lvl>
                  <c:pt idx="0">
                    <c:v>lis</c:v>
                  </c:pt>
                  <c:pt idx="1">
                    <c:v>gru</c:v>
                  </c:pt>
                  <c:pt idx="2">
                    <c:v>sty</c:v>
                  </c:pt>
                  <c:pt idx="3">
                    <c:v>lut</c:v>
                  </c:pt>
                  <c:pt idx="4">
                    <c:v>mar</c:v>
                  </c:pt>
                  <c:pt idx="5">
                    <c:v>kwi</c:v>
                  </c:pt>
                  <c:pt idx="6">
                    <c:v>maj</c:v>
                  </c:pt>
                  <c:pt idx="7">
                    <c:v>cze</c:v>
                  </c:pt>
                  <c:pt idx="8">
                    <c:v>lip</c:v>
                  </c:pt>
                  <c:pt idx="9">
                    <c:v>sie</c:v>
                  </c:pt>
                  <c:pt idx="10">
                    <c:v>wrz</c:v>
                  </c:pt>
                  <c:pt idx="11">
                    <c:v>paź</c:v>
                  </c:pt>
                  <c:pt idx="12">
                    <c:v>lis</c:v>
                  </c:pt>
                  <c:pt idx="13">
                    <c:v>gru</c:v>
                  </c:pt>
                  <c:pt idx="14">
                    <c:v>sty</c:v>
                  </c:pt>
                  <c:pt idx="15">
                    <c:v>lut</c:v>
                  </c:pt>
                  <c:pt idx="16">
                    <c:v>mar</c:v>
                  </c:pt>
                  <c:pt idx="17">
                    <c:v>kwi</c:v>
                  </c:pt>
                  <c:pt idx="18">
                    <c:v>maj</c:v>
                  </c:pt>
                  <c:pt idx="19">
                    <c:v>cze</c:v>
                  </c:pt>
                  <c:pt idx="20">
                    <c:v>lip</c:v>
                  </c:pt>
                  <c:pt idx="21">
                    <c:v>sie</c:v>
                  </c:pt>
                  <c:pt idx="22">
                    <c:v>wrz</c:v>
                  </c:pt>
                  <c:pt idx="23">
                    <c:v>paź</c:v>
                  </c:pt>
                  <c:pt idx="24">
                    <c:v>lis</c:v>
                  </c:pt>
                  <c:pt idx="25">
                    <c:v>gru</c:v>
                  </c:pt>
                  <c:pt idx="26">
                    <c:v>sty</c:v>
                  </c:pt>
                  <c:pt idx="27">
                    <c:v>lut</c:v>
                  </c:pt>
                  <c:pt idx="28">
                    <c:v>mar</c:v>
                  </c:pt>
                </c:lvl>
                <c:lvl>
                  <c:pt idx="0">
                    <c:v>2023</c:v>
                  </c:pt>
                  <c:pt idx="2">
                    <c:v>2024</c:v>
                  </c:pt>
                  <c:pt idx="14">
                    <c:v>2025</c:v>
                  </c:pt>
                  <c:pt idx="26">
                    <c:v>2026</c:v>
                  </c:pt>
                </c:lvl>
              </c:multiLvlStrCache>
            </c:multiLvlStrRef>
          </c:cat>
          <c:val>
            <c:numRef>
              <c:f>dane!$N$94:$N$127</c:f>
              <c:numCache>
                <c:formatCode>#\ ##0\ "zł"</c:formatCode>
                <c:ptCount val="29"/>
                <c:pt idx="0">
                  <c:v>89674.989999999991</c:v>
                </c:pt>
                <c:pt idx="1">
                  <c:v>97029.79</c:v>
                </c:pt>
                <c:pt idx="2">
                  <c:v>115520.54000000001</c:v>
                </c:pt>
                <c:pt idx="3">
                  <c:v>125609.34000000001</c:v>
                </c:pt>
                <c:pt idx="4">
                  <c:v>136424.84000000003</c:v>
                </c:pt>
                <c:pt idx="5">
                  <c:v>150424.44000000003</c:v>
                </c:pt>
                <c:pt idx="6">
                  <c:v>217634.0100000001</c:v>
                </c:pt>
                <c:pt idx="7">
                  <c:v>230236.0100000001</c:v>
                </c:pt>
                <c:pt idx="8">
                  <c:v>230236.0100000001</c:v>
                </c:pt>
                <c:pt idx="9">
                  <c:v>230236.0100000001</c:v>
                </c:pt>
                <c:pt idx="10">
                  <c:v>358630.4599999999</c:v>
                </c:pt>
                <c:pt idx="11">
                  <c:v>384624.37999999989</c:v>
                </c:pt>
                <c:pt idx="12">
                  <c:v>423232.5199999999</c:v>
                </c:pt>
                <c:pt idx="13">
                  <c:v>451229.71999999991</c:v>
                </c:pt>
                <c:pt idx="14">
                  <c:v>493825.7699999999</c:v>
                </c:pt>
                <c:pt idx="15">
                  <c:v>510203.56999999995</c:v>
                </c:pt>
                <c:pt idx="16">
                  <c:v>564096.11999999988</c:v>
                </c:pt>
                <c:pt idx="17">
                  <c:v>585006.71999999986</c:v>
                </c:pt>
                <c:pt idx="18">
                  <c:v>626876.74999999988</c:v>
                </c:pt>
                <c:pt idx="19">
                  <c:v>676629.6999999996</c:v>
                </c:pt>
                <c:pt idx="20">
                  <c:v>705549.52999999956</c:v>
                </c:pt>
                <c:pt idx="21">
                  <c:v>738399.62999999966</c:v>
                </c:pt>
                <c:pt idx="22">
                  <c:v>821489.63999999966</c:v>
                </c:pt>
                <c:pt idx="23">
                  <c:v>866873.82999999961</c:v>
                </c:pt>
                <c:pt idx="24">
                  <c:v>913051.67999999959</c:v>
                </c:pt>
                <c:pt idx="25">
                  <c:v>941028.94999999937</c:v>
                </c:pt>
                <c:pt idx="26">
                  <c:v>978908.8699999993</c:v>
                </c:pt>
                <c:pt idx="27">
                  <c:v>1006495.4599999994</c:v>
                </c:pt>
                <c:pt idx="28">
                  <c:v>1042515.2699999998</c:v>
                </c:pt>
              </c:numCache>
            </c:numRef>
          </c:val>
          <c:extLst>
            <c:ext xmlns:c16="http://schemas.microsoft.com/office/drawing/2014/chart" uri="{C3380CC4-5D6E-409C-BE32-E72D297353CC}">
              <c16:uniqueId val="{00000007-F7CB-4849-9B8E-BE6C9DFBCDBB}"/>
            </c:ext>
          </c:extLst>
        </c:ser>
        <c:dLbls>
          <c:showLegendKey val="0"/>
          <c:showVal val="0"/>
          <c:showCatName val="0"/>
          <c:showSerName val="0"/>
          <c:showPercent val="0"/>
          <c:showBubbleSize val="0"/>
        </c:dLbls>
        <c:gapWidth val="219"/>
        <c:axId val="546375808"/>
        <c:axId val="546375328"/>
      </c:barChart>
      <c:lineChart>
        <c:grouping val="standard"/>
        <c:varyColors val="0"/>
        <c:ser>
          <c:idx val="1"/>
          <c:order val="1"/>
          <c:tx>
            <c:strRef>
              <c:f>dane!$O$93</c:f>
              <c:strCache>
                <c:ptCount val="1"/>
                <c:pt idx="0">
                  <c:v>Użytkownicy aktywni</c:v>
                </c:pt>
              </c:strCache>
            </c:strRef>
          </c:tx>
          <c:spPr>
            <a:ln w="28575" cap="rnd">
              <a:solidFill>
                <a:srgbClr val="DD3A2A"/>
              </a:solidFill>
              <a:round/>
            </a:ln>
            <a:effectLst/>
          </c:spPr>
          <c:marker>
            <c:symbol val="none"/>
          </c:marker>
          <c:cat>
            <c:multiLvlStrRef>
              <c:f>dane!$M$94:$M$127</c:f>
              <c:multiLvlStrCache>
                <c:ptCount val="29"/>
                <c:lvl>
                  <c:pt idx="0">
                    <c:v>lis</c:v>
                  </c:pt>
                  <c:pt idx="1">
                    <c:v>gru</c:v>
                  </c:pt>
                  <c:pt idx="2">
                    <c:v>sty</c:v>
                  </c:pt>
                  <c:pt idx="3">
                    <c:v>lut</c:v>
                  </c:pt>
                  <c:pt idx="4">
                    <c:v>mar</c:v>
                  </c:pt>
                  <c:pt idx="5">
                    <c:v>kwi</c:v>
                  </c:pt>
                  <c:pt idx="6">
                    <c:v>maj</c:v>
                  </c:pt>
                  <c:pt idx="7">
                    <c:v>cze</c:v>
                  </c:pt>
                  <c:pt idx="8">
                    <c:v>lip</c:v>
                  </c:pt>
                  <c:pt idx="9">
                    <c:v>sie</c:v>
                  </c:pt>
                  <c:pt idx="10">
                    <c:v>wrz</c:v>
                  </c:pt>
                  <c:pt idx="11">
                    <c:v>paź</c:v>
                  </c:pt>
                  <c:pt idx="12">
                    <c:v>lis</c:v>
                  </c:pt>
                  <c:pt idx="13">
                    <c:v>gru</c:v>
                  </c:pt>
                  <c:pt idx="14">
                    <c:v>sty</c:v>
                  </c:pt>
                  <c:pt idx="15">
                    <c:v>lut</c:v>
                  </c:pt>
                  <c:pt idx="16">
                    <c:v>mar</c:v>
                  </c:pt>
                  <c:pt idx="17">
                    <c:v>kwi</c:v>
                  </c:pt>
                  <c:pt idx="18">
                    <c:v>maj</c:v>
                  </c:pt>
                  <c:pt idx="19">
                    <c:v>cze</c:v>
                  </c:pt>
                  <c:pt idx="20">
                    <c:v>lip</c:v>
                  </c:pt>
                  <c:pt idx="21">
                    <c:v>sie</c:v>
                  </c:pt>
                  <c:pt idx="22">
                    <c:v>wrz</c:v>
                  </c:pt>
                  <c:pt idx="23">
                    <c:v>paź</c:v>
                  </c:pt>
                  <c:pt idx="24">
                    <c:v>lis</c:v>
                  </c:pt>
                  <c:pt idx="25">
                    <c:v>gru</c:v>
                  </c:pt>
                  <c:pt idx="26">
                    <c:v>sty</c:v>
                  </c:pt>
                  <c:pt idx="27">
                    <c:v>lut</c:v>
                  </c:pt>
                  <c:pt idx="28">
                    <c:v>mar</c:v>
                  </c:pt>
                </c:lvl>
                <c:lvl>
                  <c:pt idx="0">
                    <c:v>2023</c:v>
                  </c:pt>
                  <c:pt idx="2">
                    <c:v>2024</c:v>
                  </c:pt>
                  <c:pt idx="14">
                    <c:v>2025</c:v>
                  </c:pt>
                  <c:pt idx="26">
                    <c:v>2026</c:v>
                  </c:pt>
                </c:lvl>
              </c:multiLvlStrCache>
            </c:multiLvlStrRef>
          </c:cat>
          <c:val>
            <c:numRef>
              <c:f>dane!$O$94:$O$127</c:f>
              <c:numCache>
                <c:formatCode>General</c:formatCode>
                <c:ptCount val="29"/>
                <c:pt idx="0">
                  <c:v>83</c:v>
                </c:pt>
                <c:pt idx="1">
                  <c:v>80</c:v>
                </c:pt>
                <c:pt idx="2">
                  <c:v>101</c:v>
                </c:pt>
                <c:pt idx="3">
                  <c:v>104</c:v>
                </c:pt>
                <c:pt idx="4">
                  <c:v>108</c:v>
                </c:pt>
                <c:pt idx="5">
                  <c:v>115</c:v>
                </c:pt>
                <c:pt idx="6">
                  <c:v>174</c:v>
                </c:pt>
                <c:pt idx="7">
                  <c:v>165</c:v>
                </c:pt>
                <c:pt idx="8">
                  <c:v>162</c:v>
                </c:pt>
                <c:pt idx="9">
                  <c:v>151</c:v>
                </c:pt>
                <c:pt idx="10">
                  <c:v>243</c:v>
                </c:pt>
                <c:pt idx="11">
                  <c:v>244</c:v>
                </c:pt>
                <c:pt idx="12">
                  <c:v>247</c:v>
                </c:pt>
                <c:pt idx="13">
                  <c:v>247</c:v>
                </c:pt>
                <c:pt idx="14">
                  <c:v>268</c:v>
                </c:pt>
                <c:pt idx="15">
                  <c:v>261</c:v>
                </c:pt>
                <c:pt idx="16">
                  <c:v>294</c:v>
                </c:pt>
                <c:pt idx="17">
                  <c:v>281</c:v>
                </c:pt>
                <c:pt idx="18">
                  <c:v>290</c:v>
                </c:pt>
                <c:pt idx="19">
                  <c:v>321</c:v>
                </c:pt>
                <c:pt idx="20">
                  <c:v>322</c:v>
                </c:pt>
                <c:pt idx="21">
                  <c:v>323</c:v>
                </c:pt>
                <c:pt idx="22">
                  <c:v>377</c:v>
                </c:pt>
                <c:pt idx="23">
                  <c:v>392</c:v>
                </c:pt>
                <c:pt idx="24">
                  <c:v>405</c:v>
                </c:pt>
                <c:pt idx="25">
                  <c:v>389</c:v>
                </c:pt>
                <c:pt idx="26">
                  <c:v>390</c:v>
                </c:pt>
                <c:pt idx="27">
                  <c:v>380</c:v>
                </c:pt>
                <c:pt idx="28">
                  <c:v>393</c:v>
                </c:pt>
              </c:numCache>
            </c:numRef>
          </c:val>
          <c:smooth val="0"/>
          <c:extLst>
            <c:ext xmlns:c16="http://schemas.microsoft.com/office/drawing/2014/chart" uri="{C3380CC4-5D6E-409C-BE32-E72D297353CC}">
              <c16:uniqueId val="{00000008-F7CB-4849-9B8E-BE6C9DFBCDBB}"/>
            </c:ext>
          </c:extLst>
        </c:ser>
        <c:dLbls>
          <c:showLegendKey val="0"/>
          <c:showVal val="0"/>
          <c:showCatName val="0"/>
          <c:showSerName val="0"/>
          <c:showPercent val="0"/>
          <c:showBubbleSize val="0"/>
        </c:dLbls>
        <c:marker val="1"/>
        <c:smooth val="0"/>
        <c:axId val="237304959"/>
        <c:axId val="237309759"/>
      </c:lineChart>
      <c:valAx>
        <c:axId val="546375328"/>
        <c:scaling>
          <c:orientation val="minMax"/>
        </c:scaling>
        <c:delete val="0"/>
        <c:axPos val="r"/>
        <c:numFmt formatCode="#\ ##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46375808"/>
        <c:crosses val="max"/>
        <c:crossBetween val="between"/>
      </c:valAx>
      <c:catAx>
        <c:axId val="54637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46375328"/>
        <c:crossesAt val="0"/>
        <c:auto val="1"/>
        <c:lblAlgn val="ctr"/>
        <c:lblOffset val="100"/>
        <c:noMultiLvlLbl val="0"/>
      </c:catAx>
      <c:valAx>
        <c:axId val="2373097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37304959"/>
        <c:crossBetween val="between"/>
      </c:valAx>
      <c:catAx>
        <c:axId val="237304959"/>
        <c:scaling>
          <c:orientation val="minMax"/>
        </c:scaling>
        <c:delete val="1"/>
        <c:axPos val="b"/>
        <c:numFmt formatCode="General" sourceLinked="1"/>
        <c:majorTickMark val="out"/>
        <c:minorTickMark val="none"/>
        <c:tickLblPos val="nextTo"/>
        <c:crossAx val="237309759"/>
        <c:auto val="1"/>
        <c:lblAlgn val="ctr"/>
        <c:lblOffset val="100"/>
        <c:noMultiLvlLbl val="0"/>
      </c:catAx>
      <c:spPr>
        <a:noFill/>
        <a:ln>
          <a:noFill/>
        </a:ln>
        <a:effectLst/>
      </c:spPr>
    </c:plotArea>
    <c:legend>
      <c:legendPos val="t"/>
      <c:layout>
        <c:manualLayout>
          <c:xMode val="edge"/>
          <c:yMode val="edge"/>
          <c:x val="0.17826575130485384"/>
          <c:y val="6.2640950309228186E-2"/>
          <c:w val="0.61604510985024352"/>
          <c:h val="7.2741743136821635E-2"/>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2 wykres kołowy</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pl-PL"/>
              <a:t>Reaktywacje</a:t>
            </a:r>
          </a:p>
          <a:p>
            <a:pPr>
              <a:defRPr/>
            </a:pPr>
            <a:r>
              <a:rPr lang="pl-PL"/>
              <a:t>użytkowników</a:t>
            </a:r>
            <a:endParaRPr lang="en-US"/>
          </a:p>
        </c:rich>
      </c:tx>
      <c:layout>
        <c:manualLayout>
          <c:xMode val="edge"/>
          <c:yMode val="edge"/>
          <c:x val="0.26117403126533678"/>
          <c:y val="0.11008357403120564"/>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pl-P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pivotFmt>
      <c:pivotFmt>
        <c:idx val="6"/>
        <c:spPr>
          <a:solidFill>
            <a:srgbClr val="DD3A2A"/>
          </a:solidFill>
          <a:ln>
            <a:solidFill>
              <a:srgbClr val="DD3A2A"/>
            </a:solidFill>
          </a:ln>
          <a:effectLst/>
          <a:scene3d>
            <a:camera prst="orthographicFront"/>
            <a:lightRig rig="brightRoom" dir="t"/>
          </a:scene3d>
          <a:sp3d prstMaterial="flat">
            <a:bevelT w="50800" h="101600" prst="angle"/>
            <a:contourClr>
              <a:srgbClr val="000000"/>
            </a:contourClr>
          </a:sp3d>
        </c:spPr>
      </c:pivotFmt>
      <c:pivotFmt>
        <c:idx val="7"/>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9598534699446009E-2"/>
          <c:y val="0.31793605344786441"/>
          <c:w val="0.82080255279052783"/>
          <c:h val="0.64797303746122648"/>
        </c:manualLayout>
      </c:layout>
      <c:doughnutChart>
        <c:varyColors val="1"/>
        <c:ser>
          <c:idx val="0"/>
          <c:order val="0"/>
          <c:tx>
            <c:strRef>
              <c:f>dane!$S$27</c:f>
              <c:strCache>
                <c:ptCount val="1"/>
                <c:pt idx="0">
                  <c:v>Total</c:v>
                </c:pt>
              </c:strCache>
            </c:strRef>
          </c:tx>
          <c:spPr>
            <a:solidFill>
              <a:srgbClr val="3B7E8D"/>
            </a:solidFill>
            <a:ln>
              <a:solidFill>
                <a:srgbClr val="DD3A2A"/>
              </a:solidFill>
            </a:ln>
          </c:spPr>
          <c:dPt>
            <c:idx val="0"/>
            <c:bubble3D val="0"/>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dPt>
          <c:dPt>
            <c:idx val="1"/>
            <c:bubble3D val="0"/>
            <c:spPr>
              <a:solidFill>
                <a:srgbClr val="3B7E8D"/>
              </a:solidFill>
              <a:ln>
                <a:solidFill>
                  <a:srgbClr val="DD3A2A"/>
                </a:solidFill>
              </a:ln>
              <a:effectLst/>
              <a:scene3d>
                <a:camera prst="orthographicFront"/>
                <a:lightRig rig="brightRoom" dir="t"/>
              </a:scene3d>
              <a:sp3d prstMaterial="flat">
                <a:bevelT w="50800" h="101600" prst="angle"/>
                <a:contourClr>
                  <a:srgbClr val="000000"/>
                </a:contourClr>
              </a:sp3d>
            </c:spPr>
          </c:dPt>
          <c:dPt>
            <c:idx val="2"/>
            <c:bubble3D val="0"/>
            <c:spPr>
              <a:solidFill>
                <a:srgbClr val="DD3A2A"/>
              </a:solidFill>
              <a:ln>
                <a:solidFill>
                  <a:srgbClr val="DD3A2A"/>
                </a:solid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l-PL"/>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dane!$R$28:$R$31</c:f>
              <c:strCache>
                <c:ptCount val="3"/>
                <c:pt idx="0">
                  <c:v>2 Lata</c:v>
                </c:pt>
                <c:pt idx="1">
                  <c:v>Miesiąc</c:v>
                </c:pt>
                <c:pt idx="2">
                  <c:v>Rok</c:v>
                </c:pt>
              </c:strCache>
            </c:strRef>
          </c:cat>
          <c:val>
            <c:numRef>
              <c:f>dane!$S$28:$S$31</c:f>
              <c:numCache>
                <c:formatCode>General</c:formatCode>
                <c:ptCount val="3"/>
                <c:pt idx="0">
                  <c:v>0</c:v>
                </c:pt>
                <c:pt idx="1">
                  <c:v>86</c:v>
                </c:pt>
                <c:pt idx="2">
                  <c:v>7</c:v>
                </c:pt>
              </c:numCache>
            </c:numRef>
          </c:val>
          <c:extLst>
            <c:ext xmlns:c16="http://schemas.microsoft.com/office/drawing/2014/chart" uri="{C3380CC4-5D6E-409C-BE32-E72D297353CC}">
              <c16:uniqueId val="{0000000A-EA55-4D2A-813F-0A04605FB3C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egendEntry>
        <c:idx val="0"/>
        <c:delete val="1"/>
      </c:legendEntry>
      <c:layout>
        <c:manualLayout>
          <c:xMode val="edge"/>
          <c:yMode val="edge"/>
          <c:x val="0.27108286935045672"/>
          <c:y val="1.5962570023848321E-2"/>
          <c:w val="0.35372251097445279"/>
          <c:h val="5.99534223390937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Przychody standardowy vs powracajacy klient</a:t>
            </a:r>
          </a:p>
        </c:rich>
      </c:tx>
      <c:layout>
        <c:manualLayout>
          <c:xMode val="edge"/>
          <c:yMode val="edge"/>
          <c:x val="0.1715711686402524"/>
          <c:y val="1.122112327861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stacked"/>
        <c:varyColors val="0"/>
        <c:ser>
          <c:idx val="0"/>
          <c:order val="0"/>
          <c:spPr>
            <a:solidFill>
              <a:srgbClr val="DD3A2A"/>
            </a:solidFill>
            <a:ln>
              <a:noFill/>
            </a:ln>
            <a:effectLst/>
          </c:spPr>
          <c:invertIfNegative val="0"/>
          <c:dPt>
            <c:idx val="0"/>
            <c:invertIfNegative val="0"/>
            <c:bubble3D val="0"/>
            <c:spPr>
              <a:solidFill>
                <a:srgbClr val="3B7E8D"/>
              </a:solidFill>
              <a:ln>
                <a:noFill/>
              </a:ln>
              <a:effectLst/>
            </c:spPr>
            <c:extLst>
              <c:ext xmlns:c16="http://schemas.microsoft.com/office/drawing/2014/chart" uri="{C3380CC4-5D6E-409C-BE32-E72D297353CC}">
                <c16:uniqueId val="{00000002-0548-49FA-8AB1-6154F6584299}"/>
              </c:ext>
            </c:extLst>
          </c:dPt>
          <c:dPt>
            <c:idx val="1"/>
            <c:invertIfNegative val="0"/>
            <c:bubble3D val="0"/>
            <c:spPr>
              <a:solidFill>
                <a:srgbClr val="DD3A2A"/>
              </a:solidFill>
              <a:ln>
                <a:noFill/>
              </a:ln>
              <a:effectLst/>
            </c:spPr>
            <c:extLst>
              <c:ext xmlns:c16="http://schemas.microsoft.com/office/drawing/2014/chart" uri="{C3380CC4-5D6E-409C-BE32-E72D297353CC}">
                <c16:uniqueId val="{00000002-98CB-4F09-9014-803F74890D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dane!$R$22:$R$23</c:f>
              <c:strCache>
                <c:ptCount val="2"/>
                <c:pt idx="0">
                  <c:v>Średni przychód z klienta</c:v>
                </c:pt>
                <c:pt idx="1">
                  <c:v>Średni przychód z powracającego klienta</c:v>
                </c:pt>
              </c:strCache>
            </c:strRef>
          </c:cat>
          <c:val>
            <c:numRef>
              <c:f>dane!$S$22:$S$23</c:f>
              <c:numCache>
                <c:formatCode>#\ ##0\ "zł"</c:formatCode>
                <c:ptCount val="2"/>
                <c:pt idx="0">
                  <c:v>986.29637653737018</c:v>
                </c:pt>
                <c:pt idx="1">
                  <c:v>1335.7770967741935</c:v>
                </c:pt>
              </c:numCache>
            </c:numRef>
          </c:val>
          <c:extLst>
            <c:ext xmlns:c16="http://schemas.microsoft.com/office/drawing/2014/chart" uri="{C3380CC4-5D6E-409C-BE32-E72D297353CC}">
              <c16:uniqueId val="{00000000-98CB-4F09-9014-803F74890D73}"/>
            </c:ext>
          </c:extLst>
        </c:ser>
        <c:dLbls>
          <c:dLblPos val="ctr"/>
          <c:showLegendKey val="0"/>
          <c:showVal val="1"/>
          <c:showCatName val="0"/>
          <c:showSerName val="0"/>
          <c:showPercent val="0"/>
          <c:showBubbleSize val="0"/>
        </c:dLbls>
        <c:gapWidth val="150"/>
        <c:overlap val="100"/>
        <c:axId val="546320128"/>
        <c:axId val="546368128"/>
      </c:barChart>
      <c:catAx>
        <c:axId val="54632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46368128"/>
        <c:crosses val="autoZero"/>
        <c:auto val="1"/>
        <c:lblAlgn val="ctr"/>
        <c:lblOffset val="100"/>
        <c:noMultiLvlLbl val="0"/>
      </c:catAx>
      <c:valAx>
        <c:axId val="546368128"/>
        <c:scaling>
          <c:orientation val="minMax"/>
        </c:scaling>
        <c:delete val="0"/>
        <c:axPos val="l"/>
        <c:majorGridlines>
          <c:spPr>
            <a:ln w="9525" cap="flat" cmpd="sng" algn="ctr">
              <a:solidFill>
                <a:schemeClr val="tx1">
                  <a:lumMod val="15000"/>
                  <a:lumOff val="85000"/>
                </a:schemeClr>
              </a:solidFill>
              <a:round/>
            </a:ln>
            <a:effectLst/>
          </c:spPr>
        </c:majorGridlines>
        <c:numFmt formatCode="#\ ##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4632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3 miesiace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Średni</a:t>
            </a:r>
            <a:r>
              <a:rPr lang="pl-PL" baseline="0"/>
              <a:t> czas życia</a:t>
            </a:r>
            <a:endParaRPr lang="pl-PL"/>
          </a:p>
        </c:rich>
      </c:tx>
      <c:layout>
        <c:manualLayout>
          <c:xMode val="edge"/>
          <c:yMode val="edge"/>
          <c:x val="0.1289255874410863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B7E8D"/>
          </a:solidFill>
          <a:ln>
            <a:noFill/>
          </a:ln>
          <a:effectLst/>
        </c:spPr>
        <c:dLbl>
          <c:idx val="0"/>
          <c:layout>
            <c:manualLayout>
              <c:x val="0"/>
              <c:y val="0.31481481481481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D3A2A"/>
          </a:solidFill>
          <a:ln>
            <a:noFill/>
          </a:ln>
          <a:effectLst/>
        </c:spPr>
        <c:dLbl>
          <c:idx val="0"/>
          <c:layout>
            <c:manualLayout>
              <c:x val="0"/>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dane!$W$13</c:f>
              <c:strCache>
                <c:ptCount val="1"/>
                <c:pt idx="0">
                  <c:v>Total</c:v>
                </c:pt>
              </c:strCache>
            </c:strRef>
          </c:tx>
          <c:spPr>
            <a:solidFill>
              <a:schemeClr val="accent1"/>
            </a:solidFill>
            <a:ln>
              <a:noFill/>
            </a:ln>
            <a:effectLst/>
          </c:spPr>
          <c:invertIfNegative val="0"/>
          <c:dPt>
            <c:idx val="0"/>
            <c:invertIfNegative val="0"/>
            <c:bubble3D val="0"/>
            <c:spPr>
              <a:solidFill>
                <a:srgbClr val="3B7E8D"/>
              </a:solidFill>
              <a:ln>
                <a:noFill/>
              </a:ln>
              <a:effectLst/>
            </c:spPr>
            <c:extLst>
              <c:ext xmlns:c16="http://schemas.microsoft.com/office/drawing/2014/chart" uri="{C3380CC4-5D6E-409C-BE32-E72D297353CC}">
                <c16:uniqueId val="{0000001E-26EE-43D4-BD2D-031A849D2044}"/>
              </c:ext>
            </c:extLst>
          </c:dPt>
          <c:dPt>
            <c:idx val="1"/>
            <c:invertIfNegative val="0"/>
            <c:bubble3D val="0"/>
            <c:spPr>
              <a:solidFill>
                <a:srgbClr val="DD3A2A"/>
              </a:solidFill>
              <a:ln>
                <a:noFill/>
              </a:ln>
              <a:effectLst/>
            </c:spPr>
            <c:extLst>
              <c:ext xmlns:c16="http://schemas.microsoft.com/office/drawing/2014/chart" uri="{C3380CC4-5D6E-409C-BE32-E72D297353CC}">
                <c16:uniqueId val="{0000001F-26EE-43D4-BD2D-031A849D2044}"/>
              </c:ext>
            </c:extLst>
          </c:dPt>
          <c:dLbls>
            <c:dLbl>
              <c:idx val="0"/>
              <c:layout>
                <c:manualLayout>
                  <c:x val="0"/>
                  <c:y val="0.31481481481481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6EE-43D4-BD2D-031A849D2044}"/>
                </c:ext>
              </c:extLst>
            </c:dLbl>
            <c:dLbl>
              <c:idx val="1"/>
              <c:layout>
                <c:manualLayout>
                  <c:x val="0"/>
                  <c:y val="0.15740740740740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6EE-43D4-BD2D-031A849D20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dane!$V$14:$V$16</c:f>
              <c:strCache>
                <c:ptCount val="2"/>
                <c:pt idx="0">
                  <c:v>Promocyjna</c:v>
                </c:pt>
                <c:pt idx="1">
                  <c:v>Standardowa</c:v>
                </c:pt>
              </c:strCache>
            </c:strRef>
          </c:cat>
          <c:val>
            <c:numRef>
              <c:f>dane!$W$14:$W$16</c:f>
              <c:numCache>
                <c:formatCode>0.00</c:formatCode>
                <c:ptCount val="2"/>
                <c:pt idx="0">
                  <c:v>7.9808612440191391</c:v>
                </c:pt>
                <c:pt idx="1">
                  <c:v>6.6533018867924527</c:v>
                </c:pt>
              </c:numCache>
            </c:numRef>
          </c:val>
          <c:extLst>
            <c:ext xmlns:c16="http://schemas.microsoft.com/office/drawing/2014/chart" uri="{C3380CC4-5D6E-409C-BE32-E72D297353CC}">
              <c16:uniqueId val="{00000001-26EE-43D4-BD2D-031A849D2044}"/>
            </c:ext>
          </c:extLst>
        </c:ser>
        <c:dLbls>
          <c:showLegendKey val="0"/>
          <c:showVal val="0"/>
          <c:showCatName val="0"/>
          <c:showSerName val="0"/>
          <c:showPercent val="0"/>
          <c:showBubbleSize val="0"/>
        </c:dLbls>
        <c:gapWidth val="219"/>
        <c:axId val="1966393535"/>
        <c:axId val="1966395455"/>
      </c:barChart>
      <c:catAx>
        <c:axId val="19663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66395455"/>
        <c:crosses val="autoZero"/>
        <c:auto val="1"/>
        <c:lblAlgn val="ctr"/>
        <c:lblOffset val="100"/>
        <c:noMultiLvlLbl val="0"/>
      </c:catAx>
      <c:valAx>
        <c:axId val="1966395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663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3 ltv</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Średnie LTV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7E8D"/>
          </a:solidFill>
          <a:ln>
            <a:noFill/>
          </a:ln>
          <a:effectLst/>
        </c:spPr>
        <c:dLbl>
          <c:idx val="0"/>
          <c:layout>
            <c:manualLayout>
              <c:x val="6.4821086146202682E-3"/>
              <c:y val="2.55553527048074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2610671796549579"/>
                  <c:h val="0.10208274871463154"/>
                </c:manualLayout>
              </c15:layout>
            </c:ext>
          </c:extLst>
        </c:dLbl>
      </c:pivotFmt>
      <c:pivotFmt>
        <c:idx val="4"/>
        <c:spPr>
          <a:solidFill>
            <a:srgbClr val="DD3A2A"/>
          </a:solidFill>
          <a:ln>
            <a:noFill/>
          </a:ln>
          <a:effectLst/>
        </c:spPr>
      </c:pivotFmt>
    </c:pivotFmts>
    <c:plotArea>
      <c:layout>
        <c:manualLayout>
          <c:layoutTarget val="inner"/>
          <c:xMode val="edge"/>
          <c:yMode val="edge"/>
          <c:x val="0.28290858904879101"/>
          <c:y val="0.23852369859761025"/>
          <c:w val="0.69697301260610678"/>
          <c:h val="0.64908942667469116"/>
        </c:manualLayout>
      </c:layout>
      <c:barChart>
        <c:barDir val="col"/>
        <c:grouping val="clustered"/>
        <c:varyColors val="0"/>
        <c:ser>
          <c:idx val="0"/>
          <c:order val="0"/>
          <c:tx>
            <c:strRef>
              <c:f>dane!$W$20</c:f>
              <c:strCache>
                <c:ptCount val="1"/>
                <c:pt idx="0">
                  <c:v>Total</c:v>
                </c:pt>
              </c:strCache>
            </c:strRef>
          </c:tx>
          <c:spPr>
            <a:solidFill>
              <a:schemeClr val="accent1"/>
            </a:solidFill>
            <a:ln>
              <a:noFill/>
            </a:ln>
            <a:effectLst/>
          </c:spPr>
          <c:invertIfNegative val="0"/>
          <c:dPt>
            <c:idx val="0"/>
            <c:invertIfNegative val="0"/>
            <c:bubble3D val="0"/>
            <c:spPr>
              <a:solidFill>
                <a:srgbClr val="3B7E8D"/>
              </a:solidFill>
              <a:ln>
                <a:noFill/>
              </a:ln>
              <a:effectLst/>
            </c:spPr>
            <c:extLst>
              <c:ext xmlns:c16="http://schemas.microsoft.com/office/drawing/2014/chart" uri="{C3380CC4-5D6E-409C-BE32-E72D297353CC}">
                <c16:uniqueId val="{00000001-F78F-405D-9118-E656C27EE2C5}"/>
              </c:ext>
            </c:extLst>
          </c:dPt>
          <c:dPt>
            <c:idx val="1"/>
            <c:invertIfNegative val="0"/>
            <c:bubble3D val="0"/>
            <c:spPr>
              <a:solidFill>
                <a:srgbClr val="DD3A2A"/>
              </a:solidFill>
              <a:ln>
                <a:noFill/>
              </a:ln>
              <a:effectLst/>
            </c:spPr>
            <c:extLst>
              <c:ext xmlns:c16="http://schemas.microsoft.com/office/drawing/2014/chart" uri="{C3380CC4-5D6E-409C-BE32-E72D297353CC}">
                <c16:uniqueId val="{00000002-F78F-405D-9118-E656C27EE2C5}"/>
              </c:ext>
            </c:extLst>
          </c:dPt>
          <c:dLbls>
            <c:dLbl>
              <c:idx val="0"/>
              <c:layout>
                <c:manualLayout>
                  <c:x val="6.4821086146202682E-3"/>
                  <c:y val="2.55553527048074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2610671796549579"/>
                      <c:h val="0.10208274871463154"/>
                    </c:manualLayout>
                  </c15:layout>
                </c:ext>
                <c:ext xmlns:c16="http://schemas.microsoft.com/office/drawing/2014/chart" uri="{C3380CC4-5D6E-409C-BE32-E72D297353CC}">
                  <c16:uniqueId val="{00000001-F78F-405D-9118-E656C27EE2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dane!$V$21:$V$23</c:f>
              <c:strCache>
                <c:ptCount val="2"/>
                <c:pt idx="0">
                  <c:v>Promocyjna</c:v>
                </c:pt>
                <c:pt idx="1">
                  <c:v>Standardowa</c:v>
                </c:pt>
              </c:strCache>
            </c:strRef>
          </c:cat>
          <c:val>
            <c:numRef>
              <c:f>dane!$W$21:$W$23</c:f>
              <c:numCache>
                <c:formatCode>#\ ##0\ "zł"</c:formatCode>
                <c:ptCount val="2"/>
                <c:pt idx="0">
                  <c:v>1029.5754545454549</c:v>
                </c:pt>
                <c:pt idx="1">
                  <c:v>975.62971698113211</c:v>
                </c:pt>
              </c:numCache>
            </c:numRef>
          </c:val>
          <c:extLst>
            <c:ext xmlns:c16="http://schemas.microsoft.com/office/drawing/2014/chart" uri="{C3380CC4-5D6E-409C-BE32-E72D297353CC}">
              <c16:uniqueId val="{00000000-F78F-405D-9118-E656C27EE2C5}"/>
            </c:ext>
          </c:extLst>
        </c:ser>
        <c:dLbls>
          <c:dLblPos val="outEnd"/>
          <c:showLegendKey val="0"/>
          <c:showVal val="1"/>
          <c:showCatName val="0"/>
          <c:showSerName val="0"/>
          <c:showPercent val="0"/>
          <c:showBubbleSize val="0"/>
        </c:dLbls>
        <c:gapWidth val="219"/>
        <c:overlap val="-27"/>
        <c:axId val="502146832"/>
        <c:axId val="502152592"/>
      </c:barChart>
      <c:catAx>
        <c:axId val="50214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02152592"/>
        <c:crosses val="autoZero"/>
        <c:auto val="1"/>
        <c:lblAlgn val="ctr"/>
        <c:lblOffset val="100"/>
        <c:noMultiLvlLbl val="0"/>
      </c:catAx>
      <c:valAx>
        <c:axId val="502152592"/>
        <c:scaling>
          <c:orientation val="minMax"/>
        </c:scaling>
        <c:delete val="0"/>
        <c:axPos val="l"/>
        <c:majorGridlines>
          <c:spPr>
            <a:ln w="9525" cap="flat" cmpd="sng" algn="ctr">
              <a:solidFill>
                <a:schemeClr val="tx1">
                  <a:lumMod val="15000"/>
                  <a:lumOff val="85000"/>
                </a:schemeClr>
              </a:solidFill>
              <a:round/>
            </a:ln>
            <a:effectLst/>
          </c:spPr>
        </c:majorGridlines>
        <c:numFmt formatCode="#\ ##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0214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3 nowi</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7E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dane!$W$28</c:f>
              <c:strCache>
                <c:ptCount val="1"/>
                <c:pt idx="0">
                  <c:v>Total</c:v>
                </c:pt>
              </c:strCache>
            </c:strRef>
          </c:tx>
          <c:spPr>
            <a:solidFill>
              <a:srgbClr val="3B7E8D"/>
            </a:solidFill>
            <a:ln>
              <a:noFill/>
            </a:ln>
            <a:effectLst/>
          </c:spPr>
          <c:invertIfNegative val="0"/>
          <c:cat>
            <c:multiLvlStrRef>
              <c:f>dane!$V$29:$V$60</c:f>
              <c:multiLvlStrCache>
                <c:ptCount val="27"/>
                <c:lvl>
                  <c:pt idx="0">
                    <c:v>lis</c:v>
                  </c:pt>
                  <c:pt idx="1">
                    <c:v>gru</c:v>
                  </c:pt>
                  <c:pt idx="2">
                    <c:v>sty</c:v>
                  </c:pt>
                  <c:pt idx="3">
                    <c:v>lut</c:v>
                  </c:pt>
                  <c:pt idx="4">
                    <c:v>mar</c:v>
                  </c:pt>
                  <c:pt idx="5">
                    <c:v>kwi</c:v>
                  </c:pt>
                  <c:pt idx="6">
                    <c:v>maj</c:v>
                  </c:pt>
                  <c:pt idx="7">
                    <c:v>cze</c:v>
                  </c:pt>
                  <c:pt idx="8">
                    <c:v>wrz</c:v>
                  </c:pt>
                  <c:pt idx="9">
                    <c:v>paź</c:v>
                  </c:pt>
                  <c:pt idx="10">
                    <c:v>lis</c:v>
                  </c:pt>
                  <c:pt idx="11">
                    <c:v>gru</c:v>
                  </c:pt>
                  <c:pt idx="12">
                    <c:v>sty</c:v>
                  </c:pt>
                  <c:pt idx="13">
                    <c:v>lut</c:v>
                  </c:pt>
                  <c:pt idx="14">
                    <c:v>mar</c:v>
                  </c:pt>
                  <c:pt idx="15">
                    <c:v>kwi</c:v>
                  </c:pt>
                  <c:pt idx="16">
                    <c:v>maj</c:v>
                  </c:pt>
                  <c:pt idx="17">
                    <c:v>cze</c:v>
                  </c:pt>
                  <c:pt idx="18">
                    <c:v>lip</c:v>
                  </c:pt>
                  <c:pt idx="19">
                    <c:v>sie</c:v>
                  </c:pt>
                  <c:pt idx="20">
                    <c:v>wrz</c:v>
                  </c:pt>
                  <c:pt idx="21">
                    <c:v>paź</c:v>
                  </c:pt>
                  <c:pt idx="22">
                    <c:v>lis</c:v>
                  </c:pt>
                  <c:pt idx="23">
                    <c:v>gru</c:v>
                  </c:pt>
                  <c:pt idx="24">
                    <c:v>sty</c:v>
                  </c:pt>
                  <c:pt idx="25">
                    <c:v>lut</c:v>
                  </c:pt>
                  <c:pt idx="26">
                    <c:v>mar</c:v>
                  </c:pt>
                </c:lvl>
                <c:lvl>
                  <c:pt idx="0">
                    <c:v>2023</c:v>
                  </c:pt>
                  <c:pt idx="2">
                    <c:v>2024</c:v>
                  </c:pt>
                  <c:pt idx="12">
                    <c:v>2025</c:v>
                  </c:pt>
                  <c:pt idx="24">
                    <c:v>2026</c:v>
                  </c:pt>
                </c:lvl>
              </c:multiLvlStrCache>
            </c:multiLvlStrRef>
          </c:cat>
          <c:val>
            <c:numRef>
              <c:f>dane!$W$29:$W$60</c:f>
              <c:numCache>
                <c:formatCode>General</c:formatCode>
                <c:ptCount val="27"/>
                <c:pt idx="0">
                  <c:v>83</c:v>
                </c:pt>
                <c:pt idx="1">
                  <c:v>8</c:v>
                </c:pt>
                <c:pt idx="2">
                  <c:v>27</c:v>
                </c:pt>
                <c:pt idx="3">
                  <c:v>13</c:v>
                </c:pt>
                <c:pt idx="4">
                  <c:v>10</c:v>
                </c:pt>
                <c:pt idx="5">
                  <c:v>16</c:v>
                </c:pt>
                <c:pt idx="6">
                  <c:v>61</c:v>
                </c:pt>
                <c:pt idx="7">
                  <c:v>6</c:v>
                </c:pt>
                <c:pt idx="8">
                  <c:v>96</c:v>
                </c:pt>
                <c:pt idx="9">
                  <c:v>21</c:v>
                </c:pt>
                <c:pt idx="10">
                  <c:v>33</c:v>
                </c:pt>
                <c:pt idx="11">
                  <c:v>29</c:v>
                </c:pt>
                <c:pt idx="12">
                  <c:v>44</c:v>
                </c:pt>
                <c:pt idx="13">
                  <c:v>21</c:v>
                </c:pt>
                <c:pt idx="14">
                  <c:v>46</c:v>
                </c:pt>
                <c:pt idx="15">
                  <c:v>20</c:v>
                </c:pt>
                <c:pt idx="16">
                  <c:v>43</c:v>
                </c:pt>
                <c:pt idx="17">
                  <c:v>60</c:v>
                </c:pt>
                <c:pt idx="18">
                  <c:v>32</c:v>
                </c:pt>
                <c:pt idx="19">
                  <c:v>35</c:v>
                </c:pt>
                <c:pt idx="20">
                  <c:v>81</c:v>
                </c:pt>
                <c:pt idx="21">
                  <c:v>44</c:v>
                </c:pt>
                <c:pt idx="22">
                  <c:v>51</c:v>
                </c:pt>
                <c:pt idx="23">
                  <c:v>34</c:v>
                </c:pt>
                <c:pt idx="24">
                  <c:v>49</c:v>
                </c:pt>
                <c:pt idx="25">
                  <c:v>33</c:v>
                </c:pt>
                <c:pt idx="26">
                  <c:v>61</c:v>
                </c:pt>
              </c:numCache>
            </c:numRef>
          </c:val>
          <c:extLst>
            <c:ext xmlns:c16="http://schemas.microsoft.com/office/drawing/2014/chart" uri="{C3380CC4-5D6E-409C-BE32-E72D297353CC}">
              <c16:uniqueId val="{00000000-234E-4231-A3C8-16CCFC56D6CC}"/>
            </c:ext>
          </c:extLst>
        </c:ser>
        <c:dLbls>
          <c:showLegendKey val="0"/>
          <c:showVal val="0"/>
          <c:showCatName val="0"/>
          <c:showSerName val="0"/>
          <c:showPercent val="0"/>
          <c:showBubbleSize val="0"/>
        </c:dLbls>
        <c:gapWidth val="50"/>
        <c:overlap val="100"/>
        <c:axId val="502041712"/>
        <c:axId val="502058992"/>
      </c:barChart>
      <c:catAx>
        <c:axId val="50204171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02058992"/>
        <c:crosses val="autoZero"/>
        <c:auto val="1"/>
        <c:lblAlgn val="ctr"/>
        <c:lblOffset val="100"/>
        <c:noMultiLvlLbl val="0"/>
      </c:catAx>
      <c:valAx>
        <c:axId val="502058992"/>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020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[KajoData.xlsx]dane!strona 3 wracajacy</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B7E8D"/>
          </a:solidFill>
          <a:ln>
            <a:noFill/>
          </a:ln>
          <a:effectLst>
            <a:outerShdw blurRad="57150" dist="19050" dir="5400000" algn="ctr" rotWithShape="0">
              <a:srgbClr val="000000">
                <a:alpha val="63000"/>
              </a:srgbClr>
            </a:outerShdw>
          </a:effectLst>
        </c:spPr>
        <c:dLbl>
          <c:idx val="0"/>
          <c:layout>
            <c:manualLayout>
              <c:x val="3.2624105823351513E-3"/>
              <c:y val="0.42585666375036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dLbl>
          <c:idx val="0"/>
          <c:layout>
            <c:manualLayout>
              <c:x val="0"/>
              <c:y val="8.206547098279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24105874728052E-2"/>
          <c:y val="5.0925925925925923E-2"/>
          <c:w val="0.87103973539024471"/>
          <c:h val="0.8416746864975212"/>
        </c:manualLayout>
      </c:layout>
      <c:barChart>
        <c:barDir val="col"/>
        <c:grouping val="clustered"/>
        <c:varyColors val="0"/>
        <c:ser>
          <c:idx val="0"/>
          <c:order val="0"/>
          <c:tx>
            <c:strRef>
              <c:f>dane!$W$64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3B7E8D"/>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14-4656-8C55-09B251199B3C}"/>
              </c:ext>
            </c:extLst>
          </c:dPt>
          <c:dPt>
            <c:idx val="1"/>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914-4656-8C55-09B251199B3C}"/>
              </c:ext>
            </c:extLst>
          </c:dPt>
          <c:dLbls>
            <c:dLbl>
              <c:idx val="0"/>
              <c:layout>
                <c:manualLayout>
                  <c:x val="3.2624105823351513E-3"/>
                  <c:y val="0.425856663750364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14-4656-8C55-09B251199B3C}"/>
                </c:ext>
              </c:extLst>
            </c:dLbl>
            <c:dLbl>
              <c:idx val="1"/>
              <c:layout>
                <c:manualLayout>
                  <c:x val="0"/>
                  <c:y val="8.2065470982793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14-4656-8C55-09B251199B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dane!$V$65:$V$67</c:f>
              <c:strCache>
                <c:ptCount val="2"/>
                <c:pt idx="0">
                  <c:v>Miesiąc</c:v>
                </c:pt>
                <c:pt idx="1">
                  <c:v>Rok</c:v>
                </c:pt>
              </c:strCache>
            </c:strRef>
          </c:cat>
          <c:val>
            <c:numRef>
              <c:f>dane!$W$65:$W$67</c:f>
              <c:numCache>
                <c:formatCode>0.00%</c:formatCode>
                <c:ptCount val="2"/>
                <c:pt idx="0">
                  <c:v>0.92473118279569888</c:v>
                </c:pt>
                <c:pt idx="1">
                  <c:v>7.5268817204301078E-2</c:v>
                </c:pt>
              </c:numCache>
            </c:numRef>
          </c:val>
          <c:extLst>
            <c:ext xmlns:c16="http://schemas.microsoft.com/office/drawing/2014/chart" uri="{C3380CC4-5D6E-409C-BE32-E72D297353CC}">
              <c16:uniqueId val="{00000000-B914-4656-8C55-09B251199B3C}"/>
            </c:ext>
          </c:extLst>
        </c:ser>
        <c:dLbls>
          <c:dLblPos val="inEnd"/>
          <c:showLegendKey val="0"/>
          <c:showVal val="1"/>
          <c:showCatName val="0"/>
          <c:showSerName val="0"/>
          <c:showPercent val="0"/>
          <c:showBubbleSize val="0"/>
        </c:dLbls>
        <c:gapWidth val="100"/>
        <c:overlap val="-24"/>
        <c:axId val="184321103"/>
        <c:axId val="184313903"/>
      </c:barChart>
      <c:catAx>
        <c:axId val="184321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4313903"/>
        <c:crosses val="autoZero"/>
        <c:auto val="1"/>
        <c:lblAlgn val="ctr"/>
        <c:lblOffset val="100"/>
        <c:noMultiLvlLbl val="0"/>
      </c:catAx>
      <c:valAx>
        <c:axId val="184313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432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svg"/><Relationship Id="rId18" Type="http://schemas.openxmlformats.org/officeDocument/2006/relationships/chart" Target="../charts/chart8.xml"/><Relationship Id="rId3" Type="http://schemas.openxmlformats.org/officeDocument/2006/relationships/image" Target="../media/image5.svg"/><Relationship Id="rId21" Type="http://schemas.openxmlformats.org/officeDocument/2006/relationships/chart" Target="../charts/chart11.xml"/><Relationship Id="rId7" Type="http://schemas.openxmlformats.org/officeDocument/2006/relationships/image" Target="../media/image9.svg"/><Relationship Id="rId12" Type="http://schemas.openxmlformats.org/officeDocument/2006/relationships/image" Target="../media/image14.png"/><Relationship Id="rId17" Type="http://schemas.openxmlformats.org/officeDocument/2006/relationships/image" Target="../media/image19.sv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8.png"/><Relationship Id="rId11" Type="http://schemas.openxmlformats.org/officeDocument/2006/relationships/image" Target="../media/image13.svg"/><Relationship Id="rId5" Type="http://schemas.openxmlformats.org/officeDocument/2006/relationships/image" Target="../media/image7.svg"/><Relationship Id="rId15" Type="http://schemas.openxmlformats.org/officeDocument/2006/relationships/image" Target="../media/image17.svg"/><Relationship Id="rId10" Type="http://schemas.openxmlformats.org/officeDocument/2006/relationships/image" Target="../media/image12.png"/><Relationship Id="rId19" Type="http://schemas.openxmlformats.org/officeDocument/2006/relationships/chart" Target="../charts/chart9.xml"/><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100853</xdr:colOff>
      <xdr:row>1</xdr:row>
      <xdr:rowOff>38098</xdr:rowOff>
    </xdr:from>
    <xdr:to>
      <xdr:col>24</xdr:col>
      <xdr:colOff>337572</xdr:colOff>
      <xdr:row>40</xdr:row>
      <xdr:rowOff>159683</xdr:rowOff>
    </xdr:to>
    <xdr:grpSp>
      <xdr:nvGrpSpPr>
        <xdr:cNvPr id="50" name="Group 49">
          <a:extLst>
            <a:ext uri="{FF2B5EF4-FFF2-40B4-BE49-F238E27FC236}">
              <a16:creationId xmlns:a16="http://schemas.microsoft.com/office/drawing/2014/main" id="{A4197F39-7C25-547C-FD5D-8C730C869858}"/>
            </a:ext>
          </a:extLst>
        </xdr:cNvPr>
        <xdr:cNvGrpSpPr/>
      </xdr:nvGrpSpPr>
      <xdr:grpSpPr>
        <a:xfrm>
          <a:off x="452545" y="228598"/>
          <a:ext cx="14223815" cy="7551085"/>
          <a:chOff x="609600" y="116540"/>
          <a:chExt cx="14257163" cy="7551085"/>
        </a:xfrm>
      </xdr:grpSpPr>
      <xdr:pic>
        <xdr:nvPicPr>
          <xdr:cNvPr id="3" name="Picture 2">
            <a:extLst>
              <a:ext uri="{FF2B5EF4-FFF2-40B4-BE49-F238E27FC236}">
                <a16:creationId xmlns:a16="http://schemas.microsoft.com/office/drawing/2014/main" id="{0A387147-05F7-6A7D-D276-9178B1BED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190500"/>
            <a:ext cx="2285999" cy="2286000"/>
          </a:xfrm>
          <a:prstGeom prst="rect">
            <a:avLst/>
          </a:prstGeom>
        </xdr:spPr>
      </xdr:pic>
      <xdr:grpSp>
        <xdr:nvGrpSpPr>
          <xdr:cNvPr id="7" name="Group 6">
            <a:extLst>
              <a:ext uri="{FF2B5EF4-FFF2-40B4-BE49-F238E27FC236}">
                <a16:creationId xmlns:a16="http://schemas.microsoft.com/office/drawing/2014/main" id="{D370A98C-84E6-2E8C-BF3A-33A7A07A298C}"/>
              </a:ext>
            </a:extLst>
          </xdr:cNvPr>
          <xdr:cNvGrpSpPr/>
        </xdr:nvGrpSpPr>
        <xdr:grpSpPr>
          <a:xfrm>
            <a:off x="3267075" y="314325"/>
            <a:ext cx="2333625" cy="923925"/>
            <a:chOff x="3057525" y="180975"/>
            <a:chExt cx="2333625" cy="923925"/>
          </a:xfrm>
          <a:solidFill>
            <a:srgbClr val="0099CC"/>
          </a:solidFill>
        </xdr:grpSpPr>
        <xdr:sp macro="" textlink="">
          <xdr:nvSpPr>
            <xdr:cNvPr id="5" name="Rectangle: Rounded Corners 4">
              <a:extLst>
                <a:ext uri="{FF2B5EF4-FFF2-40B4-BE49-F238E27FC236}">
                  <a16:creationId xmlns:a16="http://schemas.microsoft.com/office/drawing/2014/main" id="{347442EF-6D95-3F6B-99F7-D31B058F1A59}"/>
                </a:ext>
              </a:extLst>
            </xdr:cNvPr>
            <xdr:cNvSpPr/>
          </xdr:nvSpPr>
          <xdr:spPr>
            <a:xfrm>
              <a:off x="3057525" y="180975"/>
              <a:ext cx="2333625" cy="923925"/>
            </a:xfrm>
            <a:prstGeom prst="roundRect">
              <a:avLst/>
            </a:prstGeom>
            <a:solidFill>
              <a:srgbClr val="3B7E8D"/>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i="0" u="none" strike="noStrike">
                  <a:solidFill>
                    <a:schemeClr val="bg1"/>
                  </a:solidFill>
                  <a:latin typeface="Calibri"/>
                  <a:cs typeface="Calibri"/>
                </a:rPr>
                <a:t> </a:t>
              </a:r>
            </a:p>
          </xdr:txBody>
        </xdr:sp>
        <xdr:sp macro="" textlink="">
          <xdr:nvSpPr>
            <xdr:cNvPr id="6" name="TextBox 5">
              <a:extLst>
                <a:ext uri="{FF2B5EF4-FFF2-40B4-BE49-F238E27FC236}">
                  <a16:creationId xmlns:a16="http://schemas.microsoft.com/office/drawing/2014/main" id="{909FD7FA-7E89-67AA-446A-97C77880DC3C}"/>
                </a:ext>
              </a:extLst>
            </xdr:cNvPr>
            <xdr:cNvSpPr txBox="1"/>
          </xdr:nvSpPr>
          <xdr:spPr>
            <a:xfrm>
              <a:off x="3209925" y="200025"/>
              <a:ext cx="2095500" cy="34290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pl-PL" sz="1300">
                  <a:solidFill>
                    <a:schemeClr val="bg1"/>
                  </a:solidFill>
                </a:rPr>
                <a:t>ŚREDNI CZAS ŻYCIA KLIENTA</a:t>
              </a:r>
            </a:p>
          </xdr:txBody>
        </xdr:sp>
      </xdr:grpSp>
      <xdr:grpSp>
        <xdr:nvGrpSpPr>
          <xdr:cNvPr id="17" name="Group 16">
            <a:extLst>
              <a:ext uri="{FF2B5EF4-FFF2-40B4-BE49-F238E27FC236}">
                <a16:creationId xmlns:a16="http://schemas.microsoft.com/office/drawing/2014/main" id="{9EEC212D-0D6F-415A-9D04-844E6EB6A245}"/>
              </a:ext>
            </a:extLst>
          </xdr:cNvPr>
          <xdr:cNvGrpSpPr/>
        </xdr:nvGrpSpPr>
        <xdr:grpSpPr>
          <a:xfrm>
            <a:off x="5953125" y="323850"/>
            <a:ext cx="2333625" cy="923925"/>
            <a:chOff x="3048000" y="190500"/>
            <a:chExt cx="2333625" cy="923925"/>
          </a:xfrm>
          <a:solidFill>
            <a:srgbClr val="DD3A2A"/>
          </a:solidFill>
        </xdr:grpSpPr>
        <xdr:sp macro="" textlink="dane!Z31">
          <xdr:nvSpPr>
            <xdr:cNvPr id="18" name="Rectangle: Rounded Corners 17">
              <a:extLst>
                <a:ext uri="{FF2B5EF4-FFF2-40B4-BE49-F238E27FC236}">
                  <a16:creationId xmlns:a16="http://schemas.microsoft.com/office/drawing/2014/main" id="{B313F528-334D-F3DE-2CCF-062C02B68FDE}"/>
                </a:ext>
              </a:extLst>
            </xdr:cNvPr>
            <xdr:cNvSpPr/>
          </xdr:nvSpPr>
          <xdr:spPr>
            <a:xfrm>
              <a:off x="3048000" y="190500"/>
              <a:ext cx="2333625" cy="923925"/>
            </a:xfrm>
            <a:prstGeom prst="roundRect">
              <a:avLst/>
            </a:prstGeom>
            <a:grp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8E300A96-59F9-4BBD-A33B-59C56BDEE54D}" type="TxLink">
                <a:rPr lang="en-US" sz="1100" b="0" i="0" u="none" strike="noStrike">
                  <a:solidFill>
                    <a:srgbClr val="000000"/>
                  </a:solidFill>
                  <a:latin typeface="Calibri"/>
                  <a:cs typeface="Calibri"/>
                </a:rPr>
                <a:pPr algn="ctr"/>
                <a:t> </a:t>
              </a:fld>
              <a:endParaRPr lang="pl-PL" sz="1800" b="1">
                <a:solidFill>
                  <a:schemeClr val="bg1"/>
                </a:solidFill>
              </a:endParaRPr>
            </a:p>
          </xdr:txBody>
        </xdr:sp>
        <xdr:sp macro="" textlink="">
          <xdr:nvSpPr>
            <xdr:cNvPr id="19" name="TextBox 18">
              <a:extLst>
                <a:ext uri="{FF2B5EF4-FFF2-40B4-BE49-F238E27FC236}">
                  <a16:creationId xmlns:a16="http://schemas.microsoft.com/office/drawing/2014/main" id="{FC5D0836-3EB5-F720-C203-9A48376BA6FD}"/>
                </a:ext>
              </a:extLst>
            </xdr:cNvPr>
            <xdr:cNvSpPr txBox="1"/>
          </xdr:nvSpPr>
          <xdr:spPr>
            <a:xfrm>
              <a:off x="3200400" y="276225"/>
              <a:ext cx="2095500" cy="342900"/>
            </a:xfrm>
            <a:prstGeom prst="rect">
              <a:avLst/>
            </a:prstGeom>
            <a:grp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pl-PL" sz="1300">
                  <a:solidFill>
                    <a:schemeClr val="bg1"/>
                  </a:solidFill>
                </a:rPr>
                <a:t>AKTYWNI</a:t>
              </a:r>
              <a:r>
                <a:rPr lang="pl-PL" sz="1300" baseline="0">
                  <a:solidFill>
                    <a:schemeClr val="bg1"/>
                  </a:solidFill>
                </a:rPr>
                <a:t> UŻYTKOWNICY</a:t>
              </a:r>
              <a:endParaRPr lang="pl-PL" sz="1300">
                <a:solidFill>
                  <a:schemeClr val="bg1"/>
                </a:solidFill>
              </a:endParaRPr>
            </a:p>
          </xdr:txBody>
        </xdr:sp>
      </xdr:grpSp>
      <xdr:grpSp>
        <xdr:nvGrpSpPr>
          <xdr:cNvPr id="26" name="Group 25">
            <a:extLst>
              <a:ext uri="{FF2B5EF4-FFF2-40B4-BE49-F238E27FC236}">
                <a16:creationId xmlns:a16="http://schemas.microsoft.com/office/drawing/2014/main" id="{16F4C841-063B-4888-AA86-78D9F8D49B15}"/>
              </a:ext>
            </a:extLst>
          </xdr:cNvPr>
          <xdr:cNvGrpSpPr/>
        </xdr:nvGrpSpPr>
        <xdr:grpSpPr>
          <a:xfrm>
            <a:off x="3248025" y="1371600"/>
            <a:ext cx="2333625" cy="923925"/>
            <a:chOff x="3019425" y="180975"/>
            <a:chExt cx="2333625" cy="923925"/>
          </a:xfrm>
          <a:solidFill>
            <a:srgbClr val="0099CC"/>
          </a:solidFill>
        </xdr:grpSpPr>
        <xdr:sp macro="" textlink="dane!Z30">
          <xdr:nvSpPr>
            <xdr:cNvPr id="27" name="Rectangle: Rounded Corners 26">
              <a:extLst>
                <a:ext uri="{FF2B5EF4-FFF2-40B4-BE49-F238E27FC236}">
                  <a16:creationId xmlns:a16="http://schemas.microsoft.com/office/drawing/2014/main" id="{CC57D650-34A6-0BED-7415-59A21A1C43BF}"/>
                </a:ext>
              </a:extLst>
            </xdr:cNvPr>
            <xdr:cNvSpPr/>
          </xdr:nvSpPr>
          <xdr:spPr>
            <a:xfrm>
              <a:off x="3019425" y="180975"/>
              <a:ext cx="2333625" cy="923925"/>
            </a:xfrm>
            <a:prstGeom prst="roundRect">
              <a:avLst/>
            </a:prstGeom>
            <a:solidFill>
              <a:srgbClr val="3B7E8D"/>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CA587023-B3FC-4F0F-98FB-4B878832C85C}" type="TxLink">
                <a:rPr lang="en-US" sz="1100" b="0" i="0" u="none" strike="noStrike">
                  <a:solidFill>
                    <a:srgbClr val="000000"/>
                  </a:solidFill>
                  <a:latin typeface="Calibri"/>
                  <a:cs typeface="Calibri"/>
                </a:rPr>
                <a:pPr algn="ctr"/>
                <a:t> </a:t>
              </a:fld>
              <a:endParaRPr lang="pl-PL" sz="1800" b="1">
                <a:solidFill>
                  <a:schemeClr val="bg1"/>
                </a:solidFill>
              </a:endParaRPr>
            </a:p>
          </xdr:txBody>
        </xdr:sp>
        <xdr:sp macro="" textlink="">
          <xdr:nvSpPr>
            <xdr:cNvPr id="28" name="TextBox 27">
              <a:extLst>
                <a:ext uri="{FF2B5EF4-FFF2-40B4-BE49-F238E27FC236}">
                  <a16:creationId xmlns:a16="http://schemas.microsoft.com/office/drawing/2014/main" id="{13CC81DB-CD41-7026-2DED-45B416CAF9E5}"/>
                </a:ext>
              </a:extLst>
            </xdr:cNvPr>
            <xdr:cNvSpPr txBox="1"/>
          </xdr:nvSpPr>
          <xdr:spPr>
            <a:xfrm>
              <a:off x="3171825" y="266700"/>
              <a:ext cx="2095500" cy="34290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pl-PL" sz="1300">
                  <a:solidFill>
                    <a:schemeClr val="bg1"/>
                  </a:solidFill>
                </a:rPr>
                <a:t>ŚREDNI LTV </a:t>
              </a:r>
              <a:r>
                <a:rPr lang="pl-PL" sz="1300" baseline="0">
                  <a:solidFill>
                    <a:schemeClr val="bg1"/>
                  </a:solidFill>
                </a:rPr>
                <a:t>NA KLIENTA</a:t>
              </a:r>
              <a:endParaRPr lang="pl-PL" sz="1300">
                <a:solidFill>
                  <a:schemeClr val="bg1"/>
                </a:solidFill>
              </a:endParaRPr>
            </a:p>
          </xdr:txBody>
        </xdr:sp>
      </xdr:grpSp>
      <xdr:sp macro="" textlink="dane!Z29">
        <xdr:nvSpPr>
          <xdr:cNvPr id="30" name="Rectangle: Rounded Corners 29">
            <a:extLst>
              <a:ext uri="{FF2B5EF4-FFF2-40B4-BE49-F238E27FC236}">
                <a16:creationId xmlns:a16="http://schemas.microsoft.com/office/drawing/2014/main" id="{E4E75F34-F1C4-4CD4-ACE6-371655F639A0}"/>
              </a:ext>
            </a:extLst>
          </xdr:cNvPr>
          <xdr:cNvSpPr/>
        </xdr:nvSpPr>
        <xdr:spPr>
          <a:xfrm>
            <a:off x="5953125" y="1371600"/>
            <a:ext cx="2333625" cy="923925"/>
          </a:xfrm>
          <a:prstGeom prst="roundRect">
            <a:avLst/>
          </a:prstGeom>
          <a:solidFill>
            <a:srgbClr val="DD3A2A"/>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pl-PL" sz="1800" b="0" i="0" u="none" strike="noStrike">
              <a:solidFill>
                <a:srgbClr val="000000"/>
              </a:solidFill>
              <a:latin typeface="Calibri"/>
              <a:cs typeface="Calibri"/>
            </a:endParaRPr>
          </a:p>
          <a:p>
            <a:pPr algn="ctr"/>
            <a:fld id="{4078C109-1244-44A7-8DD8-DC753B34ECF8}" type="TxLink">
              <a:rPr lang="en-US" sz="1800" b="1" i="0" u="none" strike="noStrike">
                <a:solidFill>
                  <a:schemeClr val="bg1"/>
                </a:solidFill>
                <a:latin typeface="Calibri"/>
                <a:cs typeface="Calibri"/>
              </a:rPr>
              <a:pPr algn="ctr"/>
              <a:t> </a:t>
            </a:fld>
            <a:endParaRPr lang="pl-PL" sz="1800" b="1">
              <a:solidFill>
                <a:schemeClr val="bg1"/>
              </a:solidFill>
            </a:endParaRPr>
          </a:p>
        </xdr:txBody>
      </xdr:sp>
      <xdr:graphicFrame macro="">
        <xdr:nvGraphicFramePr>
          <xdr:cNvPr id="32" name="Chart 31">
            <a:extLst>
              <a:ext uri="{FF2B5EF4-FFF2-40B4-BE49-F238E27FC236}">
                <a16:creationId xmlns:a16="http://schemas.microsoft.com/office/drawing/2014/main" id="{B1A00310-2B9F-4FFC-B5FB-1B4B887CAD91}"/>
              </a:ext>
            </a:extLst>
          </xdr:cNvPr>
          <xdr:cNvGraphicFramePr>
            <a:graphicFrameLocks/>
          </xdr:cNvGraphicFramePr>
        </xdr:nvGraphicFramePr>
        <xdr:xfrm>
          <a:off x="609600" y="2562269"/>
          <a:ext cx="6640796" cy="370518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a:extLst>
              <a:ext uri="{FF2B5EF4-FFF2-40B4-BE49-F238E27FC236}">
                <a16:creationId xmlns:a16="http://schemas.microsoft.com/office/drawing/2014/main" id="{B16AE661-229A-4AC9-A6A5-C8344D2DD9F3}"/>
              </a:ext>
            </a:extLst>
          </xdr:cNvPr>
          <xdr:cNvGraphicFramePr>
            <a:graphicFrameLocks/>
          </xdr:cNvGraphicFramePr>
        </xdr:nvGraphicFramePr>
        <xdr:xfrm>
          <a:off x="7305677" y="2590800"/>
          <a:ext cx="2847974" cy="36766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4" name="Chart 33">
            <a:extLst>
              <a:ext uri="{FF2B5EF4-FFF2-40B4-BE49-F238E27FC236}">
                <a16:creationId xmlns:a16="http://schemas.microsoft.com/office/drawing/2014/main" id="{32F08835-B81C-4DEE-A8EB-5E723AD44F31}"/>
              </a:ext>
            </a:extLst>
          </xdr:cNvPr>
          <xdr:cNvGraphicFramePr>
            <a:graphicFrameLocks/>
          </xdr:cNvGraphicFramePr>
        </xdr:nvGraphicFramePr>
        <xdr:xfrm>
          <a:off x="10163175" y="2590799"/>
          <a:ext cx="2867025" cy="3667125"/>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35" name="Grupa Kohort">
                <a:extLst>
                  <a:ext uri="{FF2B5EF4-FFF2-40B4-BE49-F238E27FC236}">
                    <a16:creationId xmlns:a16="http://schemas.microsoft.com/office/drawing/2014/main" id="{CEF96481-EE52-A3B5-7D4E-7F1239D2D540}"/>
                  </a:ext>
                </a:extLst>
              </xdr:cNvPr>
              <xdr:cNvGraphicFramePr/>
            </xdr:nvGraphicFramePr>
            <xdr:xfrm>
              <a:off x="13037963" y="2598644"/>
              <a:ext cx="1828800" cy="1581151"/>
            </xdr:xfrm>
            <a:graphic>
              <a:graphicData uri="http://schemas.microsoft.com/office/drawing/2010/slicer">
                <sle:slicer xmlns:sle="http://schemas.microsoft.com/office/drawing/2010/slicer" name="Grupa Kohort"/>
              </a:graphicData>
            </a:graphic>
          </xdr:graphicFrame>
        </mc:Choice>
        <mc:Fallback xmlns="">
          <xdr:sp macro="" textlink="">
            <xdr:nvSpPr>
              <xdr:cNvPr id="0" name=""/>
              <xdr:cNvSpPr>
                <a:spLocks noTextEdit="1"/>
              </xdr:cNvSpPr>
            </xdr:nvSpPr>
            <xdr:spPr>
              <a:xfrm>
                <a:off x="13208865" y="2710702"/>
                <a:ext cx="1838620" cy="1581151"/>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Czas dostępu">
                <a:extLst>
                  <a:ext uri="{FF2B5EF4-FFF2-40B4-BE49-F238E27FC236}">
                    <a16:creationId xmlns:a16="http://schemas.microsoft.com/office/drawing/2014/main" id="{A81290F5-635D-E83A-9A61-436183BCCC7E}"/>
                  </a:ext>
                </a:extLst>
              </xdr:cNvPr>
              <xdr:cNvGraphicFramePr/>
            </xdr:nvGraphicFramePr>
            <xdr:xfrm>
              <a:off x="13026674" y="4171389"/>
              <a:ext cx="1828800" cy="1308289"/>
            </xdr:xfrm>
            <a:graphic>
              <a:graphicData uri="http://schemas.microsoft.com/office/drawing/2010/slicer">
                <sle:slicer xmlns:sle="http://schemas.microsoft.com/office/drawing/2010/slicer" name="Czas dostępu"/>
              </a:graphicData>
            </a:graphic>
          </xdr:graphicFrame>
        </mc:Choice>
        <mc:Fallback xmlns="">
          <xdr:sp macro="" textlink="">
            <xdr:nvSpPr>
              <xdr:cNvPr id="0" name=""/>
              <xdr:cNvSpPr>
                <a:spLocks noTextEdit="1"/>
              </xdr:cNvSpPr>
            </xdr:nvSpPr>
            <xdr:spPr>
              <a:xfrm>
                <a:off x="13197515" y="4283447"/>
                <a:ext cx="1838620" cy="1308289"/>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Status_Sub">
                <a:extLst>
                  <a:ext uri="{FF2B5EF4-FFF2-40B4-BE49-F238E27FC236}">
                    <a16:creationId xmlns:a16="http://schemas.microsoft.com/office/drawing/2014/main" id="{41DA4A2E-3C28-187C-56E3-650B5B87A05E}"/>
                  </a:ext>
                </a:extLst>
              </xdr:cNvPr>
              <xdr:cNvGraphicFramePr/>
            </xdr:nvGraphicFramePr>
            <xdr:xfrm>
              <a:off x="13036555" y="5472393"/>
              <a:ext cx="1828800" cy="1038224"/>
            </xdr:xfrm>
            <a:graphic>
              <a:graphicData uri="http://schemas.microsoft.com/office/drawing/2010/slicer">
                <sle:slicer xmlns:sle="http://schemas.microsoft.com/office/drawing/2010/slicer" name="Status_Sub"/>
              </a:graphicData>
            </a:graphic>
          </xdr:graphicFrame>
        </mc:Choice>
        <mc:Fallback xmlns="">
          <xdr:sp macro="" textlink="">
            <xdr:nvSpPr>
              <xdr:cNvPr id="0" name=""/>
              <xdr:cNvSpPr>
                <a:spLocks noTextEdit="1"/>
              </xdr:cNvSpPr>
            </xdr:nvSpPr>
            <xdr:spPr>
              <a:xfrm>
                <a:off x="13207449" y="5584451"/>
                <a:ext cx="1838620" cy="103822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8" name="Rectangle: Rounded Corners 37">
            <a:extLst>
              <a:ext uri="{FF2B5EF4-FFF2-40B4-BE49-F238E27FC236}">
                <a16:creationId xmlns:a16="http://schemas.microsoft.com/office/drawing/2014/main" id="{24A80336-5E11-2236-A03C-27D7B99490F2}"/>
              </a:ext>
            </a:extLst>
          </xdr:cNvPr>
          <xdr:cNvSpPr/>
        </xdr:nvSpPr>
        <xdr:spPr>
          <a:xfrm>
            <a:off x="8457152" y="116540"/>
            <a:ext cx="6334125" cy="2105025"/>
          </a:xfrm>
          <a:prstGeom prst="roundRect">
            <a:avLst/>
          </a:prstGeom>
          <a:solidFill>
            <a:srgbClr val="F8CD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50000"/>
              </a:lnSpc>
              <a:spcBef>
                <a:spcPts val="0"/>
              </a:spcBef>
              <a:spcAft>
                <a:spcPts val="0"/>
              </a:spcAft>
              <a:buClrTx/>
              <a:buSzTx/>
              <a:buFontTx/>
              <a:buNone/>
              <a:tabLst/>
              <a:defRPr/>
            </a:pPr>
            <a:r>
              <a:rPr lang="pl-PL" sz="1100" b="0" baseline="0">
                <a:solidFill>
                  <a:sysClr val="windowText" lastClr="000000"/>
                </a:solidFill>
                <a:effectLst>
                  <a:outerShdw blurRad="38100" dist="19050" dir="2700000" algn="tl" rotWithShape="0">
                    <a:schemeClr val="dk1">
                      <a:alpha val="40000"/>
                    </a:schemeClr>
                  </a:outerShdw>
                </a:effectLst>
                <a:latin typeface="+mn-lt"/>
                <a:ea typeface="+mn-ea"/>
                <a:cs typeface="+mn-cs"/>
              </a:rPr>
              <a:t>      11.2023 Wysoki wynik spowodowany skumulowaną ilością fanów czekających na start kanału.</a:t>
            </a:r>
            <a:r>
              <a:rPr lang="pl-PL" sz="1100" b="0" cap="none" spc="0" baseline="0">
                <a:ln w="0"/>
                <a:solidFill>
                  <a:sysClr val="windowText" lastClr="000000"/>
                </a:solidFill>
                <a:effectLst>
                  <a:outerShdw blurRad="38100" dist="19050" dir="2700000" algn="tl" rotWithShape="0">
                    <a:schemeClr val="dk1">
                      <a:alpha val="40000"/>
                    </a:schemeClr>
                  </a:outerShdw>
                </a:effectLst>
              </a:rPr>
              <a:t>    </a:t>
            </a:r>
          </a:p>
          <a:p>
            <a:pPr marL="0" algn="l">
              <a:lnSpc>
                <a:spcPct val="150000"/>
              </a:lnSpc>
              <a:spcBef>
                <a:spcPts val="0"/>
              </a:spcBef>
            </a:pPr>
            <a:r>
              <a:rPr lang="pl-PL" sz="1100" b="0" cap="none" spc="0" baseline="0">
                <a:ln w="0"/>
                <a:solidFill>
                  <a:sysClr val="windowText" lastClr="000000"/>
                </a:solidFill>
                <a:effectLst>
                  <a:outerShdw blurRad="38100" dist="19050" dir="2700000" algn="tl" rotWithShape="0">
                    <a:schemeClr val="dk1">
                      <a:alpha val="40000"/>
                    </a:schemeClr>
                  </a:outerShdw>
                </a:effectLst>
              </a:rPr>
              <a:t>      06-08.2024 Zamknięcie sprzedaży dla nowych klientów.</a:t>
            </a:r>
          </a:p>
          <a:p>
            <a:pPr marL="0" algn="l">
              <a:lnSpc>
                <a:spcPct val="150000"/>
              </a:lnSpc>
              <a:spcBef>
                <a:spcPts val="0"/>
              </a:spcBef>
            </a:pPr>
            <a:r>
              <a:rPr lang="pl-PL" sz="1100" b="0" cap="none" spc="0" baseline="0">
                <a:ln w="0"/>
                <a:solidFill>
                  <a:sysClr val="windowText" lastClr="000000"/>
                </a:solidFill>
                <a:effectLst>
                  <a:outerShdw blurRad="38100" dist="19050" dir="2700000" algn="tl" rotWithShape="0">
                    <a:schemeClr val="dk1">
                      <a:alpha val="40000"/>
                    </a:schemeClr>
                  </a:outerShdw>
                </a:effectLst>
              </a:rPr>
              <a:t>      05.2024, 09.2025 Miesiace przed ogłoszoną podwyżką.</a:t>
            </a:r>
          </a:p>
          <a:p>
            <a:pPr marL="0" algn="l">
              <a:lnSpc>
                <a:spcPct val="150000"/>
              </a:lnSpc>
              <a:spcBef>
                <a:spcPts val="0"/>
              </a:spcBef>
            </a:pPr>
            <a:r>
              <a:rPr lang="pl-PL" sz="1100" b="0" cap="none" spc="0" baseline="0">
                <a:ln w="0"/>
                <a:solidFill>
                  <a:sysClr val="windowText" lastClr="000000"/>
                </a:solidFill>
                <a:effectLst>
                  <a:outerShdw blurRad="38100" dist="19050" dir="2700000" algn="tl" rotWithShape="0">
                    <a:schemeClr val="dk1">
                      <a:alpha val="40000"/>
                    </a:schemeClr>
                  </a:outerShdw>
                </a:effectLst>
              </a:rPr>
              <a:t>      12.2023-04.2024 Spowolnienie po starcie kanału.</a:t>
            </a:r>
          </a:p>
          <a:p>
            <a:pPr marL="0" algn="l">
              <a:lnSpc>
                <a:spcPct val="150000"/>
              </a:lnSpc>
              <a:spcBef>
                <a:spcPts val="0"/>
              </a:spcBef>
            </a:pPr>
            <a:r>
              <a:rPr lang="pl-PL" sz="1100" b="0" cap="none" spc="0" baseline="0">
                <a:ln w="0"/>
                <a:solidFill>
                  <a:sysClr val="windowText" lastClr="000000"/>
                </a:solidFill>
                <a:effectLst>
                  <a:outerShdw blurRad="38100" dist="19050" dir="2700000" algn="tl" rotWithShape="0">
                    <a:schemeClr val="dk1">
                      <a:alpha val="40000"/>
                    </a:schemeClr>
                  </a:outerShdw>
                </a:effectLst>
              </a:rPr>
              <a:t>      09.2025 Rekord miesiecznej sprzedaży (77 666zł).</a:t>
            </a:r>
          </a:p>
          <a:p>
            <a:pPr marL="0" algn="l">
              <a:lnSpc>
                <a:spcPct val="150000"/>
              </a:lnSpc>
              <a:spcBef>
                <a:spcPts val="0"/>
              </a:spcBef>
            </a:pPr>
            <a:r>
              <a:rPr lang="pl-PL" sz="1100" b="0" cap="none" spc="0" baseline="0">
                <a:ln w="0"/>
                <a:solidFill>
                  <a:sysClr val="windowText" lastClr="000000"/>
                </a:solidFill>
                <a:effectLst>
                  <a:outerShdw blurRad="38100" dist="19050" dir="2700000" algn="tl" rotWithShape="0">
                    <a:schemeClr val="dk1">
                      <a:alpha val="40000"/>
                    </a:schemeClr>
                  </a:outerShdw>
                </a:effectLst>
              </a:rPr>
              <a:t>      11.2025 Rekord aktywnosci użytkowników (405 osób).</a:t>
            </a:r>
          </a:p>
          <a:p>
            <a:pPr marL="0" marR="0" lvl="0" indent="0" algn="l" defTabSz="914400" eaLnBrk="1" fontAlgn="auto" latinLnBrk="0" hangingPunct="1">
              <a:lnSpc>
                <a:spcPct val="150000"/>
              </a:lnSpc>
              <a:spcBef>
                <a:spcPts val="0"/>
              </a:spcBef>
              <a:spcAft>
                <a:spcPts val="0"/>
              </a:spcAft>
              <a:buClrTx/>
              <a:buSzTx/>
              <a:buFontTx/>
              <a:buNone/>
              <a:tabLst/>
              <a:defRPr/>
            </a:pPr>
            <a:r>
              <a:rPr lang="pl-PL" sz="1100" b="0" cap="none" spc="0" baseline="0">
                <a:ln w="0"/>
                <a:solidFill>
                  <a:sysClr val="windowText" lastClr="000000"/>
                </a:solidFill>
                <a:effectLst>
                  <a:outerShdw blurRad="38100" dist="19050" dir="2700000" algn="tl" rotWithShape="0">
                    <a:schemeClr val="dk1">
                      <a:alpha val="40000"/>
                    </a:schemeClr>
                  </a:outerShdw>
                </a:effectLst>
              </a:rPr>
              <a:t>      </a:t>
            </a:r>
            <a:r>
              <a:rPr lang="pl-PL" sz="1100" b="0" baseline="0">
                <a:solidFill>
                  <a:sysClr val="windowText" lastClr="000000"/>
                </a:solidFill>
                <a:effectLst>
                  <a:outerShdw blurRad="38100" dist="19050" dir="2700000" algn="tl" rotWithShape="0">
                    <a:schemeClr val="dk1">
                      <a:alpha val="40000"/>
                    </a:schemeClr>
                  </a:outerShdw>
                </a:effectLst>
                <a:latin typeface="+mn-lt"/>
                <a:ea typeface="+mn-ea"/>
                <a:cs typeface="+mn-cs"/>
              </a:rPr>
              <a:t>09.2024 Rekord nowych klientów spowodowany 3-miesiecznyą przerwą w sprzedaży (96 osób).</a:t>
            </a:r>
            <a:endParaRPr lang="pl-PL">
              <a:solidFill>
                <a:sysClr val="windowText" lastClr="000000"/>
              </a:solidFill>
              <a:effectLst/>
            </a:endParaRPr>
          </a:p>
        </xdr:txBody>
      </xdr:sp>
      <mc:AlternateContent xmlns:mc="http://schemas.openxmlformats.org/markup-compatibility/2006" xmlns:tsle="http://schemas.microsoft.com/office/drawing/2012/timeslicer">
        <mc:Choice Requires="tsle">
          <xdr:graphicFrame macro="">
            <xdr:nvGraphicFramePr>
              <xdr:cNvPr id="39" name="Kohorta">
                <a:extLst>
                  <a:ext uri="{FF2B5EF4-FFF2-40B4-BE49-F238E27FC236}">
                    <a16:creationId xmlns:a16="http://schemas.microsoft.com/office/drawing/2014/main" id="{0FFF1195-7CFA-B1D0-17CE-887AFB7FB531}"/>
                  </a:ext>
                </a:extLst>
              </xdr:cNvPr>
              <xdr:cNvGraphicFramePr/>
            </xdr:nvGraphicFramePr>
            <xdr:xfrm>
              <a:off x="609600" y="6296025"/>
              <a:ext cx="12415940" cy="1371600"/>
            </xdr:xfrm>
            <a:graphic>
              <a:graphicData uri="http://schemas.microsoft.com/office/drawing/2012/timeslicer">
                <tsle:timeslicer name="Kohorta"/>
              </a:graphicData>
            </a:graphic>
          </xdr:graphicFrame>
        </mc:Choice>
        <mc:Fallback xmlns="">
          <xdr:sp macro="" textlink="">
            <xdr:nvSpPr>
              <xdr:cNvPr id="0" name=""/>
              <xdr:cNvSpPr>
                <a:spLocks noTextEdit="1"/>
              </xdr:cNvSpPr>
            </xdr:nvSpPr>
            <xdr:spPr>
              <a:xfrm>
                <a:off x="713766" y="6408083"/>
                <a:ext cx="12482609" cy="1371600"/>
              </a:xfrm>
              <a:prstGeom prst="rect">
                <a:avLst/>
              </a:prstGeom>
              <a:solidFill>
                <a:prstClr val="white"/>
              </a:solidFill>
              <a:ln w="1">
                <a:solidFill>
                  <a:prstClr val="green"/>
                </a:solidFill>
              </a:ln>
            </xdr:spPr>
            <xdr:txBody>
              <a:bodyPr vertOverflow="clip" horzOverflow="clip"/>
              <a:lstStyle/>
              <a:p>
                <a:r>
                  <a:rPr lang="pl-PL" sz="1100"/>
                  <a:t>Timeline: Works in Excel 2013 or higher. Do not move or resize.</a:t>
                </a:r>
              </a:p>
            </xdr:txBody>
          </xdr:sp>
        </mc:Fallback>
      </mc:AlternateContent>
      <xdr:sp macro="" textlink="">
        <xdr:nvSpPr>
          <xdr:cNvPr id="40" name="TextBox 39">
            <a:extLst>
              <a:ext uri="{FF2B5EF4-FFF2-40B4-BE49-F238E27FC236}">
                <a16:creationId xmlns:a16="http://schemas.microsoft.com/office/drawing/2014/main" id="{B0372588-438C-48F8-9923-C0E4761D1C5D}"/>
              </a:ext>
            </a:extLst>
          </xdr:cNvPr>
          <xdr:cNvSpPr txBox="1"/>
        </xdr:nvSpPr>
        <xdr:spPr>
          <a:xfrm>
            <a:off x="6067425" y="1495425"/>
            <a:ext cx="2095500" cy="342900"/>
          </a:xfrm>
          <a:prstGeom prst="rect">
            <a:avLst/>
          </a:prstGeom>
          <a:solidFill>
            <a:srgbClr val="DD3A2A"/>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algn="ctr"/>
            <a:r>
              <a:rPr lang="pl-PL" sz="1300">
                <a:solidFill>
                  <a:schemeClr val="bg1"/>
                </a:solidFill>
              </a:rPr>
              <a:t>SUMA</a:t>
            </a:r>
            <a:r>
              <a:rPr lang="pl-PL" sz="1300" baseline="0">
                <a:solidFill>
                  <a:schemeClr val="bg1"/>
                </a:solidFill>
              </a:rPr>
              <a:t> PRZYCHODÓW</a:t>
            </a:r>
            <a:endParaRPr lang="pl-PL" sz="1300">
              <a:solidFill>
                <a:schemeClr val="bg1"/>
              </a:solidFill>
            </a:endParaRPr>
          </a:p>
        </xdr:txBody>
      </xdr:sp>
      <xdr:pic>
        <xdr:nvPicPr>
          <xdr:cNvPr id="42" name="Graphic 41" descr="Exclamation mark with solid fill">
            <a:extLst>
              <a:ext uri="{FF2B5EF4-FFF2-40B4-BE49-F238E27FC236}">
                <a16:creationId xmlns:a16="http://schemas.microsoft.com/office/drawing/2014/main" id="{40A2C180-B314-5BE0-8D27-8B331DB07F5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115924" y="762000"/>
            <a:ext cx="1019175" cy="1019175"/>
          </a:xfrm>
          <a:prstGeom prst="rect">
            <a:avLst/>
          </a:prstGeom>
        </xdr:spPr>
      </xdr:pic>
      <xdr:sp macro="" textlink="dane!B21">
        <xdr:nvSpPr>
          <xdr:cNvPr id="43" name="TextBox 42">
            <a:extLst>
              <a:ext uri="{FF2B5EF4-FFF2-40B4-BE49-F238E27FC236}">
                <a16:creationId xmlns:a16="http://schemas.microsoft.com/office/drawing/2014/main" id="{844C8A20-23D2-6718-1C06-75C495639326}"/>
              </a:ext>
            </a:extLst>
          </xdr:cNvPr>
          <xdr:cNvSpPr txBox="1"/>
        </xdr:nvSpPr>
        <xdr:spPr>
          <a:xfrm>
            <a:off x="3762375" y="704850"/>
            <a:ext cx="1400175" cy="409575"/>
          </a:xfrm>
          <a:prstGeom prst="rect">
            <a:avLst/>
          </a:prstGeom>
          <a:solidFill>
            <a:srgbClr val="3B7E8D"/>
          </a:solidFill>
          <a:ln w="9525" cmpd="sng">
            <a:solidFill>
              <a:srgbClr val="3B7E8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39173B-5EBA-4305-96F8-F197112D30B8}" type="TxLink">
              <a:rPr lang="en-US" sz="1800" b="0" i="0" u="none" strike="noStrike">
                <a:solidFill>
                  <a:schemeClr val="bg1"/>
                </a:solidFill>
                <a:latin typeface="Calibri"/>
                <a:cs typeface="Calibri"/>
              </a:rPr>
              <a:pPr algn="ctr"/>
              <a:t>6,92</a:t>
            </a:fld>
            <a:r>
              <a:rPr lang="pl-PL" sz="1800" b="0" i="0" u="none" strike="noStrike">
                <a:solidFill>
                  <a:schemeClr val="bg1"/>
                </a:solidFill>
                <a:latin typeface="Calibri"/>
                <a:cs typeface="Calibri"/>
              </a:rPr>
              <a:t> mies.</a:t>
            </a:r>
            <a:endParaRPr lang="pl-PL" sz="1800">
              <a:solidFill>
                <a:schemeClr val="bg1"/>
              </a:solidFill>
            </a:endParaRPr>
          </a:p>
        </xdr:txBody>
      </xdr:sp>
      <xdr:sp macro="" textlink="dane!B19">
        <xdr:nvSpPr>
          <xdr:cNvPr id="47" name="TextBox 46">
            <a:extLst>
              <a:ext uri="{FF2B5EF4-FFF2-40B4-BE49-F238E27FC236}">
                <a16:creationId xmlns:a16="http://schemas.microsoft.com/office/drawing/2014/main" id="{F2E38B4F-9F13-4653-A748-C748EDBF833D}"/>
              </a:ext>
            </a:extLst>
          </xdr:cNvPr>
          <xdr:cNvSpPr txBox="1"/>
        </xdr:nvSpPr>
        <xdr:spPr>
          <a:xfrm>
            <a:off x="3752850" y="1781175"/>
            <a:ext cx="1400175" cy="409575"/>
          </a:xfrm>
          <a:prstGeom prst="rect">
            <a:avLst/>
          </a:prstGeom>
          <a:noFill/>
          <a:ln w="9525" cmpd="sng">
            <a:solidFill>
              <a:srgbClr val="3B7E8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A82676-49B7-4956-A9A2-59E8DDB2732D}" type="TxLink">
              <a:rPr lang="en-US" sz="1800" b="0" i="0" u="none" strike="noStrike">
                <a:solidFill>
                  <a:schemeClr val="bg1"/>
                </a:solidFill>
                <a:latin typeface="Calibri"/>
                <a:cs typeface="Calibri"/>
              </a:rPr>
              <a:pPr algn="ctr"/>
              <a:t>986 zł</a:t>
            </a:fld>
            <a:endParaRPr lang="pl-PL" sz="1800">
              <a:solidFill>
                <a:schemeClr val="bg1"/>
              </a:solidFill>
            </a:endParaRPr>
          </a:p>
        </xdr:txBody>
      </xdr:sp>
      <xdr:sp macro="" textlink="dane!B20">
        <xdr:nvSpPr>
          <xdr:cNvPr id="48" name="TextBox 47">
            <a:extLst>
              <a:ext uri="{FF2B5EF4-FFF2-40B4-BE49-F238E27FC236}">
                <a16:creationId xmlns:a16="http://schemas.microsoft.com/office/drawing/2014/main" id="{9A5357BD-41BF-4D1C-A05B-4F84240237E5}"/>
              </a:ext>
            </a:extLst>
          </xdr:cNvPr>
          <xdr:cNvSpPr txBox="1"/>
        </xdr:nvSpPr>
        <xdr:spPr>
          <a:xfrm>
            <a:off x="6410325" y="752475"/>
            <a:ext cx="1400175" cy="409575"/>
          </a:xfrm>
          <a:prstGeom prst="rect">
            <a:avLst/>
          </a:prstGeom>
          <a:solidFill>
            <a:srgbClr val="DD3A2A"/>
          </a:solidFill>
          <a:ln w="9525" cmpd="sng">
            <a:solidFill>
              <a:srgbClr val="DD3A2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0F37A8-C8F4-4134-AC7F-B3A2B651387A}" type="TxLink">
              <a:rPr lang="en-US" sz="1800" b="0" i="0" u="none" strike="noStrike">
                <a:solidFill>
                  <a:schemeClr val="bg1"/>
                </a:solidFill>
                <a:latin typeface="Calibri"/>
                <a:cs typeface="Calibri"/>
              </a:rPr>
              <a:pPr algn="ctr"/>
              <a:t>1057</a:t>
            </a:fld>
            <a:endParaRPr lang="pl-PL" sz="1800">
              <a:solidFill>
                <a:schemeClr val="bg1"/>
              </a:solidFill>
            </a:endParaRPr>
          </a:p>
        </xdr:txBody>
      </xdr:sp>
      <xdr:sp macro="" textlink="dane!B18">
        <xdr:nvSpPr>
          <xdr:cNvPr id="49" name="TextBox 48">
            <a:extLst>
              <a:ext uri="{FF2B5EF4-FFF2-40B4-BE49-F238E27FC236}">
                <a16:creationId xmlns:a16="http://schemas.microsoft.com/office/drawing/2014/main" id="{A66CB7BC-E5E7-4B21-8FF2-7327BE374700}"/>
              </a:ext>
            </a:extLst>
          </xdr:cNvPr>
          <xdr:cNvSpPr txBox="1"/>
        </xdr:nvSpPr>
        <xdr:spPr>
          <a:xfrm>
            <a:off x="6467475" y="1781175"/>
            <a:ext cx="1400175" cy="409575"/>
          </a:xfrm>
          <a:prstGeom prst="rect">
            <a:avLst/>
          </a:prstGeom>
          <a:solidFill>
            <a:srgbClr val="DD3A2A"/>
          </a:solidFill>
          <a:ln w="9525" cmpd="sng">
            <a:solidFill>
              <a:srgbClr val="DD3A2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7977D4-67A2-4FF5-802F-A8FB1AE66F6D}" type="TxLink">
              <a:rPr lang="en-US" sz="1800" b="0" i="0" u="none" strike="noStrike">
                <a:solidFill>
                  <a:schemeClr val="bg1"/>
                </a:solidFill>
                <a:latin typeface="Calibri"/>
                <a:cs typeface="Calibri"/>
              </a:rPr>
              <a:pPr algn="ctr"/>
              <a:t>1 042 515 zł</a:t>
            </a:fld>
            <a:endParaRPr lang="pl-PL" sz="1800">
              <a:solidFill>
                <a:schemeClr val="bg1"/>
              </a:solidFill>
            </a:endParaRPr>
          </a:p>
        </xdr:txBody>
      </xdr:sp>
    </xdr:grpSp>
    <xdr:clientData/>
  </xdr:twoCellAnchor>
  <xdr:twoCellAnchor>
    <xdr:from>
      <xdr:col>14</xdr:col>
      <xdr:colOff>95250</xdr:colOff>
      <xdr:row>2</xdr:row>
      <xdr:rowOff>47625</xdr:rowOff>
    </xdr:from>
    <xdr:to>
      <xdr:col>14</xdr:col>
      <xdr:colOff>276225</xdr:colOff>
      <xdr:row>3</xdr:row>
      <xdr:rowOff>38100</xdr:rowOff>
    </xdr:to>
    <xdr:sp macro="" textlink="">
      <xdr:nvSpPr>
        <xdr:cNvPr id="51" name="Star: 4 Points 50">
          <a:extLst>
            <a:ext uri="{FF2B5EF4-FFF2-40B4-BE49-F238E27FC236}">
              <a16:creationId xmlns:a16="http://schemas.microsoft.com/office/drawing/2014/main" id="{8190973A-EE65-E508-6D05-8E8876DA36D4}"/>
            </a:ext>
          </a:extLst>
        </xdr:cNvPr>
        <xdr:cNvSpPr/>
      </xdr:nvSpPr>
      <xdr:spPr>
        <a:xfrm>
          <a:off x="8629650" y="428625"/>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14</xdr:col>
      <xdr:colOff>104775</xdr:colOff>
      <xdr:row>3</xdr:row>
      <xdr:rowOff>114300</xdr:rowOff>
    </xdr:from>
    <xdr:to>
      <xdr:col>14</xdr:col>
      <xdr:colOff>285750</xdr:colOff>
      <xdr:row>4</xdr:row>
      <xdr:rowOff>104775</xdr:rowOff>
    </xdr:to>
    <xdr:sp macro="" textlink="">
      <xdr:nvSpPr>
        <xdr:cNvPr id="53" name="Star: 4 Points 52">
          <a:extLst>
            <a:ext uri="{FF2B5EF4-FFF2-40B4-BE49-F238E27FC236}">
              <a16:creationId xmlns:a16="http://schemas.microsoft.com/office/drawing/2014/main" id="{F6925643-79F1-4A6C-A3CD-E1DA399E3444}"/>
            </a:ext>
          </a:extLst>
        </xdr:cNvPr>
        <xdr:cNvSpPr/>
      </xdr:nvSpPr>
      <xdr:spPr>
        <a:xfrm>
          <a:off x="8639175" y="685800"/>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14</xdr:col>
      <xdr:colOff>104775</xdr:colOff>
      <xdr:row>5</xdr:row>
      <xdr:rowOff>0</xdr:rowOff>
    </xdr:from>
    <xdr:to>
      <xdr:col>14</xdr:col>
      <xdr:colOff>285750</xdr:colOff>
      <xdr:row>5</xdr:row>
      <xdr:rowOff>180975</xdr:rowOff>
    </xdr:to>
    <xdr:sp macro="" textlink="">
      <xdr:nvSpPr>
        <xdr:cNvPr id="54" name="Star: 4 Points 53">
          <a:extLst>
            <a:ext uri="{FF2B5EF4-FFF2-40B4-BE49-F238E27FC236}">
              <a16:creationId xmlns:a16="http://schemas.microsoft.com/office/drawing/2014/main" id="{4980B776-2CFD-4403-A420-0C0B73CFE1E5}"/>
            </a:ext>
          </a:extLst>
        </xdr:cNvPr>
        <xdr:cNvSpPr/>
      </xdr:nvSpPr>
      <xdr:spPr>
        <a:xfrm>
          <a:off x="8639175" y="952500"/>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14</xdr:col>
      <xdr:colOff>95250</xdr:colOff>
      <xdr:row>6</xdr:row>
      <xdr:rowOff>57150</xdr:rowOff>
    </xdr:from>
    <xdr:to>
      <xdr:col>14</xdr:col>
      <xdr:colOff>276225</xdr:colOff>
      <xdr:row>7</xdr:row>
      <xdr:rowOff>47625</xdr:rowOff>
    </xdr:to>
    <xdr:sp macro="" textlink="">
      <xdr:nvSpPr>
        <xdr:cNvPr id="55" name="Star: 4 Points 54">
          <a:extLst>
            <a:ext uri="{FF2B5EF4-FFF2-40B4-BE49-F238E27FC236}">
              <a16:creationId xmlns:a16="http://schemas.microsoft.com/office/drawing/2014/main" id="{9B7F37DE-85F2-4C7A-A4B4-C11F2067167B}"/>
            </a:ext>
          </a:extLst>
        </xdr:cNvPr>
        <xdr:cNvSpPr/>
      </xdr:nvSpPr>
      <xdr:spPr>
        <a:xfrm>
          <a:off x="8629650" y="1200150"/>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14</xdr:col>
      <xdr:colOff>95250</xdr:colOff>
      <xdr:row>7</xdr:row>
      <xdr:rowOff>133350</xdr:rowOff>
    </xdr:from>
    <xdr:to>
      <xdr:col>14</xdr:col>
      <xdr:colOff>276225</xdr:colOff>
      <xdr:row>8</xdr:row>
      <xdr:rowOff>123825</xdr:rowOff>
    </xdr:to>
    <xdr:sp macro="" textlink="">
      <xdr:nvSpPr>
        <xdr:cNvPr id="56" name="Star: 4 Points 55">
          <a:extLst>
            <a:ext uri="{FF2B5EF4-FFF2-40B4-BE49-F238E27FC236}">
              <a16:creationId xmlns:a16="http://schemas.microsoft.com/office/drawing/2014/main" id="{4015C647-82D2-426B-98A2-A985C9428A43}"/>
            </a:ext>
          </a:extLst>
        </xdr:cNvPr>
        <xdr:cNvSpPr/>
      </xdr:nvSpPr>
      <xdr:spPr>
        <a:xfrm>
          <a:off x="8629650" y="1466850"/>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14</xdr:col>
      <xdr:colOff>95250</xdr:colOff>
      <xdr:row>9</xdr:row>
      <xdr:rowOff>0</xdr:rowOff>
    </xdr:from>
    <xdr:to>
      <xdr:col>14</xdr:col>
      <xdr:colOff>276225</xdr:colOff>
      <xdr:row>9</xdr:row>
      <xdr:rowOff>180975</xdr:rowOff>
    </xdr:to>
    <xdr:sp macro="" textlink="">
      <xdr:nvSpPr>
        <xdr:cNvPr id="57" name="Star: 4 Points 56">
          <a:extLst>
            <a:ext uri="{FF2B5EF4-FFF2-40B4-BE49-F238E27FC236}">
              <a16:creationId xmlns:a16="http://schemas.microsoft.com/office/drawing/2014/main" id="{99C7FF1A-6186-4D53-AE29-3A51E61887B5}"/>
            </a:ext>
          </a:extLst>
        </xdr:cNvPr>
        <xdr:cNvSpPr/>
      </xdr:nvSpPr>
      <xdr:spPr>
        <a:xfrm>
          <a:off x="8629650" y="1714500"/>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14</xdr:col>
      <xdr:colOff>95250</xdr:colOff>
      <xdr:row>10</xdr:row>
      <xdr:rowOff>66675</xdr:rowOff>
    </xdr:from>
    <xdr:to>
      <xdr:col>14</xdr:col>
      <xdr:colOff>276225</xdr:colOff>
      <xdr:row>11</xdr:row>
      <xdr:rowOff>57150</xdr:rowOff>
    </xdr:to>
    <xdr:sp macro="" textlink="">
      <xdr:nvSpPr>
        <xdr:cNvPr id="58" name="Star: 4 Points 57">
          <a:extLst>
            <a:ext uri="{FF2B5EF4-FFF2-40B4-BE49-F238E27FC236}">
              <a16:creationId xmlns:a16="http://schemas.microsoft.com/office/drawing/2014/main" id="{FEA7E7B6-BCE1-4EB6-A351-F8A6C478B8F0}"/>
            </a:ext>
          </a:extLst>
        </xdr:cNvPr>
        <xdr:cNvSpPr/>
      </xdr:nvSpPr>
      <xdr:spPr>
        <a:xfrm>
          <a:off x="8629650" y="1971675"/>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21</xdr:col>
      <xdr:colOff>330571</xdr:colOff>
      <xdr:row>34</xdr:row>
      <xdr:rowOff>145676</xdr:rowOff>
    </xdr:from>
    <xdr:to>
      <xdr:col>24</xdr:col>
      <xdr:colOff>344018</xdr:colOff>
      <xdr:row>40</xdr:row>
      <xdr:rowOff>179293</xdr:rowOff>
    </xdr:to>
    <mc:AlternateContent xmlns:mc="http://schemas.openxmlformats.org/markup-compatibility/2006" xmlns:a14="http://schemas.microsoft.com/office/drawing/2010/main">
      <mc:Choice Requires="a14">
        <xdr:graphicFrame macro="">
          <xdr:nvGraphicFramePr>
            <xdr:cNvPr id="2" name="Typ_Ceny 1">
              <a:extLst>
                <a:ext uri="{FF2B5EF4-FFF2-40B4-BE49-F238E27FC236}">
                  <a16:creationId xmlns:a16="http://schemas.microsoft.com/office/drawing/2014/main" id="{3848706C-A1B0-3686-1CA0-A88D7FCB5B57}"/>
                </a:ext>
              </a:extLst>
            </xdr:cNvPr>
            <xdr:cNvGraphicFramePr/>
          </xdr:nvGraphicFramePr>
          <xdr:xfrm>
            <a:off x="0" y="0"/>
            <a:ext cx="0" cy="0"/>
          </xdr:xfrm>
          <a:graphic>
            <a:graphicData uri="http://schemas.microsoft.com/office/drawing/2010/slicer">
              <sle:slicer xmlns:sle="http://schemas.microsoft.com/office/drawing/2010/slicer" name="Typ_Ceny 1"/>
            </a:graphicData>
          </a:graphic>
        </xdr:graphicFrame>
      </mc:Choice>
      <mc:Fallback xmlns="">
        <xdr:sp macro="" textlink="">
          <xdr:nvSpPr>
            <xdr:cNvPr id="0" name=""/>
            <xdr:cNvSpPr>
              <a:spLocks noTextEdit="1"/>
            </xdr:cNvSpPr>
          </xdr:nvSpPr>
          <xdr:spPr>
            <a:xfrm>
              <a:off x="13201745" y="6622676"/>
              <a:ext cx="1852186" cy="117661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371475</xdr:colOff>
      <xdr:row>13</xdr:row>
      <xdr:rowOff>0</xdr:rowOff>
    </xdr:to>
    <xdr:pic>
      <xdr:nvPicPr>
        <xdr:cNvPr id="2" name="Picture 1">
          <a:extLst>
            <a:ext uri="{FF2B5EF4-FFF2-40B4-BE49-F238E27FC236}">
              <a16:creationId xmlns:a16="http://schemas.microsoft.com/office/drawing/2014/main" id="{BFBC9240-326E-4CD0-BBA0-458A236092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86000" cy="2286000"/>
        </a:xfrm>
        <a:prstGeom prst="rect">
          <a:avLst/>
        </a:prstGeom>
      </xdr:spPr>
    </xdr:pic>
    <xdr:clientData/>
  </xdr:twoCellAnchor>
  <xdr:twoCellAnchor>
    <xdr:from>
      <xdr:col>16</xdr:col>
      <xdr:colOff>240127</xdr:colOff>
      <xdr:row>0</xdr:row>
      <xdr:rowOff>280147</xdr:rowOff>
    </xdr:from>
    <xdr:to>
      <xdr:col>37</xdr:col>
      <xdr:colOff>268941</xdr:colOff>
      <xdr:row>15</xdr:row>
      <xdr:rowOff>22411</xdr:rowOff>
    </xdr:to>
    <xdr:sp macro="" textlink="">
      <xdr:nvSpPr>
        <xdr:cNvPr id="18" name="Rectangle: Rounded Corners 17">
          <a:extLst>
            <a:ext uri="{FF2B5EF4-FFF2-40B4-BE49-F238E27FC236}">
              <a16:creationId xmlns:a16="http://schemas.microsoft.com/office/drawing/2014/main" id="{9F3EEF5B-9812-A25D-2F8D-42E9C4723741}"/>
            </a:ext>
          </a:extLst>
        </xdr:cNvPr>
        <xdr:cNvSpPr/>
      </xdr:nvSpPr>
      <xdr:spPr>
        <a:xfrm>
          <a:off x="7557568" y="280147"/>
          <a:ext cx="7480726" cy="2510117"/>
        </a:xfrm>
        <a:prstGeom prst="roundRect">
          <a:avLst/>
        </a:prstGeom>
        <a:solidFill>
          <a:srgbClr val="F8CD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700"/>
            </a:lnSpc>
          </a:pPr>
          <a:r>
            <a:rPr lang="pl-PL" sz="1100">
              <a:solidFill>
                <a:schemeClr val="tx1"/>
              </a:solidFill>
            </a:rPr>
            <a:t> Kohorty</a:t>
          </a:r>
          <a:r>
            <a:rPr lang="pl-PL" sz="1100" baseline="0">
              <a:solidFill>
                <a:schemeClr val="tx1"/>
              </a:solidFill>
            </a:rPr>
            <a:t> 11-12.2023 wysoka retencja jest wynikiem bazy fanów jaka towarzyszyła KajoData jeszcze przed oficjalnym startem</a:t>
          </a:r>
        </a:p>
        <a:p>
          <a:pPr algn="l">
            <a:lnSpc>
              <a:spcPts val="1700"/>
            </a:lnSpc>
          </a:pPr>
          <a:r>
            <a:rPr lang="pl-PL" sz="1100" baseline="0">
              <a:solidFill>
                <a:schemeClr val="tx1"/>
              </a:solidFill>
            </a:rPr>
            <a:t>  06.2024 anomalia wynika z małej liczby osób, dodatkowo zakupili kurs bezpośrednio poprzez właściciela.</a:t>
          </a:r>
        </a:p>
        <a:p>
          <a:pPr algn="l">
            <a:lnSpc>
              <a:spcPts val="1700"/>
            </a:lnSpc>
          </a:pPr>
          <a:r>
            <a:rPr lang="pl-PL" sz="1100" baseline="0">
              <a:solidFill>
                <a:schemeClr val="tx1"/>
              </a:solidFill>
            </a:rPr>
            <a:t>  Efekt zakończenia planów rocznych jest dobrze widoczny w 12 miesiącu jako duży spadek retencji.</a:t>
          </a:r>
        </a:p>
        <a:p>
          <a:pPr algn="l">
            <a:lnSpc>
              <a:spcPts val="1700"/>
            </a:lnSpc>
          </a:pPr>
          <a:r>
            <a:rPr lang="pl-PL" sz="1100" baseline="0">
              <a:solidFill>
                <a:schemeClr val="tx1"/>
              </a:solidFill>
            </a:rPr>
            <a:t>  Utrzymanie liniowego wzrostu przychodów przy jednoczesnym zatrzymaniu wzrostu aktywnych użytkowników.</a:t>
          </a:r>
        </a:p>
        <a:p>
          <a:pPr algn="l">
            <a:lnSpc>
              <a:spcPts val="1700"/>
            </a:lnSpc>
          </a:pPr>
          <a:r>
            <a:rPr lang="pl-PL" sz="1100" baseline="0">
              <a:solidFill>
                <a:schemeClr val="tx1"/>
              </a:solidFill>
            </a:rPr>
            <a:t>  Użytkownicy powracający zostawiają średnio 350zł więcej od standardowego.</a:t>
          </a:r>
        </a:p>
        <a:p>
          <a:pPr algn="l">
            <a:lnSpc>
              <a:spcPts val="1700"/>
            </a:lnSpc>
          </a:pPr>
          <a:r>
            <a:rPr lang="pl-PL" sz="1100" baseline="0">
              <a:solidFill>
                <a:schemeClr val="tx1"/>
              </a:solidFill>
            </a:rPr>
            <a:t>  Anomalia wysokiego churnu oraz niskiego średniego LTV w kohortach 12.2024-02.2025. Okres rekomendowany do audytu.</a:t>
          </a:r>
        </a:p>
        <a:p>
          <a:pPr algn="l">
            <a:lnSpc>
              <a:spcPts val="1700"/>
            </a:lnSpc>
          </a:pPr>
          <a:r>
            <a:rPr lang="pl-PL" sz="1100" baseline="0">
              <a:solidFill>
                <a:schemeClr val="tx1"/>
              </a:solidFill>
            </a:rPr>
            <a:t>  Solidna baza użytkowników stałych (122 osoby)</a:t>
          </a:r>
        </a:p>
        <a:p>
          <a:pPr algn="l">
            <a:lnSpc>
              <a:spcPts val="1700"/>
            </a:lnSpc>
          </a:pPr>
          <a:r>
            <a:rPr lang="pl-PL" sz="1100" baseline="0">
              <a:solidFill>
                <a:schemeClr val="tx1"/>
              </a:solidFill>
            </a:rPr>
            <a:t>  Obniżka ceny, lub efekt "okazji" pozytywnie wpływa na liczbę nowych klientów oraz na retencję.</a:t>
          </a:r>
        </a:p>
        <a:p>
          <a:pPr algn="l">
            <a:lnSpc>
              <a:spcPts val="1700"/>
            </a:lnSpc>
          </a:pPr>
          <a:r>
            <a:rPr lang="pl-PL" sz="1100" baseline="0">
              <a:solidFill>
                <a:schemeClr val="tx1"/>
              </a:solidFill>
            </a:rPr>
            <a:t>  Granica mentalna dla subskrypcji miesiecznej 199zł, dla rocznej około 1300, ponad tą cenę zainteresowanie spada.</a:t>
          </a:r>
        </a:p>
        <a:p>
          <a:pPr algn="l">
            <a:lnSpc>
              <a:spcPts val="1700"/>
            </a:lnSpc>
          </a:pPr>
          <a:r>
            <a:rPr lang="pl-PL" sz="1100" baseline="0">
              <a:solidFill>
                <a:schemeClr val="tx1"/>
              </a:solidFill>
            </a:rPr>
            <a:t>  86 na 93 powracających zaczynało od subskrypcji miesięcznej</a:t>
          </a:r>
        </a:p>
        <a:p>
          <a:pPr algn="l"/>
          <a:r>
            <a:rPr lang="pl-PL" sz="1100" baseline="0">
              <a:solidFill>
                <a:schemeClr val="tx1"/>
              </a:solidFill>
            </a:rPr>
            <a:t>  </a:t>
          </a:r>
          <a:endParaRPr lang="pl-PL" sz="1100">
            <a:solidFill>
              <a:schemeClr val="tx1"/>
            </a:solidFill>
          </a:endParaRPr>
        </a:p>
      </xdr:txBody>
    </xdr:sp>
    <xdr:clientData/>
  </xdr:twoCellAnchor>
  <xdr:twoCellAnchor editAs="oneCell">
    <xdr:from>
      <xdr:col>34</xdr:col>
      <xdr:colOff>97492</xdr:colOff>
      <xdr:row>29</xdr:row>
      <xdr:rowOff>39222</xdr:rowOff>
    </xdr:from>
    <xdr:to>
      <xdr:col>36</xdr:col>
      <xdr:colOff>516593</xdr:colOff>
      <xdr:row>33</xdr:row>
      <xdr:rowOff>182097</xdr:rowOff>
    </xdr:to>
    <mc:AlternateContent xmlns:mc="http://schemas.openxmlformats.org/markup-compatibility/2006">
      <mc:Choice xmlns:a14="http://schemas.microsoft.com/office/drawing/2010/main" Requires="a14">
        <xdr:graphicFrame macro="">
          <xdr:nvGraphicFramePr>
            <xdr:cNvPr id="34" name="Status_Sub 1">
              <a:extLst>
                <a:ext uri="{FF2B5EF4-FFF2-40B4-BE49-F238E27FC236}">
                  <a16:creationId xmlns:a16="http://schemas.microsoft.com/office/drawing/2014/main" id="{1D39B5CE-45C4-1A10-F44F-715A942190C0}"/>
                </a:ext>
              </a:extLst>
            </xdr:cNvPr>
            <xdr:cNvGraphicFramePr/>
          </xdr:nvGraphicFramePr>
          <xdr:xfrm>
            <a:off x="0" y="0"/>
            <a:ext cx="0" cy="0"/>
          </xdr:xfrm>
          <a:graphic>
            <a:graphicData uri="http://schemas.microsoft.com/office/drawing/2010/slicer">
              <sle:slicer xmlns:sle="http://schemas.microsoft.com/office/drawing/2010/slicer" name="Status_Sub 1"/>
            </a:graphicData>
          </a:graphic>
        </xdr:graphicFrame>
      </mc:Choice>
      <mc:Fallback>
        <xdr:sp macro="" textlink="">
          <xdr:nvSpPr>
            <xdr:cNvPr id="0" name=""/>
            <xdr:cNvSpPr>
              <a:spLocks noTextEdit="1"/>
            </xdr:cNvSpPr>
          </xdr:nvSpPr>
          <xdr:spPr>
            <a:xfrm>
              <a:off x="13802286" y="5474075"/>
              <a:ext cx="1819836" cy="9048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86286</xdr:colOff>
      <xdr:row>15</xdr:row>
      <xdr:rowOff>44825</xdr:rowOff>
    </xdr:from>
    <xdr:to>
      <xdr:col>36</xdr:col>
      <xdr:colOff>505387</xdr:colOff>
      <xdr:row>23</xdr:row>
      <xdr:rowOff>23535</xdr:rowOff>
    </xdr:to>
    <mc:AlternateContent xmlns:mc="http://schemas.openxmlformats.org/markup-compatibility/2006">
      <mc:Choice xmlns:a14="http://schemas.microsoft.com/office/drawing/2010/main" Requires="a14">
        <xdr:graphicFrame macro="">
          <xdr:nvGraphicFramePr>
            <xdr:cNvPr id="35" name="Grupa Kohort 1">
              <a:extLst>
                <a:ext uri="{FF2B5EF4-FFF2-40B4-BE49-F238E27FC236}">
                  <a16:creationId xmlns:a16="http://schemas.microsoft.com/office/drawing/2014/main" id="{AB903A56-08B7-50A0-5AEF-E9E2238CC0A9}"/>
                </a:ext>
              </a:extLst>
            </xdr:cNvPr>
            <xdr:cNvGraphicFramePr/>
          </xdr:nvGraphicFramePr>
          <xdr:xfrm>
            <a:off x="0" y="0"/>
            <a:ext cx="0" cy="0"/>
          </xdr:xfrm>
          <a:graphic>
            <a:graphicData uri="http://schemas.microsoft.com/office/drawing/2010/slicer">
              <sle:slicer xmlns:sle="http://schemas.microsoft.com/office/drawing/2010/slicer" name="Grupa Kohort 1"/>
            </a:graphicData>
          </a:graphic>
        </xdr:graphicFrame>
      </mc:Choice>
      <mc:Fallback>
        <xdr:sp macro="" textlink="">
          <xdr:nvSpPr>
            <xdr:cNvPr id="0" name=""/>
            <xdr:cNvSpPr>
              <a:spLocks noTextEdit="1"/>
            </xdr:cNvSpPr>
          </xdr:nvSpPr>
          <xdr:spPr>
            <a:xfrm>
              <a:off x="13791080" y="2812678"/>
              <a:ext cx="1819836" cy="1502710"/>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86285</xdr:colOff>
      <xdr:row>22</xdr:row>
      <xdr:rowOff>170889</xdr:rowOff>
    </xdr:from>
    <xdr:to>
      <xdr:col>36</xdr:col>
      <xdr:colOff>505386</xdr:colOff>
      <xdr:row>29</xdr:row>
      <xdr:rowOff>28013</xdr:rowOff>
    </xdr:to>
    <mc:AlternateContent xmlns:mc="http://schemas.openxmlformats.org/markup-compatibility/2006">
      <mc:Choice xmlns:a14="http://schemas.microsoft.com/office/drawing/2010/main" Requires="a14">
        <xdr:graphicFrame macro="">
          <xdr:nvGraphicFramePr>
            <xdr:cNvPr id="36" name="Czas dostępu 1">
              <a:extLst>
                <a:ext uri="{FF2B5EF4-FFF2-40B4-BE49-F238E27FC236}">
                  <a16:creationId xmlns:a16="http://schemas.microsoft.com/office/drawing/2014/main" id="{3E4DC1FF-74CF-5AB2-FAE1-F1C49ADE506D}"/>
                </a:ext>
              </a:extLst>
            </xdr:cNvPr>
            <xdr:cNvGraphicFramePr/>
          </xdr:nvGraphicFramePr>
          <xdr:xfrm>
            <a:off x="0" y="0"/>
            <a:ext cx="0" cy="0"/>
          </xdr:xfrm>
          <a:graphic>
            <a:graphicData uri="http://schemas.microsoft.com/office/drawing/2010/slicer">
              <sle:slicer xmlns:sle="http://schemas.microsoft.com/office/drawing/2010/slicer" name="Czas dostępu 1"/>
            </a:graphicData>
          </a:graphic>
        </xdr:graphicFrame>
      </mc:Choice>
      <mc:Fallback>
        <xdr:sp macro="" textlink="">
          <xdr:nvSpPr>
            <xdr:cNvPr id="0" name=""/>
            <xdr:cNvSpPr>
              <a:spLocks noTextEdit="1"/>
            </xdr:cNvSpPr>
          </xdr:nvSpPr>
          <xdr:spPr>
            <a:xfrm>
              <a:off x="13791079" y="4272242"/>
              <a:ext cx="1819836" cy="1190624"/>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369794</xdr:colOff>
      <xdr:row>44</xdr:row>
      <xdr:rowOff>11206</xdr:rowOff>
    </xdr:from>
    <xdr:to>
      <xdr:col>8</xdr:col>
      <xdr:colOff>76200</xdr:colOff>
      <xdr:row>62</xdr:row>
      <xdr:rowOff>161925</xdr:rowOff>
    </xdr:to>
    <xdr:graphicFrame macro="">
      <xdr:nvGraphicFramePr>
        <xdr:cNvPr id="41" name="Chart 40">
          <a:extLst>
            <a:ext uri="{FF2B5EF4-FFF2-40B4-BE49-F238E27FC236}">
              <a16:creationId xmlns:a16="http://schemas.microsoft.com/office/drawing/2014/main" id="{B4043F9C-A452-4613-81AB-368C8241E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112059</xdr:colOff>
      <xdr:row>44</xdr:row>
      <xdr:rowOff>11206</xdr:rowOff>
    </xdr:from>
    <xdr:to>
      <xdr:col>22</xdr:col>
      <xdr:colOff>89645</xdr:colOff>
      <xdr:row>62</xdr:row>
      <xdr:rowOff>161925</xdr:rowOff>
    </xdr:to>
    <xdr:graphicFrame macro="">
      <xdr:nvGraphicFramePr>
        <xdr:cNvPr id="42" name="Chart 41">
          <a:extLst>
            <a:ext uri="{FF2B5EF4-FFF2-40B4-BE49-F238E27FC236}">
              <a16:creationId xmlns:a16="http://schemas.microsoft.com/office/drawing/2014/main" id="{76851F33-3647-4973-94F8-6D7590DB5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127187</xdr:colOff>
      <xdr:row>44</xdr:row>
      <xdr:rowOff>22412</xdr:rowOff>
    </xdr:from>
    <xdr:to>
      <xdr:col>36</xdr:col>
      <xdr:colOff>431987</xdr:colOff>
      <xdr:row>62</xdr:row>
      <xdr:rowOff>168087</xdr:rowOff>
    </xdr:to>
    <xdr:graphicFrame macro="">
      <xdr:nvGraphicFramePr>
        <xdr:cNvPr id="44" name="Chart 43">
          <a:extLst>
            <a:ext uri="{FF2B5EF4-FFF2-40B4-BE49-F238E27FC236}">
              <a16:creationId xmlns:a16="http://schemas.microsoft.com/office/drawing/2014/main" id="{8255FAF0-A167-4642-B208-7A7816D84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331695</xdr:colOff>
      <xdr:row>7</xdr:row>
      <xdr:rowOff>152399</xdr:rowOff>
    </xdr:from>
    <xdr:to>
      <xdr:col>16</xdr:col>
      <xdr:colOff>168088</xdr:colOff>
      <xdr:row>10</xdr:row>
      <xdr:rowOff>89646</xdr:rowOff>
    </xdr:to>
    <xdr:sp macro="" textlink="">
      <xdr:nvSpPr>
        <xdr:cNvPr id="47" name="TextBox 46">
          <a:extLst>
            <a:ext uri="{FF2B5EF4-FFF2-40B4-BE49-F238E27FC236}">
              <a16:creationId xmlns:a16="http://schemas.microsoft.com/office/drawing/2014/main" id="{835D1160-4B4E-4B69-8DAD-BBF0CE72FAA3}"/>
            </a:ext>
          </a:extLst>
        </xdr:cNvPr>
        <xdr:cNvSpPr txBox="1"/>
      </xdr:nvSpPr>
      <xdr:spPr>
        <a:xfrm>
          <a:off x="5654489" y="1586752"/>
          <a:ext cx="2503393" cy="508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100">
              <a:solidFill>
                <a:schemeClr val="bg1"/>
              </a:solidFill>
            </a:rPr>
            <a:t>LICZBA</a:t>
          </a:r>
          <a:r>
            <a:rPr lang="pl-PL" sz="1100" baseline="0">
              <a:solidFill>
                <a:schemeClr val="bg1"/>
              </a:solidFill>
            </a:rPr>
            <a:t> STAŁYCH UŻYTKOWNIKÓW (AKTYWNI 12+ MIESIECY)</a:t>
          </a:r>
          <a:endParaRPr lang="pl-PL" sz="1100">
            <a:solidFill>
              <a:schemeClr val="bg1"/>
            </a:solidFill>
          </a:endParaRPr>
        </a:p>
      </xdr:txBody>
    </xdr:sp>
    <xdr:clientData/>
  </xdr:twoCellAnchor>
  <xdr:twoCellAnchor>
    <xdr:from>
      <xdr:col>22</xdr:col>
      <xdr:colOff>136072</xdr:colOff>
      <xdr:row>44</xdr:row>
      <xdr:rowOff>33618</xdr:rowOff>
    </xdr:from>
    <xdr:to>
      <xdr:col>31</xdr:col>
      <xdr:colOff>112060</xdr:colOff>
      <xdr:row>62</xdr:row>
      <xdr:rowOff>179294</xdr:rowOff>
    </xdr:to>
    <xdr:graphicFrame macro="">
      <xdr:nvGraphicFramePr>
        <xdr:cNvPr id="50" name="Chart 49">
          <a:extLst>
            <a:ext uri="{FF2B5EF4-FFF2-40B4-BE49-F238E27FC236}">
              <a16:creationId xmlns:a16="http://schemas.microsoft.com/office/drawing/2014/main" id="{73D04872-8E4F-451B-9B59-7B873B1C8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249571</xdr:colOff>
      <xdr:row>2</xdr:row>
      <xdr:rowOff>15529</xdr:rowOff>
    </xdr:from>
    <xdr:to>
      <xdr:col>17</xdr:col>
      <xdr:colOff>49546</xdr:colOff>
      <xdr:row>3</xdr:row>
      <xdr:rowOff>6004</xdr:rowOff>
    </xdr:to>
    <xdr:sp macro="" textlink="">
      <xdr:nvSpPr>
        <xdr:cNvPr id="51" name="Star: 4 Points 50">
          <a:extLst>
            <a:ext uri="{FF2B5EF4-FFF2-40B4-BE49-F238E27FC236}">
              <a16:creationId xmlns:a16="http://schemas.microsoft.com/office/drawing/2014/main" id="{51A1C4E7-E06E-4678-9F38-F6DB94F0D511}"/>
            </a:ext>
          </a:extLst>
        </xdr:cNvPr>
        <xdr:cNvSpPr/>
      </xdr:nvSpPr>
      <xdr:spPr>
        <a:xfrm>
          <a:off x="8245128" y="494500"/>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249571</xdr:colOff>
      <xdr:row>3</xdr:row>
      <xdr:rowOff>37300</xdr:rowOff>
    </xdr:from>
    <xdr:to>
      <xdr:col>17</xdr:col>
      <xdr:colOff>49546</xdr:colOff>
      <xdr:row>4</xdr:row>
      <xdr:rowOff>27775</xdr:rowOff>
    </xdr:to>
    <xdr:sp macro="" textlink="">
      <xdr:nvSpPr>
        <xdr:cNvPr id="52" name="Star: 4 Points 51">
          <a:extLst>
            <a:ext uri="{FF2B5EF4-FFF2-40B4-BE49-F238E27FC236}">
              <a16:creationId xmlns:a16="http://schemas.microsoft.com/office/drawing/2014/main" id="{98110B2F-C2EA-4C65-AE73-7A7A327F44DD}"/>
            </a:ext>
          </a:extLst>
        </xdr:cNvPr>
        <xdr:cNvSpPr/>
      </xdr:nvSpPr>
      <xdr:spPr>
        <a:xfrm>
          <a:off x="8245128" y="706771"/>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255014</xdr:colOff>
      <xdr:row>4</xdr:row>
      <xdr:rowOff>59072</xdr:rowOff>
    </xdr:from>
    <xdr:to>
      <xdr:col>17</xdr:col>
      <xdr:colOff>54989</xdr:colOff>
      <xdr:row>5</xdr:row>
      <xdr:rowOff>49547</xdr:rowOff>
    </xdr:to>
    <xdr:sp macro="" textlink="">
      <xdr:nvSpPr>
        <xdr:cNvPr id="53" name="Star: 4 Points 52">
          <a:extLst>
            <a:ext uri="{FF2B5EF4-FFF2-40B4-BE49-F238E27FC236}">
              <a16:creationId xmlns:a16="http://schemas.microsoft.com/office/drawing/2014/main" id="{C6BFE73B-CA61-4098-B72D-06C2B18D0DB5}"/>
            </a:ext>
          </a:extLst>
        </xdr:cNvPr>
        <xdr:cNvSpPr/>
      </xdr:nvSpPr>
      <xdr:spPr>
        <a:xfrm>
          <a:off x="8250571" y="919043"/>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249571</xdr:colOff>
      <xdr:row>5</xdr:row>
      <xdr:rowOff>75401</xdr:rowOff>
    </xdr:from>
    <xdr:to>
      <xdr:col>17</xdr:col>
      <xdr:colOff>49546</xdr:colOff>
      <xdr:row>6</xdr:row>
      <xdr:rowOff>65876</xdr:rowOff>
    </xdr:to>
    <xdr:sp macro="" textlink="">
      <xdr:nvSpPr>
        <xdr:cNvPr id="54" name="Star: 4 Points 53">
          <a:extLst>
            <a:ext uri="{FF2B5EF4-FFF2-40B4-BE49-F238E27FC236}">
              <a16:creationId xmlns:a16="http://schemas.microsoft.com/office/drawing/2014/main" id="{5D4E47D8-6594-41FE-B6F7-E7E9E701D2A9}"/>
            </a:ext>
          </a:extLst>
        </xdr:cNvPr>
        <xdr:cNvSpPr/>
      </xdr:nvSpPr>
      <xdr:spPr>
        <a:xfrm>
          <a:off x="8245128" y="1125872"/>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255014</xdr:colOff>
      <xdr:row>6</xdr:row>
      <xdr:rowOff>102615</xdr:rowOff>
    </xdr:from>
    <xdr:to>
      <xdr:col>17</xdr:col>
      <xdr:colOff>54989</xdr:colOff>
      <xdr:row>7</xdr:row>
      <xdr:rowOff>93090</xdr:rowOff>
    </xdr:to>
    <xdr:sp macro="" textlink="">
      <xdr:nvSpPr>
        <xdr:cNvPr id="55" name="Star: 4 Points 54">
          <a:extLst>
            <a:ext uri="{FF2B5EF4-FFF2-40B4-BE49-F238E27FC236}">
              <a16:creationId xmlns:a16="http://schemas.microsoft.com/office/drawing/2014/main" id="{033B1C53-B055-4DAA-A3D9-5A41A6FF20FB}"/>
            </a:ext>
          </a:extLst>
        </xdr:cNvPr>
        <xdr:cNvSpPr/>
      </xdr:nvSpPr>
      <xdr:spPr>
        <a:xfrm>
          <a:off x="8250571" y="1343586"/>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255014</xdr:colOff>
      <xdr:row>7</xdr:row>
      <xdr:rowOff>140715</xdr:rowOff>
    </xdr:from>
    <xdr:to>
      <xdr:col>17</xdr:col>
      <xdr:colOff>54989</xdr:colOff>
      <xdr:row>8</xdr:row>
      <xdr:rowOff>131190</xdr:rowOff>
    </xdr:to>
    <xdr:sp macro="" textlink="">
      <xdr:nvSpPr>
        <xdr:cNvPr id="56" name="Star: 4 Points 55">
          <a:extLst>
            <a:ext uri="{FF2B5EF4-FFF2-40B4-BE49-F238E27FC236}">
              <a16:creationId xmlns:a16="http://schemas.microsoft.com/office/drawing/2014/main" id="{78E59CB9-B421-4807-ACD3-109342DB04A3}"/>
            </a:ext>
          </a:extLst>
        </xdr:cNvPr>
        <xdr:cNvSpPr/>
      </xdr:nvSpPr>
      <xdr:spPr>
        <a:xfrm>
          <a:off x="8250571" y="1572186"/>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255014</xdr:colOff>
      <xdr:row>8</xdr:row>
      <xdr:rowOff>162486</xdr:rowOff>
    </xdr:from>
    <xdr:to>
      <xdr:col>17</xdr:col>
      <xdr:colOff>54989</xdr:colOff>
      <xdr:row>9</xdr:row>
      <xdr:rowOff>152961</xdr:rowOff>
    </xdr:to>
    <xdr:sp macro="" textlink="">
      <xdr:nvSpPr>
        <xdr:cNvPr id="57" name="Star: 4 Points 56">
          <a:extLst>
            <a:ext uri="{FF2B5EF4-FFF2-40B4-BE49-F238E27FC236}">
              <a16:creationId xmlns:a16="http://schemas.microsoft.com/office/drawing/2014/main" id="{605ECB42-780E-4E40-9E45-F14B226C628B}"/>
            </a:ext>
          </a:extLst>
        </xdr:cNvPr>
        <xdr:cNvSpPr/>
      </xdr:nvSpPr>
      <xdr:spPr>
        <a:xfrm>
          <a:off x="8250571" y="1784457"/>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255014</xdr:colOff>
      <xdr:row>9</xdr:row>
      <xdr:rowOff>189700</xdr:rowOff>
    </xdr:from>
    <xdr:to>
      <xdr:col>17</xdr:col>
      <xdr:colOff>54989</xdr:colOff>
      <xdr:row>10</xdr:row>
      <xdr:rowOff>180175</xdr:rowOff>
    </xdr:to>
    <xdr:sp macro="" textlink="">
      <xdr:nvSpPr>
        <xdr:cNvPr id="58" name="Star: 4 Points 57">
          <a:extLst>
            <a:ext uri="{FF2B5EF4-FFF2-40B4-BE49-F238E27FC236}">
              <a16:creationId xmlns:a16="http://schemas.microsoft.com/office/drawing/2014/main" id="{5848F986-A3A2-4B50-83C4-231ED1F9DB25}"/>
            </a:ext>
          </a:extLst>
        </xdr:cNvPr>
        <xdr:cNvSpPr/>
      </xdr:nvSpPr>
      <xdr:spPr>
        <a:xfrm>
          <a:off x="8250571" y="2002171"/>
          <a:ext cx="180975"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249571</xdr:colOff>
      <xdr:row>11</xdr:row>
      <xdr:rowOff>10087</xdr:rowOff>
    </xdr:from>
    <xdr:to>
      <xdr:col>17</xdr:col>
      <xdr:colOff>49546</xdr:colOff>
      <xdr:row>12</xdr:row>
      <xdr:rowOff>562</xdr:rowOff>
    </xdr:to>
    <xdr:sp macro="" textlink="">
      <xdr:nvSpPr>
        <xdr:cNvPr id="59" name="Star: 4 Points 58">
          <a:extLst>
            <a:ext uri="{FF2B5EF4-FFF2-40B4-BE49-F238E27FC236}">
              <a16:creationId xmlns:a16="http://schemas.microsoft.com/office/drawing/2014/main" id="{A33987F7-9E5B-40BD-91D1-DC55A3EACF0F}"/>
            </a:ext>
          </a:extLst>
        </xdr:cNvPr>
        <xdr:cNvSpPr/>
      </xdr:nvSpPr>
      <xdr:spPr>
        <a:xfrm>
          <a:off x="8373035" y="2200837"/>
          <a:ext cx="194582"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xdr:from>
      <xdr:col>16</xdr:col>
      <xdr:colOff>252294</xdr:colOff>
      <xdr:row>12</xdr:row>
      <xdr:rowOff>40022</xdr:rowOff>
    </xdr:from>
    <xdr:to>
      <xdr:col>17</xdr:col>
      <xdr:colOff>52269</xdr:colOff>
      <xdr:row>13</xdr:row>
      <xdr:rowOff>30497</xdr:rowOff>
    </xdr:to>
    <xdr:sp macro="" textlink="">
      <xdr:nvSpPr>
        <xdr:cNvPr id="60" name="Star: 4 Points 59">
          <a:extLst>
            <a:ext uri="{FF2B5EF4-FFF2-40B4-BE49-F238E27FC236}">
              <a16:creationId xmlns:a16="http://schemas.microsoft.com/office/drawing/2014/main" id="{69C93DC9-BCD4-4B99-BBA0-235A078FD241}"/>
            </a:ext>
          </a:extLst>
        </xdr:cNvPr>
        <xdr:cNvSpPr/>
      </xdr:nvSpPr>
      <xdr:spPr>
        <a:xfrm>
          <a:off x="8375758" y="2421272"/>
          <a:ext cx="194582" cy="180975"/>
        </a:xfrm>
        <a:prstGeom prst="star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34</xdr:col>
      <xdr:colOff>95488</xdr:colOff>
      <xdr:row>34</xdr:row>
      <xdr:rowOff>10248</xdr:rowOff>
    </xdr:from>
    <xdr:to>
      <xdr:col>36</xdr:col>
      <xdr:colOff>509145</xdr:colOff>
      <xdr:row>39</xdr:row>
      <xdr:rowOff>32020</xdr:rowOff>
    </xdr:to>
    <mc:AlternateContent xmlns:mc="http://schemas.openxmlformats.org/markup-compatibility/2006">
      <mc:Choice xmlns:a14="http://schemas.microsoft.com/office/drawing/2010/main" Requires="a14">
        <xdr:graphicFrame macro="">
          <xdr:nvGraphicFramePr>
            <xdr:cNvPr id="9" name="Typ_Ceny">
              <a:extLst>
                <a:ext uri="{FF2B5EF4-FFF2-40B4-BE49-F238E27FC236}">
                  <a16:creationId xmlns:a16="http://schemas.microsoft.com/office/drawing/2014/main" id="{B90B1610-5CDF-8EA6-D99B-85056217EC3A}"/>
                </a:ext>
              </a:extLst>
            </xdr:cNvPr>
            <xdr:cNvGraphicFramePr/>
          </xdr:nvGraphicFramePr>
          <xdr:xfrm>
            <a:off x="0" y="0"/>
            <a:ext cx="0" cy="0"/>
          </xdr:xfrm>
          <a:graphic>
            <a:graphicData uri="http://schemas.microsoft.com/office/drawing/2010/slicer">
              <sle:slicer xmlns:sle="http://schemas.microsoft.com/office/drawing/2010/slicer" name="Typ_Ceny"/>
            </a:graphicData>
          </a:graphic>
        </xdr:graphicFrame>
      </mc:Choice>
      <mc:Fallback>
        <xdr:sp macro="" textlink="">
          <xdr:nvSpPr>
            <xdr:cNvPr id="0" name=""/>
            <xdr:cNvSpPr>
              <a:spLocks noTextEdit="1"/>
            </xdr:cNvSpPr>
          </xdr:nvSpPr>
          <xdr:spPr>
            <a:xfrm>
              <a:off x="13800282" y="6397601"/>
              <a:ext cx="1814392" cy="974272"/>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526674</xdr:colOff>
      <xdr:row>1</xdr:row>
      <xdr:rowOff>112059</xdr:rowOff>
    </xdr:from>
    <xdr:to>
      <xdr:col>9</xdr:col>
      <xdr:colOff>112056</xdr:colOff>
      <xdr:row>6</xdr:row>
      <xdr:rowOff>100855</xdr:rowOff>
    </xdr:to>
    <xdr:sp macro="" textlink="">
      <xdr:nvSpPr>
        <xdr:cNvPr id="3" name="Rectangle: Rounded Corners 2">
          <a:extLst>
            <a:ext uri="{FF2B5EF4-FFF2-40B4-BE49-F238E27FC236}">
              <a16:creationId xmlns:a16="http://schemas.microsoft.com/office/drawing/2014/main" id="{6A149D1D-AED9-8529-FC74-C1981DBA2526}"/>
            </a:ext>
          </a:extLst>
        </xdr:cNvPr>
        <xdr:cNvSpPr/>
      </xdr:nvSpPr>
      <xdr:spPr>
        <a:xfrm>
          <a:off x="2868703" y="403412"/>
          <a:ext cx="2566147" cy="941296"/>
        </a:xfrm>
        <a:prstGeom prst="roundRect">
          <a:avLst/>
        </a:prstGeom>
        <a:solidFill>
          <a:srgbClr val="3B7E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baseline="0">
              <a:solidFill>
                <a:schemeClr val="bg1"/>
              </a:solidFill>
            </a:rPr>
            <a:t> </a:t>
          </a:r>
          <a:endParaRPr lang="en-US">
            <a:solidFill>
              <a:schemeClr val="bg1"/>
            </a:solidFill>
          </a:endParaRPr>
        </a:p>
      </xdr:txBody>
    </xdr:sp>
    <xdr:clientData/>
  </xdr:twoCellAnchor>
  <xdr:twoCellAnchor>
    <xdr:from>
      <xdr:col>3</xdr:col>
      <xdr:colOff>488576</xdr:colOff>
      <xdr:row>8</xdr:row>
      <xdr:rowOff>78441</xdr:rowOff>
    </xdr:from>
    <xdr:to>
      <xdr:col>9</xdr:col>
      <xdr:colOff>73958</xdr:colOff>
      <xdr:row>12</xdr:row>
      <xdr:rowOff>174811</xdr:rowOff>
    </xdr:to>
    <xdr:sp macro="" textlink="">
      <xdr:nvSpPr>
        <xdr:cNvPr id="7" name="Rectangle: Rounded Corners 6">
          <a:extLst>
            <a:ext uri="{FF2B5EF4-FFF2-40B4-BE49-F238E27FC236}">
              <a16:creationId xmlns:a16="http://schemas.microsoft.com/office/drawing/2014/main" id="{0FA090C9-90F6-474F-BEC2-E6544D156D6F}"/>
            </a:ext>
          </a:extLst>
        </xdr:cNvPr>
        <xdr:cNvSpPr/>
      </xdr:nvSpPr>
      <xdr:spPr>
        <a:xfrm>
          <a:off x="2830605" y="1703294"/>
          <a:ext cx="2566147" cy="858370"/>
        </a:xfrm>
        <a:prstGeom prst="roundRect">
          <a:avLst/>
        </a:prstGeom>
        <a:solidFill>
          <a:srgbClr val="3B7E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0" i="0" u="none" strike="noStrike">
            <a:solidFill>
              <a:schemeClr val="bg1"/>
            </a:solidFill>
            <a:latin typeface="Calibri"/>
            <a:cs typeface="Calibri"/>
          </a:endParaRPr>
        </a:p>
      </xdr:txBody>
    </xdr:sp>
    <xdr:clientData/>
  </xdr:twoCellAnchor>
  <xdr:twoCellAnchor>
    <xdr:from>
      <xdr:col>9</xdr:col>
      <xdr:colOff>219633</xdr:colOff>
      <xdr:row>8</xdr:row>
      <xdr:rowOff>89646</xdr:rowOff>
    </xdr:from>
    <xdr:to>
      <xdr:col>16</xdr:col>
      <xdr:colOff>118780</xdr:colOff>
      <xdr:row>13</xdr:row>
      <xdr:rowOff>17929</xdr:rowOff>
    </xdr:to>
    <xdr:sp macro="" textlink="">
      <xdr:nvSpPr>
        <xdr:cNvPr id="8" name="Rectangle: Rounded Corners 7">
          <a:extLst>
            <a:ext uri="{FF2B5EF4-FFF2-40B4-BE49-F238E27FC236}">
              <a16:creationId xmlns:a16="http://schemas.microsoft.com/office/drawing/2014/main" id="{04F31B3C-3325-4BFF-A354-411291A133E1}"/>
            </a:ext>
          </a:extLst>
        </xdr:cNvPr>
        <xdr:cNvSpPr/>
      </xdr:nvSpPr>
      <xdr:spPr>
        <a:xfrm>
          <a:off x="5542427" y="1714499"/>
          <a:ext cx="2566147" cy="880783"/>
        </a:xfrm>
        <a:prstGeom prst="roundRect">
          <a:avLst/>
        </a:prstGeom>
        <a:solidFill>
          <a:srgbClr val="DD3A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chemeClr val="bg1"/>
            </a:solidFill>
          </a:endParaRPr>
        </a:p>
      </xdr:txBody>
    </xdr:sp>
    <xdr:clientData/>
  </xdr:twoCellAnchor>
  <xdr:twoCellAnchor>
    <xdr:from>
      <xdr:col>9</xdr:col>
      <xdr:colOff>226359</xdr:colOff>
      <xdr:row>1</xdr:row>
      <xdr:rowOff>112059</xdr:rowOff>
    </xdr:from>
    <xdr:to>
      <xdr:col>16</xdr:col>
      <xdr:colOff>125506</xdr:colOff>
      <xdr:row>6</xdr:row>
      <xdr:rowOff>80682</xdr:rowOff>
    </xdr:to>
    <xdr:sp macro="" textlink="">
      <xdr:nvSpPr>
        <xdr:cNvPr id="10" name="Rectangle: Rounded Corners 9">
          <a:extLst>
            <a:ext uri="{FF2B5EF4-FFF2-40B4-BE49-F238E27FC236}">
              <a16:creationId xmlns:a16="http://schemas.microsoft.com/office/drawing/2014/main" id="{58A98CD4-8703-4759-89E4-BDE45DFBC20E}"/>
            </a:ext>
          </a:extLst>
        </xdr:cNvPr>
        <xdr:cNvSpPr/>
      </xdr:nvSpPr>
      <xdr:spPr>
        <a:xfrm>
          <a:off x="5549153" y="403412"/>
          <a:ext cx="2566147" cy="921123"/>
        </a:xfrm>
        <a:prstGeom prst="roundRect">
          <a:avLst/>
        </a:prstGeom>
        <a:solidFill>
          <a:srgbClr val="DD3A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a:solidFill>
              <a:schemeClr val="bg1"/>
            </a:solidFill>
          </a:endParaRPr>
        </a:p>
      </xdr:txBody>
    </xdr:sp>
    <xdr:clientData/>
  </xdr:twoCellAnchor>
  <xdr:twoCellAnchor>
    <xdr:from>
      <xdr:col>5</xdr:col>
      <xdr:colOff>257735</xdr:colOff>
      <xdr:row>4</xdr:row>
      <xdr:rowOff>56030</xdr:rowOff>
    </xdr:from>
    <xdr:to>
      <xdr:col>7</xdr:col>
      <xdr:colOff>347383</xdr:colOff>
      <xdr:row>6</xdr:row>
      <xdr:rowOff>123265</xdr:rowOff>
    </xdr:to>
    <xdr:sp macro="" textlink="dane!B27">
      <xdr:nvSpPr>
        <xdr:cNvPr id="4" name="TextBox 3">
          <a:extLst>
            <a:ext uri="{FF2B5EF4-FFF2-40B4-BE49-F238E27FC236}">
              <a16:creationId xmlns:a16="http://schemas.microsoft.com/office/drawing/2014/main" id="{D00EAFA6-8CB8-4C74-579E-3B484E8DB4A1}"/>
            </a:ext>
          </a:extLst>
        </xdr:cNvPr>
        <xdr:cNvSpPr txBox="1"/>
      </xdr:nvSpPr>
      <xdr:spPr>
        <a:xfrm>
          <a:off x="3350559" y="918883"/>
          <a:ext cx="1557618"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121549-AED3-4F92-80DF-6C359D8A42EE}" type="TxLink">
            <a:rPr lang="en-US" sz="1800" b="1" i="0" u="none" strike="noStrike">
              <a:solidFill>
                <a:schemeClr val="bg1"/>
              </a:solidFill>
              <a:latin typeface="Calibri"/>
              <a:cs typeface="Calibri"/>
            </a:rPr>
            <a:pPr algn="ctr"/>
            <a:t>23,93%</a:t>
          </a:fld>
          <a:endParaRPr lang="pl-PL" sz="1800" b="1">
            <a:solidFill>
              <a:schemeClr val="bg1"/>
            </a:solidFill>
          </a:endParaRPr>
        </a:p>
      </xdr:txBody>
    </xdr:sp>
    <xdr:clientData/>
  </xdr:twoCellAnchor>
  <xdr:twoCellAnchor>
    <xdr:from>
      <xdr:col>5</xdr:col>
      <xdr:colOff>197223</xdr:colOff>
      <xdr:row>10</xdr:row>
      <xdr:rowOff>163606</xdr:rowOff>
    </xdr:from>
    <xdr:to>
      <xdr:col>7</xdr:col>
      <xdr:colOff>286871</xdr:colOff>
      <xdr:row>13</xdr:row>
      <xdr:rowOff>40341</xdr:rowOff>
    </xdr:to>
    <xdr:sp macro="" textlink="dane!B28">
      <xdr:nvSpPr>
        <xdr:cNvPr id="6" name="TextBox 5">
          <a:extLst>
            <a:ext uri="{FF2B5EF4-FFF2-40B4-BE49-F238E27FC236}">
              <a16:creationId xmlns:a16="http://schemas.microsoft.com/office/drawing/2014/main" id="{328E95CB-CA17-4F38-BDB8-BD39A89596BB}"/>
            </a:ext>
          </a:extLst>
        </xdr:cNvPr>
        <xdr:cNvSpPr txBox="1"/>
      </xdr:nvSpPr>
      <xdr:spPr>
        <a:xfrm>
          <a:off x="3290047" y="2169459"/>
          <a:ext cx="1557618"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071E5B-DB00-4CE3-AAF2-6F8185CA2D6D}" type="TxLink">
            <a:rPr lang="en-US" sz="1800" b="1" i="0" u="none" strike="noStrike">
              <a:solidFill>
                <a:schemeClr val="bg1"/>
              </a:solidFill>
              <a:latin typeface="Calibri"/>
              <a:cs typeface="Calibri"/>
            </a:rPr>
            <a:pPr algn="ctr"/>
            <a:t>122</a:t>
          </a:fld>
          <a:endParaRPr lang="pl-PL" sz="1800" b="1">
            <a:solidFill>
              <a:schemeClr val="bg1"/>
            </a:solidFill>
          </a:endParaRPr>
        </a:p>
      </xdr:txBody>
    </xdr:sp>
    <xdr:clientData/>
  </xdr:twoCellAnchor>
  <xdr:twoCellAnchor>
    <xdr:from>
      <xdr:col>10</xdr:col>
      <xdr:colOff>327212</xdr:colOff>
      <xdr:row>10</xdr:row>
      <xdr:rowOff>159124</xdr:rowOff>
    </xdr:from>
    <xdr:to>
      <xdr:col>14</xdr:col>
      <xdr:colOff>360830</xdr:colOff>
      <xdr:row>13</xdr:row>
      <xdr:rowOff>35859</xdr:rowOff>
    </xdr:to>
    <xdr:sp macro="" textlink="dane!B25">
      <xdr:nvSpPr>
        <xdr:cNvPr id="11" name="TextBox 10">
          <a:extLst>
            <a:ext uri="{FF2B5EF4-FFF2-40B4-BE49-F238E27FC236}">
              <a16:creationId xmlns:a16="http://schemas.microsoft.com/office/drawing/2014/main" id="{B53C9245-5024-4B57-A166-B1416B6D2B4D}"/>
            </a:ext>
          </a:extLst>
        </xdr:cNvPr>
        <xdr:cNvSpPr txBox="1"/>
      </xdr:nvSpPr>
      <xdr:spPr>
        <a:xfrm>
          <a:off x="6031006" y="2164977"/>
          <a:ext cx="1557618"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5DE07E-F801-45B9-B2EC-0CF6F0103373}" type="TxLink">
            <a:rPr lang="en-US" sz="1800" b="1" i="0" u="none" strike="noStrike">
              <a:solidFill>
                <a:schemeClr val="bg1"/>
              </a:solidFill>
              <a:latin typeface="Calibri"/>
              <a:cs typeface="Calibri"/>
            </a:rPr>
            <a:pPr algn="ctr"/>
            <a:t>93</a:t>
          </a:fld>
          <a:endParaRPr lang="pl-PL" sz="1800" b="1">
            <a:solidFill>
              <a:schemeClr val="bg1"/>
            </a:solidFill>
          </a:endParaRPr>
        </a:p>
      </xdr:txBody>
    </xdr:sp>
    <xdr:clientData/>
  </xdr:twoCellAnchor>
  <xdr:twoCellAnchor>
    <xdr:from>
      <xdr:col>11</xdr:col>
      <xdr:colOff>8965</xdr:colOff>
      <xdr:row>4</xdr:row>
      <xdr:rowOff>53788</xdr:rowOff>
    </xdr:from>
    <xdr:to>
      <xdr:col>15</xdr:col>
      <xdr:colOff>42583</xdr:colOff>
      <xdr:row>6</xdr:row>
      <xdr:rowOff>121023</xdr:rowOff>
    </xdr:to>
    <xdr:sp macro="" textlink="dane!B26">
      <xdr:nvSpPr>
        <xdr:cNvPr id="12" name="TextBox 11">
          <a:extLst>
            <a:ext uri="{FF2B5EF4-FFF2-40B4-BE49-F238E27FC236}">
              <a16:creationId xmlns:a16="http://schemas.microsoft.com/office/drawing/2014/main" id="{55DC2EE8-ADCB-4B89-84BE-59E681B17CA9}"/>
            </a:ext>
          </a:extLst>
        </xdr:cNvPr>
        <xdr:cNvSpPr txBox="1"/>
      </xdr:nvSpPr>
      <xdr:spPr>
        <a:xfrm>
          <a:off x="6093759" y="916641"/>
          <a:ext cx="1557618"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F4BEA2-CA42-431C-AD87-923361207358}" type="TxLink">
            <a:rPr lang="en-US" sz="1800" b="1" i="0" u="none" strike="noStrike">
              <a:solidFill>
                <a:schemeClr val="bg1"/>
              </a:solidFill>
              <a:latin typeface="Calibri"/>
              <a:cs typeface="Calibri"/>
            </a:rPr>
            <a:pPr algn="ctr"/>
            <a:t>8,80%</a:t>
          </a:fld>
          <a:endParaRPr lang="pl-PL" sz="1800" b="1">
            <a:solidFill>
              <a:schemeClr val="bg1"/>
            </a:solidFill>
          </a:endParaRPr>
        </a:p>
      </xdr:txBody>
    </xdr:sp>
    <xdr:clientData/>
  </xdr:twoCellAnchor>
  <xdr:twoCellAnchor>
    <xdr:from>
      <xdr:col>4</xdr:col>
      <xdr:colOff>0</xdr:colOff>
      <xdr:row>2</xdr:row>
      <xdr:rowOff>15687</xdr:rowOff>
    </xdr:from>
    <xdr:to>
      <xdr:col>8</xdr:col>
      <xdr:colOff>105336</xdr:colOff>
      <xdr:row>4</xdr:row>
      <xdr:rowOff>82922</xdr:rowOff>
    </xdr:to>
    <xdr:sp macro="" textlink="$AO$3">
      <xdr:nvSpPr>
        <xdr:cNvPr id="13" name="TextBox 12">
          <a:extLst>
            <a:ext uri="{FF2B5EF4-FFF2-40B4-BE49-F238E27FC236}">
              <a16:creationId xmlns:a16="http://schemas.microsoft.com/office/drawing/2014/main" id="{55BA64D3-309A-4328-BE9A-65A173AC3868}"/>
            </a:ext>
          </a:extLst>
        </xdr:cNvPr>
        <xdr:cNvSpPr txBox="1"/>
      </xdr:nvSpPr>
      <xdr:spPr>
        <a:xfrm>
          <a:off x="3092824" y="497540"/>
          <a:ext cx="1954306"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100" b="0" i="0" u="none" strike="noStrike">
              <a:solidFill>
                <a:schemeClr val="bg1"/>
              </a:solidFill>
              <a:latin typeface="Calibri"/>
              <a:cs typeface="Calibri"/>
            </a:rPr>
            <a:t>RETENCJA</a:t>
          </a:r>
          <a:r>
            <a:rPr lang="pl-PL" sz="1100" b="0" i="0" u="none" strike="noStrike" baseline="0">
              <a:solidFill>
                <a:schemeClr val="bg1"/>
              </a:solidFill>
              <a:latin typeface="Calibri"/>
              <a:cs typeface="Calibri"/>
            </a:rPr>
            <a:t> PO 12 MIESIĄCACH</a:t>
          </a:r>
          <a:fld id="{C74396EB-531A-415B-80AD-5215AA0BDEB4}" type="TxLink">
            <a:rPr lang="en-US" sz="1800" b="0" i="0" u="none" strike="noStrike">
              <a:solidFill>
                <a:schemeClr val="bg1"/>
              </a:solidFill>
              <a:latin typeface="Calibri"/>
              <a:cs typeface="Calibri"/>
            </a:rPr>
            <a:pPr algn="ctr"/>
            <a:t> </a:t>
          </a:fld>
          <a:endParaRPr lang="pl-PL" sz="1800">
            <a:solidFill>
              <a:schemeClr val="bg1"/>
            </a:solidFill>
          </a:endParaRPr>
        </a:p>
      </xdr:txBody>
    </xdr:sp>
    <xdr:clientData/>
  </xdr:twoCellAnchor>
  <xdr:twoCellAnchor>
    <xdr:from>
      <xdr:col>3</xdr:col>
      <xdr:colOff>723900</xdr:colOff>
      <xdr:row>8</xdr:row>
      <xdr:rowOff>100853</xdr:rowOff>
    </xdr:from>
    <xdr:to>
      <xdr:col>8</xdr:col>
      <xdr:colOff>78441</xdr:colOff>
      <xdr:row>10</xdr:row>
      <xdr:rowOff>168088</xdr:rowOff>
    </xdr:to>
    <xdr:sp macro="" textlink="$AO$3">
      <xdr:nvSpPr>
        <xdr:cNvPr id="14" name="TextBox 13">
          <a:extLst>
            <a:ext uri="{FF2B5EF4-FFF2-40B4-BE49-F238E27FC236}">
              <a16:creationId xmlns:a16="http://schemas.microsoft.com/office/drawing/2014/main" id="{77EA0DF2-AA66-43EA-8F11-6A1BBCAF1D9B}"/>
            </a:ext>
          </a:extLst>
        </xdr:cNvPr>
        <xdr:cNvSpPr txBox="1"/>
      </xdr:nvSpPr>
      <xdr:spPr>
        <a:xfrm>
          <a:off x="3065929" y="1725706"/>
          <a:ext cx="1954306"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100" b="0" i="0" u="none" strike="noStrike">
              <a:solidFill>
                <a:schemeClr val="bg1"/>
              </a:solidFill>
              <a:latin typeface="Calibri"/>
              <a:cs typeface="Calibri"/>
            </a:rPr>
            <a:t>LICZBA</a:t>
          </a:r>
          <a:r>
            <a:rPr lang="pl-PL" sz="1100" b="0" i="0" u="none" strike="noStrike" baseline="0">
              <a:solidFill>
                <a:schemeClr val="bg1"/>
              </a:solidFill>
              <a:latin typeface="Calibri"/>
              <a:cs typeface="Calibri"/>
            </a:rPr>
            <a:t> STAŁYCH KLIENTÓW (AKTYWNI PONAD 12 MIES.)</a:t>
          </a:r>
          <a:endParaRPr lang="pl-PL" sz="1800">
            <a:solidFill>
              <a:schemeClr val="bg1"/>
            </a:solidFill>
          </a:endParaRPr>
        </a:p>
      </xdr:txBody>
    </xdr:sp>
    <xdr:clientData/>
  </xdr:twoCellAnchor>
  <xdr:twoCellAnchor>
    <xdr:from>
      <xdr:col>10</xdr:col>
      <xdr:colOff>181536</xdr:colOff>
      <xdr:row>2</xdr:row>
      <xdr:rowOff>89648</xdr:rowOff>
    </xdr:from>
    <xdr:to>
      <xdr:col>15</xdr:col>
      <xdr:colOff>230842</xdr:colOff>
      <xdr:row>4</xdr:row>
      <xdr:rowOff>156883</xdr:rowOff>
    </xdr:to>
    <xdr:sp macro="" textlink="">
      <xdr:nvSpPr>
        <xdr:cNvPr id="15" name="TextBox 14">
          <a:extLst>
            <a:ext uri="{FF2B5EF4-FFF2-40B4-BE49-F238E27FC236}">
              <a16:creationId xmlns:a16="http://schemas.microsoft.com/office/drawing/2014/main" id="{11B234FC-FF5B-4BE3-8725-E8DF64B8A381}"/>
            </a:ext>
          </a:extLst>
        </xdr:cNvPr>
        <xdr:cNvSpPr txBox="1"/>
      </xdr:nvSpPr>
      <xdr:spPr>
        <a:xfrm>
          <a:off x="5885330" y="571501"/>
          <a:ext cx="1954306"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a:solidFill>
                <a:schemeClr val="bg1"/>
              </a:solidFill>
            </a:rPr>
            <a:t>PROCENT POWRACAJĄCYCH</a:t>
          </a:r>
          <a:endParaRPr lang="en-US"/>
        </a:p>
      </xdr:txBody>
    </xdr:sp>
    <xdr:clientData/>
  </xdr:twoCellAnchor>
  <xdr:twoCellAnchor>
    <xdr:from>
      <xdr:col>10</xdr:col>
      <xdr:colOff>129986</xdr:colOff>
      <xdr:row>8</xdr:row>
      <xdr:rowOff>145676</xdr:rowOff>
    </xdr:from>
    <xdr:to>
      <xdr:col>15</xdr:col>
      <xdr:colOff>179292</xdr:colOff>
      <xdr:row>11</xdr:row>
      <xdr:rowOff>22411</xdr:rowOff>
    </xdr:to>
    <xdr:sp macro="" textlink="">
      <xdr:nvSpPr>
        <xdr:cNvPr id="16" name="TextBox 15">
          <a:extLst>
            <a:ext uri="{FF2B5EF4-FFF2-40B4-BE49-F238E27FC236}">
              <a16:creationId xmlns:a16="http://schemas.microsoft.com/office/drawing/2014/main" id="{8D8791A5-9C37-4D45-B416-02909475CB09}"/>
            </a:ext>
          </a:extLst>
        </xdr:cNvPr>
        <xdr:cNvSpPr txBox="1"/>
      </xdr:nvSpPr>
      <xdr:spPr>
        <a:xfrm>
          <a:off x="5833780" y="1770529"/>
          <a:ext cx="1954306" cy="448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solidFill>
                <a:schemeClr val="bg1"/>
              </a:solidFill>
            </a:rPr>
            <a:t> </a:t>
          </a:r>
          <a:r>
            <a:rPr lang="pl-PL">
              <a:solidFill>
                <a:schemeClr val="bg1"/>
              </a:solidFill>
            </a:rPr>
            <a:t>LICZBA</a:t>
          </a:r>
          <a:r>
            <a:rPr lang="pl-PL" baseline="0">
              <a:solidFill>
                <a:schemeClr val="bg1"/>
              </a:solidFill>
            </a:rPr>
            <a:t> POWROTÓW</a:t>
          </a:r>
          <a:endParaRPr lang="en-US">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457199</xdr:colOff>
      <xdr:row>13</xdr:row>
      <xdr:rowOff>0</xdr:rowOff>
    </xdr:to>
    <xdr:pic>
      <xdr:nvPicPr>
        <xdr:cNvPr id="2" name="Picture 1">
          <a:extLst>
            <a:ext uri="{FF2B5EF4-FFF2-40B4-BE49-F238E27FC236}">
              <a16:creationId xmlns:a16="http://schemas.microsoft.com/office/drawing/2014/main" id="{325A6D18-A247-4D25-897D-0E006A5A05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86000" cy="2286000"/>
        </a:xfrm>
        <a:prstGeom prst="rect">
          <a:avLst/>
        </a:prstGeom>
      </xdr:spPr>
    </xdr:pic>
    <xdr:clientData/>
  </xdr:twoCellAnchor>
  <xdr:twoCellAnchor>
    <xdr:from>
      <xdr:col>2</xdr:col>
      <xdr:colOff>48983</xdr:colOff>
      <xdr:row>17</xdr:row>
      <xdr:rowOff>97969</xdr:rowOff>
    </xdr:from>
    <xdr:to>
      <xdr:col>29</xdr:col>
      <xdr:colOff>512028</xdr:colOff>
      <xdr:row>39</xdr:row>
      <xdr:rowOff>74918</xdr:rowOff>
    </xdr:to>
    <xdr:grpSp>
      <xdr:nvGrpSpPr>
        <xdr:cNvPr id="69" name="Group 68">
          <a:extLst>
            <a:ext uri="{FF2B5EF4-FFF2-40B4-BE49-F238E27FC236}">
              <a16:creationId xmlns:a16="http://schemas.microsoft.com/office/drawing/2014/main" id="{7313A1B2-FFAE-4A11-8DFF-A4EE80873208}"/>
            </a:ext>
          </a:extLst>
        </xdr:cNvPr>
        <xdr:cNvGrpSpPr/>
      </xdr:nvGrpSpPr>
      <xdr:grpSpPr>
        <a:xfrm>
          <a:off x="1259218" y="3336469"/>
          <a:ext cx="16801222" cy="4167949"/>
          <a:chOff x="715733" y="3077934"/>
          <a:chExt cx="16995724" cy="4167949"/>
        </a:xfrm>
      </xdr:grpSpPr>
      <xdr:grpSp>
        <xdr:nvGrpSpPr>
          <xdr:cNvPr id="38" name="Group 37">
            <a:extLst>
              <a:ext uri="{FF2B5EF4-FFF2-40B4-BE49-F238E27FC236}">
                <a16:creationId xmlns:a16="http://schemas.microsoft.com/office/drawing/2014/main" id="{567F550B-5D76-6F1E-B66E-8A3F124C762E}"/>
              </a:ext>
            </a:extLst>
          </xdr:cNvPr>
          <xdr:cNvGrpSpPr/>
        </xdr:nvGrpSpPr>
        <xdr:grpSpPr>
          <a:xfrm>
            <a:off x="715733" y="3077934"/>
            <a:ext cx="5079547" cy="4114800"/>
            <a:chOff x="742948" y="2941863"/>
            <a:chExt cx="5079547" cy="4114800"/>
          </a:xfrm>
        </xdr:grpSpPr>
        <xdr:sp macro="" textlink="">
          <xdr:nvSpPr>
            <xdr:cNvPr id="6" name="Rectangle: Rounded Corners 5">
              <a:extLst>
                <a:ext uri="{FF2B5EF4-FFF2-40B4-BE49-F238E27FC236}">
                  <a16:creationId xmlns:a16="http://schemas.microsoft.com/office/drawing/2014/main" id="{67B8BD7F-3ADE-7601-7BE9-FA4E129B499C}"/>
                </a:ext>
              </a:extLst>
            </xdr:cNvPr>
            <xdr:cNvSpPr/>
          </xdr:nvSpPr>
          <xdr:spPr>
            <a:xfrm>
              <a:off x="742948" y="2941863"/>
              <a:ext cx="5079547" cy="4114800"/>
            </a:xfrm>
            <a:prstGeom prst="roundRect">
              <a:avLst/>
            </a:prstGeom>
            <a:solidFill>
              <a:srgbClr val="3B7E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2500">
                  <a:solidFill>
                    <a:schemeClr val="bg1"/>
                  </a:solidFill>
                </a:rPr>
                <a:t>DLA</a:t>
              </a:r>
              <a:r>
                <a:rPr lang="pl-PL" sz="2500" baseline="0">
                  <a:solidFill>
                    <a:schemeClr val="bg1"/>
                  </a:solidFill>
                </a:rPr>
                <a:t> NOWYCH</a:t>
              </a:r>
            </a:p>
            <a:p>
              <a:pPr algn="ctr"/>
              <a:endParaRPr lang="pl-PL" sz="2500" baseline="0">
                <a:solidFill>
                  <a:schemeClr val="bg1"/>
                </a:solidFill>
              </a:endParaRPr>
            </a:p>
            <a:p>
              <a:pPr algn="l"/>
              <a:r>
                <a:rPr lang="pl-PL" sz="1200" baseline="0">
                  <a:solidFill>
                    <a:schemeClr val="bg1"/>
                  </a:solidFill>
                </a:rPr>
                <a:t>CEL: Zwiększenie liczby nowych użytkowników.</a:t>
              </a:r>
            </a:p>
            <a:p>
              <a:pPr algn="l"/>
              <a:endParaRPr lang="pl-PL" sz="1200" baseline="0">
                <a:solidFill>
                  <a:schemeClr val="bg1"/>
                </a:solidFill>
              </a:endParaRPr>
            </a:p>
            <a:p>
              <a:pPr algn="l"/>
              <a:endParaRPr lang="pl-PL" sz="1200" baseline="0">
                <a:solidFill>
                  <a:schemeClr val="bg1"/>
                </a:solidFill>
              </a:endParaRPr>
            </a:p>
            <a:p>
              <a:pPr algn="l"/>
              <a:r>
                <a:rPr lang="pl-PL" sz="1200" baseline="0">
                  <a:solidFill>
                    <a:schemeClr val="bg1"/>
                  </a:solidFill>
                </a:rPr>
                <a:t>          Ustawić "cene promocyjną" na 200 dla subskrybcji miesiecznej i 1300-1400 dla rocznej.  Podwyżki tylko wraz z dużym skokiem rozwojowym kanału</a:t>
              </a:r>
            </a:p>
            <a:p>
              <a:pPr algn="l"/>
              <a:r>
                <a:rPr lang="pl-PL" sz="1200" baseline="0">
                  <a:solidFill>
                    <a:schemeClr val="bg1"/>
                  </a:solidFill>
                </a:rPr>
                <a:t>          </a:t>
              </a:r>
            </a:p>
            <a:p>
              <a:pPr algn="l"/>
              <a:r>
                <a:rPr lang="pl-PL" sz="1200" baseline="0">
                  <a:solidFill>
                    <a:schemeClr val="bg1"/>
                  </a:solidFill>
                </a:rPr>
                <a:t>          Usunięcie nieudanej opcji 2 letniej.</a:t>
              </a:r>
            </a:p>
            <a:p>
              <a:pPr algn="l"/>
              <a:endParaRPr lang="pl-PL" sz="1200" baseline="0">
                <a:solidFill>
                  <a:schemeClr val="bg1"/>
                </a:solidFill>
              </a:endParaRPr>
            </a:p>
            <a:p>
              <a:pPr algn="l"/>
              <a:r>
                <a:rPr lang="pl-PL" sz="1200" baseline="0">
                  <a:solidFill>
                    <a:schemeClr val="bg1"/>
                  </a:solidFill>
                </a:rPr>
                <a:t>           Wprowadzenie zachęt/promocji dla osób sprowadzających innych subskrybentów. Nie ma lepszej reklamy niż zadowolony kursant.</a:t>
              </a:r>
            </a:p>
            <a:p>
              <a:pPr algn="l"/>
              <a:endParaRPr lang="pl-PL" sz="1200" baseline="0">
                <a:solidFill>
                  <a:schemeClr val="bg1"/>
                </a:solidFill>
              </a:endParaRPr>
            </a:p>
            <a:p>
              <a:pPr algn="l"/>
              <a:r>
                <a:rPr lang="pl-PL" sz="1200" baseline="0">
                  <a:solidFill>
                    <a:schemeClr val="bg1"/>
                  </a:solidFill>
                </a:rPr>
                <a:t>           Zwiększenie tematyki kursów by trafić do szerszej widowni. </a:t>
              </a:r>
            </a:p>
            <a:p>
              <a:pPr algn="l"/>
              <a:endParaRPr lang="pl-PL" sz="1200" baseline="0">
                <a:solidFill>
                  <a:schemeClr val="bg1"/>
                </a:solidFill>
              </a:endParaRPr>
            </a:p>
            <a:p>
              <a:pPr algn="l"/>
              <a:endParaRPr lang="pl-PL" sz="1200" baseline="0">
                <a:solidFill>
                  <a:schemeClr val="bg1"/>
                </a:solidFill>
              </a:endParaRPr>
            </a:p>
            <a:p>
              <a:pPr algn="l"/>
              <a:endParaRPr lang="pl-PL" sz="1200" baseline="0">
                <a:solidFill>
                  <a:schemeClr val="bg1"/>
                </a:solidFill>
              </a:endParaRPr>
            </a:p>
            <a:p>
              <a:pPr algn="l"/>
              <a:endParaRPr lang="pl-PL" sz="1200" baseline="0">
                <a:solidFill>
                  <a:schemeClr val="bg1"/>
                </a:solidFill>
              </a:endParaRPr>
            </a:p>
            <a:p>
              <a:pPr algn="l"/>
              <a:endParaRPr lang="pl-PL" sz="1200" baseline="0">
                <a:solidFill>
                  <a:schemeClr val="bg1"/>
                </a:solidFill>
              </a:endParaRPr>
            </a:p>
          </xdr:txBody>
        </xdr:sp>
        <xdr:pic>
          <xdr:nvPicPr>
            <xdr:cNvPr id="11" name="Graphic 10" descr="Baby with solid fill">
              <a:extLst>
                <a:ext uri="{FF2B5EF4-FFF2-40B4-BE49-F238E27FC236}">
                  <a16:creationId xmlns:a16="http://schemas.microsoft.com/office/drawing/2014/main" id="{0FB3BF32-E7BE-2284-A13A-5A9F176DA6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31178" y="3128282"/>
              <a:ext cx="917121" cy="914400"/>
            </a:xfrm>
            <a:prstGeom prst="rect">
              <a:avLst/>
            </a:prstGeom>
          </xdr:spPr>
        </xdr:pic>
      </xdr:grpSp>
      <xdr:grpSp>
        <xdr:nvGrpSpPr>
          <xdr:cNvPr id="39" name="Group 38">
            <a:extLst>
              <a:ext uri="{FF2B5EF4-FFF2-40B4-BE49-F238E27FC236}">
                <a16:creationId xmlns:a16="http://schemas.microsoft.com/office/drawing/2014/main" id="{CF19ADD4-B113-4FF8-EB0D-DC8A4F1EFA56}"/>
              </a:ext>
            </a:extLst>
          </xdr:cNvPr>
          <xdr:cNvGrpSpPr/>
        </xdr:nvGrpSpPr>
        <xdr:grpSpPr>
          <a:xfrm>
            <a:off x="6409925" y="3131083"/>
            <a:ext cx="5079546" cy="4114800"/>
            <a:chOff x="6409925" y="2804512"/>
            <a:chExt cx="5079546" cy="4114800"/>
          </a:xfrm>
        </xdr:grpSpPr>
        <xdr:sp macro="" textlink="">
          <xdr:nvSpPr>
            <xdr:cNvPr id="17" name="Rectangle: Rounded Corners 16">
              <a:extLst>
                <a:ext uri="{FF2B5EF4-FFF2-40B4-BE49-F238E27FC236}">
                  <a16:creationId xmlns:a16="http://schemas.microsoft.com/office/drawing/2014/main" id="{4FF4CB5A-F5F9-48F2-AFC7-A7DEFFF7607F}"/>
                </a:ext>
              </a:extLst>
            </xdr:cNvPr>
            <xdr:cNvSpPr/>
          </xdr:nvSpPr>
          <xdr:spPr>
            <a:xfrm>
              <a:off x="6409925" y="2804512"/>
              <a:ext cx="5079546" cy="4114800"/>
            </a:xfrm>
            <a:prstGeom prst="roundRect">
              <a:avLst/>
            </a:prstGeom>
            <a:solidFill>
              <a:srgbClr val="3B7E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2500"/>
                <a:t>DLA AKTYWNYCH</a:t>
              </a:r>
            </a:p>
            <a:p>
              <a:pPr algn="ctr"/>
              <a:endParaRPr lang="pl-PL" sz="2500"/>
            </a:p>
            <a:p>
              <a:pPr algn="l"/>
              <a:r>
                <a:rPr lang="pl-PL" sz="1200"/>
                <a:t>CEL:</a:t>
              </a:r>
              <a:r>
                <a:rPr lang="pl-PL" sz="1200" baseline="0"/>
                <a:t> Zwiększenie poziomu retencji.</a:t>
              </a:r>
            </a:p>
            <a:p>
              <a:pPr algn="l"/>
              <a:endParaRPr lang="pl-PL" sz="1200" baseline="0"/>
            </a:p>
            <a:p>
              <a:pPr algn="l"/>
              <a:endParaRPr lang="pl-PL" sz="1200" baseline="0"/>
            </a:p>
            <a:p>
              <a:pPr algn="l"/>
              <a:r>
                <a:rPr lang="pl-PL" sz="1200" baseline="0"/>
                <a:t>            Rególarny rozwój kursu najlepszą metodą na zwiększenie liczby subskrypcji. </a:t>
              </a:r>
            </a:p>
            <a:p>
              <a:pPr algn="l"/>
              <a:endParaRPr lang="pl-PL" sz="1200" baseline="0"/>
            </a:p>
            <a:p>
              <a:pPr algn="l"/>
              <a:r>
                <a:rPr lang="pl-PL" sz="1200" baseline="0"/>
                <a:t>            Zmniejszyć bariere wejscia, poprzez kurs dla całkowitych amatorów przeznaczony tylko dla nich.</a:t>
              </a:r>
            </a:p>
            <a:p>
              <a:pPr algn="l"/>
              <a:endParaRPr lang="pl-PL" sz="1200" baseline="0"/>
            </a:p>
            <a:p>
              <a:pPr algn="l"/>
              <a:r>
                <a:rPr lang="pl-PL" sz="1200"/>
                <a:t>            Da</a:t>
              </a:r>
              <a:r>
                <a:rPr lang="pl-PL" sz="1200" baseline="0"/>
                <a:t>ć możliwość przejścia na tańszy plan w przypadku promocji, by ograniczyć chęć na anulowanie w wypadku "przepłacania" </a:t>
              </a:r>
            </a:p>
            <a:p>
              <a:pPr algn="l"/>
              <a:endParaRPr lang="pl-PL" sz="1200" baseline="0"/>
            </a:p>
            <a:p>
              <a:pPr algn="l"/>
              <a:r>
                <a:rPr lang="pl-PL" sz="1200" baseline="0"/>
                <a:t>           Rozwój społeczności (discord) jako motywator do pozostania w społeczności po zakończeniu kursów.</a:t>
              </a:r>
              <a:endParaRPr lang="pl-PL" sz="1200"/>
            </a:p>
          </xdr:txBody>
        </xdr:sp>
        <xdr:pic>
          <xdr:nvPicPr>
            <xdr:cNvPr id="15" name="Graphic 14" descr="Body builder with solid fill">
              <a:extLst>
                <a:ext uri="{FF2B5EF4-FFF2-40B4-BE49-F238E27FC236}">
                  <a16:creationId xmlns:a16="http://schemas.microsoft.com/office/drawing/2014/main" id="{1E793A8B-A06A-37C3-5F9D-0CB4B2D8476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382730" y="2855421"/>
              <a:ext cx="912640" cy="914400"/>
            </a:xfrm>
            <a:prstGeom prst="rect">
              <a:avLst/>
            </a:prstGeom>
          </xdr:spPr>
        </xdr:pic>
      </xdr:grpSp>
      <xdr:grpSp>
        <xdr:nvGrpSpPr>
          <xdr:cNvPr id="40" name="Group 39">
            <a:extLst>
              <a:ext uri="{FF2B5EF4-FFF2-40B4-BE49-F238E27FC236}">
                <a16:creationId xmlns:a16="http://schemas.microsoft.com/office/drawing/2014/main" id="{77A6C2D8-FF97-A651-F5C5-9D269EDFE3AD}"/>
              </a:ext>
            </a:extLst>
          </xdr:cNvPr>
          <xdr:cNvGrpSpPr/>
        </xdr:nvGrpSpPr>
        <xdr:grpSpPr>
          <a:xfrm>
            <a:off x="12624706" y="3116998"/>
            <a:ext cx="5086751" cy="4114800"/>
            <a:chOff x="12012384" y="2735998"/>
            <a:chExt cx="5086751" cy="4114800"/>
          </a:xfrm>
        </xdr:grpSpPr>
        <xdr:sp macro="" textlink="">
          <xdr:nvSpPr>
            <xdr:cNvPr id="18" name="Rectangle: Rounded Corners 17">
              <a:extLst>
                <a:ext uri="{FF2B5EF4-FFF2-40B4-BE49-F238E27FC236}">
                  <a16:creationId xmlns:a16="http://schemas.microsoft.com/office/drawing/2014/main" id="{82149138-A43E-468D-8FC2-9807698800CC}"/>
                </a:ext>
              </a:extLst>
            </xdr:cNvPr>
            <xdr:cNvSpPr/>
          </xdr:nvSpPr>
          <xdr:spPr>
            <a:xfrm>
              <a:off x="12012384" y="2735998"/>
              <a:ext cx="5086751" cy="4114800"/>
            </a:xfrm>
            <a:prstGeom prst="roundRect">
              <a:avLst/>
            </a:prstGeom>
            <a:solidFill>
              <a:srgbClr val="3B7E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2500"/>
                <a:t>DLA POWRACAJĄCYCH</a:t>
              </a:r>
            </a:p>
            <a:p>
              <a:pPr algn="ctr"/>
              <a:endParaRPr lang="pl-PL" sz="2500"/>
            </a:p>
            <a:p>
              <a:pPr algn="l"/>
              <a:r>
                <a:rPr lang="pl-PL" sz="1200"/>
                <a:t>CEL:</a:t>
              </a:r>
              <a:r>
                <a:rPr lang="pl-PL" sz="1200" baseline="0"/>
                <a:t> ZWIĘKSZENIE LICZBY REAKTYWACJI.</a:t>
              </a:r>
            </a:p>
            <a:p>
              <a:pPr algn="l"/>
              <a:endParaRPr lang="pl-PL" sz="1200" baseline="0"/>
            </a:p>
            <a:p>
              <a:pPr algn="l"/>
              <a:endParaRPr lang="pl-PL" sz="1200" baseline="0"/>
            </a:p>
            <a:p>
              <a:pPr algn="l"/>
              <a:endParaRPr lang="pl-PL" sz="1200" baseline="0"/>
            </a:p>
            <a:p>
              <a:pPr algn="l"/>
              <a:r>
                <a:rPr lang="pl-PL" sz="1200" baseline="0"/>
                <a:t>          Zalecam podejście do użytkowników rocznych jak do docelowych powracających. Wysyłanie maili z informacją o rozwoju kursu już po zakończeniu subskrypcji z jednoczesną zachętą promocyjną.</a:t>
              </a:r>
            </a:p>
            <a:p>
              <a:pPr algn="l"/>
              <a:endParaRPr lang="pl-PL" sz="1200" baseline="0"/>
            </a:p>
            <a:p>
              <a:pPr algn="l"/>
              <a:endParaRPr lang="pl-PL" sz="1200" baseline="0"/>
            </a:p>
            <a:p>
              <a:pPr algn="l"/>
              <a:r>
                <a:rPr lang="pl-PL" sz="1200"/>
                <a:t>        </a:t>
              </a:r>
              <a:r>
                <a:rPr lang="pl-PL" sz="1200" baseline="0"/>
                <a:t> Dodatkowe zachęty na "sprawdzenie" rozwoju np 7-dniowy dostęp do kursu w wersji DEMO</a:t>
              </a:r>
              <a:endParaRPr lang="pl-PL" sz="1200"/>
            </a:p>
          </xdr:txBody>
        </xdr:sp>
        <xdr:pic>
          <xdr:nvPicPr>
            <xdr:cNvPr id="13" name="Graphic 12" descr="Boardroom with solid fill">
              <a:extLst>
                <a:ext uri="{FF2B5EF4-FFF2-40B4-BE49-F238E27FC236}">
                  <a16:creationId xmlns:a16="http://schemas.microsoft.com/office/drawing/2014/main" id="{5B16FAF9-0E6F-9C04-8284-94A9EED6B0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130229" y="2833329"/>
              <a:ext cx="917122" cy="914400"/>
            </a:xfrm>
            <a:prstGeom prst="rect">
              <a:avLst/>
            </a:prstGeom>
          </xdr:spPr>
        </xdr:pic>
      </xdr:grpSp>
    </xdr:grpSp>
    <xdr:clientData/>
  </xdr:twoCellAnchor>
  <xdr:twoCellAnchor>
    <xdr:from>
      <xdr:col>8</xdr:col>
      <xdr:colOff>340178</xdr:colOff>
      <xdr:row>3</xdr:row>
      <xdr:rowOff>122464</xdr:rowOff>
    </xdr:from>
    <xdr:to>
      <xdr:col>22</xdr:col>
      <xdr:colOff>598714</xdr:colOff>
      <xdr:row>11</xdr:row>
      <xdr:rowOff>27214</xdr:rowOff>
    </xdr:to>
    <xdr:sp macro="" textlink="">
      <xdr:nvSpPr>
        <xdr:cNvPr id="20" name="Rectangle: Rounded Corners 19">
          <a:extLst>
            <a:ext uri="{FF2B5EF4-FFF2-40B4-BE49-F238E27FC236}">
              <a16:creationId xmlns:a16="http://schemas.microsoft.com/office/drawing/2014/main" id="{9E832BA2-E4AC-8573-9F1F-1A95DE368420}"/>
            </a:ext>
          </a:extLst>
        </xdr:cNvPr>
        <xdr:cNvSpPr/>
      </xdr:nvSpPr>
      <xdr:spPr>
        <a:xfrm>
          <a:off x="4626428" y="503464"/>
          <a:ext cx="8831036" cy="1428750"/>
        </a:xfrm>
        <a:prstGeom prst="roundRect">
          <a:avLst/>
        </a:prstGeom>
        <a:solidFill>
          <a:srgbClr val="DD3A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4000">
              <a:solidFill>
                <a:schemeClr val="bg1"/>
              </a:solidFill>
            </a:rPr>
            <a:t>STRATEGIA I REKOMENDACJE</a:t>
          </a:r>
        </a:p>
        <a:p>
          <a:pPr algn="ctr"/>
          <a:endParaRPr lang="pl-PL" sz="1200">
            <a:solidFill>
              <a:schemeClr val="bg1"/>
            </a:solidFill>
          </a:endParaRPr>
        </a:p>
        <a:p>
          <a:pPr algn="ctr"/>
          <a:endParaRPr lang="pl-PL" sz="1200">
            <a:solidFill>
              <a:schemeClr val="bg1"/>
            </a:solidFill>
          </a:endParaRPr>
        </a:p>
        <a:p>
          <a:pPr algn="ctr"/>
          <a:r>
            <a:rPr lang="pl-PL" sz="1200">
              <a:solidFill>
                <a:schemeClr val="bg1"/>
              </a:solidFill>
            </a:rPr>
            <a:t>PROPOZYCJE MAKSYMALIZACJI</a:t>
          </a:r>
          <a:r>
            <a:rPr lang="pl-PL" sz="1200" baseline="0">
              <a:solidFill>
                <a:schemeClr val="bg1"/>
              </a:solidFill>
            </a:rPr>
            <a:t> ZYSKÓW POPRZEZ ZWIĘKSZENIE RETENCJI I POZIOMU REAKTYWACJI UŻYTKOWNIKÓW</a:t>
          </a:r>
          <a:endParaRPr lang="pl-PL" sz="1200">
            <a:solidFill>
              <a:schemeClr val="bg1"/>
            </a:solidFill>
          </a:endParaRPr>
        </a:p>
      </xdr:txBody>
    </xdr:sp>
    <xdr:clientData/>
  </xdr:twoCellAnchor>
  <xdr:twoCellAnchor editAs="oneCell">
    <xdr:from>
      <xdr:col>9</xdr:col>
      <xdr:colOff>435430</xdr:colOff>
      <xdr:row>4</xdr:row>
      <xdr:rowOff>95250</xdr:rowOff>
    </xdr:from>
    <xdr:to>
      <xdr:col>10</xdr:col>
      <xdr:colOff>503466</xdr:colOff>
      <xdr:row>8</xdr:row>
      <xdr:rowOff>13607</xdr:rowOff>
    </xdr:to>
    <xdr:pic>
      <xdr:nvPicPr>
        <xdr:cNvPr id="22" name="Graphic 21" descr="Bar graph with upward trend with solid fill">
          <a:extLst>
            <a:ext uri="{FF2B5EF4-FFF2-40B4-BE49-F238E27FC236}">
              <a16:creationId xmlns:a16="http://schemas.microsoft.com/office/drawing/2014/main" id="{AC7C6F5C-9D48-6BD0-E2B6-F197674616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34001" y="666750"/>
          <a:ext cx="680357" cy="680357"/>
        </a:xfrm>
        <a:prstGeom prst="rect">
          <a:avLst/>
        </a:prstGeom>
      </xdr:spPr>
    </xdr:pic>
    <xdr:clientData/>
  </xdr:twoCellAnchor>
  <xdr:twoCellAnchor editAs="oneCell">
    <xdr:from>
      <xdr:col>20</xdr:col>
      <xdr:colOff>449359</xdr:colOff>
      <xdr:row>4</xdr:row>
      <xdr:rowOff>109177</xdr:rowOff>
    </xdr:from>
    <xdr:to>
      <xdr:col>21</xdr:col>
      <xdr:colOff>503465</xdr:colOff>
      <xdr:row>8</xdr:row>
      <xdr:rowOff>13604</xdr:rowOff>
    </xdr:to>
    <xdr:pic>
      <xdr:nvPicPr>
        <xdr:cNvPr id="24" name="Graphic 23" descr="Bar graph with upward trend with solid fill">
          <a:extLst>
            <a:ext uri="{FF2B5EF4-FFF2-40B4-BE49-F238E27FC236}">
              <a16:creationId xmlns:a16="http://schemas.microsoft.com/office/drawing/2014/main" id="{4293EF02-63FB-B57B-D0A6-0C37CC8F75E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083466" y="680677"/>
          <a:ext cx="666427" cy="666427"/>
        </a:xfrm>
        <a:prstGeom prst="rect">
          <a:avLst/>
        </a:prstGeom>
      </xdr:spPr>
    </xdr:pic>
    <xdr:clientData/>
  </xdr:twoCellAnchor>
  <xdr:twoCellAnchor>
    <xdr:from>
      <xdr:col>6</xdr:col>
      <xdr:colOff>139472</xdr:colOff>
      <xdr:row>11</xdr:row>
      <xdr:rowOff>27214</xdr:rowOff>
    </xdr:from>
    <xdr:to>
      <xdr:col>15</xdr:col>
      <xdr:colOff>469447</xdr:colOff>
      <xdr:row>17</xdr:row>
      <xdr:rowOff>97969</xdr:rowOff>
    </xdr:to>
    <xdr:cxnSp macro="">
      <xdr:nvCxnSpPr>
        <xdr:cNvPr id="26" name="Connector: Curved 25">
          <a:extLst>
            <a:ext uri="{FF2B5EF4-FFF2-40B4-BE49-F238E27FC236}">
              <a16:creationId xmlns:a16="http://schemas.microsoft.com/office/drawing/2014/main" id="{F91ACBB8-2B9D-5EE1-7CCA-26B25B625920}"/>
            </a:ext>
          </a:extLst>
        </xdr:cNvPr>
        <xdr:cNvCxnSpPr>
          <a:stCxn id="20" idx="2"/>
          <a:endCxn id="6" idx="0"/>
        </xdr:cNvCxnSpPr>
      </xdr:nvCxnSpPr>
      <xdr:spPr>
        <a:xfrm rot="5400000">
          <a:off x="6126957" y="-190842"/>
          <a:ext cx="1213755" cy="5840867"/>
        </a:xfrm>
        <a:prstGeom prst="curvedConnector3">
          <a:avLst/>
        </a:prstGeom>
        <a:ln w="53975">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322770</xdr:colOff>
      <xdr:row>11</xdr:row>
      <xdr:rowOff>27214</xdr:rowOff>
    </xdr:from>
    <xdr:to>
      <xdr:col>15</xdr:col>
      <xdr:colOff>469446</xdr:colOff>
      <xdr:row>17</xdr:row>
      <xdr:rowOff>151118</xdr:rowOff>
    </xdr:to>
    <xdr:cxnSp macro="">
      <xdr:nvCxnSpPr>
        <xdr:cNvPr id="28" name="Connector: Curved 27">
          <a:extLst>
            <a:ext uri="{FF2B5EF4-FFF2-40B4-BE49-F238E27FC236}">
              <a16:creationId xmlns:a16="http://schemas.microsoft.com/office/drawing/2014/main" id="{6557CB04-8CE6-4C9A-A025-E1347C412D70}"/>
            </a:ext>
          </a:extLst>
        </xdr:cNvPr>
        <xdr:cNvCxnSpPr>
          <a:stCxn id="20" idx="2"/>
          <a:endCxn id="17" idx="0"/>
        </xdr:cNvCxnSpPr>
      </xdr:nvCxnSpPr>
      <xdr:spPr>
        <a:xfrm rot="5400000">
          <a:off x="8947477" y="2682828"/>
          <a:ext cx="1266904" cy="146676"/>
        </a:xfrm>
        <a:prstGeom prst="curvedConnector3">
          <a:avLst>
            <a:gd name="adj1" fmla="val 50000"/>
          </a:avLst>
        </a:prstGeom>
        <a:ln w="53975">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469446</xdr:colOff>
      <xdr:row>11</xdr:row>
      <xdr:rowOff>27213</xdr:rowOff>
    </xdr:from>
    <xdr:to>
      <xdr:col>25</xdr:col>
      <xdr:colOff>417938</xdr:colOff>
      <xdr:row>17</xdr:row>
      <xdr:rowOff>137032</xdr:rowOff>
    </xdr:to>
    <xdr:cxnSp macro="">
      <xdr:nvCxnSpPr>
        <xdr:cNvPr id="29" name="Connector: Curved 28">
          <a:extLst>
            <a:ext uri="{FF2B5EF4-FFF2-40B4-BE49-F238E27FC236}">
              <a16:creationId xmlns:a16="http://schemas.microsoft.com/office/drawing/2014/main" id="{76EB50BC-5560-4FB9-8FEC-5E02EAEDC503}"/>
            </a:ext>
          </a:extLst>
        </xdr:cNvPr>
        <xdr:cNvCxnSpPr>
          <a:stCxn id="20" idx="2"/>
          <a:endCxn id="18" idx="0"/>
        </xdr:cNvCxnSpPr>
      </xdr:nvCxnSpPr>
      <xdr:spPr>
        <a:xfrm rot="16200000" flipH="1">
          <a:off x="12063711" y="-286731"/>
          <a:ext cx="1252819" cy="6071707"/>
        </a:xfrm>
        <a:prstGeom prst="curvedConnector3">
          <a:avLst>
            <a:gd name="adj1" fmla="val 50000"/>
          </a:avLst>
        </a:prstGeom>
        <a:ln w="50800">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229959</xdr:colOff>
      <xdr:row>28</xdr:row>
      <xdr:rowOff>59869</xdr:rowOff>
    </xdr:from>
    <xdr:to>
      <xdr:col>11</xdr:col>
      <xdr:colOff>232282</xdr:colOff>
      <xdr:row>28</xdr:row>
      <xdr:rowOff>113018</xdr:rowOff>
    </xdr:to>
    <xdr:cxnSp macro="">
      <xdr:nvCxnSpPr>
        <xdr:cNvPr id="42" name="Connector: Curved 41">
          <a:extLst>
            <a:ext uri="{FF2B5EF4-FFF2-40B4-BE49-F238E27FC236}">
              <a16:creationId xmlns:a16="http://schemas.microsoft.com/office/drawing/2014/main" id="{FEFD9B7A-CF43-F4AB-F7F5-E41207DF59BF}"/>
            </a:ext>
          </a:extLst>
        </xdr:cNvPr>
        <xdr:cNvCxnSpPr>
          <a:stCxn id="6" idx="3"/>
          <a:endCxn id="17" idx="1"/>
        </xdr:cNvCxnSpPr>
      </xdr:nvCxnSpPr>
      <xdr:spPr>
        <a:xfrm>
          <a:off x="6353173" y="5393869"/>
          <a:ext cx="614645" cy="53149"/>
        </a:xfrm>
        <a:prstGeom prst="curvedConnector3">
          <a:avLst>
            <a:gd name="adj1" fmla="val 50000"/>
          </a:avLst>
        </a:prstGeom>
        <a:ln w="50800">
          <a:solidFill>
            <a:srgbClr val="3B7E8D"/>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413257</xdr:colOff>
      <xdr:row>28</xdr:row>
      <xdr:rowOff>98933</xdr:rowOff>
    </xdr:from>
    <xdr:to>
      <xdr:col>21</xdr:col>
      <xdr:colOff>323848</xdr:colOff>
      <xdr:row>28</xdr:row>
      <xdr:rowOff>113018</xdr:rowOff>
    </xdr:to>
    <xdr:cxnSp macro="">
      <xdr:nvCxnSpPr>
        <xdr:cNvPr id="51" name="Connector: Curved 50">
          <a:extLst>
            <a:ext uri="{FF2B5EF4-FFF2-40B4-BE49-F238E27FC236}">
              <a16:creationId xmlns:a16="http://schemas.microsoft.com/office/drawing/2014/main" id="{1758BE94-34EA-299F-0A4D-9B1A8A8AE78D}"/>
            </a:ext>
          </a:extLst>
        </xdr:cNvPr>
        <xdr:cNvCxnSpPr>
          <a:stCxn id="17" idx="3"/>
          <a:endCxn id="18" idx="1"/>
        </xdr:cNvCxnSpPr>
      </xdr:nvCxnSpPr>
      <xdr:spPr>
        <a:xfrm flipV="1">
          <a:off x="12047364" y="5432933"/>
          <a:ext cx="1135234" cy="14085"/>
        </a:xfrm>
        <a:prstGeom prst="curvedConnector3">
          <a:avLst/>
        </a:prstGeom>
        <a:ln w="50800">
          <a:solidFill>
            <a:srgbClr val="3B7E8D"/>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571823</xdr:colOff>
      <xdr:row>28</xdr:row>
      <xdr:rowOff>93014</xdr:rowOff>
    </xdr:from>
    <xdr:to>
      <xdr:col>12</xdr:col>
      <xdr:colOff>299358</xdr:colOff>
      <xdr:row>30</xdr:row>
      <xdr:rowOff>51870</xdr:rowOff>
    </xdr:to>
    <xdr:pic>
      <xdr:nvPicPr>
        <xdr:cNvPr id="63" name="Graphic 62" descr="Fire with solid fill">
          <a:extLst>
            <a:ext uri="{FF2B5EF4-FFF2-40B4-BE49-F238E27FC236}">
              <a16:creationId xmlns:a16="http://schemas.microsoft.com/office/drawing/2014/main" id="{139C0AB0-5A78-4E5B-0A20-0DB6F40292B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228117" y="5427014"/>
          <a:ext cx="332653" cy="339856"/>
        </a:xfrm>
        <a:prstGeom prst="rect">
          <a:avLst/>
        </a:prstGeom>
      </xdr:spPr>
    </xdr:pic>
    <xdr:clientData/>
  </xdr:twoCellAnchor>
  <xdr:twoCellAnchor editAs="oneCell">
    <xdr:from>
      <xdr:col>2</xdr:col>
      <xdr:colOff>330730</xdr:colOff>
      <xdr:row>25</xdr:row>
      <xdr:rowOff>54668</xdr:rowOff>
    </xdr:from>
    <xdr:to>
      <xdr:col>3</xdr:col>
      <xdr:colOff>23212</xdr:colOff>
      <xdr:row>26</xdr:row>
      <xdr:rowOff>168971</xdr:rowOff>
    </xdr:to>
    <xdr:pic>
      <xdr:nvPicPr>
        <xdr:cNvPr id="66" name="Graphic 65" descr="Warning with solid fill">
          <a:extLst>
            <a:ext uri="{FF2B5EF4-FFF2-40B4-BE49-F238E27FC236}">
              <a16:creationId xmlns:a16="http://schemas.microsoft.com/office/drawing/2014/main" id="{C3A0AC91-043D-41A5-9DDE-EBABAB24F39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40965" y="4817168"/>
          <a:ext cx="297600" cy="304803"/>
        </a:xfrm>
        <a:prstGeom prst="rect">
          <a:avLst/>
        </a:prstGeom>
      </xdr:spPr>
    </xdr:pic>
    <xdr:clientData/>
  </xdr:twoCellAnchor>
  <xdr:twoCellAnchor editAs="oneCell">
    <xdr:from>
      <xdr:col>2</xdr:col>
      <xdr:colOff>355499</xdr:colOff>
      <xdr:row>29</xdr:row>
      <xdr:rowOff>86117</xdr:rowOff>
    </xdr:from>
    <xdr:to>
      <xdr:col>3</xdr:col>
      <xdr:colOff>26208</xdr:colOff>
      <xdr:row>30</xdr:row>
      <xdr:rowOff>178647</xdr:rowOff>
    </xdr:to>
    <xdr:pic>
      <xdr:nvPicPr>
        <xdr:cNvPr id="67" name="Graphic 66" descr="Checkmark with solid fill">
          <a:extLst>
            <a:ext uri="{FF2B5EF4-FFF2-40B4-BE49-F238E27FC236}">
              <a16:creationId xmlns:a16="http://schemas.microsoft.com/office/drawing/2014/main" id="{B940460E-2284-45F3-A9F7-9F62A31DCEF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65734" y="5610617"/>
          <a:ext cx="275827" cy="283030"/>
        </a:xfrm>
        <a:prstGeom prst="rect">
          <a:avLst/>
        </a:prstGeom>
      </xdr:spPr>
    </xdr:pic>
    <xdr:clientData/>
  </xdr:twoCellAnchor>
  <xdr:twoCellAnchor editAs="oneCell">
    <xdr:from>
      <xdr:col>2</xdr:col>
      <xdr:colOff>349381</xdr:colOff>
      <xdr:row>31</xdr:row>
      <xdr:rowOff>89430</xdr:rowOff>
    </xdr:from>
    <xdr:to>
      <xdr:col>3</xdr:col>
      <xdr:colOff>20090</xdr:colOff>
      <xdr:row>32</xdr:row>
      <xdr:rowOff>181960</xdr:rowOff>
    </xdr:to>
    <xdr:pic>
      <xdr:nvPicPr>
        <xdr:cNvPr id="74" name="Graphic 73" descr="Checkmark with solid fill">
          <a:extLst>
            <a:ext uri="{FF2B5EF4-FFF2-40B4-BE49-F238E27FC236}">
              <a16:creationId xmlns:a16="http://schemas.microsoft.com/office/drawing/2014/main" id="{1FD6F382-0980-419F-ADCD-0516CDB1CD5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59616" y="5994930"/>
          <a:ext cx="275827" cy="283030"/>
        </a:xfrm>
        <a:prstGeom prst="rect">
          <a:avLst/>
        </a:prstGeom>
      </xdr:spPr>
    </xdr:pic>
    <xdr:clientData/>
  </xdr:twoCellAnchor>
  <xdr:twoCellAnchor>
    <xdr:from>
      <xdr:col>2</xdr:col>
      <xdr:colOff>341856</xdr:colOff>
      <xdr:row>34</xdr:row>
      <xdr:rowOff>81231</xdr:rowOff>
    </xdr:from>
    <xdr:to>
      <xdr:col>3</xdr:col>
      <xdr:colOff>28891</xdr:colOff>
      <xdr:row>35</xdr:row>
      <xdr:rowOff>176481</xdr:rowOff>
    </xdr:to>
    <xdr:sp macro="" textlink="">
      <xdr:nvSpPr>
        <xdr:cNvPr id="76" name="Explosion: 8 Points 75">
          <a:extLst>
            <a:ext uri="{FF2B5EF4-FFF2-40B4-BE49-F238E27FC236}">
              <a16:creationId xmlns:a16="http://schemas.microsoft.com/office/drawing/2014/main" id="{B4789B95-2168-4928-A623-78C623BCF637}"/>
            </a:ext>
          </a:extLst>
        </xdr:cNvPr>
        <xdr:cNvSpPr/>
      </xdr:nvSpPr>
      <xdr:spPr>
        <a:xfrm>
          <a:off x="1552091" y="6558231"/>
          <a:ext cx="292153" cy="285750"/>
        </a:xfrm>
        <a:prstGeom prst="irregularSeal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p>
      </xdr:txBody>
    </xdr:sp>
    <xdr:clientData/>
  </xdr:twoCellAnchor>
  <xdr:twoCellAnchor editAs="oneCell">
    <xdr:from>
      <xdr:col>11</xdr:col>
      <xdr:colOff>594558</xdr:colOff>
      <xdr:row>25</xdr:row>
      <xdr:rowOff>114779</xdr:rowOff>
    </xdr:from>
    <xdr:to>
      <xdr:col>12</xdr:col>
      <xdr:colOff>292480</xdr:colOff>
      <xdr:row>27</xdr:row>
      <xdr:rowOff>44022</xdr:rowOff>
    </xdr:to>
    <xdr:pic>
      <xdr:nvPicPr>
        <xdr:cNvPr id="79" name="Graphic 78" descr="Warning with solid fill">
          <a:extLst>
            <a:ext uri="{FF2B5EF4-FFF2-40B4-BE49-F238E27FC236}">
              <a16:creationId xmlns:a16="http://schemas.microsoft.com/office/drawing/2014/main" id="{74932637-0DA2-4D19-8517-CC42FF34931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250852" y="4877279"/>
          <a:ext cx="303040" cy="310243"/>
        </a:xfrm>
        <a:prstGeom prst="rect">
          <a:avLst/>
        </a:prstGeom>
      </xdr:spPr>
    </xdr:pic>
    <xdr:clientData/>
  </xdr:twoCellAnchor>
  <xdr:twoCellAnchor editAs="oneCell">
    <xdr:from>
      <xdr:col>11</xdr:col>
      <xdr:colOff>561257</xdr:colOff>
      <xdr:row>31</xdr:row>
      <xdr:rowOff>83564</xdr:rowOff>
    </xdr:from>
    <xdr:to>
      <xdr:col>12</xdr:col>
      <xdr:colOff>286393</xdr:colOff>
      <xdr:row>33</xdr:row>
      <xdr:rowOff>40021</xdr:rowOff>
    </xdr:to>
    <xdr:pic>
      <xdr:nvPicPr>
        <xdr:cNvPr id="83" name="Graphic 82" descr="Warning with solid fill">
          <a:extLst>
            <a:ext uri="{FF2B5EF4-FFF2-40B4-BE49-F238E27FC236}">
              <a16:creationId xmlns:a16="http://schemas.microsoft.com/office/drawing/2014/main" id="{69F85354-3062-431F-BF58-DA2B6A9B604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217551" y="5989064"/>
          <a:ext cx="330254" cy="337457"/>
        </a:xfrm>
        <a:prstGeom prst="rect">
          <a:avLst/>
        </a:prstGeom>
      </xdr:spPr>
    </xdr:pic>
    <xdr:clientData/>
  </xdr:twoCellAnchor>
  <xdr:twoCellAnchor editAs="oneCell">
    <xdr:from>
      <xdr:col>11</xdr:col>
      <xdr:colOff>579665</xdr:colOff>
      <xdr:row>34</xdr:row>
      <xdr:rowOff>80840</xdr:rowOff>
    </xdr:from>
    <xdr:to>
      <xdr:col>12</xdr:col>
      <xdr:colOff>250374</xdr:colOff>
      <xdr:row>35</xdr:row>
      <xdr:rowOff>173370</xdr:rowOff>
    </xdr:to>
    <xdr:pic>
      <xdr:nvPicPr>
        <xdr:cNvPr id="87" name="Graphic 86" descr="Checkmark with solid fill">
          <a:extLst>
            <a:ext uri="{FF2B5EF4-FFF2-40B4-BE49-F238E27FC236}">
              <a16:creationId xmlns:a16="http://schemas.microsoft.com/office/drawing/2014/main" id="{51423787-E959-4F99-A50A-02ADBC37A6C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235959" y="6557840"/>
          <a:ext cx="275827" cy="283030"/>
        </a:xfrm>
        <a:prstGeom prst="rect">
          <a:avLst/>
        </a:prstGeom>
      </xdr:spPr>
    </xdr:pic>
    <xdr:clientData/>
  </xdr:twoCellAnchor>
  <xdr:twoCellAnchor editAs="oneCell">
    <xdr:from>
      <xdr:col>22</xdr:col>
      <xdr:colOff>48983</xdr:colOff>
      <xdr:row>26</xdr:row>
      <xdr:rowOff>57148</xdr:rowOff>
    </xdr:from>
    <xdr:to>
      <xdr:col>22</xdr:col>
      <xdr:colOff>359226</xdr:colOff>
      <xdr:row>27</xdr:row>
      <xdr:rowOff>176891</xdr:rowOff>
    </xdr:to>
    <xdr:pic>
      <xdr:nvPicPr>
        <xdr:cNvPr id="98" name="Graphic 97" descr="Warning with solid fill">
          <a:extLst>
            <a:ext uri="{FF2B5EF4-FFF2-40B4-BE49-F238E27FC236}">
              <a16:creationId xmlns:a16="http://schemas.microsoft.com/office/drawing/2014/main" id="{438E37CD-14D4-41F1-B288-E19C5036EA5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907733" y="4819648"/>
          <a:ext cx="310243" cy="310243"/>
        </a:xfrm>
        <a:prstGeom prst="rect">
          <a:avLst/>
        </a:prstGeom>
      </xdr:spPr>
    </xdr:pic>
    <xdr:clientData/>
  </xdr:twoCellAnchor>
  <xdr:twoCellAnchor editAs="oneCell">
    <xdr:from>
      <xdr:col>21</xdr:col>
      <xdr:colOff>604157</xdr:colOff>
      <xdr:row>31</xdr:row>
      <xdr:rowOff>92528</xdr:rowOff>
    </xdr:from>
    <xdr:to>
      <xdr:col>22</xdr:col>
      <xdr:colOff>274866</xdr:colOff>
      <xdr:row>32</xdr:row>
      <xdr:rowOff>185058</xdr:rowOff>
    </xdr:to>
    <xdr:pic>
      <xdr:nvPicPr>
        <xdr:cNvPr id="99" name="Graphic 98" descr="Checkmark with solid fill">
          <a:extLst>
            <a:ext uri="{FF2B5EF4-FFF2-40B4-BE49-F238E27FC236}">
              <a16:creationId xmlns:a16="http://schemas.microsoft.com/office/drawing/2014/main" id="{D9F7E247-42E4-4BDA-BAD0-204B69BFBA1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850586" y="5807528"/>
          <a:ext cx="283030" cy="283030"/>
        </a:xfrm>
        <a:prstGeom prst="rect">
          <a:avLst/>
        </a:prstGeom>
      </xdr:spPr>
    </xdr:pic>
    <xdr:clientData/>
  </xdr:twoCellAnchor>
  <xdr:twoCellAnchor>
    <xdr:from>
      <xdr:col>2</xdr:col>
      <xdr:colOff>520395</xdr:colOff>
      <xdr:row>41</xdr:row>
      <xdr:rowOff>165653</xdr:rowOff>
    </xdr:from>
    <xdr:to>
      <xdr:col>9</xdr:col>
      <xdr:colOff>115957</xdr:colOff>
      <xdr:row>60</xdr:row>
      <xdr:rowOff>99391</xdr:rowOff>
    </xdr:to>
    <xdr:grpSp>
      <xdr:nvGrpSpPr>
        <xdr:cNvPr id="21" name="Group 20">
          <a:extLst>
            <a:ext uri="{FF2B5EF4-FFF2-40B4-BE49-F238E27FC236}">
              <a16:creationId xmlns:a16="http://schemas.microsoft.com/office/drawing/2014/main" id="{02B690A7-698D-0CA4-58FF-07F6769AC15D}"/>
            </a:ext>
          </a:extLst>
        </xdr:cNvPr>
        <xdr:cNvGrpSpPr/>
      </xdr:nvGrpSpPr>
      <xdr:grpSpPr>
        <a:xfrm>
          <a:off x="1730630" y="7976153"/>
          <a:ext cx="3831386" cy="3553238"/>
          <a:chOff x="1746221" y="7976153"/>
          <a:chExt cx="3885953" cy="3553238"/>
        </a:xfrm>
      </xdr:grpSpPr>
      <xdr:graphicFrame macro="">
        <xdr:nvGraphicFramePr>
          <xdr:cNvPr id="3" name="Chart 2">
            <a:extLst>
              <a:ext uri="{FF2B5EF4-FFF2-40B4-BE49-F238E27FC236}">
                <a16:creationId xmlns:a16="http://schemas.microsoft.com/office/drawing/2014/main" id="{AB61D6A9-B001-4F74-A4CE-F05F61AD3E08}"/>
              </a:ext>
            </a:extLst>
          </xdr:cNvPr>
          <xdr:cNvGraphicFramePr>
            <a:graphicFrameLocks/>
          </xdr:cNvGraphicFramePr>
        </xdr:nvGraphicFramePr>
        <xdr:xfrm>
          <a:off x="1746221" y="8286841"/>
          <a:ext cx="1887934" cy="274320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4" name="Chart 3">
            <a:extLst>
              <a:ext uri="{FF2B5EF4-FFF2-40B4-BE49-F238E27FC236}">
                <a16:creationId xmlns:a16="http://schemas.microsoft.com/office/drawing/2014/main" id="{E3D4D685-6650-443B-A393-7C4FC6587BB0}"/>
              </a:ext>
            </a:extLst>
          </xdr:cNvPr>
          <xdr:cNvGraphicFramePr>
            <a:graphicFrameLocks/>
          </xdr:cNvGraphicFramePr>
        </xdr:nvGraphicFramePr>
        <xdr:xfrm>
          <a:off x="3636065" y="8290890"/>
          <a:ext cx="1979544" cy="2733263"/>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14" name="Rectangle: Rounded Corners 13">
            <a:extLst>
              <a:ext uri="{FF2B5EF4-FFF2-40B4-BE49-F238E27FC236}">
                <a16:creationId xmlns:a16="http://schemas.microsoft.com/office/drawing/2014/main" id="{D48DCA87-22A1-FA8F-6C63-49772A1AAA67}"/>
              </a:ext>
            </a:extLst>
          </xdr:cNvPr>
          <xdr:cNvSpPr/>
        </xdr:nvSpPr>
        <xdr:spPr>
          <a:xfrm>
            <a:off x="1747632" y="7976153"/>
            <a:ext cx="3876260" cy="629478"/>
          </a:xfrm>
          <a:prstGeom prst="roundRect">
            <a:avLst/>
          </a:prstGeom>
          <a:solidFill>
            <a:srgbClr val="F8CD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1100" b="1">
                <a:solidFill>
                  <a:schemeClr val="tx1"/>
                </a:solidFill>
              </a:rPr>
              <a:t>PORÓWNANIE CEN STANDARDOWYCH I PROMOCYJNYCH*</a:t>
            </a:r>
          </a:p>
          <a:p>
            <a:pPr algn="l"/>
            <a:r>
              <a:rPr lang="pl-PL" sz="900" b="1">
                <a:solidFill>
                  <a:schemeClr val="tx1"/>
                </a:solidFill>
              </a:rPr>
              <a:t> </a:t>
            </a:r>
          </a:p>
          <a:p>
            <a:pPr algn="l"/>
            <a:r>
              <a:rPr lang="pl-PL" sz="900" b="1">
                <a:solidFill>
                  <a:schemeClr val="tx1"/>
                </a:solidFill>
              </a:rPr>
              <a:t>             DŁUGOŚĆ</a:t>
            </a:r>
            <a:r>
              <a:rPr lang="pl-PL" sz="900" b="1" baseline="0">
                <a:solidFill>
                  <a:schemeClr val="tx1"/>
                </a:solidFill>
              </a:rPr>
              <a:t> ŻYCIA W MIES.                                         ŚREDNI LTV</a:t>
            </a:r>
            <a:endParaRPr lang="pl-PL" sz="900" b="1">
              <a:solidFill>
                <a:schemeClr val="tx1"/>
              </a:solidFill>
            </a:endParaRPr>
          </a:p>
        </xdr:txBody>
      </xdr:sp>
      <xdr:sp macro="" textlink="">
        <xdr:nvSpPr>
          <xdr:cNvPr id="19" name="TextBox 18">
            <a:extLst>
              <a:ext uri="{FF2B5EF4-FFF2-40B4-BE49-F238E27FC236}">
                <a16:creationId xmlns:a16="http://schemas.microsoft.com/office/drawing/2014/main" id="{E43A3477-754E-390A-3223-6FADA2EAB396}"/>
              </a:ext>
            </a:extLst>
          </xdr:cNvPr>
          <xdr:cNvSpPr txBox="1"/>
        </xdr:nvSpPr>
        <xdr:spPr>
          <a:xfrm>
            <a:off x="1764196" y="11082130"/>
            <a:ext cx="3867978" cy="4472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600"/>
              <a:t>*Przyjąłem proste założenie jeśli wartość transakcji była cyfrą z wartością po przecinku została zakwalifikowana jako promocyjna. Gdybym posiadał wgląd w prawdziwe promocje prawdopodobnie różnice byłyby jeszcze bardziej widoczne </a:t>
            </a:r>
          </a:p>
        </xdr:txBody>
      </xdr:sp>
    </xdr:grpSp>
    <xdr:clientData/>
  </xdr:twoCellAnchor>
  <xdr:twoCellAnchor>
    <xdr:from>
      <xdr:col>12</xdr:col>
      <xdr:colOff>12727</xdr:colOff>
      <xdr:row>44</xdr:row>
      <xdr:rowOff>153479</xdr:rowOff>
    </xdr:from>
    <xdr:to>
      <xdr:col>19</xdr:col>
      <xdr:colOff>52833</xdr:colOff>
      <xdr:row>58</xdr:row>
      <xdr:rowOff>8097</xdr:rowOff>
    </xdr:to>
    <xdr:graphicFrame macro="">
      <xdr:nvGraphicFramePr>
        <xdr:cNvPr id="45" name="Chart 44">
          <a:extLst>
            <a:ext uri="{FF2B5EF4-FFF2-40B4-BE49-F238E27FC236}">
              <a16:creationId xmlns:a16="http://schemas.microsoft.com/office/drawing/2014/main" id="{AB9AC790-A105-449A-935A-E721BE7CD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15039</xdr:colOff>
      <xdr:row>41</xdr:row>
      <xdr:rowOff>151958</xdr:rowOff>
    </xdr:from>
    <xdr:to>
      <xdr:col>19</xdr:col>
      <xdr:colOff>70184</xdr:colOff>
      <xdr:row>45</xdr:row>
      <xdr:rowOff>29307</xdr:rowOff>
    </xdr:to>
    <xdr:sp macro="" textlink="">
      <xdr:nvSpPr>
        <xdr:cNvPr id="46" name="Rectangle: Rounded Corners 45">
          <a:extLst>
            <a:ext uri="{FF2B5EF4-FFF2-40B4-BE49-F238E27FC236}">
              <a16:creationId xmlns:a16="http://schemas.microsoft.com/office/drawing/2014/main" id="{7B7A7A5E-EEE4-427A-9AF5-CF9D08F44B5B}"/>
            </a:ext>
          </a:extLst>
        </xdr:cNvPr>
        <xdr:cNvSpPr/>
      </xdr:nvSpPr>
      <xdr:spPr>
        <a:xfrm>
          <a:off x="7312654" y="7962458"/>
          <a:ext cx="4312088" cy="639349"/>
        </a:xfrm>
        <a:prstGeom prst="roundRect">
          <a:avLst/>
        </a:prstGeom>
        <a:solidFill>
          <a:srgbClr val="F8CD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1100" b="1">
              <a:solidFill>
                <a:schemeClr val="tx1"/>
              </a:solidFill>
            </a:rPr>
            <a:t> ZWIEKSZENIE</a:t>
          </a:r>
          <a:r>
            <a:rPr lang="pl-PL" sz="1100" b="1" baseline="0">
              <a:solidFill>
                <a:schemeClr val="tx1"/>
              </a:solidFill>
            </a:rPr>
            <a:t> ZAINTERESOWANIA POPRZEZ ROZWOJ KURSÓW</a:t>
          </a:r>
        </a:p>
        <a:p>
          <a:pPr algn="ctr"/>
          <a:endParaRPr lang="pl-PL" sz="1100" b="1" baseline="0">
            <a:solidFill>
              <a:schemeClr val="tx1"/>
            </a:solidFill>
          </a:endParaRPr>
        </a:p>
        <a:p>
          <a:pPr algn="ctr"/>
          <a:r>
            <a:rPr lang="pl-PL" sz="900" b="1" baseline="0">
              <a:solidFill>
                <a:schemeClr val="tx1"/>
              </a:solidFill>
            </a:rPr>
            <a:t> MIESIĄCE Z NOWĄ ZAWARTOŚCIĄ W KURSACH</a:t>
          </a:r>
          <a:endParaRPr lang="pl-PL" sz="900" b="1">
            <a:solidFill>
              <a:schemeClr val="tx1"/>
            </a:solidFill>
          </a:endParaRPr>
        </a:p>
      </xdr:txBody>
    </xdr:sp>
    <xdr:clientData/>
  </xdr:twoCellAnchor>
  <xdr:twoCellAnchor>
    <xdr:from>
      <xdr:col>12</xdr:col>
      <xdr:colOff>556847</xdr:colOff>
      <xdr:row>44</xdr:row>
      <xdr:rowOff>146539</xdr:rowOff>
    </xdr:from>
    <xdr:to>
      <xdr:col>15</xdr:col>
      <xdr:colOff>183173</xdr:colOff>
      <xdr:row>48</xdr:row>
      <xdr:rowOff>102577</xdr:rowOff>
    </xdr:to>
    <xdr:cxnSp macro="">
      <xdr:nvCxnSpPr>
        <xdr:cNvPr id="48" name="Straight Arrow Connector 47">
          <a:extLst>
            <a:ext uri="{FF2B5EF4-FFF2-40B4-BE49-F238E27FC236}">
              <a16:creationId xmlns:a16="http://schemas.microsoft.com/office/drawing/2014/main" id="{81D33B8A-86ED-1C30-6107-A5859A48AA74}"/>
            </a:ext>
          </a:extLst>
        </xdr:cNvPr>
        <xdr:cNvCxnSpPr/>
      </xdr:nvCxnSpPr>
      <xdr:spPr>
        <a:xfrm flipH="1">
          <a:off x="7854462" y="8528539"/>
          <a:ext cx="1450730" cy="718038"/>
        </a:xfrm>
        <a:prstGeom prst="straightConnector1">
          <a:avLst/>
        </a:prstGeom>
        <a:ln w="25400">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446942</xdr:colOff>
      <xdr:row>44</xdr:row>
      <xdr:rowOff>137746</xdr:rowOff>
    </xdr:from>
    <xdr:to>
      <xdr:col>15</xdr:col>
      <xdr:colOff>174381</xdr:colOff>
      <xdr:row>47</xdr:row>
      <xdr:rowOff>21981</xdr:rowOff>
    </xdr:to>
    <xdr:cxnSp macro="">
      <xdr:nvCxnSpPr>
        <xdr:cNvPr id="49" name="Straight Arrow Connector 48">
          <a:extLst>
            <a:ext uri="{FF2B5EF4-FFF2-40B4-BE49-F238E27FC236}">
              <a16:creationId xmlns:a16="http://schemas.microsoft.com/office/drawing/2014/main" id="{6F507E89-6457-4824-BE68-E0250EDEC1FB}"/>
            </a:ext>
          </a:extLst>
        </xdr:cNvPr>
        <xdr:cNvCxnSpPr/>
      </xdr:nvCxnSpPr>
      <xdr:spPr>
        <a:xfrm flipH="1">
          <a:off x="8960827" y="8519746"/>
          <a:ext cx="335573" cy="455735"/>
        </a:xfrm>
        <a:prstGeom prst="straightConnector1">
          <a:avLst/>
        </a:prstGeom>
        <a:ln w="25400">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172916</xdr:colOff>
      <xdr:row>44</xdr:row>
      <xdr:rowOff>143607</xdr:rowOff>
    </xdr:from>
    <xdr:to>
      <xdr:col>16</xdr:col>
      <xdr:colOff>351692</xdr:colOff>
      <xdr:row>50</xdr:row>
      <xdr:rowOff>7327</xdr:rowOff>
    </xdr:to>
    <xdr:cxnSp macro="">
      <xdr:nvCxnSpPr>
        <xdr:cNvPr id="50" name="Straight Arrow Connector 49">
          <a:extLst>
            <a:ext uri="{FF2B5EF4-FFF2-40B4-BE49-F238E27FC236}">
              <a16:creationId xmlns:a16="http://schemas.microsoft.com/office/drawing/2014/main" id="{9C71C298-F399-44DA-90D0-66348C44A8F5}"/>
            </a:ext>
          </a:extLst>
        </xdr:cNvPr>
        <xdr:cNvCxnSpPr/>
      </xdr:nvCxnSpPr>
      <xdr:spPr>
        <a:xfrm>
          <a:off x="9294935" y="8525607"/>
          <a:ext cx="786911" cy="1006720"/>
        </a:xfrm>
        <a:prstGeom prst="straightConnector1">
          <a:avLst/>
        </a:prstGeom>
        <a:ln w="25400">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44</xdr:row>
      <xdr:rowOff>149470</xdr:rowOff>
    </xdr:from>
    <xdr:to>
      <xdr:col>17</xdr:col>
      <xdr:colOff>131885</xdr:colOff>
      <xdr:row>48</xdr:row>
      <xdr:rowOff>117231</xdr:rowOff>
    </xdr:to>
    <xdr:cxnSp macro="">
      <xdr:nvCxnSpPr>
        <xdr:cNvPr id="52" name="Straight Arrow Connector 51">
          <a:extLst>
            <a:ext uri="{FF2B5EF4-FFF2-40B4-BE49-F238E27FC236}">
              <a16:creationId xmlns:a16="http://schemas.microsoft.com/office/drawing/2014/main" id="{D5304DCB-481E-4070-9054-EC420523F87C}"/>
            </a:ext>
          </a:extLst>
        </xdr:cNvPr>
        <xdr:cNvCxnSpPr/>
      </xdr:nvCxnSpPr>
      <xdr:spPr>
        <a:xfrm>
          <a:off x="9293469" y="8531470"/>
          <a:ext cx="1176704" cy="729761"/>
        </a:xfrm>
        <a:prstGeom prst="straightConnector1">
          <a:avLst/>
        </a:prstGeom>
        <a:ln w="25400">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422412</xdr:colOff>
      <xdr:row>44</xdr:row>
      <xdr:rowOff>182217</xdr:rowOff>
    </xdr:from>
    <xdr:to>
      <xdr:col>29</xdr:col>
      <xdr:colOff>24848</xdr:colOff>
      <xdr:row>58</xdr:row>
      <xdr:rowOff>1656</xdr:rowOff>
    </xdr:to>
    <xdr:graphicFrame macro="">
      <xdr:nvGraphicFramePr>
        <xdr:cNvPr id="57" name="Chart 56">
          <a:extLst>
            <a:ext uri="{FF2B5EF4-FFF2-40B4-BE49-F238E27FC236}">
              <a16:creationId xmlns:a16="http://schemas.microsoft.com/office/drawing/2014/main" id="{7516F319-1C99-4F98-AFF5-5CAF2D3F1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22</xdr:col>
      <xdr:colOff>422413</xdr:colOff>
      <xdr:row>41</xdr:row>
      <xdr:rowOff>165654</xdr:rowOff>
    </xdr:from>
    <xdr:to>
      <xdr:col>29</xdr:col>
      <xdr:colOff>48285</xdr:colOff>
      <xdr:row>45</xdr:row>
      <xdr:rowOff>41412</xdr:rowOff>
    </xdr:to>
    <xdr:sp macro="" textlink="">
      <xdr:nvSpPr>
        <xdr:cNvPr id="58" name="Rectangle: Rounded Corners 57">
          <a:extLst>
            <a:ext uri="{FF2B5EF4-FFF2-40B4-BE49-F238E27FC236}">
              <a16:creationId xmlns:a16="http://schemas.microsoft.com/office/drawing/2014/main" id="{28A75A08-100B-4A5E-88BD-30E7BF294F49}"/>
            </a:ext>
          </a:extLst>
        </xdr:cNvPr>
        <xdr:cNvSpPr/>
      </xdr:nvSpPr>
      <xdr:spPr>
        <a:xfrm>
          <a:off x="13906500" y="7976154"/>
          <a:ext cx="3916263" cy="637758"/>
        </a:xfrm>
        <a:prstGeom prst="roundRect">
          <a:avLst/>
        </a:prstGeom>
        <a:solidFill>
          <a:srgbClr val="F8CD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l-PL" sz="1100" b="1">
              <a:solidFill>
                <a:schemeClr val="tx1"/>
              </a:solidFill>
            </a:rPr>
            <a:t>REAKTYWACJE UZYTKOWNIKÓW</a:t>
          </a:r>
        </a:p>
        <a:p>
          <a:pPr algn="l"/>
          <a:r>
            <a:rPr lang="pl-PL" sz="900" b="1">
              <a:solidFill>
                <a:schemeClr val="tx1"/>
              </a:solidFill>
            </a:rPr>
            <a:t> </a:t>
          </a:r>
        </a:p>
        <a:p>
          <a:pPr algn="l"/>
          <a:r>
            <a:rPr lang="pl-PL" sz="900" b="1">
              <a:solidFill>
                <a:schemeClr val="tx1"/>
              </a:solidFill>
            </a:rPr>
            <a:t>Roczni</a:t>
          </a:r>
          <a:r>
            <a:rPr lang="pl-PL" sz="900" b="1" baseline="0">
              <a:solidFill>
                <a:schemeClr val="tx1"/>
              </a:solidFill>
            </a:rPr>
            <a:t> subskrybenci nie wracają, więc traktujmy ich jako bazę do powrotów</a:t>
          </a:r>
          <a:endParaRPr lang="pl-PL" sz="900" b="1">
            <a:solidFill>
              <a:schemeClr val="tx1"/>
            </a:solidFill>
          </a:endParaRPr>
        </a:p>
        <a:p>
          <a:pPr algn="l"/>
          <a:endParaRPr lang="pl-PL" sz="900" b="1">
            <a:solidFill>
              <a:schemeClr val="tx1"/>
            </a:solidFill>
          </a:endParaRPr>
        </a:p>
      </xdr:txBody>
    </xdr:sp>
    <xdr:clientData/>
  </xdr:twoCellAnchor>
  <xdr:twoCellAnchor>
    <xdr:from>
      <xdr:col>15</xdr:col>
      <xdr:colOff>322769</xdr:colOff>
      <xdr:row>39</xdr:row>
      <xdr:rowOff>74918</xdr:rowOff>
    </xdr:from>
    <xdr:to>
      <xdr:col>15</xdr:col>
      <xdr:colOff>348772</xdr:colOff>
      <xdr:row>41</xdr:row>
      <xdr:rowOff>151958</xdr:rowOff>
    </xdr:to>
    <xdr:cxnSp macro="">
      <xdr:nvCxnSpPr>
        <xdr:cNvPr id="59" name="Connector: Curved 58">
          <a:extLst>
            <a:ext uri="{FF2B5EF4-FFF2-40B4-BE49-F238E27FC236}">
              <a16:creationId xmlns:a16="http://schemas.microsoft.com/office/drawing/2014/main" id="{9C50B23F-F192-4BD9-8E2F-064C91DFB670}"/>
            </a:ext>
          </a:extLst>
        </xdr:cNvPr>
        <xdr:cNvCxnSpPr>
          <a:stCxn id="17" idx="2"/>
          <a:endCxn id="46" idx="0"/>
        </xdr:cNvCxnSpPr>
      </xdr:nvCxnSpPr>
      <xdr:spPr>
        <a:xfrm rot="16200000" flipH="1">
          <a:off x="9291572" y="7720436"/>
          <a:ext cx="458040" cy="26003"/>
        </a:xfrm>
        <a:prstGeom prst="curvedConnector3">
          <a:avLst>
            <a:gd name="adj1" fmla="val 50000"/>
          </a:avLst>
        </a:prstGeom>
        <a:ln w="53975">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417938</xdr:colOff>
      <xdr:row>39</xdr:row>
      <xdr:rowOff>60832</xdr:rowOff>
    </xdr:from>
    <xdr:to>
      <xdr:col>25</xdr:col>
      <xdr:colOff>541509</xdr:colOff>
      <xdr:row>41</xdr:row>
      <xdr:rowOff>165653</xdr:rowOff>
    </xdr:to>
    <xdr:cxnSp macro="">
      <xdr:nvCxnSpPr>
        <xdr:cNvPr id="60" name="Connector: Curved 59">
          <a:extLst>
            <a:ext uri="{FF2B5EF4-FFF2-40B4-BE49-F238E27FC236}">
              <a16:creationId xmlns:a16="http://schemas.microsoft.com/office/drawing/2014/main" id="{71CC5739-834E-41A2-9242-1256518C148E}"/>
            </a:ext>
          </a:extLst>
        </xdr:cNvPr>
        <xdr:cNvCxnSpPr>
          <a:stCxn id="18" idx="2"/>
          <a:endCxn id="58" idx="0"/>
        </xdr:cNvCxnSpPr>
      </xdr:nvCxnSpPr>
      <xdr:spPr>
        <a:xfrm rot="16200000" flipH="1">
          <a:off x="15544849" y="7671457"/>
          <a:ext cx="485821" cy="123571"/>
        </a:xfrm>
        <a:prstGeom prst="curvedConnector3">
          <a:avLst>
            <a:gd name="adj1" fmla="val 50000"/>
          </a:avLst>
        </a:prstGeom>
        <a:ln w="53975">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8583</xdr:colOff>
      <xdr:row>39</xdr:row>
      <xdr:rowOff>21769</xdr:rowOff>
    </xdr:from>
    <xdr:to>
      <xdr:col>6</xdr:col>
      <xdr:colOff>139471</xdr:colOff>
      <xdr:row>41</xdr:row>
      <xdr:rowOff>165653</xdr:rowOff>
    </xdr:to>
    <xdr:cxnSp macro="">
      <xdr:nvCxnSpPr>
        <xdr:cNvPr id="61" name="Connector: Curved 60">
          <a:extLst>
            <a:ext uri="{FF2B5EF4-FFF2-40B4-BE49-F238E27FC236}">
              <a16:creationId xmlns:a16="http://schemas.microsoft.com/office/drawing/2014/main" id="{5D9017E7-E82C-43AE-BD65-BE7DA2E201B1}"/>
            </a:ext>
          </a:extLst>
        </xdr:cNvPr>
        <xdr:cNvCxnSpPr>
          <a:stCxn id="6" idx="2"/>
          <a:endCxn id="14" idx="0"/>
        </xdr:cNvCxnSpPr>
      </xdr:nvCxnSpPr>
      <xdr:spPr>
        <a:xfrm rot="5400000">
          <a:off x="3485514" y="7648267"/>
          <a:ext cx="524884" cy="130888"/>
        </a:xfrm>
        <a:prstGeom prst="curvedConnector3">
          <a:avLst>
            <a:gd name="adj1" fmla="val 50000"/>
          </a:avLst>
        </a:prstGeom>
        <a:ln w="53975">
          <a:solidFill>
            <a:srgbClr val="DD3A2A"/>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2286000</xdr:colOff>
      <xdr:row>12</xdr:row>
      <xdr:rowOff>0</xdr:rowOff>
    </xdr:to>
    <xdr:pic>
      <xdr:nvPicPr>
        <xdr:cNvPr id="2" name="Picture 1">
          <a:extLst>
            <a:ext uri="{FF2B5EF4-FFF2-40B4-BE49-F238E27FC236}">
              <a16:creationId xmlns:a16="http://schemas.microsoft.com/office/drawing/2014/main" id="{878C9F8E-3DEE-4FED-989F-57EDE7D220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86000" cy="2286000"/>
        </a:xfrm>
        <a:prstGeom prst="rect">
          <a:avLst/>
        </a:prstGeom>
      </xdr:spPr>
    </xdr:pic>
    <xdr:clientData/>
  </xdr:twoCellAnchor>
  <xdr:twoCellAnchor>
    <xdr:from>
      <xdr:col>5</xdr:col>
      <xdr:colOff>219075</xdr:colOff>
      <xdr:row>2</xdr:row>
      <xdr:rowOff>57150</xdr:rowOff>
    </xdr:from>
    <xdr:to>
      <xdr:col>9</xdr:col>
      <xdr:colOff>180975</xdr:colOff>
      <xdr:row>6</xdr:row>
      <xdr:rowOff>85725</xdr:rowOff>
    </xdr:to>
    <xdr:sp macro="" textlink="">
      <xdr:nvSpPr>
        <xdr:cNvPr id="3" name="Rectangle 2">
          <a:extLst>
            <a:ext uri="{FF2B5EF4-FFF2-40B4-BE49-F238E27FC236}">
              <a16:creationId xmlns:a16="http://schemas.microsoft.com/office/drawing/2014/main" id="{6A619395-E120-E34C-E4E1-8C5EADCC45C8}"/>
            </a:ext>
          </a:extLst>
        </xdr:cNvPr>
        <xdr:cNvSpPr/>
      </xdr:nvSpPr>
      <xdr:spPr>
        <a:xfrm>
          <a:off x="3267075" y="438150"/>
          <a:ext cx="2400300" cy="790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4000" b="0" cap="none" spc="0">
              <a:ln w="0"/>
              <a:solidFill>
                <a:schemeClr val="tx1"/>
              </a:solidFill>
              <a:effectLst>
                <a:outerShdw blurRad="38100" dist="19050" dir="2700000" algn="tl" rotWithShape="0">
                  <a:schemeClr val="dk1">
                    <a:alpha val="40000"/>
                  </a:schemeClr>
                </a:outerShdw>
              </a:effectLst>
            </a:rPr>
            <a:t>STRONA 1</a:t>
          </a:r>
          <a:endParaRPr lang="pl-PL" sz="4000"/>
        </a:p>
      </xdr:txBody>
    </xdr:sp>
    <xdr:clientData/>
  </xdr:twoCellAnchor>
  <xdr:twoCellAnchor>
    <xdr:from>
      <xdr:col>12</xdr:col>
      <xdr:colOff>762000</xdr:colOff>
      <xdr:row>1</xdr:row>
      <xdr:rowOff>66675</xdr:rowOff>
    </xdr:from>
    <xdr:to>
      <xdr:col>17</xdr:col>
      <xdr:colOff>514350</xdr:colOff>
      <xdr:row>5</xdr:row>
      <xdr:rowOff>161925</xdr:rowOff>
    </xdr:to>
    <xdr:sp macro="" textlink="">
      <xdr:nvSpPr>
        <xdr:cNvPr id="6" name="Rectangle 5">
          <a:extLst>
            <a:ext uri="{FF2B5EF4-FFF2-40B4-BE49-F238E27FC236}">
              <a16:creationId xmlns:a16="http://schemas.microsoft.com/office/drawing/2014/main" id="{B51D372C-7537-43EA-88A9-04647C72C513}"/>
            </a:ext>
          </a:extLst>
        </xdr:cNvPr>
        <xdr:cNvSpPr/>
      </xdr:nvSpPr>
      <xdr:spPr>
        <a:xfrm>
          <a:off x="12954000" y="257175"/>
          <a:ext cx="3695700" cy="857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4400" b="0" cap="none" spc="0">
              <a:ln w="0"/>
              <a:solidFill>
                <a:schemeClr val="tx1"/>
              </a:solidFill>
              <a:effectLst>
                <a:outerShdw blurRad="38100" dist="19050" dir="2700000" algn="tl" rotWithShape="0">
                  <a:schemeClr val="dk1">
                    <a:alpha val="40000"/>
                  </a:schemeClr>
                </a:outerShdw>
              </a:effectLst>
            </a:rPr>
            <a:t>STRONA</a:t>
          </a:r>
          <a:r>
            <a:rPr lang="pl-PL" sz="4400" b="0" cap="none" spc="0" baseline="0">
              <a:ln w="0"/>
              <a:solidFill>
                <a:schemeClr val="tx1"/>
              </a:solidFill>
              <a:effectLst>
                <a:outerShdw blurRad="38100" dist="19050" dir="2700000" algn="tl" rotWithShape="0">
                  <a:schemeClr val="dk1">
                    <a:alpha val="40000"/>
                  </a:schemeClr>
                </a:outerShdw>
              </a:effectLst>
            </a:rPr>
            <a:t> 2</a:t>
          </a:r>
          <a:endParaRPr lang="pl-PL" sz="4400"/>
        </a:p>
      </xdr:txBody>
    </xdr:sp>
    <xdr:clientData/>
  </xdr:twoCellAnchor>
  <xdr:twoCellAnchor>
    <xdr:from>
      <xdr:col>21</xdr:col>
      <xdr:colOff>44823</xdr:colOff>
      <xdr:row>2</xdr:row>
      <xdr:rowOff>44823</xdr:rowOff>
    </xdr:from>
    <xdr:to>
      <xdr:col>24</xdr:col>
      <xdr:colOff>299357</xdr:colOff>
      <xdr:row>6</xdr:row>
      <xdr:rowOff>140073</xdr:rowOff>
    </xdr:to>
    <xdr:sp macro="" textlink="">
      <xdr:nvSpPr>
        <xdr:cNvPr id="7" name="Rectangle 6">
          <a:extLst>
            <a:ext uri="{FF2B5EF4-FFF2-40B4-BE49-F238E27FC236}">
              <a16:creationId xmlns:a16="http://schemas.microsoft.com/office/drawing/2014/main" id="{E8CCFB7B-3A8E-4425-B39A-B666EF7895BE}"/>
            </a:ext>
          </a:extLst>
        </xdr:cNvPr>
        <xdr:cNvSpPr/>
      </xdr:nvSpPr>
      <xdr:spPr>
        <a:xfrm>
          <a:off x="21693787" y="425823"/>
          <a:ext cx="2731034" cy="857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4400" b="0" cap="none" spc="0">
              <a:ln w="0"/>
              <a:solidFill>
                <a:schemeClr val="tx1"/>
              </a:solidFill>
              <a:effectLst>
                <a:outerShdw blurRad="38100" dist="19050" dir="2700000" algn="tl" rotWithShape="0">
                  <a:schemeClr val="dk1">
                    <a:alpha val="40000"/>
                  </a:schemeClr>
                </a:outerShdw>
              </a:effectLst>
            </a:rPr>
            <a:t>STRONA</a:t>
          </a:r>
          <a:r>
            <a:rPr lang="pl-PL" sz="4400" b="0" cap="none" spc="0" baseline="0">
              <a:ln w="0"/>
              <a:solidFill>
                <a:schemeClr val="tx1"/>
              </a:solidFill>
              <a:effectLst>
                <a:outerShdw blurRad="38100" dist="19050" dir="2700000" algn="tl" rotWithShape="0">
                  <a:schemeClr val="dk1">
                    <a:alpha val="40000"/>
                  </a:schemeClr>
                </a:outerShdw>
              </a:effectLst>
            </a:rPr>
            <a:t> 3</a:t>
          </a:r>
          <a:endParaRPr lang="pl-PL" sz="4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5.785293171299" backgroundQuery="1" createdVersion="8" refreshedVersion="8" minRefreshableVersion="3" recordCount="0" supportSubquery="1" supportAdvancedDrill="1" xr:uid="{B16F2E40-FD22-4241-B6BC-38F7A425052A}">
  <cacheSource type="external" connectionId="4"/>
  <cacheFields count="2">
    <cacheField name="[KDS_Matrix].[Czas dostępu].[Czas dostępu]" caption="Czas dostępu" numFmtId="0" hierarchy="69" level="1">
      <sharedItems count="2">
        <s v="Miesiąc"/>
        <s v="Rok"/>
      </sharedItems>
    </cacheField>
    <cacheField name="[Measures].[Sum of Wrocil]" caption="Sum of Wrocil" numFmtId="0" hierarchy="101" level="32767"/>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0"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0" memberValueDatatype="7" unbalanced="0"/>
    <cacheHierarchy uniqueName="[KDS_Matrix].[Grupa Kohort]" caption="Grupa Kohort" attribute="1" defaultMemberUniqueName="[KDS_Matrix].[Grupa Kohort].[All]" allUniqueName="[KDS_Matrix].[Grupa Kohort].[All]" dimensionUniqueName="[KDS_Matrix]" displayFolder="" count="0"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0"/>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0"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5.785294212961" backgroundQuery="1" createdVersion="8" refreshedVersion="8" minRefreshableVersion="3" recordCount="0" supportSubquery="1" supportAdvancedDrill="1" xr:uid="{AD84395C-15EC-4955-A2D6-F24193391BA2}">
  <cacheSource type="external" connectionId="4"/>
  <cacheFields count="2">
    <cacheField name="[Measures].[Average of Suma_Miesiecy]" caption="Average of Suma_Miesiecy" numFmtId="0" hierarchy="95" level="32767"/>
    <cacheField name="[KDS_Matrix].[Typ_Ceny].[Typ_Ceny]" caption="Typ_Ceny" numFmtId="0" hierarchy="63" level="1">
      <sharedItems count="2">
        <s v="Promocyjna"/>
        <s v="Standardowa"/>
      </sharedItems>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fieldsUsage count="2">
        <fieldUsage x="-1"/>
        <fieldUsage x="1"/>
      </fieldsUsage>
    </cacheHierarchy>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0" memberValueDatatype="7" unbalanced="0"/>
    <cacheHierarchy uniqueName="[KDS_Matrix].[Grupa Kohort]" caption="Grupa Kohort" attribute="1" defaultMemberUniqueName="[KDS_Matrix].[Grupa Kohort].[All]" allUniqueName="[KDS_Matrix].[Grupa Kohort].[All]" dimensionUniqueName="[KDS_Matrix]" displayFolder="" count="0" memberValueDatatype="130" unbalanced="0"/>
    <cacheHierarchy uniqueName="[KDS_Matrix].[Czas dostępu]" caption="Czas dostępu" attribute="1" defaultMemberUniqueName="[KDS_Matrix].[Czas dostępu].[All]" allUniqueName="[KDS_Matrix].[Czas dostępu].[All]" dimensionUniqueName="[KDS_Matrix]" displayFolder="" count="0" memberValueDatatype="130" unbalanced="0"/>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0"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oneField="1" hidden="1">
      <fieldsUsage count="1">
        <fieldUsage x="0"/>
      </fieldsUsage>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5.785295254631" backgroundQuery="1" createdVersion="8" refreshedVersion="8" minRefreshableVersion="3" recordCount="0" supportSubquery="1" supportAdvancedDrill="1" xr:uid="{8F2322F4-860A-4C3E-9261-7F797B1848BA}">
  <cacheSource type="external" connectionId="4"/>
  <cacheFields count="2">
    <cacheField name="[KDS_Matrix].[Typ_Ceny].[Typ_Ceny]" caption="Typ_Ceny" numFmtId="0" hierarchy="63" level="1">
      <sharedItems count="2">
        <s v="Promocyjna"/>
        <s v="Standardowa"/>
      </sharedItems>
    </cacheField>
    <cacheField name="[Measures].[Average of LTV_Total]" caption="Average of LTV_Total" numFmtId="0" hierarchy="93" level="32767"/>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fieldsUsage count="2">
        <fieldUsage x="-1"/>
        <fieldUsage x="0"/>
      </fieldsUsage>
    </cacheHierarchy>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0" memberValueDatatype="7" unbalanced="0"/>
    <cacheHierarchy uniqueName="[KDS_Matrix].[Grupa Kohort]" caption="Grupa Kohort" attribute="1" defaultMemberUniqueName="[KDS_Matrix].[Grupa Kohort].[All]" allUniqueName="[KDS_Matrix].[Grupa Kohort].[All]" dimensionUniqueName="[KDS_Matrix]" displayFolder="" count="0" memberValueDatatype="130" unbalanced="0"/>
    <cacheHierarchy uniqueName="[KDS_Matrix].[Czas dostępu]" caption="Czas dostępu" attribute="1" defaultMemberUniqueName="[KDS_Matrix].[Czas dostępu].[All]" allUniqueName="[KDS_Matrix].[Czas dostępu].[All]" dimensionUniqueName="[KDS_Matrix]" displayFolder="" count="0" memberValueDatatype="130" unbalanced="0"/>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0"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oneField="1" hidden="1">
      <fieldsUsage count="1">
        <fieldUsage x="1"/>
      </fieldsUsage>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5.785296412039" backgroundQuery="1" createdVersion="8" refreshedVersion="8" minRefreshableVersion="3" recordCount="0" supportSubquery="1" supportAdvancedDrill="1" xr:uid="{82B5AD15-1DC0-4AA6-B421-9468767F6EAB}">
  <cacheSource type="external" connectionId="4"/>
  <cacheFields count="3">
    <cacheField name="[Measures].[Distinct Count of Klient 2]" caption="Distinct Count of Klient 2" numFmtId="0" hierarchy="91" level="32767"/>
    <cacheField name="[KDS_Matrix].[Kohorta (Year)].[Kohorta (Year)]" caption="Kohorta (Year)" numFmtId="0" hierarchy="73" level="1">
      <sharedItems count="4">
        <s v="2023"/>
        <s v="2024"/>
        <s v="2025"/>
        <s v="2026"/>
      </sharedItems>
    </cacheField>
    <cacheField name="[KDS_Matrix].[Kohorta (Month)].[Kohorta (Month)]" caption="Kohorta (Month)" numFmtId="0" hierarchy="75" level="1">
      <sharedItems count="12">
        <s v="lis"/>
        <s v="gru"/>
        <s v="sty"/>
        <s v="lut"/>
        <s v="mar"/>
        <s v="kwi"/>
        <s v="maj"/>
        <s v="cze"/>
        <s v="wrz"/>
        <s v="paź"/>
        <s v="lip"/>
        <s v="sie"/>
      </sharedItems>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0"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0" memberValueDatatype="7" unbalanced="0"/>
    <cacheHierarchy uniqueName="[KDS_Matrix].[Grupa Kohort]" caption="Grupa Kohort" attribute="1" defaultMemberUniqueName="[KDS_Matrix].[Grupa Kohort].[All]" allUniqueName="[KDS_Matrix].[Grupa Kohort].[All]" dimensionUniqueName="[KDS_Matrix]" displayFolder="" count="0" memberValueDatatype="130" unbalanced="0"/>
    <cacheHierarchy uniqueName="[KDS_Matrix].[Czas dostępu]" caption="Czas dostępu" attribute="1" defaultMemberUniqueName="[KDS_Matrix].[Czas dostępu].[All]" allUniqueName="[KDS_Matrix].[Czas dostępu].[All]" dimensionUniqueName="[KDS_Matrix]" displayFolder="" count="0" memberValueDatatype="130" unbalanced="0"/>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0"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2" memberValueDatatype="130" unbalanced="0">
      <fieldsUsage count="2">
        <fieldUsage x="-1"/>
        <fieldUsage x="1"/>
      </fieldsUsage>
    </cacheHierarchy>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2" memberValueDatatype="130" unbalanced="0">
      <fieldsUsage count="2">
        <fieldUsage x="-1"/>
        <fieldUsage x="2"/>
      </fieldsUsage>
    </cacheHierarchy>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2060184" backgroundQuery="1" createdVersion="8" refreshedVersion="8" minRefreshableVersion="3" recordCount="0" supportSubquery="1" supportAdvancedDrill="1" xr:uid="{7A929CBB-C423-47A0-8020-BC26DC422BA0}">
  <cacheSource type="external" connectionId="4"/>
  <cacheFields count="5">
    <cacheField name="[KDS_Long_Retention].[Kohorta].[Kohorta]" caption="Kohorta" numFmtId="0" hierarchy="10" level="1">
      <sharedItems containsSemiMixedTypes="0" containsNonDate="0" containsDate="1" containsString="0" minDate="2023-11-01T00:00:00" maxDate="2026-03-02T00:00:00" count="27">
        <d v="2023-11-01T00:00:00"/>
        <d v="2023-12-01T00:00:00"/>
        <d v="2024-01-01T00:00:00"/>
        <d v="2024-02-01T00:00:00"/>
        <d v="2024-03-01T00:00:00"/>
        <d v="2024-04-01T00:00:00"/>
        <d v="2024-05-01T00:00:00"/>
        <d v="2024-06-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sharedItems>
    </cacheField>
    <cacheField name="[Measures].[Average of Aktywny]" caption="Average of Aktywny" numFmtId="0" hierarchy="105" level="32767"/>
    <cacheField name="[KDS_Long_Retention].[Miesiac_Relatywny].[Miesiac_Relatywny]" caption="Miesiac_Relatywny" numFmtId="0" hierarchy="24" level="1">
      <sharedItems containsSemiMixedTypes="0" containsString="0" containsNumber="1" containsInteger="1" minValue="0" maxValue="28" count="29">
        <n v="0"/>
        <n v="1"/>
        <n v="2"/>
        <n v="3"/>
        <n v="4"/>
        <n v="5"/>
        <n v="6"/>
        <n v="7"/>
        <n v="8"/>
        <n v="9"/>
        <n v="10"/>
        <n v="11"/>
        <n v="12"/>
        <n v="13"/>
        <n v="14"/>
        <n v="15"/>
        <n v="16"/>
        <n v="17"/>
        <n v="18"/>
        <n v="19"/>
        <n v="20"/>
        <n v="21"/>
        <n v="22"/>
        <n v="23"/>
        <n v="24"/>
        <n v="25"/>
        <n v="26"/>
        <n v="27"/>
        <n v="28"/>
      </sharedItems>
      <extLst>
        <ext xmlns:x15="http://schemas.microsoft.com/office/spreadsheetml/2010/11/main" uri="{4F2E5C28-24EA-4eb8-9CBF-B6C8F9C3D259}">
          <x15:cachedUniqueNames>
            <x15:cachedUniqueName index="0" name="[KDS_Long_Retention].[Miesiac_Relatywny].&amp;[0]"/>
            <x15:cachedUniqueName index="1" name="[KDS_Long_Retention].[Miesiac_Relatywny].&amp;[1]"/>
            <x15:cachedUniqueName index="2" name="[KDS_Long_Retention].[Miesiac_Relatywny].&amp;[2]"/>
            <x15:cachedUniqueName index="3" name="[KDS_Long_Retention].[Miesiac_Relatywny].&amp;[3]"/>
            <x15:cachedUniqueName index="4" name="[KDS_Long_Retention].[Miesiac_Relatywny].&amp;[4]"/>
            <x15:cachedUniqueName index="5" name="[KDS_Long_Retention].[Miesiac_Relatywny].&amp;[5]"/>
            <x15:cachedUniqueName index="6" name="[KDS_Long_Retention].[Miesiac_Relatywny].&amp;[6]"/>
            <x15:cachedUniqueName index="7" name="[KDS_Long_Retention].[Miesiac_Relatywny].&amp;[7]"/>
            <x15:cachedUniqueName index="8" name="[KDS_Long_Retention].[Miesiac_Relatywny].&amp;[8]"/>
            <x15:cachedUniqueName index="9" name="[KDS_Long_Retention].[Miesiac_Relatywny].&amp;[9]"/>
            <x15:cachedUniqueName index="10" name="[KDS_Long_Retention].[Miesiac_Relatywny].&amp;[10]"/>
            <x15:cachedUniqueName index="11" name="[KDS_Long_Retention].[Miesiac_Relatywny].&amp;[11]"/>
            <x15:cachedUniqueName index="12" name="[KDS_Long_Retention].[Miesiac_Relatywny].&amp;[12]"/>
            <x15:cachedUniqueName index="13" name="[KDS_Long_Retention].[Miesiac_Relatywny].&amp;[13]"/>
            <x15:cachedUniqueName index="14" name="[KDS_Long_Retention].[Miesiac_Relatywny].&amp;[14]"/>
            <x15:cachedUniqueName index="15" name="[KDS_Long_Retention].[Miesiac_Relatywny].&amp;[15]"/>
            <x15:cachedUniqueName index="16" name="[KDS_Long_Retention].[Miesiac_Relatywny].&amp;[16]"/>
            <x15:cachedUniqueName index="17" name="[KDS_Long_Retention].[Miesiac_Relatywny].&amp;[17]"/>
            <x15:cachedUniqueName index="18" name="[KDS_Long_Retention].[Miesiac_Relatywny].&amp;[18]"/>
            <x15:cachedUniqueName index="19" name="[KDS_Long_Retention].[Miesiac_Relatywny].&amp;[19]"/>
            <x15:cachedUniqueName index="20" name="[KDS_Long_Retention].[Miesiac_Relatywny].&amp;[20]"/>
            <x15:cachedUniqueName index="21" name="[KDS_Long_Retention].[Miesiac_Relatywny].&amp;[21]"/>
            <x15:cachedUniqueName index="22" name="[KDS_Long_Retention].[Miesiac_Relatywny].&amp;[22]"/>
            <x15:cachedUniqueName index="23" name="[KDS_Long_Retention].[Miesiac_Relatywny].&amp;[23]"/>
            <x15:cachedUniqueName index="24" name="[KDS_Long_Retention].[Miesiac_Relatywny].&amp;[24]"/>
            <x15:cachedUniqueName index="25" name="[KDS_Long_Retention].[Miesiac_Relatywny].&amp;[25]"/>
            <x15:cachedUniqueName index="26" name="[KDS_Long_Retention].[Miesiac_Relatywny].&amp;[26]"/>
            <x15:cachedUniqueName index="27" name="[KDS_Long_Retention].[Miesiac_Relatywny].&amp;[27]"/>
            <x15:cachedUniqueName index="28" name="[KDS_Long_Retention].[Miesiac_Relatywny].&amp;[28]"/>
          </x15:cachedUniqueNames>
        </ext>
      </extLst>
    </cacheField>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2" memberValueDatatype="7" unbalanced="0">
      <fieldsUsage count="2">
        <fieldUsage x="-1"/>
        <fieldUsage x="0"/>
      </fieldsUsage>
    </cacheHierarchy>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2" memberValueDatatype="20" unbalanced="0">
      <fieldsUsage count="2">
        <fieldUsage x="-1"/>
        <fieldUsage x="2"/>
      </fieldsUsage>
    </cacheHierarchy>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3"/>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4"/>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2523145" backgroundQuery="1" createdVersion="8" refreshedVersion="8" minRefreshableVersion="3" recordCount="0" supportSubquery="1" supportAdvancedDrill="1" xr:uid="{1BBA0103-CB05-441F-BC0A-61B56F6AD02B}">
  <cacheSource type="external" connectionId="4"/>
  <cacheFields count="4">
    <cacheField name="[Measures].[Distinct Count of Klient 2]" caption="Distinct Count of Klient 2" numFmtId="0" hierarchy="91" level="32767"/>
    <cacheField name="[Measures].[Average of LTV_Total]" caption="Average of LTV_Total" numFmtId="0" hierarchy="93" level="32767"/>
    <cacheField name="[KDS_Matrix].[Kohorta].[Kohorta]" caption="Kohorta" numFmtId="0" hierarchy="67" level="1">
      <sharedItems containsSemiMixedTypes="0" containsNonDate="0" containsDate="1" containsString="0" minDate="2023-11-01T00:00:00" maxDate="2026-03-02T00:00:00" count="27">
        <d v="2023-11-01T00:00:00"/>
        <d v="2023-12-01T00:00:00"/>
        <d v="2024-01-01T00:00:00"/>
        <d v="2024-02-01T00:00:00"/>
        <d v="2024-03-01T00:00:00"/>
        <d v="2024-04-01T00:00:00"/>
        <d v="2024-05-01T00:00:00"/>
        <d v="2024-06-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sharedItems>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3"/>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oneField="1" hidden="1">
      <fieldsUsage count="1">
        <fieldUsage x="1"/>
      </fieldsUsage>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2638891" backgroundQuery="1" createdVersion="8" refreshedVersion="8" minRefreshableVersion="3" recordCount="0" supportSubquery="1" supportAdvancedDrill="1" xr:uid="{2756C03B-2F3D-453D-B23F-BC796B6E8BAA}">
  <cacheSource type="external" connectionId="4"/>
  <cacheFields count="3">
    <cacheField name="[Measures].[Distinct Count of Klient 2]" caption="Distinct Count of Klient 2" numFmtId="0" hierarchy="91"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1"/>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2"/>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275463" backgroundQuery="1" createdVersion="8" refreshedVersion="8" minRefreshableVersion="3" recordCount="0" supportSubquery="1" supportAdvancedDrill="1" xr:uid="{C3ECD219-EB5E-4078-9BB6-A7D960D59985}">
  <cacheSource type="external" connectionId="4"/>
  <cacheFields count="4">
    <cacheField name="[Measures].[Distinct Count of Klient 2]" caption="Distinct Count of Klient 2" numFmtId="0" hierarchy="91" level="32767"/>
    <cacheField name="[KDS_Matrix].[Wrocil].[Wrocil]" caption="Wrocil" numFmtId="0" hierarchy="62" level="1">
      <sharedItems containsSemiMixedTypes="0" containsNonDate="0" containsString="0"/>
    </cacheField>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2" memberValueDatatype="20" unbalanced="0">
      <fieldsUsage count="2">
        <fieldUsage x="-1"/>
        <fieldUsage x="1"/>
      </fieldsUsage>
    </cacheHierarchy>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3"/>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2870369" backgroundQuery="1" createdVersion="8" refreshedVersion="8" minRefreshableVersion="3" recordCount="0" supportSubquery="1" supportAdvancedDrill="1" xr:uid="{C7B58AE9-E782-4915-ACBF-003CE1069C75}">
  <cacheSource type="external" connectionId="4"/>
  <cacheFields count="3">
    <cacheField name="[Measures].[Stali]" caption="Stali" numFmtId="0" hierarchy="81"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1"/>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2"/>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oneField="1">
      <fieldsUsage count="1">
        <fieldUsage x="0"/>
      </fieldsUsage>
    </cacheHierarchy>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2986115" backgroundQuery="1" createdVersion="8" refreshedVersion="8" minRefreshableVersion="3" recordCount="0" supportSubquery="1" supportAdvancedDrill="1" xr:uid="{255E2089-85C5-427D-8743-93ED6731F6E4}">
  <cacheSource type="external" connectionId="4"/>
  <cacheFields count="3">
    <cacheField name="[Measures].[Retencja po 12 miesiacach]" caption="Retencja po 12 miesiacach" numFmtId="0" hierarchy="80"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1"/>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2"/>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oneField="1">
      <fieldsUsage count="1">
        <fieldUsage x="0"/>
      </fieldsUsage>
    </cacheHierarchy>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3449077" backgroundQuery="1" createdVersion="8" refreshedVersion="8" minRefreshableVersion="3" recordCount="0" supportSubquery="1" supportAdvancedDrill="1" xr:uid="{C6FF4504-5004-44D5-9A03-48E74C4F592E}">
  <cacheSource type="external" connectionId="4"/>
  <cacheFields count="6">
    <cacheField name="[KDS_Long_Retention].[Data_Miesiac (Month)].[Data_Miesiac (Month)]" caption="Data_Miesiac (Month)" numFmtId="0" hierarchy="30" level="1">
      <sharedItems count="12">
        <s v="lis"/>
        <s v="gru"/>
        <s v="sty"/>
        <s v="lut"/>
        <s v="mar"/>
        <s v="kwi"/>
        <s v="maj"/>
        <s v="cze"/>
        <s v="lip"/>
        <s v="sie"/>
        <s v="wrz"/>
        <s v="paź"/>
      </sharedItems>
    </cacheField>
    <cacheField name="[KDS_Long_Retention].[Data_Miesiac (Year)].[Data_Miesiac (Year)]" caption="Data_Miesiac (Year)" numFmtId="0" hierarchy="28" level="1">
      <sharedItems count="4">
        <s v="2023"/>
        <s v="2024"/>
        <s v="2025"/>
        <s v="2026"/>
      </sharedItems>
    </cacheField>
    <cacheField name="[Measures].[Sum of LTV_Total 2]" caption="Sum of LTV_Total 2" numFmtId="0" hierarchy="99" level="32767"/>
    <cacheField name="[Measures].[Sum of Aktywny]" caption="Sum of Aktywny" numFmtId="0" hierarchy="104"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2" memberValueDatatype="130" unbalanced="0">
      <fieldsUsage count="2">
        <fieldUsage x="-1"/>
        <fieldUsage x="1"/>
      </fieldsUsage>
    </cacheHierarchy>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2" memberValueDatatype="130" unbalanced="0">
      <fieldsUsage count="2">
        <fieldUsage x="-1"/>
        <fieldUsage x="0"/>
      </fieldsUsage>
    </cacheHierarchy>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4"/>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5"/>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oneField="1" hidden="1">
      <fieldsUsage count="1">
        <fieldUsage x="2"/>
      </fieldsUsage>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oneField="1" hidden="1">
      <fieldsUsage count="1">
        <fieldUsage x="3"/>
      </fieldsUsage>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37963" backgroundQuery="1" createdVersion="8" refreshedVersion="8" minRefreshableVersion="3" recordCount="0" supportSubquery="1" supportAdvancedDrill="1" xr:uid="{7955122F-5A2F-4D5D-8F8E-04731C110B74}">
  <cacheSource type="external" connectionId="4"/>
  <cacheFields count="6">
    <cacheField name="[KDS_Matrix].[Kohorta (Year)].[Kohorta (Year)]" caption="Kohorta (Year)" numFmtId="0" hierarchy="73" level="1">
      <sharedItems count="4">
        <s v="2023"/>
        <s v="2024"/>
        <s v="2025"/>
        <s v="2026"/>
      </sharedItems>
    </cacheField>
    <cacheField name="[KDS_Matrix].[Kohorta (Month)].[Kohorta (Month)]" caption="Kohorta (Month)" numFmtId="0" hierarchy="75" level="1">
      <sharedItems count="12">
        <s v="lis"/>
        <s v="gru"/>
        <s v="sty"/>
        <s v="lut"/>
        <s v="mar"/>
        <s v="kwi"/>
        <s v="maj"/>
        <s v="cze"/>
        <s v="wrz"/>
        <s v="paź"/>
        <s v="lip"/>
        <s v="sie"/>
      </sharedItems>
    </cacheField>
    <cacheField name="[Measures].[Distinct Count of Klient 2]" caption="Distinct Count of Klient 2" numFmtId="0" hierarchy="91" level="32767"/>
    <cacheField name="[Measures].[Average of Kwota]" caption="Average of Kwota" numFmtId="0" hierarchy="89"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4"/>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5"/>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2" memberValueDatatype="130" unbalanced="0">
      <fieldsUsage count="2">
        <fieldUsage x="-1"/>
        <fieldUsage x="0"/>
      </fieldsUsage>
    </cacheHierarchy>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2" memberValueDatatype="130" unbalanced="0">
      <fieldsUsage count="2">
        <fieldUsage x="-1"/>
        <fieldUsage x="1"/>
      </fieldsUsage>
    </cacheHierarchy>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3912038" backgroundQuery="1" createdVersion="8" refreshedVersion="8" minRefreshableVersion="3" recordCount="0" supportSubquery="1" supportAdvancedDrill="1" xr:uid="{2FADE01C-95C3-4582-A108-5189EF2E06AC}">
  <cacheSource type="external" connectionId="4"/>
  <cacheFields count="3">
    <cacheField name="[Measures].[Average of LTV_Total]" caption="Average of LTV_Total" numFmtId="0" hierarchy="93"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1"/>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2"/>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oneField="1" hidden="1">
      <fieldsUsage count="1">
        <fieldUsage x="0"/>
      </fieldsUsage>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4027777" backgroundQuery="1" createdVersion="8" refreshedVersion="8" minRefreshableVersion="3" recordCount="0" supportSubquery="1" supportAdvancedDrill="1" xr:uid="{1F516DB1-FCD4-4EA4-AA28-7BADC36170F3}">
  <cacheSource type="external" connectionId="4"/>
  <cacheFields count="4">
    <cacheField name="[Measures].[Average of LTV_Total]" caption="Average of LTV_Total" numFmtId="0" hierarchy="93" level="32767"/>
    <cacheField name="[KDS_Matrix].[Wrocil].[Wrocil]" caption="Wrocil" numFmtId="0" hierarchy="62" level="1">
      <sharedItems containsSemiMixedTypes="0" containsNonDate="0" containsString="0"/>
    </cacheField>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2" memberValueDatatype="20" unbalanced="0">
      <fieldsUsage count="2">
        <fieldUsage x="-1"/>
        <fieldUsage x="1"/>
      </fieldsUsage>
    </cacheHierarchy>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3"/>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oneField="1" hidden="1">
      <fieldsUsage count="1">
        <fieldUsage x="0"/>
      </fieldsUsage>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4490739" backgroundQuery="1" createdVersion="8" refreshedVersion="8" minRefreshableVersion="3" recordCount="0" supportSubquery="1" supportAdvancedDrill="1" xr:uid="{249A74F9-1F1A-4157-A50F-C8FF9658B4EA}">
  <cacheSource type="external" connectionId="4"/>
  <cacheFields count="3">
    <cacheField name="[KDS_Matrix].[Czas dostępu].[Czas dostępu]" caption="Czas dostępu" numFmtId="0" hierarchy="69" level="1">
      <sharedItems count="3">
        <s v="2 Lata"/>
        <s v="Miesiąc"/>
        <s v="Rok"/>
      </sharedItems>
    </cacheField>
    <cacheField name="[Measures].[Sum of Wrocil]" caption="Sum of Wrocil" numFmtId="0" hierarchy="101" level="32767"/>
    <cacheField name="[KDS_Matrix].[Kohorta].[Kohorta]" caption="Kohorta" numFmtId="0" hierarchy="67"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0"/>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4606485" backgroundQuery="1" createdVersion="8" refreshedVersion="8" minRefreshableVersion="3" recordCount="0" supportSubquery="1" supportAdvancedDrill="1" xr:uid="{53AF6989-E1C5-450C-AB4A-E72EC7835718}">
  <cacheSource type="external" connectionId="4"/>
  <cacheFields count="4">
    <cacheField name="[KDS_Matrix].[Status_Sub].[Status_Sub]" caption="Status_Sub" numFmtId="0" hierarchy="71" level="1">
      <sharedItems containsSemiMixedTypes="0" containsNonDate="0" containsString="0"/>
    </cacheField>
    <cacheField name="[Measures].[Distinct Count of Klient 2]" caption="Distinct Count of Klient 2" numFmtId="0" hierarchy="91"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3"/>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fieldsUsage count="2">
        <fieldUsage x="-1"/>
        <fieldUsage x="0"/>
      </fieldsUsage>
    </cacheHierarchy>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4953701" backgroundQuery="1" createdVersion="8" refreshedVersion="8" minRefreshableVersion="3" recordCount="0" supportSubquery="1" supportAdvancedDrill="1" xr:uid="{F498758D-1404-424F-A0E7-6EE828FC396F}">
  <cacheSource type="external" connectionId="4"/>
  <cacheFields count="3">
    <cacheField name="[KDS_Matrix].[Czas dostępu].[Czas dostępu]" caption="Czas dostępu" numFmtId="0" hierarchy="69" level="1">
      <sharedItems count="3">
        <s v="2 Lata"/>
        <s v="Miesiąc"/>
        <s v="Rok"/>
      </sharedItems>
    </cacheField>
    <cacheField name="[Measures].[Distinct Count of Klient 2]" caption="Distinct Count of Klient 2" numFmtId="0" hierarchy="91" level="32767"/>
    <cacheField name="[KDS_Matrix].[Kohorta].[Kohorta]" caption="Kohorta" numFmtId="0" hierarchy="67"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0"/>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5300924" backgroundQuery="1" createdVersion="8" refreshedVersion="8" minRefreshableVersion="3" recordCount="0" supportSubquery="1" supportAdvancedDrill="1" xr:uid="{4B66C1F0-A281-42F0-8ED4-D3E28766A804}">
  <cacheSource type="external" connectionId="4"/>
  <cacheFields count="6">
    <cacheField name="[KDS_Cleaned_Transactions].[Data transakcji (Month)].[Data transakcji (Month)]" caption="Data transakcji (Month)" numFmtId="0" hierarchy="8" level="1">
      <sharedItems count="12">
        <s v="lis"/>
        <s v="gru"/>
        <s v="sty"/>
        <s v="lut"/>
        <s v="mar"/>
        <s v="kwi"/>
        <s v="maj"/>
        <s v="cze"/>
        <s v="lip"/>
        <s v="sie"/>
        <s v="wrz"/>
        <s v="paź"/>
      </sharedItems>
    </cacheField>
    <cacheField name="[KDS_Cleaned_Transactions].[Data transakcji (Year)].[Data transakcji (Year)]" caption="Data transakcji (Year)" numFmtId="0" hierarchy="6" level="1">
      <sharedItems count="4">
        <s v="2023"/>
        <s v="2024"/>
        <s v="2025"/>
        <s v="2026"/>
      </sharedItems>
    </cacheField>
    <cacheField name="[Measures].[Sum of Kwota]" caption="Sum of Kwota" numFmtId="0" hierarchy="86" level="32767"/>
    <cacheField name="[Measures].[Average of Kwota]" caption="Average of Kwota" numFmtId="0" hierarchy="89"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2" memberValueDatatype="130" unbalanced="0">
      <fieldsUsage count="2">
        <fieldUsage x="-1"/>
        <fieldUsage x="1"/>
      </fieldsUsage>
    </cacheHierarchy>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2" memberValueDatatype="130" unbalanced="0">
      <fieldsUsage count="2">
        <fieldUsage x="-1"/>
        <fieldUsage x="0"/>
      </fieldsUsage>
    </cacheHierarchy>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4"/>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5"/>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5648147" backgroundQuery="1" createdVersion="8" refreshedVersion="8" minRefreshableVersion="3" recordCount="0" supportSubquery="1" supportAdvancedDrill="1" xr:uid="{D35AEC64-3F28-4639-9120-8072CEC0A560}">
  <cacheSource type="external" connectionId="4"/>
  <cacheFields count="3">
    <cacheField name="[KDS_Matrix].[Czas dostępu].[Czas dostępu]" caption="Czas dostępu" numFmtId="0" hierarchy="69" level="1">
      <sharedItems count="3">
        <s v="2 Lata"/>
        <s v="Miesiąc"/>
        <s v="Rok"/>
      </sharedItems>
    </cacheField>
    <cacheField name="[Measures].[Sum of LTV_Total]" caption="Sum of LTV_Total" numFmtId="0" hierarchy="92" level="32767"/>
    <cacheField name="[KDS_Matrix].[Kohorta].[Kohorta]" caption="Kohorta" numFmtId="0" hierarchy="67"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2"/>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0"/>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oneField="1" hidden="1">
      <fieldsUsage count="1">
        <fieldUsage x="1"/>
      </fieldsUsage>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5879632" backgroundQuery="1" createdVersion="8" refreshedVersion="8" minRefreshableVersion="3" recordCount="0" supportSubquery="1" supportAdvancedDrill="1" xr:uid="{141F3C29-561D-48BD-AAC9-C349A83BBEC2}">
  <cacheSource type="external" connectionId="4"/>
  <cacheFields count="3">
    <cacheField name="[Measures].[Average of Suma_Miesiecy]" caption="Average of Suma_Miesiecy" numFmtId="0" hierarchy="95"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1"/>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2"/>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oneField="1" hidden="1">
      <fieldsUsage count="1">
        <fieldUsage x="0"/>
      </fieldsUsage>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6.557185995371" backgroundQuery="1" createdVersion="8" refreshedVersion="8" minRefreshableVersion="3" recordCount="0" supportSubquery="1" supportAdvancedDrill="1" xr:uid="{A5DF06FB-93C0-4A24-A825-E17A6608A825}">
  <cacheSource type="external" connectionId="4"/>
  <cacheFields count="3">
    <cacheField name="[Measures].[Average of LTV_Total]" caption="Average of LTV_Total" numFmtId="0" hierarchy="93" level="32767"/>
    <cacheField name="[KDS_Matrix].[Kohorta].[Kohorta]" caption="Kohorta" numFmtId="0" hierarchy="67" level="1">
      <sharedItems containsSemiMixedTypes="0" containsNonDate="0" containsString="0"/>
    </cacheField>
    <cacheField name="[KDS_Matrix].[Czas dostępu].[Czas dostępu]" caption="Czas dostępu" numFmtId="0" hierarchy="69" level="1">
      <sharedItems containsSemiMixedTypes="0" containsNonDate="0" containsString="0"/>
    </cacheField>
  </cacheFields>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fieldsUsage count="2">
        <fieldUsage x="-1"/>
        <fieldUsage x="1"/>
      </fieldsUsage>
    </cacheHierarchy>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fieldsUsage count="2">
        <fieldUsage x="-1"/>
        <fieldUsage x="2"/>
      </fieldsUsage>
    </cacheHierarchy>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oneField="1" hidden="1">
      <fieldsUsage count="1">
        <fieldUsage x="0"/>
      </fieldsUsage>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dimensions count="4">
    <dimension name="KDS_Cleaned_Transactions" uniqueName="[KDS_Cleaned_Transactions]" caption="KDS_Cleaned_Transactions"/>
    <dimension name="KDS_Long_Retention" uniqueName="[KDS_Long_Retention]" caption="KDS_Long_Retention"/>
    <dimension name="KDS_Matrix" uniqueName="[KDS_Matrix]" caption="KDS_Matrix"/>
    <dimension measure="1" name="Measures" uniqueName="[Measures]" caption="Measures"/>
  </dimensions>
  <measureGroups count="3">
    <measureGroup name="KDS_Cleaned_Transactions" caption="KDS_Cleaned_Transactions"/>
    <measureGroup name="KDS_Long_Retention" caption="KDS_Long_Retention"/>
    <measureGroup name="KDS_Matrix" caption="KDS_Matrix"/>
  </measureGroups>
  <maps count="5">
    <map measureGroup="0" dimension="0"/>
    <map measureGroup="0" dimension="2"/>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5.789440624998" backgroundQuery="1" createdVersion="3" refreshedVersion="8" minRefreshableVersion="3" recordCount="0" supportSubquery="1" supportAdvancedDrill="1" xr:uid="{15B7794D-3585-4917-857A-7C9D8F281A78}">
  <cacheSource type="external" connectionId="4">
    <extLst>
      <ext xmlns:x14="http://schemas.microsoft.com/office/spreadsheetml/2009/9/main" uri="{F057638F-6D5F-4e77-A914-E7F072B9BCA8}">
        <x14:sourceConnection name="ThisWorkbookDataModel"/>
      </ext>
    </extLst>
  </cacheSource>
  <cacheFields count="0"/>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2"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0" memberValueDatatype="7" unbalanced="0"/>
    <cacheHierarchy uniqueName="[KDS_Matrix].[Grupa Kohort]" caption="Grupa Kohort" attribute="1" defaultMemberUniqueName="[KDS_Matrix].[Grupa Kohort].[All]" allUniqueName="[KDS_Matrix].[Grupa Kohort].[All]" dimensionUniqueName="[KDS_Matrix]" displayFolder="" count="2" memberValueDatatype="130" unbalanced="0"/>
    <cacheHierarchy uniqueName="[KDS_Matrix].[Czas dostępu]" caption="Czas dostępu" attribute="1" defaultMemberUniqueName="[KDS_Matrix].[Czas dostępu].[All]" allUniqueName="[KDS_Matrix].[Czas dostępu].[All]" dimensionUniqueName="[KDS_Matrix]" displayFolder="" count="2" memberValueDatatype="130" unbalanced="0"/>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2"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524798626"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ww" refreshedDate="46135.78944108796" backgroundQuery="1" createdVersion="3" refreshedVersion="8" minRefreshableVersion="3" recordCount="0" supportSubquery="1" supportAdvancedDrill="1" xr:uid="{9D86A9BC-36B5-4C54-ADA1-E528BEF7FD94}">
  <cacheSource type="external" connectionId="4">
    <extLst>
      <ext xmlns:x14="http://schemas.microsoft.com/office/spreadsheetml/2009/9/main" uri="{F057638F-6D5F-4e77-A914-E7F072B9BCA8}">
        <x14:sourceConnection name="ThisWorkbookDataModel"/>
      </ext>
    </extLst>
  </cacheSource>
  <cacheFields count="0"/>
  <cacheHierarchies count="108">
    <cacheHierarchy uniqueName="[KDS_Cleaned_Transactions].[Data transakcji]" caption="Data transakcji" attribute="1" time="1" defaultMemberUniqueName="[KDS_Cleaned_Transactions].[Data transakcji].[All]" allUniqueName="[KDS_Cleaned_Transactions].[Data transakcji].[All]" dimensionUniqueName="[KDS_Cleaned_Transactions]" displayFolder="" count="0" memberValueDatatype="7" unbalanced="0"/>
    <cacheHierarchy uniqueName="[KDS_Cleaned_Transactions].[Klient]" caption="Klient" attribute="1" defaultMemberUniqueName="[KDS_Cleaned_Transactions].[Klient].[All]" allUniqueName="[KDS_Cleaned_Transactions].[Klient].[All]" dimensionUniqueName="[KDS_Cleaned_Transactions]" displayFolder="" count="0" memberValueDatatype="20" unbalanced="0"/>
    <cacheHierarchy uniqueName="[KDS_Cleaned_Transactions].[Kwota]" caption="Kwota" attribute="1" defaultMemberUniqueName="[KDS_Cleaned_Transactions].[Kwota].[All]" allUniqueName="[KDS_Cleaned_Transactions].[Kwota].[All]" dimensionUniqueName="[KDS_Cleaned_Transactions]" displayFolder="" count="0" memberValueDatatype="5" unbalanced="0"/>
    <cacheHierarchy uniqueName="[KDS_Cleaned_Transactions].[Nr Transakcji]" caption="Nr Transakcji" attribute="1" defaultMemberUniqueName="[KDS_Cleaned_Transactions].[Nr Transakcji].[All]" allUniqueName="[KDS_Cleaned_Transactions].[Nr Transakcji].[All]" dimensionUniqueName="[KDS_Cleaned_Transactions]" displayFolder="" count="0" memberValueDatatype="20" unbalanced="0"/>
    <cacheHierarchy uniqueName="[KDS_Cleaned_Transactions].[Wiek_Msc]" caption="Wiek_Msc" attribute="1" defaultMemberUniqueName="[KDS_Cleaned_Transactions].[Wiek_Msc].[All]" allUniqueName="[KDS_Cleaned_Transactions].[Wiek_Msc].[All]" dimensionUniqueName="[KDS_Cleaned_Transactions]" displayFolder="" count="0" memberValueDatatype="20" unbalanced="0"/>
    <cacheHierarchy uniqueName="[KDS_Cleaned_Transactions].[LTV Narastajaco]" caption="LTV Narastajaco" attribute="1" defaultMemberUniqueName="[KDS_Cleaned_Transactions].[LTV Narastajaco].[All]" allUniqueName="[KDS_Cleaned_Transactions].[LTV Narastajaco].[All]" dimensionUniqueName="[KDS_Cleaned_Transactions]" displayFolder="" count="0" memberValueDatatype="5" unbalanced="0"/>
    <cacheHierarchy uniqueName="[KDS_Cleaned_Transactions].[Data transakcji (Year)]" caption="Data transakcji (Year)" attribute="1" defaultMemberUniqueName="[KDS_Cleaned_Transactions].[Data transakcji (Year)].[All]" allUniqueName="[KDS_Cleaned_Transactions].[Data transakcji (Year)].[All]" dimensionUniqueName="[KDS_Cleaned_Transactions]" displayFolder="" count="0" memberValueDatatype="130" unbalanced="0"/>
    <cacheHierarchy uniqueName="[KDS_Cleaned_Transactions].[Data transakcji (Quarter)]" caption="Data transakcji (Quarter)" attribute="1" defaultMemberUniqueName="[KDS_Cleaned_Transactions].[Data transakcji (Quarter)].[All]" allUniqueName="[KDS_Cleaned_Transactions].[Data transakcji (Quarter)].[All]" dimensionUniqueName="[KDS_Cleaned_Transactions]" displayFolder="" count="0" memberValueDatatype="130" unbalanced="0"/>
    <cacheHierarchy uniqueName="[KDS_Cleaned_Transactions].[Data transakcji (Month)]" caption="Data transakcji (Month)" attribute="1" defaultMemberUniqueName="[KDS_Cleaned_Transactions].[Data transakcji (Month)].[All]" allUniqueName="[KDS_Cleaned_Transactions].[Data transakcji (Month)].[All]" dimensionUniqueName="[KDS_Cleaned_Transactions]" displayFolder="" count="0" memberValueDatatype="130" unbalanced="0"/>
    <cacheHierarchy uniqueName="[KDS_Long_Retention].[Klient]" caption="Klient" attribute="1" defaultMemberUniqueName="[KDS_Long_Retention].[Klient].[All]" allUniqueName="[KDS_Long_Retention].[Klient].[All]" dimensionUniqueName="[KDS_Long_Retention]" displayFolder="" count="0" memberValueDatatype="20" unbalanced="0"/>
    <cacheHierarchy uniqueName="[KDS_Long_Retention].[Kohorta]" caption="Kohorta" attribute="1" time="1" defaultMemberUniqueName="[KDS_Long_Retention].[Kohorta].[All]" allUniqueName="[KDS_Long_Retention].[Kohorta].[All]" dimensionUniqueName="[KDS_Long_Retention]" displayFolder="" count="0" memberValueDatatype="7" unbalanced="0"/>
    <cacheHierarchy uniqueName="[KDS_Long_Retention].[Grupa Kohort]" caption="Grupa Kohort" attribute="1" defaultMemberUniqueName="[KDS_Long_Retention].[Grupa Kohort].[All]" allUniqueName="[KDS_Long_Retention].[Grupa Kohort].[All]" dimensionUniqueName="[KDS_Long_Retention]" displayFolder="" count="0" memberValueDatatype="130" unbalanced="0"/>
    <cacheHierarchy uniqueName="[KDS_Long_Retention].[Czas dostępu]" caption="Czas dostępu" attribute="1" defaultMemberUniqueName="[KDS_Long_Retention].[Czas dostępu].[All]" allUniqueName="[KDS_Long_Retention].[Czas dostępu].[All]" dimensionUniqueName="[KDS_Long_Retention]" displayFolder="" count="0" memberValueDatatype="130" unbalanced="0"/>
    <cacheHierarchy uniqueName="[KDS_Long_Retention].[Suma_Miesiecy]" caption="Suma_Miesiecy" attribute="1" defaultMemberUniqueName="[KDS_Long_Retention].[Suma_Miesiecy].[All]" allUniqueName="[KDS_Long_Retention].[Suma_Miesiecy].[All]" dimensionUniqueName="[KDS_Long_Retention]" displayFolder="" count="0" memberValueDatatype="20" unbalanced="0"/>
    <cacheHierarchy uniqueName="[KDS_Long_Retention].[Wrocil]" caption="Wrocil" attribute="1" defaultMemberUniqueName="[KDS_Long_Retention].[Wrocil].[All]" allUniqueName="[KDS_Long_Retention].[Wrocil].[All]" dimensionUniqueName="[KDS_Long_Retention]" displayFolder="" count="0" memberValueDatatype="20" unbalanced="0"/>
    <cacheHierarchy uniqueName="[KDS_Long_Retention].[Pierwsza płatność]" caption="Pierwsza płatność" attribute="1" time="1" defaultMemberUniqueName="[KDS_Long_Retention].[Pierwsza płatność].[All]" allUniqueName="[KDS_Long_Retention].[Pierwsza płatność].[All]" dimensionUniqueName="[KDS_Long_Retention]" displayFolder="" count="0" memberValueDatatype="7" unbalanced="0"/>
    <cacheHierarchy uniqueName="[KDS_Long_Retention].[Ostatnia płatność]" caption="Ostatnia płatność" attribute="1" time="1" defaultMemberUniqueName="[KDS_Long_Retention].[Ostatnia płatność].[All]" allUniqueName="[KDS_Long_Retention].[Ostatnia płatność].[All]" dimensionUniqueName="[KDS_Long_Retention]" displayFolder="" count="0" memberValueDatatype="7" unbalanced="0"/>
    <cacheHierarchy uniqueName="[KDS_Long_Retention].[Zmiana planu]" caption="Zmiana planu" attribute="1" defaultMemberUniqueName="[KDS_Long_Retention].[Zmiana planu].[All]" allUniqueName="[KDS_Long_Retention].[Zmiana planu].[All]" dimensionUniqueName="[KDS_Long_Retention]" displayFolder="" count="0" memberValueDatatype="130" unbalanced="0"/>
    <cacheHierarchy uniqueName="[KDS_Long_Retention].[Status_Sub]" caption="Status_Sub" attribute="1" defaultMemberUniqueName="[KDS_Long_Retention].[Status_Sub].[All]" allUniqueName="[KDS_Long_Retention].[Status_Sub].[All]" dimensionUniqueName="[KDS_Long_Retention]" displayFolder="" count="0" memberValueDatatype="130" unbalanced="0"/>
    <cacheHierarchy uniqueName="[KDS_Long_Retention].[LTV_Total]" caption="LTV_Total" attribute="1" defaultMemberUniqueName="[KDS_Long_Retention].[LTV_Total].[All]" allUniqueName="[KDS_Long_Retention].[LTV_Total].[All]" dimensionUniqueName="[KDS_Long_Retention]" displayFolder="" count="0" memberValueDatatype="5" unbalanced="0"/>
    <cacheHierarchy uniqueName="[KDS_Long_Retention].[Typ_Ceny]" caption="Typ_Ceny" attribute="1" defaultMemberUniqueName="[KDS_Long_Retention].[Typ_Ceny].[All]" allUniqueName="[KDS_Long_Retention].[Typ_Ceny].[All]" dimensionUniqueName="[KDS_Long_Retention]" displayFolder="" count="0" memberValueDatatype="130" unbalanced="0"/>
    <cacheHierarchy uniqueName="[KDS_Long_Retention].[Staly_Klient]" caption="Staly_Klient" attribute="1" defaultMemberUniqueName="[KDS_Long_Retention].[Staly_Klient].[All]" allUniqueName="[KDS_Long_Retention].[Staly_Klient].[All]" dimensionUniqueName="[KDS_Long_Retention]" displayFolder="" count="0" memberValueDatatype="130" unbalanced="0"/>
    <cacheHierarchy uniqueName="[KDS_Long_Retention].[Data_Miesiac]" caption="Data_Miesiac" attribute="1" time="1" defaultMemberUniqueName="[KDS_Long_Retention].[Data_Miesiac].[All]" allUniqueName="[KDS_Long_Retention].[Data_Miesiac].[All]" dimensionUniqueName="[KDS_Long_Retention]" displayFolder="" count="0" memberValueDatatype="7" unbalanced="0"/>
    <cacheHierarchy uniqueName="[KDS_Long_Retention].[Aktywny]" caption="Aktywny" attribute="1" defaultMemberUniqueName="[KDS_Long_Retention].[Aktywny].[All]" allUniqueName="[KDS_Long_Retention].[Aktywny].[All]" dimensionUniqueName="[KDS_Long_Retention]" displayFolder="" count="0" memberValueDatatype="20" unbalanced="0"/>
    <cacheHierarchy uniqueName="[KDS_Long_Retention].[Miesiac_Relatywny]" caption="Miesiac_Relatywny" attribute="1" defaultMemberUniqueName="[KDS_Long_Retention].[Miesiac_Relatywny].[All]" allUniqueName="[KDS_Long_Retention].[Miesiac_Relatywny].[All]" dimensionUniqueName="[KDS_Long_Retention]" displayFolder="" count="0" memberValueDatatype="20" unbalanced="0"/>
    <cacheHierarchy uniqueName="[KDS_Long_Retention].[Kohorta (Year)]" caption="Kohorta (Year)" attribute="1" defaultMemberUniqueName="[KDS_Long_Retention].[Kohorta (Year)].[All]" allUniqueName="[KDS_Long_Retention].[Kohorta (Year)].[All]" dimensionUniqueName="[KDS_Long_Retention]" displayFolder="" count="0" memberValueDatatype="130" unbalanced="0"/>
    <cacheHierarchy uniqueName="[KDS_Long_Retention].[Kohorta (Quarter)]" caption="Kohorta (Quarter)" attribute="1" defaultMemberUniqueName="[KDS_Long_Retention].[Kohorta (Quarter)].[All]" allUniqueName="[KDS_Long_Retention].[Kohorta (Quarter)].[All]" dimensionUniqueName="[KDS_Long_Retention]" displayFolder="" count="0" memberValueDatatype="130" unbalanced="0"/>
    <cacheHierarchy uniqueName="[KDS_Long_Retention].[Kohorta (Month)]" caption="Kohorta (Month)" attribute="1" defaultMemberUniqueName="[KDS_Long_Retention].[Kohorta (Month)].[All]" allUniqueName="[KDS_Long_Retention].[Kohorta (Month)].[All]" dimensionUniqueName="[KDS_Long_Retention]" displayFolder="" count="0" memberValueDatatype="130" unbalanced="0"/>
    <cacheHierarchy uniqueName="[KDS_Long_Retention].[Data_Miesiac (Year)]" caption="Data_Miesiac (Year)" attribute="1" defaultMemberUniqueName="[KDS_Long_Retention].[Data_Miesiac (Year)].[All]" allUniqueName="[KDS_Long_Retention].[Data_Miesiac (Year)].[All]" dimensionUniqueName="[KDS_Long_Retention]" displayFolder="" count="0" memberValueDatatype="130" unbalanced="0"/>
    <cacheHierarchy uniqueName="[KDS_Long_Retention].[Data_Miesiac (Quarter)]" caption="Data_Miesiac (Quarter)" attribute="1" defaultMemberUniqueName="[KDS_Long_Retention].[Data_Miesiac (Quarter)].[All]" allUniqueName="[KDS_Long_Retention].[Data_Miesiac (Quarter)].[All]" dimensionUniqueName="[KDS_Long_Retention]" displayFolder="" count="0" memberValueDatatype="130" unbalanced="0"/>
    <cacheHierarchy uniqueName="[KDS_Long_Retention].[Data_Miesiac (Month)]" caption="Data_Miesiac (Month)" attribute="1" defaultMemberUniqueName="[KDS_Long_Retention].[Data_Miesiac (Month)].[All]" allUniqueName="[KDS_Long_Retention].[Data_Miesiac (Month)].[All]" dimensionUniqueName="[KDS_Long_Retention]" displayFolder="" count="0" memberValueDatatype="130" unbalanced="0"/>
    <cacheHierarchy uniqueName="[KDS_Matrix].[Klient]" caption="Klient" attribute="1" defaultMemberUniqueName="[KDS_Matrix].[Klient].[All]" allUniqueName="[KDS_Matrix].[Klient].[All]" dimensionUniqueName="[KDS_Matrix]" displayFolder="" count="0" memberValueDatatype="20" unbalanced="0"/>
    <cacheHierarchy uniqueName="[KDS_Matrix].[2023-11]" caption="2023-11" attribute="1" defaultMemberUniqueName="[KDS_Matrix].[2023-11].[All]" allUniqueName="[KDS_Matrix].[2023-11].[All]" dimensionUniqueName="[KDS_Matrix]" displayFolder="" count="0" memberValueDatatype="20" unbalanced="0"/>
    <cacheHierarchy uniqueName="[KDS_Matrix].[2023-12]" caption="2023-12" attribute="1" defaultMemberUniqueName="[KDS_Matrix].[2023-12].[All]" allUniqueName="[KDS_Matrix].[2023-12].[All]" dimensionUniqueName="[KDS_Matrix]" displayFolder="" count="0" memberValueDatatype="20" unbalanced="0"/>
    <cacheHierarchy uniqueName="[KDS_Matrix].[2024-01]" caption="2024-01" attribute="1" defaultMemberUniqueName="[KDS_Matrix].[2024-01].[All]" allUniqueName="[KDS_Matrix].[2024-01].[All]" dimensionUniqueName="[KDS_Matrix]" displayFolder="" count="0" memberValueDatatype="20" unbalanced="0"/>
    <cacheHierarchy uniqueName="[KDS_Matrix].[2024-02]" caption="2024-02" attribute="1" defaultMemberUniqueName="[KDS_Matrix].[2024-02].[All]" allUniqueName="[KDS_Matrix].[2024-02].[All]" dimensionUniqueName="[KDS_Matrix]" displayFolder="" count="0" memberValueDatatype="20" unbalanced="0"/>
    <cacheHierarchy uniqueName="[KDS_Matrix].[2024-03]" caption="2024-03" attribute="1" defaultMemberUniqueName="[KDS_Matrix].[2024-03].[All]" allUniqueName="[KDS_Matrix].[2024-03].[All]" dimensionUniqueName="[KDS_Matrix]" displayFolder="" count="0" memberValueDatatype="20" unbalanced="0"/>
    <cacheHierarchy uniqueName="[KDS_Matrix].[2024-04]" caption="2024-04" attribute="1" defaultMemberUniqueName="[KDS_Matrix].[2024-04].[All]" allUniqueName="[KDS_Matrix].[2024-04].[All]" dimensionUniqueName="[KDS_Matrix]" displayFolder="" count="0" memberValueDatatype="20" unbalanced="0"/>
    <cacheHierarchy uniqueName="[KDS_Matrix].[2024-05]" caption="2024-05" attribute="1" defaultMemberUniqueName="[KDS_Matrix].[2024-05].[All]" allUniqueName="[KDS_Matrix].[2024-05].[All]" dimensionUniqueName="[KDS_Matrix]" displayFolder="" count="0" memberValueDatatype="20" unbalanced="0"/>
    <cacheHierarchy uniqueName="[KDS_Matrix].[2024-06]" caption="2024-06" attribute="1" defaultMemberUniqueName="[KDS_Matrix].[2024-06].[All]" allUniqueName="[KDS_Matrix].[2024-06].[All]" dimensionUniqueName="[KDS_Matrix]" displayFolder="" count="0" memberValueDatatype="20" unbalanced="0"/>
    <cacheHierarchy uniqueName="[KDS_Matrix].[2024-07]" caption="2024-07" attribute="1" defaultMemberUniqueName="[KDS_Matrix].[2024-07].[All]" allUniqueName="[KDS_Matrix].[2024-07].[All]" dimensionUniqueName="[KDS_Matrix]" displayFolder="" count="0" memberValueDatatype="20" unbalanced="0"/>
    <cacheHierarchy uniqueName="[KDS_Matrix].[2024-08]" caption="2024-08" attribute="1" defaultMemberUniqueName="[KDS_Matrix].[2024-08].[All]" allUniqueName="[KDS_Matrix].[2024-08].[All]" dimensionUniqueName="[KDS_Matrix]" displayFolder="" count="0" memberValueDatatype="20" unbalanced="0"/>
    <cacheHierarchy uniqueName="[KDS_Matrix].[2024-09]" caption="2024-09" attribute="1" defaultMemberUniqueName="[KDS_Matrix].[2024-09].[All]" allUniqueName="[KDS_Matrix].[2024-09].[All]" dimensionUniqueName="[KDS_Matrix]" displayFolder="" count="0" memberValueDatatype="20" unbalanced="0"/>
    <cacheHierarchy uniqueName="[KDS_Matrix].[2024-10]" caption="2024-10" attribute="1" defaultMemberUniqueName="[KDS_Matrix].[2024-10].[All]" allUniqueName="[KDS_Matrix].[2024-10].[All]" dimensionUniqueName="[KDS_Matrix]" displayFolder="" count="0" memberValueDatatype="20" unbalanced="0"/>
    <cacheHierarchy uniqueName="[KDS_Matrix].[2024-11]" caption="2024-11" attribute="1" defaultMemberUniqueName="[KDS_Matrix].[2024-11].[All]" allUniqueName="[KDS_Matrix].[2024-11].[All]" dimensionUniqueName="[KDS_Matrix]" displayFolder="" count="0" memberValueDatatype="20" unbalanced="0"/>
    <cacheHierarchy uniqueName="[KDS_Matrix].[2024-12]" caption="2024-12" attribute="1" defaultMemberUniqueName="[KDS_Matrix].[2024-12].[All]" allUniqueName="[KDS_Matrix].[2024-12].[All]" dimensionUniqueName="[KDS_Matrix]" displayFolder="" count="0" memberValueDatatype="20" unbalanced="0"/>
    <cacheHierarchy uniqueName="[KDS_Matrix].[2025-01]" caption="2025-01" attribute="1" defaultMemberUniqueName="[KDS_Matrix].[2025-01].[All]" allUniqueName="[KDS_Matrix].[2025-01].[All]" dimensionUniqueName="[KDS_Matrix]" displayFolder="" count="0" memberValueDatatype="20" unbalanced="0"/>
    <cacheHierarchy uniqueName="[KDS_Matrix].[2025-02]" caption="2025-02" attribute="1" defaultMemberUniqueName="[KDS_Matrix].[2025-02].[All]" allUniqueName="[KDS_Matrix].[2025-02].[All]" dimensionUniqueName="[KDS_Matrix]" displayFolder="" count="0" memberValueDatatype="20" unbalanced="0"/>
    <cacheHierarchy uniqueName="[KDS_Matrix].[2025-03]" caption="2025-03" attribute="1" defaultMemberUniqueName="[KDS_Matrix].[2025-03].[All]" allUniqueName="[KDS_Matrix].[2025-03].[All]" dimensionUniqueName="[KDS_Matrix]" displayFolder="" count="0" memberValueDatatype="20" unbalanced="0"/>
    <cacheHierarchy uniqueName="[KDS_Matrix].[2025-04]" caption="2025-04" attribute="1" defaultMemberUniqueName="[KDS_Matrix].[2025-04].[All]" allUniqueName="[KDS_Matrix].[2025-04].[All]" dimensionUniqueName="[KDS_Matrix]" displayFolder="" count="0" memberValueDatatype="20" unbalanced="0"/>
    <cacheHierarchy uniqueName="[KDS_Matrix].[2025-05]" caption="2025-05" attribute="1" defaultMemberUniqueName="[KDS_Matrix].[2025-05].[All]" allUniqueName="[KDS_Matrix].[2025-05].[All]" dimensionUniqueName="[KDS_Matrix]" displayFolder="" count="0" memberValueDatatype="20" unbalanced="0"/>
    <cacheHierarchy uniqueName="[KDS_Matrix].[2025-06]" caption="2025-06" attribute="1" defaultMemberUniqueName="[KDS_Matrix].[2025-06].[All]" allUniqueName="[KDS_Matrix].[2025-06].[All]" dimensionUniqueName="[KDS_Matrix]" displayFolder="" count="0" memberValueDatatype="20" unbalanced="0"/>
    <cacheHierarchy uniqueName="[KDS_Matrix].[2025-07]" caption="2025-07" attribute="1" defaultMemberUniqueName="[KDS_Matrix].[2025-07].[All]" allUniqueName="[KDS_Matrix].[2025-07].[All]" dimensionUniqueName="[KDS_Matrix]" displayFolder="" count="0" memberValueDatatype="20" unbalanced="0"/>
    <cacheHierarchy uniqueName="[KDS_Matrix].[2025-08]" caption="2025-08" attribute="1" defaultMemberUniqueName="[KDS_Matrix].[2025-08].[All]" allUniqueName="[KDS_Matrix].[2025-08].[All]" dimensionUniqueName="[KDS_Matrix]" displayFolder="" count="0" memberValueDatatype="20" unbalanced="0"/>
    <cacheHierarchy uniqueName="[KDS_Matrix].[2025-09]" caption="2025-09" attribute="1" defaultMemberUniqueName="[KDS_Matrix].[2025-09].[All]" allUniqueName="[KDS_Matrix].[2025-09].[All]" dimensionUniqueName="[KDS_Matrix]" displayFolder="" count="0" memberValueDatatype="20" unbalanced="0"/>
    <cacheHierarchy uniqueName="[KDS_Matrix].[2025-10]" caption="2025-10" attribute="1" defaultMemberUniqueName="[KDS_Matrix].[2025-10].[All]" allUniqueName="[KDS_Matrix].[2025-10].[All]" dimensionUniqueName="[KDS_Matrix]" displayFolder="" count="0" memberValueDatatype="20" unbalanced="0"/>
    <cacheHierarchy uniqueName="[KDS_Matrix].[2025-11]" caption="2025-11" attribute="1" defaultMemberUniqueName="[KDS_Matrix].[2025-11].[All]" allUniqueName="[KDS_Matrix].[2025-11].[All]" dimensionUniqueName="[KDS_Matrix]" displayFolder="" count="0" memberValueDatatype="20" unbalanced="0"/>
    <cacheHierarchy uniqueName="[KDS_Matrix].[2025-12]" caption="2025-12" attribute="1" defaultMemberUniqueName="[KDS_Matrix].[2025-12].[All]" allUniqueName="[KDS_Matrix].[2025-12].[All]" dimensionUniqueName="[KDS_Matrix]" displayFolder="" count="0" memberValueDatatype="20" unbalanced="0"/>
    <cacheHierarchy uniqueName="[KDS_Matrix].[2026-01]" caption="2026-01" attribute="1" defaultMemberUniqueName="[KDS_Matrix].[2026-01].[All]" allUniqueName="[KDS_Matrix].[2026-01].[All]" dimensionUniqueName="[KDS_Matrix]" displayFolder="" count="0" memberValueDatatype="20" unbalanced="0"/>
    <cacheHierarchy uniqueName="[KDS_Matrix].[2026-02]" caption="2026-02" attribute="1" defaultMemberUniqueName="[KDS_Matrix].[2026-02].[All]" allUniqueName="[KDS_Matrix].[2026-02].[All]" dimensionUniqueName="[KDS_Matrix]" displayFolder="" count="0" memberValueDatatype="20" unbalanced="0"/>
    <cacheHierarchy uniqueName="[KDS_Matrix].[2026-03]" caption="2026-03" attribute="1" defaultMemberUniqueName="[KDS_Matrix].[2026-03].[All]" allUniqueName="[KDS_Matrix].[2026-03].[All]" dimensionUniqueName="[KDS_Matrix]" displayFolder="" count="0" memberValueDatatype="20" unbalanced="0"/>
    <cacheHierarchy uniqueName="[KDS_Matrix].[Suma_Miesiecy]" caption="Suma_Miesiecy" attribute="1" defaultMemberUniqueName="[KDS_Matrix].[Suma_Miesiecy].[All]" allUniqueName="[KDS_Matrix].[Suma_Miesiecy].[All]" dimensionUniqueName="[KDS_Matrix]" displayFolder="" count="0" memberValueDatatype="20" unbalanced="0"/>
    <cacheHierarchy uniqueName="[KDS_Matrix].[Wrocil]" caption="Wrocil" attribute="1" defaultMemberUniqueName="[KDS_Matrix].[Wrocil].[All]" allUniqueName="[KDS_Matrix].[Wrocil].[All]" dimensionUniqueName="[KDS_Matrix]" displayFolder="" count="0" memberValueDatatype="20" unbalanced="0"/>
    <cacheHierarchy uniqueName="[KDS_Matrix].[Typ_Ceny]" caption="Typ_Ceny" attribute="1" defaultMemberUniqueName="[KDS_Matrix].[Typ_Ceny].[All]" allUniqueName="[KDS_Matrix].[Typ_Ceny].[All]" dimensionUniqueName="[KDS_Matrix]" displayFolder="" count="0" memberValueDatatype="130" unbalanced="0"/>
    <cacheHierarchy uniqueName="[KDS_Matrix].[Staly_Klient]" caption="Staly_Klient" attribute="1" defaultMemberUniqueName="[KDS_Matrix].[Staly_Klient].[All]" allUniqueName="[KDS_Matrix].[Staly_Klient].[All]" dimensionUniqueName="[KDS_Matrix]" displayFolder="" count="0" memberValueDatatype="130" unbalanced="0"/>
    <cacheHierarchy uniqueName="[KDS_Matrix].[Pierwsza płatność]" caption="Pierwsza płatność" attribute="1" time="1" defaultMemberUniqueName="[KDS_Matrix].[Pierwsza płatność].[All]" allUniqueName="[KDS_Matrix].[Pierwsza płatność].[All]" dimensionUniqueName="[KDS_Matrix]" displayFolder="" count="0" memberValueDatatype="7" unbalanced="0"/>
    <cacheHierarchy uniqueName="[KDS_Matrix].[Ostatnia płatność]" caption="Ostatnia płatność" attribute="1" time="1" defaultMemberUniqueName="[KDS_Matrix].[Ostatnia płatność].[All]" allUniqueName="[KDS_Matrix].[Ostatnia płatność].[All]" dimensionUniqueName="[KDS_Matrix]" displayFolder="" count="0" memberValueDatatype="7" unbalanced="0"/>
    <cacheHierarchy uniqueName="[KDS_Matrix].[Kohorta]" caption="Kohorta" attribute="1" time="1" defaultMemberUniqueName="[KDS_Matrix].[Kohorta].[All]" allUniqueName="[KDS_Matrix].[Kohorta].[All]" dimensionUniqueName="[KDS_Matrix]" displayFolder="" count="2" memberValueDatatype="7" unbalanced="0"/>
    <cacheHierarchy uniqueName="[KDS_Matrix].[Grupa Kohort]" caption="Grupa Kohort" attribute="1" defaultMemberUniqueName="[KDS_Matrix].[Grupa Kohort].[All]" allUniqueName="[KDS_Matrix].[Grupa Kohort].[All]" dimensionUniqueName="[KDS_Matrix]" displayFolder="" count="0" memberValueDatatype="130" unbalanced="0"/>
    <cacheHierarchy uniqueName="[KDS_Matrix].[Czas dostępu]" caption="Czas dostępu" attribute="1" defaultMemberUniqueName="[KDS_Matrix].[Czas dostępu].[All]" allUniqueName="[KDS_Matrix].[Czas dostępu].[All]" dimensionUniqueName="[KDS_Matrix]" displayFolder="" count="0" memberValueDatatype="130" unbalanced="0"/>
    <cacheHierarchy uniqueName="[KDS_Matrix].[Zmiana planu]" caption="Zmiana planu" attribute="1" defaultMemberUniqueName="[KDS_Matrix].[Zmiana planu].[All]" allUniqueName="[KDS_Matrix].[Zmiana planu].[All]" dimensionUniqueName="[KDS_Matrix]" displayFolder="" count="0" memberValueDatatype="130" unbalanced="0"/>
    <cacheHierarchy uniqueName="[KDS_Matrix].[Status_Sub]" caption="Status_Sub" attribute="1" defaultMemberUniqueName="[KDS_Matrix].[Status_Sub].[All]" allUniqueName="[KDS_Matrix].[Status_Sub].[All]" dimensionUniqueName="[KDS_Matrix]" displayFolder="" count="0" memberValueDatatype="130" unbalanced="0"/>
    <cacheHierarchy uniqueName="[KDS_Matrix].[LTV_Total]" caption="LTV_Total" attribute="1" defaultMemberUniqueName="[KDS_Matrix].[LTV_Total].[All]" allUniqueName="[KDS_Matrix].[LTV_Total].[All]" dimensionUniqueName="[KDS_Matrix]" displayFolder="" count="0" memberValueDatatype="5" unbalanced="0"/>
    <cacheHierarchy uniqueName="[KDS_Matrix].[Kohorta (Year)]" caption="Kohorta (Year)" attribute="1" defaultMemberUniqueName="[KDS_Matrix].[Kohorta (Year)].[All]" allUniqueName="[KDS_Matrix].[Kohorta (Year)].[All]" dimensionUniqueName="[KDS_Matrix]" displayFolder="" count="0" memberValueDatatype="130" unbalanced="0"/>
    <cacheHierarchy uniqueName="[KDS_Matrix].[Kohorta (Quarter)]" caption="Kohorta (Quarter)" attribute="1" defaultMemberUniqueName="[KDS_Matrix].[Kohorta (Quarter)].[All]" allUniqueName="[KDS_Matrix].[Kohorta (Quarter)].[All]" dimensionUniqueName="[KDS_Matrix]" displayFolder="" count="0" memberValueDatatype="130" unbalanced="0"/>
    <cacheHierarchy uniqueName="[KDS_Matrix].[Kohorta (Month)]" caption="Kohorta (Month)" attribute="1" defaultMemberUniqueName="[KDS_Matrix].[Kohorta (Month)].[All]" allUniqueName="[KDS_Matrix].[Kohorta (Month)].[All]" dimensionUniqueName="[KDS_Matrix]" displayFolder="" count="0" memberValueDatatype="130" unbalanced="0"/>
    <cacheHierarchy uniqueName="[KDS_Cleaned_Transactions].[Data transakcji (Month Index)]" caption="Data transakcji (Month Index)" attribute="1" defaultMemberUniqueName="[KDS_Cleaned_Transactions].[Data transakcji (Month Index)].[All]" allUniqueName="[KDS_Cleaned_Transactions].[Data transakcji (Month Index)].[All]" dimensionUniqueName="[KDS_Cleaned_Transactions]" displayFolder="" count="0" memberValueDatatype="20" unbalanced="0" hidden="1"/>
    <cacheHierarchy uniqueName="[KDS_Long_Retention].[Data_Miesiac (Month Index)]" caption="Data_Miesiac (Month Index)" attribute="1" defaultMemberUniqueName="[KDS_Long_Retention].[Data_Miesiac (Month Index)].[All]" allUniqueName="[KDS_Long_Retention].[Data_Miesiac (Month Index)].[All]" dimensionUniqueName="[KDS_Long_Retention]" displayFolder="" count="0" memberValueDatatype="20" unbalanced="0" hidden="1"/>
    <cacheHierarchy uniqueName="[KDS_Long_Retention].[Kohorta (Month Index)]" caption="Kohorta (Month Index)" attribute="1" defaultMemberUniqueName="[KDS_Long_Retention].[Kohorta (Month Index)].[All]" allUniqueName="[KDS_Long_Retention].[Kohorta (Month Index)].[All]" dimensionUniqueName="[KDS_Long_Retention]" displayFolder="" count="0" memberValueDatatype="20" unbalanced="0" hidden="1"/>
    <cacheHierarchy uniqueName="[KDS_Matrix].[Kohorta (Month Index)]" caption="Kohorta (Month Index)" attribute="1" defaultMemberUniqueName="[KDS_Matrix].[Kohorta (Month Index)].[All]" allUniqueName="[KDS_Matrix].[Kohorta (Month Index)].[All]" dimensionUniqueName="[KDS_Matrix]" displayFolder="" count="0" memberValueDatatype="20" unbalanced="0" hidden="1"/>
    <cacheHierarchy uniqueName="[Measures].[Retencja po 12 miesiacach]" caption="Retencja po 12 miesiacach" measure="1" displayFolder="" measureGroup="KDS_Long_Retention" count="0"/>
    <cacheHierarchy uniqueName="[Measures].[Stali]" caption="Stali" measure="1" displayFolder="" measureGroup="KDS_Matrix" count="0"/>
    <cacheHierarchy uniqueName="[Measures].[__XL_Count KDS_Cleaned_Transactions]" caption="__XL_Count KDS_Cleaned_Transactions" measure="1" displayFolder="" measureGroup="KDS_Cleaned_Transactions" count="0" hidden="1"/>
    <cacheHierarchy uniqueName="[Measures].[__XL_Count KDS_Long_Retention]" caption="__XL_Count KDS_Long_Retention" measure="1" displayFolder="" measureGroup="KDS_Long_Retention" count="0" hidden="1"/>
    <cacheHierarchy uniqueName="[Measures].[__XL_Count KDS_Matrix]" caption="__XL_Count KDS_Matrix" measure="1" displayFolder="" measureGroup="KDS_Matrix" count="0" hidden="1"/>
    <cacheHierarchy uniqueName="[Measures].[__No measures defined]" caption="__No measures defined" measure="1" displayFolder="" count="0" hidden="1"/>
    <cacheHierarchy uniqueName="[Measures].[Sum of Kwota]" caption="Sum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caption="Sum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Distinct Count of Klient]" caption="Distinct Count of Klient" measure="1" displayFolder="" measureGroup="KDS_Cleaned_Transactions" count="0" hidden="1">
      <extLst>
        <ext xmlns:x15="http://schemas.microsoft.com/office/spreadsheetml/2010/11/main" uri="{B97F6D7D-B522-45F9-BDA1-12C45D357490}">
          <x15:cacheHierarchy aggregatedColumn="1"/>
        </ext>
      </extLst>
    </cacheHierarchy>
    <cacheHierarchy uniqueName="[Measures].[Average of Kwota]" caption="Average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Klient 2]" caption="Sum of Klient 2" measure="1" displayFolder="" measureGroup="KDS_Matrix" count="0" hidden="1">
      <extLst>
        <ext xmlns:x15="http://schemas.microsoft.com/office/spreadsheetml/2010/11/main" uri="{B97F6D7D-B522-45F9-BDA1-12C45D357490}">
          <x15:cacheHierarchy aggregatedColumn="31"/>
        </ext>
      </extLst>
    </cacheHierarchy>
    <cacheHierarchy uniqueName="[Measures].[Distinct Count of Klient 2]" caption="Distinct Count of Klient 2" measure="1" displayFolder="" measureGroup="KDS_Matrix" count="0" hidden="1">
      <extLst>
        <ext xmlns:x15="http://schemas.microsoft.com/office/spreadsheetml/2010/11/main" uri="{B97F6D7D-B522-45F9-BDA1-12C45D357490}">
          <x15:cacheHierarchy aggregatedColumn="31"/>
        </ext>
      </extLst>
    </cacheHierarchy>
    <cacheHierarchy uniqueName="[Measures].[Sum of LTV_Total]" caption="Sum of LTV_Total" measure="1" displayFolder="" measureGroup="KDS_Matrix" count="0" hidden="1">
      <extLst>
        <ext xmlns:x15="http://schemas.microsoft.com/office/spreadsheetml/2010/11/main" uri="{B97F6D7D-B522-45F9-BDA1-12C45D357490}">
          <x15:cacheHierarchy aggregatedColumn="72"/>
        </ext>
      </extLst>
    </cacheHierarchy>
    <cacheHierarchy uniqueName="[Measures].[Average of LTV_Total]" caption="Average of LTV_Total" measure="1" displayFolder="" measureGroup="KDS_Matrix" count="0" hidden="1">
      <extLst>
        <ext xmlns:x15="http://schemas.microsoft.com/office/spreadsheetml/2010/11/main" uri="{B97F6D7D-B522-45F9-BDA1-12C45D357490}">
          <x15:cacheHierarchy aggregatedColumn="72"/>
        </ext>
      </extLst>
    </cacheHierarchy>
    <cacheHierarchy uniqueName="[Measures].[Sum of Suma_Miesiecy]" caption="Sum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Average of Suma_Miesiecy]" caption="Average of Suma_Miesiecy" measure="1" displayFolder="" measureGroup="KDS_Matrix" count="0" hidden="1">
      <extLst>
        <ext xmlns:x15="http://schemas.microsoft.com/office/spreadsheetml/2010/11/main" uri="{B97F6D7D-B522-45F9-BDA1-12C45D357490}">
          <x15:cacheHierarchy aggregatedColumn="61"/>
        </ext>
      </extLst>
    </cacheHierarchy>
    <cacheHierarchy uniqueName="[Measures].[Sum of Klient 3]" caption="Sum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Average of Klient]" caption="Average of Klient" measure="1" displayFolder="" measureGroup="KDS_Long_Retention" count="0" hidden="1">
      <extLst>
        <ext xmlns:x15="http://schemas.microsoft.com/office/spreadsheetml/2010/11/main" uri="{B97F6D7D-B522-45F9-BDA1-12C45D357490}">
          <x15:cacheHierarchy aggregatedColumn="9"/>
        </ext>
      </extLst>
    </cacheHierarchy>
    <cacheHierarchy uniqueName="[Measures].[Distinct Count of Klient 3]" caption="Distinct Count of Klient 3" measure="1" displayFolder="" measureGroup="KDS_Long_Retention" count="0" hidden="1">
      <extLst>
        <ext xmlns:x15="http://schemas.microsoft.com/office/spreadsheetml/2010/11/main" uri="{B97F6D7D-B522-45F9-BDA1-12C45D357490}">
          <x15:cacheHierarchy aggregatedColumn="9"/>
        </ext>
      </extLst>
    </cacheHierarchy>
    <cacheHierarchy uniqueName="[Measures].[Sum of LTV_Total 2]" caption="Sum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Average of LTV_Total 2]" caption="Average of LTV_Total 2" measure="1" displayFolder="" measureGroup="KDS_Long_Retention" count="0" hidden="1">
      <extLst>
        <ext xmlns:x15="http://schemas.microsoft.com/office/spreadsheetml/2010/11/main" uri="{B97F6D7D-B522-45F9-BDA1-12C45D357490}">
          <x15:cacheHierarchy aggregatedColumn="19"/>
        </ext>
      </extLst>
    </cacheHierarchy>
    <cacheHierarchy uniqueName="[Measures].[Sum of Wrocil]" caption="Sum of Wrocil" measure="1" displayFolder="" measureGroup="KDS_Matrix" count="0" hidden="1">
      <extLst>
        <ext xmlns:x15="http://schemas.microsoft.com/office/spreadsheetml/2010/11/main" uri="{B97F6D7D-B522-45F9-BDA1-12C45D357490}">
          <x15:cacheHierarchy aggregatedColumn="62"/>
        </ext>
      </extLst>
    </cacheHierarchy>
    <cacheHierarchy uniqueName="[Measures].[Count of Kwota]" caption="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Distinct Count of Kwota]" caption="Distinct Count of Kwota" measure="1" displayFolder="" measureGroup="KDS_Cleaned_Transactions" count="0" hidden="1">
      <extLst>
        <ext xmlns:x15="http://schemas.microsoft.com/office/spreadsheetml/2010/11/main" uri="{B97F6D7D-B522-45F9-BDA1-12C45D357490}">
          <x15:cacheHierarchy aggregatedColumn="2"/>
        </ext>
      </extLst>
    </cacheHierarchy>
    <cacheHierarchy uniqueName="[Measures].[Sum of Aktywny]" caption="Sum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Average of Aktywny]" caption="Average of Aktywny" measure="1" displayFolder="" measureGroup="KDS_Long_Retention" count="0" hidden="1">
      <extLst>
        <ext xmlns:x15="http://schemas.microsoft.com/office/spreadsheetml/2010/11/main" uri="{B97F6D7D-B522-45F9-BDA1-12C45D357490}">
          <x15:cacheHierarchy aggregatedColumn="23"/>
        </ext>
      </extLst>
    </cacheHierarchy>
    <cacheHierarchy uniqueName="[Measures].[Sum of Suma_Miesiecy 2]" caption="Sum of Suma_Miesiecy 2" measure="1" displayFolder="" measureGroup="KDS_Long_Retention" count="0" hidden="1">
      <extLst>
        <ext xmlns:x15="http://schemas.microsoft.com/office/spreadsheetml/2010/11/main" uri="{B97F6D7D-B522-45F9-BDA1-12C45D357490}">
          <x15:cacheHierarchy aggregatedColumn="13"/>
        </ext>
      </extLst>
    </cacheHierarchy>
    <cacheHierarchy uniqueName="[Measures].[Average of Suma_Miesiecy 2]" caption="Average of Suma_Miesiecy 2" measure="1" displayFolder="" measureGroup="KDS_Long_Retention"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279592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466570-91ED-4EA6-B993-5DA7A9C3C7F1}" name="tabela przy heatmapie" cacheId="2578" applyNumberFormats="0" applyBorderFormats="0" applyFontFormats="0" applyPatternFormats="0" applyAlignmentFormats="0" applyWidthHeightFormats="1" dataCaption="Values" tag="fbf1180a-6b56-49ec-be9d-8cf2f7443df9" updatedVersion="8" minRefreshableVersion="5" useAutoFormatting="1" subtotalHiddenItems="1" itemPrintTitles="1" createdVersion="8" indent="0" outline="1" outlineData="1" multipleFieldFilters="0" rowHeaderCaption="Kohorta">
  <location ref="B16:D4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Nowi użytkownicy" fld="0" subtotal="count" baseField="2" baseItem="0">
      <extLst>
        <ext xmlns:x15="http://schemas.microsoft.com/office/spreadsheetml/2010/11/main" uri="{FABC7310-3BB5-11E1-824E-6D434824019B}">
          <x15:dataField isCountDistinct="1"/>
        </ext>
      </extLst>
    </dataField>
    <dataField name="Średnia LTV" fld="1" subtotal="average" baseField="2" baseItem="0" numFmtId="164"/>
  </dataFields>
  <formats count="3">
    <format dxfId="2598">
      <pivotArea outline="0" collapsedLevelsAreSubtotals="1" fieldPosition="0">
        <references count="1">
          <reference field="4294967294" count="1" selected="0">
            <x v="1"/>
          </reference>
        </references>
      </pivotArea>
    </format>
    <format dxfId="2597">
      <pivotArea dataOnly="0" labelOnly="1" outline="0" fieldPosition="0">
        <references count="1">
          <reference field="4294967294" count="1">
            <x v="1"/>
          </reference>
        </references>
      </pivotArea>
    </format>
    <format dxfId="2596">
      <pivotArea dataOnly="0" labelOnly="1" fieldPosition="0">
        <references count="1">
          <reference field="2" count="0"/>
        </references>
      </pivotArea>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wi użytkownicy"/>
    <pivotHierarchy dragToData="1"/>
    <pivotHierarchy dragToData="1" caption="Średnia LTV"/>
    <pivotHierarchy dragToData="1"/>
    <pivotHierarchy dragToData="1"/>
    <pivotHierarchy dragToData="1"/>
    <pivotHierarchy dragToData="1"/>
    <pivotHierarchy dragToData="1" caption="Nowi klienci"/>
    <pivotHierarchy dragToData="1"/>
    <pivotHierarchy dragToData="1" caption="Average of LTV_Total"/>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Long_Retention]"/>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8B077A-0721-4518-9F8C-AD2D66A20A80}" name="PivotTable8" cacheId="2575" applyNumberFormats="0" applyBorderFormats="0" applyFontFormats="0" applyPatternFormats="0" applyAlignmentFormats="0" applyWidthHeightFormats="1" dataCaption="Values" tag="fc0ff23b-adfa-41b6-aed5-2055996d6650" updatedVersion="8" minRefreshableVersion="5" useAutoFormatting="1" subtotalHiddenItems="1" colGrandTotals="0" itemPrintTitles="1" createdVersion="8" indent="0" outline="1" outlineData="1" multipleFieldFilters="0">
  <location ref="E15:AH44" firstHeaderRow="1" firstDataRow="2" firstDataCol="1"/>
  <pivotFields count="5">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Col"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colItems>
  <dataFields count="1">
    <dataField name="Average of Aktywny" fld="1" subtotal="average" baseField="0" baseItem="0"/>
  </dataFields>
  <formats count="3">
    <format dxfId="2601">
      <pivotArea outline="0" collapsedLevelsAreSubtotals="1" fieldPosition="0"/>
    </format>
    <format dxfId="2600">
      <pivotArea outline="0" collapsedLevelsAreSubtotals="1" fieldPosition="0"/>
    </format>
    <format dxfId="2599">
      <pivotArea dataOnly="0" labelOnly="1" grandCol="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ktywny"/>
    <pivotHierarchy dragToData="1"/>
    <pivotHierarchy dragToData="1"/>
  </pivotHierarchies>
  <pivotTableStyleInfo name="PivotStyleLight16" showRowHeaders="0" showColHeaders="1" showRowStripes="0" showColStripes="0" showLastColumn="1"/>
  <filters count="1">
    <filter fld="3"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Long_Retention]"/>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D37E26-32D1-4BDE-9A64-49CC86B038DE}" name="strona 2 wykres kołowy" cacheId="2605" applyNumberFormats="0" applyBorderFormats="0" applyFontFormats="0" applyPatternFormats="0" applyAlignmentFormats="0" applyWidthHeightFormats="1" dataCaption="Values" tag="ab07f7a0-c7b7-4f5b-a6bb-c32a858ebde1" updatedVersion="8" minRefreshableVersion="5" useAutoFormatting="1" subtotalHiddenItems="1" itemPrintTitles="1" createdVersion="8" indent="0" outline="1" outlineData="1" multipleFieldFilters="0" chartFormat="13">
  <location ref="R27:S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Wrocil" fld="1" baseField="0" baseItem="0"/>
  </dataField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A3E67C-C4C0-4386-8C7E-A043EEEE3B70}" name="aktywni uzytkownicy" cacheId="2608" applyNumberFormats="0" applyBorderFormats="0" applyFontFormats="0" applyPatternFormats="0" applyAlignmentFormats="0" applyWidthHeightFormats="1" dataCaption="Values" tag="3c9b93c4-7982-4b79-8592-716250296f5a" updatedVersion="8" minRefreshableVersion="5" useAutoFormatting="1" subtotalHiddenItems="1" itemPrintTitles="1" createdVersion="8" indent="0" outline="1" outlineData="1" multipleFieldFilters="0">
  <location ref="F98:F99"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71" name="[KDS_Matrix].[Status_Sub].[All]" cap="All"/>
  </pageFields>
  <dataFields count="1">
    <dataField name="Aktywni klienci" fld="1" subtotal="count" baseField="0" baseItem="0" numFmtId="1">
      <extLst>
        <ext xmlns:x15="http://schemas.microsoft.com/office/spreadsheetml/2010/11/main" uri="{FABC7310-3BB5-11E1-824E-6D434824019B}">
          <x15:dataField isCountDistinct="1"/>
        </ext>
      </extLst>
    </dataField>
  </dataFields>
  <formats count="4">
    <format dxfId="2553">
      <pivotArea type="all" dataOnly="0" outline="0" fieldPosition="0"/>
    </format>
    <format dxfId="2552">
      <pivotArea outline="0" collapsedLevelsAreSubtotals="1" fieldPosition="0"/>
    </format>
    <format dxfId="2551">
      <pivotArea field="0" type="button" dataOnly="0" labelOnly="1" outline="0" axis="axisPage" fieldPosition="0"/>
    </format>
    <format dxfId="2550">
      <pivotArea dataOnly="0" labelOnly="1" outline="0" axis="axisValues"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ktywni klienc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5A3489-0197-46BF-8E87-663DA29D6F1A}" name="strona 3 ltv" cacheId="2" applyNumberFormats="0" applyBorderFormats="0" applyFontFormats="0" applyPatternFormats="0" applyAlignmentFormats="0" applyWidthHeightFormats="1" dataCaption="Values" tag="48fd2716-d667-4729-ad7c-04badb72f86f" updatedVersion="8" minRefreshableVersion="3" useAutoFormatting="1" itemPrintTitles="1" createdVersion="8" indent="0" outline="1" outlineData="1" multipleFieldFilters="0" chartFormat="15">
  <location ref="V20:W2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LTV_Total" fld="1" subtotal="average" baseField="0" baseItem="0" numFmtId="164"/>
  </dataFields>
  <formats count="1">
    <format dxfId="2554">
      <pivotArea outline="0" collapsedLevelsAreSubtotals="1" fieldPosition="0">
        <references count="1">
          <reference field="4294967294" count="1" selected="0">
            <x v="0"/>
          </reference>
        </references>
      </pivotArea>
    </format>
  </formats>
  <chartFormats count="5">
    <chartFormat chart="0"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pivotHierarchy dragToData="1" caption="Average of LTV_Total"/>
    <pivotHierarchy dragToData="1"/>
    <pivotHierarchy dragToData="1" caption="Average of Suma_Miesiecy"/>
    <pivotHierarchy dragToData="1"/>
    <pivotHierarchy dragToData="1"/>
    <pivotHierarchy dragToData="1" caption="Distinct Count of Klient"/>
    <pivotHierarchy dragToData="1"/>
    <pivotHierarchy dragToData="1" caption="Average of LTV_Total"/>
    <pivotHierarchy dragToData="1"/>
    <pivotHierarchy dragToData="1"/>
    <pivotHierarchy dragToData="1"/>
    <pivotHierarchy dragToData="1"/>
    <pivotHierarchy dragToData="1"/>
    <pivotHierarchy dragToData="1"/>
    <pivotHierarchy dragToData="1" caption="Average of Suma_Miesiecy"/>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Long_Retention]"/>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B157F-8E06-474B-A1E6-76AFE962F4F0}" name="Średni czas życia użytkownika" cacheId="2620" applyNumberFormats="0" applyBorderFormats="0" applyFontFormats="0" applyPatternFormats="0" applyAlignmentFormats="0" applyWidthHeightFormats="1" dataCaption="Values" tag="cfa0b522-fd32-43b8-b1a3-db457b63b74d" updatedVersion="8" minRefreshableVersion="5" useAutoFormatting="1" subtotalHiddenItems="1" itemPrintTitles="1" createdVersion="8" indent="0" outline="1" outlineData="1" multipleFieldFilters="0">
  <location ref="F91:F9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uma_Miesiecy" fld="0" subtotal="average" baseField="0" baseItem="0" numFmtId="2"/>
  </dataFields>
  <formats count="1">
    <format dxfId="2555">
      <pivotArea outline="0" collapsedLevelsAreSubtotals="1"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uma_Miesie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BEF555-1C48-4872-95D2-D50C9BEB2901}" name="Struktura sprzedaży" cacheId="2617" applyNumberFormats="0" applyBorderFormats="0" applyFontFormats="0" applyPatternFormats="0" applyAlignmentFormats="0" applyWidthHeightFormats="1" dataCaption="Values" tag="7db3601b-86ca-47d5-8e1f-e17e5a969658" updatedVersion="8" minRefreshableVersion="5" useAutoFormatting="1" subtotalHiddenItems="1" itemPrintTitles="1" createdVersion="8" indent="0" outline="1" outlineData="1" multipleFieldFilters="0" chartFormat="24">
  <location ref="F77:G8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LTV_Total" fld="1" baseField="0" baseItem="0" numFmtId="164"/>
  </dataFields>
  <formats count="1">
    <format dxfId="2556">
      <pivotArea outline="0" collapsedLevelsAreSubtotals="1"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caption="Sum of LTV_Total"/>
    <pivotHierarchy dragToData="1" caption="Average of LTV_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CB4DE4-5BE3-4D2A-939B-10CD15A81C57}" name="strona 2 Średni ltv wracajacych" cacheId="2602" applyNumberFormats="0" applyBorderFormats="0" applyFontFormats="0" applyPatternFormats="0" applyAlignmentFormats="0" applyWidthHeightFormats="1" dataCaption="Values" tag="2b249904-ede6-4a09-9a80-33dcd9582130" updatedVersion="8" minRefreshableVersion="5" useAutoFormatting="1" subtotalHiddenItems="1" itemPrintTitles="1" createdVersion="8" indent="0" outline="1" outlineData="1" multipleFieldFilters="0">
  <location ref="R12:R13"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2" name="[KDS_Matrix].[Wrocil].&amp;[1]" cap="1"/>
  </pageFields>
  <dataFields count="1">
    <dataField name="Average of LTV_Total" fld="0" subtotal="average" baseField="0" baseItem="0" numFmtId="164"/>
  </dataFields>
  <formats count="4">
    <format dxfId="2560">
      <pivotArea type="all" dataOnly="0" outline="0" fieldPosition="0"/>
    </format>
    <format dxfId="2559">
      <pivotArea field="1" type="button" dataOnly="0" labelOnly="1" outline="0" axis="axisPage" fieldPosition="0"/>
    </format>
    <format dxfId="2558">
      <pivotArea dataOnly="0" labelOnly="1" outline="0" axis="axisValues" fieldPosition="0"/>
    </format>
    <format dxfId="2557">
      <pivotArea outline="0" collapsedLevelsAreSubtotals="1"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DS_Matrix].[Wrocil].&amp;[1]"/>
      </members>
    </pivotHierarchy>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LTV_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4E6DB4-47DC-415D-83F2-22AD1FCDAB30}" name="przcyhcody_z_subskrypcji" cacheId="2614" applyNumberFormats="0" applyBorderFormats="0" applyFontFormats="0" applyPatternFormats="0" applyAlignmentFormats="0" applyWidthHeightFormats="1" dataCaption="Values" tag="782fbc4d-19ea-45c7-ad0d-7e611fea7436" updatedVersion="8" minRefreshableVersion="5" useAutoFormatting="1" subtotalHiddenItems="1" itemPrintTitles="1" createdVersion="8" indent="0" outline="1" outlineData="1" multipleFieldFilters="0" chartFormat="32">
  <location ref="F10:H4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34">
    <i>
      <x/>
    </i>
    <i r="1">
      <x/>
    </i>
    <i r="1">
      <x v="1"/>
    </i>
    <i>
      <x v="1"/>
    </i>
    <i r="1">
      <x v="2"/>
    </i>
    <i r="1">
      <x v="3"/>
    </i>
    <i r="1">
      <x v="4"/>
    </i>
    <i r="1">
      <x v="5"/>
    </i>
    <i r="1">
      <x v="6"/>
    </i>
    <i r="1">
      <x v="7"/>
    </i>
    <i r="1">
      <x v="8"/>
    </i>
    <i r="1">
      <x v="9"/>
    </i>
    <i r="1">
      <x v="10"/>
    </i>
    <i r="1">
      <x v="11"/>
    </i>
    <i r="1">
      <x/>
    </i>
    <i r="1">
      <x v="1"/>
    </i>
    <i>
      <x v="2"/>
    </i>
    <i r="1">
      <x v="2"/>
    </i>
    <i r="1">
      <x v="3"/>
    </i>
    <i r="1">
      <x v="4"/>
    </i>
    <i r="1">
      <x v="5"/>
    </i>
    <i r="1">
      <x v="6"/>
    </i>
    <i r="1">
      <x v="7"/>
    </i>
    <i r="1">
      <x v="8"/>
    </i>
    <i r="1">
      <x v="9"/>
    </i>
    <i r="1">
      <x v="10"/>
    </i>
    <i r="1">
      <x v="11"/>
    </i>
    <i r="1">
      <x/>
    </i>
    <i r="1">
      <x v="1"/>
    </i>
    <i>
      <x v="3"/>
    </i>
    <i r="1">
      <x v="2"/>
    </i>
    <i r="1">
      <x v="3"/>
    </i>
    <i r="1">
      <x v="4"/>
    </i>
    <i t="grand">
      <x/>
    </i>
  </rowItems>
  <colFields count="1">
    <field x="-2"/>
  </colFields>
  <colItems count="2">
    <i>
      <x/>
    </i>
    <i i="1">
      <x v="1"/>
    </i>
  </colItems>
  <dataFields count="2">
    <dataField name="Suma przychodów" fld="2" baseField="0" baseItem="0"/>
    <dataField name="Średnia kwota" fld="3" subtotal="average" baseField="1" baseItem="0"/>
  </dataFields>
  <formats count="15">
    <format dxfId="2575">
      <pivotArea collapsedLevelsAreSubtotals="1" fieldPosition="0">
        <references count="2">
          <reference field="0" count="2">
            <x v="0"/>
            <x v="1"/>
          </reference>
          <reference field="1" count="1" selected="0">
            <x v="0"/>
          </reference>
        </references>
      </pivotArea>
    </format>
    <format dxfId="2574">
      <pivotArea collapsedLevelsAreSubtotals="1" fieldPosition="0">
        <references count="1">
          <reference field="1" count="1">
            <x v="1"/>
          </reference>
        </references>
      </pivotArea>
    </format>
    <format dxfId="2573">
      <pivotArea collapsedLevelsAreSubtotals="1" fieldPosition="0">
        <references count="2">
          <reference field="0" count="10">
            <x v="0"/>
            <x v="1"/>
            <x v="2"/>
            <x v="3"/>
            <x v="4"/>
            <x v="5"/>
            <x v="6"/>
            <x v="7"/>
            <x v="10"/>
            <x v="11"/>
          </reference>
          <reference field="1" count="1" selected="0">
            <x v="1"/>
          </reference>
        </references>
      </pivotArea>
    </format>
    <format dxfId="2572">
      <pivotArea collapsedLevelsAreSubtotals="1" fieldPosition="0">
        <references count="1">
          <reference field="1" count="1">
            <x v="2"/>
          </reference>
        </references>
      </pivotArea>
    </format>
    <format dxfId="2571">
      <pivotArea collapsedLevelsAreSubtotals="1" fieldPosition="0">
        <references count="2">
          <reference field="0" count="0"/>
          <reference field="1" count="1" selected="0">
            <x v="2"/>
          </reference>
        </references>
      </pivotArea>
    </format>
    <format dxfId="2570">
      <pivotArea collapsedLevelsAreSubtotals="1" fieldPosition="0">
        <references count="1">
          <reference field="1" count="1">
            <x v="3"/>
          </reference>
        </references>
      </pivotArea>
    </format>
    <format dxfId="2569">
      <pivotArea collapsedLevelsAreSubtotals="1" fieldPosition="0">
        <references count="2">
          <reference field="0" count="3">
            <x v="2"/>
            <x v="3"/>
            <x v="4"/>
          </reference>
          <reference field="1" count="1" selected="0">
            <x v="3"/>
          </reference>
        </references>
      </pivotArea>
    </format>
    <format dxfId="2568">
      <pivotArea collapsedLevelsAreSubtotals="1" fieldPosition="0">
        <references count="3">
          <reference field="4294967294" count="1" selected="0">
            <x v="1"/>
          </reference>
          <reference field="0" count="2">
            <x v="0"/>
            <x v="1"/>
          </reference>
          <reference field="1" count="1" selected="0">
            <x v="0"/>
          </reference>
        </references>
      </pivotArea>
    </format>
    <format dxfId="2567">
      <pivotArea collapsedLevelsAreSubtotals="1" fieldPosition="0">
        <references count="2">
          <reference field="4294967294" count="1" selected="0">
            <x v="1"/>
          </reference>
          <reference field="1" count="1">
            <x v="1"/>
          </reference>
        </references>
      </pivotArea>
    </format>
    <format dxfId="2566">
      <pivotArea collapsedLevelsAreSubtotals="1" fieldPosition="0">
        <references count="3">
          <reference field="4294967294" count="1" selected="0">
            <x v="1"/>
          </reference>
          <reference field="0" count="0"/>
          <reference field="1" count="1" selected="0">
            <x v="1"/>
          </reference>
        </references>
      </pivotArea>
    </format>
    <format dxfId="2565">
      <pivotArea collapsedLevelsAreSubtotals="1" fieldPosition="0">
        <references count="2">
          <reference field="4294967294" count="1" selected="0">
            <x v="1"/>
          </reference>
          <reference field="1" count="1">
            <x v="2"/>
          </reference>
        </references>
      </pivotArea>
    </format>
    <format dxfId="2564">
      <pivotArea collapsedLevelsAreSubtotals="1" fieldPosition="0">
        <references count="3">
          <reference field="4294967294" count="1" selected="0">
            <x v="1"/>
          </reference>
          <reference field="0" count="0"/>
          <reference field="1" count="1" selected="0">
            <x v="2"/>
          </reference>
        </references>
      </pivotArea>
    </format>
    <format dxfId="2563">
      <pivotArea collapsedLevelsAreSubtotals="1" fieldPosition="0">
        <references count="2">
          <reference field="4294967294" count="1" selected="0">
            <x v="1"/>
          </reference>
          <reference field="1" count="1">
            <x v="3"/>
          </reference>
        </references>
      </pivotArea>
    </format>
    <format dxfId="2562">
      <pivotArea collapsedLevelsAreSubtotals="1" fieldPosition="0">
        <references count="3">
          <reference field="4294967294" count="1" selected="0">
            <x v="1"/>
          </reference>
          <reference field="0" count="3">
            <x v="2"/>
            <x v="3"/>
            <x v="4"/>
          </reference>
          <reference field="1" count="1" selected="0">
            <x v="3"/>
          </reference>
        </references>
      </pivotArea>
    </format>
    <format dxfId="2561">
      <pivotArea field="1" grandRow="1" outline="0" collapsedLevelsAreSubtotals="1" axis="axisRow" fieldPosition="0">
        <references count="1">
          <reference field="4294967294" count="1" selected="0">
            <x v="1"/>
          </reference>
        </references>
      </pivotArea>
    </format>
  </formats>
  <chartFormats count="3">
    <chartFormat chart="1"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Kwota"/>
    <pivotHierarchy dragToData="1"/>
    <pivotHierarchy dragToData="1" caption="Distinct Count of Klient"/>
    <pivotHierarchy dragToData="1" caption="Średnia kwot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Kwota"/>
    <pivotHierarchy dragToData="1" caption="Distinct Count of Kwota"/>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2">
    <rowHierarchyUsage hierarchyUsage="6"/>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Cleaned_Transaction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DEFD64-51F8-4AA1-A113-7869C55354FF}" name="strona 3 wracajacy" cacheId="0" applyNumberFormats="0" applyBorderFormats="0" applyFontFormats="0" applyPatternFormats="0" applyAlignmentFormats="0" applyWidthHeightFormats="1" dataCaption="Values" tag="821319ee-1c2a-4cf6-b5f5-e6688d60817c" updatedVersion="8" minRefreshableVersion="3" useAutoFormatting="1" itemPrintTitles="1" createdVersion="8" indent="0" outline="1" outlineData="1" multipleFieldFilters="0" chartFormat="9">
  <location ref="V64:W67" firstHeaderRow="1" firstDataRow="1" firstDataCol="1"/>
  <pivotFields count="2">
    <pivotField axis="axisRow" allDrilled="1" subtotalTop="0" showAll="0"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Sum of Wrocil" fld="1" showDataAs="percentOfTotal" baseField="0" baseItem="0" numFmtId="1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91F38E-BC99-43BD-989E-DC6A295BDF18}" name="strona 2 srednia ltv" cacheId="2599" applyNumberFormats="0" applyBorderFormats="0" applyFontFormats="0" applyPatternFormats="0" applyAlignmentFormats="0" applyWidthHeightFormats="1" dataCaption="Values" tag="4bb06158-ddc7-45e0-9625-6dd0ee7d7387" updatedVersion="8" minRefreshableVersion="5" useAutoFormatting="1" subtotalHiddenItems="1" itemPrintTitles="1" createdVersion="8" indent="0" outline="1" outlineData="1" multipleFieldFilters="0">
  <location ref="R15:R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LTV_Total" fld="0" subtotal="average" baseField="0" baseItem="0" numFmtId="164"/>
  </dataFields>
  <formats count="1">
    <format dxfId="2576">
      <pivotArea outline="0" collapsedLevelsAreSubtotals="1"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LTV_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146AA0-FEF0-4E71-A2F5-735D646FA508}" name="strona 3 nowi" cacheId="3" applyNumberFormats="0" applyBorderFormats="0" applyFontFormats="0" applyPatternFormats="0" applyAlignmentFormats="0" applyWidthHeightFormats="1" dataCaption="Values" tag="db4d728d-c513-4dfe-8b17-b765ca85efaa" updatedVersion="8" minRefreshableVersion="3" useAutoFormatting="1" itemPrintTitles="1" createdVersion="8" indent="0" outline="1" outlineData="1" multipleFieldFilters="0" chartFormat="5">
  <location ref="V28:W6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32">
    <i>
      <x/>
    </i>
    <i r="1">
      <x/>
    </i>
    <i r="1">
      <x v="1"/>
    </i>
    <i>
      <x v="1"/>
    </i>
    <i r="1">
      <x v="2"/>
    </i>
    <i r="1">
      <x v="3"/>
    </i>
    <i r="1">
      <x v="4"/>
    </i>
    <i r="1">
      <x v="5"/>
    </i>
    <i r="1">
      <x v="6"/>
    </i>
    <i r="1">
      <x v="7"/>
    </i>
    <i r="1">
      <x v="8"/>
    </i>
    <i r="1">
      <x v="9"/>
    </i>
    <i r="1">
      <x/>
    </i>
    <i r="1">
      <x v="1"/>
    </i>
    <i>
      <x v="2"/>
    </i>
    <i r="1">
      <x v="2"/>
    </i>
    <i r="1">
      <x v="3"/>
    </i>
    <i r="1">
      <x v="4"/>
    </i>
    <i r="1">
      <x v="5"/>
    </i>
    <i r="1">
      <x v="6"/>
    </i>
    <i r="1">
      <x v="7"/>
    </i>
    <i r="1">
      <x v="10"/>
    </i>
    <i r="1">
      <x v="11"/>
    </i>
    <i r="1">
      <x v="8"/>
    </i>
    <i r="1">
      <x v="9"/>
    </i>
    <i r="1">
      <x/>
    </i>
    <i r="1">
      <x v="1"/>
    </i>
    <i>
      <x v="3"/>
    </i>
    <i r="1">
      <x v="2"/>
    </i>
    <i r="1">
      <x v="3"/>
    </i>
    <i r="1">
      <x v="4"/>
    </i>
    <i t="grand">
      <x/>
    </i>
  </rowItems>
  <colItems count="1">
    <i/>
  </colItems>
  <dataFields count="1">
    <dataField name="NOWI UŻYTKOWNICY" fld="0" subtotal="count" baseField="1"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OWI UŻYTKOWNI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3"/>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D255FF-1A6E-4060-8434-B59BBA8B9641}" name="Ilość sprzedancyh planów" cacheId="2611" applyNumberFormats="0" applyBorderFormats="0" applyFontFormats="0" applyPatternFormats="0" applyAlignmentFormats="0" applyWidthHeightFormats="1" dataCaption="Values" tag="6d406fc8-c6cf-4654-afe9-26a806840479" updatedVersion="8" minRefreshableVersion="5" useAutoFormatting="1" subtotalHiddenItems="1" itemPrintTitles="1" createdVersion="8" indent="0" outline="1" outlineData="1" multipleFieldFilters="0" chartFormat="35">
  <location ref="F84:G8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Klient" fld="1" subtotal="count" baseField="0" baseItem="0" numFmtId="1">
      <extLst>
        <ext xmlns:x15="http://schemas.microsoft.com/office/spreadsheetml/2010/11/main" uri="{FABC7310-3BB5-11E1-824E-6D434824019B}">
          <x15:dataField isCountDistinct="1"/>
        </ext>
      </extLst>
    </dataField>
  </dataFields>
  <formats count="1">
    <format dxfId="2577">
      <pivotArea outline="0" collapsedLevelsAreSubtotals="1" fieldPosition="0"/>
    </format>
  </formats>
  <chartFormats count="4">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0" count="1" selected="0">
            <x v="0"/>
          </reference>
        </references>
      </pivotArea>
    </chartFormat>
    <chartFormat chart="26" format="7">
      <pivotArea type="data" outline="0" fieldPosition="0">
        <references count="2">
          <reference field="4294967294" count="1" selected="0">
            <x v="0"/>
          </reference>
          <reference field="0" count="1" selected="0">
            <x v="1"/>
          </reference>
        </references>
      </pivotArea>
    </chartFormat>
    <chartFormat chart="26" format="8">
      <pivotArea type="data" outline="0" fieldPosition="0">
        <references count="2">
          <reference field="4294967294" count="1" selected="0">
            <x v="0"/>
          </reference>
          <reference field="0" count="1" selected="0">
            <x v="2"/>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caption="Sum of LTV_Total"/>
    <pivotHierarchy dragToData="1" caption="Average of LTV_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14B00C-DC04-462F-B545-64FBC772FB0B}" name="strona 2 wykres narastanie" cacheId="2593" applyNumberFormats="0" applyBorderFormats="0" applyFontFormats="0" applyPatternFormats="0" applyAlignmentFormats="0" applyWidthHeightFormats="1" dataCaption="Values" grandTotalCaption="0000000000000" tag="b44ebbd8-5ddd-4744-b545-e4962bd38c66" updatedVersion="8" minRefreshableVersion="5" useAutoFormatting="1" subtotalHiddenItems="1" itemPrintTitles="1" createdVersion="8" indent="0" outline="1" outlineData="1" multipleFieldFilters="0" chartFormat="25">
  <location ref="M93:O127"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34">
    <i>
      <x/>
    </i>
    <i r="1">
      <x/>
    </i>
    <i r="1">
      <x v="1"/>
    </i>
    <i>
      <x v="1"/>
    </i>
    <i r="1">
      <x v="2"/>
    </i>
    <i r="1">
      <x v="3"/>
    </i>
    <i r="1">
      <x v="4"/>
    </i>
    <i r="1">
      <x v="5"/>
    </i>
    <i r="1">
      <x v="6"/>
    </i>
    <i r="1">
      <x v="7"/>
    </i>
    <i r="1">
      <x v="8"/>
    </i>
    <i r="1">
      <x v="9"/>
    </i>
    <i r="1">
      <x v="10"/>
    </i>
    <i r="1">
      <x v="11"/>
    </i>
    <i r="1">
      <x/>
    </i>
    <i r="1">
      <x v="1"/>
    </i>
    <i>
      <x v="2"/>
    </i>
    <i r="1">
      <x v="2"/>
    </i>
    <i r="1">
      <x v="3"/>
    </i>
    <i r="1">
      <x v="4"/>
    </i>
    <i r="1">
      <x v="5"/>
    </i>
    <i r="1">
      <x v="6"/>
    </i>
    <i r="1">
      <x v="7"/>
    </i>
    <i r="1">
      <x v="8"/>
    </i>
    <i r="1">
      <x v="9"/>
    </i>
    <i r="1">
      <x v="10"/>
    </i>
    <i r="1">
      <x v="11"/>
    </i>
    <i r="1">
      <x/>
    </i>
    <i r="1">
      <x v="1"/>
    </i>
    <i>
      <x v="3"/>
    </i>
    <i r="1">
      <x v="2"/>
    </i>
    <i r="1">
      <x v="3"/>
    </i>
    <i r="1">
      <x v="4"/>
    </i>
    <i t="grand">
      <x/>
    </i>
  </rowItems>
  <colFields count="1">
    <field x="-2"/>
  </colFields>
  <colItems count="2">
    <i>
      <x/>
    </i>
    <i i="1">
      <x v="1"/>
    </i>
  </colItems>
  <dataFields count="2">
    <dataField name="Suma LTV " fld="2" baseField="1" baseItem="0"/>
    <dataField name="Użytkownicy aktywni" fld="3" baseField="1" baseItem="0"/>
  </dataFields>
  <formats count="7">
    <format dxfId="2584">
      <pivotArea collapsedLevelsAreSubtotals="1" fieldPosition="0">
        <references count="3">
          <reference field="4294967294" count="1" selected="0">
            <x v="0"/>
          </reference>
          <reference field="0" count="2">
            <x v="0"/>
            <x v="1"/>
          </reference>
          <reference field="1" count="1" selected="0">
            <x v="0"/>
          </reference>
        </references>
      </pivotArea>
    </format>
    <format dxfId="2583">
      <pivotArea collapsedLevelsAreSubtotals="1" fieldPosition="0">
        <references count="2">
          <reference field="4294967294" count="1" selected="0">
            <x v="0"/>
          </reference>
          <reference field="1" count="1">
            <x v="1"/>
          </reference>
        </references>
      </pivotArea>
    </format>
    <format dxfId="2582">
      <pivotArea collapsedLevelsAreSubtotals="1" fieldPosition="0">
        <references count="3">
          <reference field="4294967294" count="1" selected="0">
            <x v="0"/>
          </reference>
          <reference field="0" count="0"/>
          <reference field="1" count="1" selected="0">
            <x v="1"/>
          </reference>
        </references>
      </pivotArea>
    </format>
    <format dxfId="2581">
      <pivotArea collapsedLevelsAreSubtotals="1" fieldPosition="0">
        <references count="2">
          <reference field="4294967294" count="1" selected="0">
            <x v="0"/>
          </reference>
          <reference field="1" count="1">
            <x v="2"/>
          </reference>
        </references>
      </pivotArea>
    </format>
    <format dxfId="2580">
      <pivotArea collapsedLevelsAreSubtotals="1" fieldPosition="0">
        <references count="3">
          <reference field="4294967294" count="1" selected="0">
            <x v="0"/>
          </reference>
          <reference field="0" count="0"/>
          <reference field="1" count="1" selected="0">
            <x v="2"/>
          </reference>
        </references>
      </pivotArea>
    </format>
    <format dxfId="2579">
      <pivotArea collapsedLevelsAreSubtotals="1" fieldPosition="0">
        <references count="2">
          <reference field="4294967294" count="1" selected="0">
            <x v="0"/>
          </reference>
          <reference field="1" count="1">
            <x v="3"/>
          </reference>
        </references>
      </pivotArea>
    </format>
    <format dxfId="2578">
      <pivotArea collapsedLevelsAreSubtotals="1" fieldPosition="0">
        <references count="3">
          <reference field="4294967294" count="1" selected="0">
            <x v="0"/>
          </reference>
          <reference field="0" count="3">
            <x v="2"/>
            <x v="3"/>
            <x v="4"/>
          </reference>
          <reference field="1" count="1" selected="0">
            <x v="3"/>
          </reference>
        </references>
      </pivotArea>
    </format>
  </formats>
  <chartFormats count="3">
    <chartFormat chart="2" format="5"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3">
          <reference field="4294967294" count="1" selected="0">
            <x v="1"/>
          </reference>
          <reference field="0" count="1" selected="0">
            <x v="10"/>
          </reference>
          <reference field="1"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Klient"/>
    <pivotHierarchy dragToData="1"/>
    <pivotHierarchy dragToData="1" caption="Suma LTV "/>
    <pivotHierarchy dragToData="1"/>
    <pivotHierarchy dragToData="1"/>
    <pivotHierarchy dragToData="1"/>
    <pivotHierarchy dragToData="1"/>
    <pivotHierarchy dragToData="1" caption="Użytkownicy aktywni"/>
    <pivotHierarchy dragToData="1" caption="Average of Aktywny"/>
    <pivotHierarchy dragToData="1"/>
    <pivotHierarchy dragToData="1"/>
  </pivotHierarchies>
  <pivotTableStyleInfo name="PivotStyleLight16" showRowHeaders="1" showColHeaders="1" showRowStripes="0" showColStripes="0" showLastColumn="1"/>
  <filters count="1">
    <filter fld="4"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2">
    <rowHierarchyUsage hierarchyUsage="28"/>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activeTabTopLevelEntity name="[KDS_Long_Reten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458412-A1BA-4847-B4F4-6D4EE313A567}" name="Stali_klienci" cacheId="2587" applyNumberFormats="0" applyBorderFormats="0" applyFontFormats="0" applyPatternFormats="0" applyAlignmentFormats="0" applyWidthHeightFormats="1" dataCaption="Values" tag="4a5aedbc-577f-45f0-87d4-387bffecf49a" updatedVersion="8" minRefreshableVersion="5" useAutoFormatting="1" subtotalHiddenItems="1" itemPrintTitles="1" createdVersion="8" indent="0" outline="1" outlineData="1" multipleFieldFilters="0">
  <location ref="R47:R4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236845-312B-45C7-9603-6F0C91EDE474}" name="strona 3 miesiace" cacheId="1" applyNumberFormats="0" applyBorderFormats="0" applyFontFormats="0" applyPatternFormats="0" applyAlignmentFormats="0" applyWidthHeightFormats="1" dataCaption="Values" tag="90c79a58-5645-4690-b3c3-1a76400c1749" updatedVersion="8" minRefreshableVersion="3" useAutoFormatting="1" subtotalHiddenItems="1" itemPrintTitles="1" createdVersion="8" indent="0" outline="1" outlineData="1" multipleFieldFilters="0" chartFormat="14">
  <location ref="V13:W1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Average of Suma_Miesiecy" fld="0" subtotal="average" baseField="0" baseItem="0" numFmtId="2"/>
  </dataFields>
  <formats count="1">
    <format dxfId="2585">
      <pivotArea outline="0" collapsedLevelsAreSubtotals="1" fieldPosition="0">
        <references count="1">
          <reference field="4294967294" count="1" selected="0">
            <x v="0"/>
          </reference>
        </references>
      </pivotArea>
    </format>
  </formats>
  <chartFormats count="3">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pivotHierarchy dragToData="1" caption="Average of LTV_Total"/>
    <pivotHierarchy dragToData="1"/>
    <pivotHierarchy dragToData="1" caption="Average of Suma_Miesiecy"/>
    <pivotHierarchy dragToData="1"/>
    <pivotHierarchy dragToData="1"/>
    <pivotHierarchy dragToData="1" caption="Distinct Count of Klient"/>
    <pivotHierarchy dragToData="1"/>
    <pivotHierarchy dragToData="1" caption="Average of LTV_Total"/>
    <pivotHierarchy dragToData="1"/>
    <pivotHierarchy dragToData="1"/>
    <pivotHierarchy dragToData="1"/>
    <pivotHierarchy dragToData="1"/>
    <pivotHierarchy dragToData="1"/>
    <pivotHierarchy dragToData="1"/>
    <pivotHierarchy dragToData="1" caption="Average of Suma_Miesiecy"/>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Long_Retention]"/>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652661-631C-42C1-A146-B31694D9BDED}" name="strona 2 łaczna liczba osob" cacheId="2581" applyNumberFormats="0" applyBorderFormats="0" applyFontFormats="0" applyPatternFormats="0" applyAlignmentFormats="0" applyWidthHeightFormats="1" dataCaption="Values" tag="0685528b-67e3-4970-89a3-3b435f462531" updatedVersion="8" minRefreshableVersion="5" useAutoFormatting="1" subtotalHiddenItems="1" itemPrintTitles="1" createdVersion="8" indent="0" outline="1" outlineData="1" multipleFieldFilters="0">
  <location ref="R38:R3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Klient" fld="0" subtotal="count" baseField="0" baseItem="0">
      <extLst>
        <ext xmlns:x15="http://schemas.microsoft.com/office/spreadsheetml/2010/11/main" uri="{FABC7310-3BB5-11E1-824E-6D434824019B}">
          <x15:dataField isCountDistinct="1"/>
        </ext>
      </extLst>
    </dataField>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BDB1D29-8DFC-446A-A251-4116D4334C1C}" name="Średni przychód na klienta" cacheId="2623" applyNumberFormats="0" applyBorderFormats="0" applyFontFormats="0" applyPatternFormats="0" applyAlignmentFormats="0" applyWidthHeightFormats="1" dataCaption="Values" tag="b431a6fc-bc23-459a-89da-fe6d751a7ca4" updatedVersion="8" minRefreshableVersion="5" useAutoFormatting="1" subtotalHiddenItems="1" itemPrintTitles="1" createdVersion="8" indent="0" outline="1" outlineData="1" multipleFieldFilters="0">
  <location ref="F94:F9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LTV_Total" fld="0" subtotal="average" baseField="0" baseItem="0" numFmtId="164"/>
  </dataFields>
  <formats count="1">
    <format dxfId="2586">
      <pivotArea outline="0" collapsedLevelsAreSubtotals="1"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LTV_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4559527-FC73-43FF-96C5-81BF9FF5A8BC}" name="strona 2 retencja po 12 miesiacach" cacheId="2590" applyNumberFormats="0" applyBorderFormats="0" applyFontFormats="0" applyPatternFormats="0" applyAlignmentFormats="0" applyWidthHeightFormats="1" dataCaption="Values" tag="20f86eac-16b3-4a69-b4e1-31280e3a54a7" updatedVersion="8" minRefreshableVersion="5" useAutoFormatting="1" subtotalHiddenItems="1" itemPrintTitles="1" createdVersion="8" indent="0" outline="1" outlineData="1" multipleFieldFilters="0">
  <location ref="R56:R5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587">
      <pivotArea outline="0" collapsedLevelsAreSubtotals="1" fieldPosition="0"/>
    </format>
  </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Long_Retention]"/>
        <x15:activeTabTopLevelEntity name="[KDS_Cleaned_Transaction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E9146D6-8A76-4851-924B-8F84515DB5D7}" name="strona 2nowi i srednia miesieczna" cacheId="2596" applyNumberFormats="0" applyBorderFormats="0" applyFontFormats="0" applyPatternFormats="0" applyAlignmentFormats="0" applyWidthHeightFormats="1" dataCaption="Values" tag="2bdeafef-a22b-41e2-85c9-e63582042ddd" updatedVersion="8" minRefreshableVersion="5" useAutoFormatting="1" subtotalHiddenItems="1" itemPrintTitles="1" createdVersion="8" indent="0" outline="1" outlineData="1" multipleFieldFilters="0" chartFormat="19">
  <location ref="L10:N42" firstHeaderRow="0" firstDataRow="1" firstDataCol="1"/>
  <pivotFields count="6">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2">
    <i>
      <x/>
    </i>
    <i r="1">
      <x/>
    </i>
    <i r="1">
      <x v="1"/>
    </i>
    <i>
      <x v="1"/>
    </i>
    <i r="1">
      <x v="2"/>
    </i>
    <i r="1">
      <x v="3"/>
    </i>
    <i r="1">
      <x v="4"/>
    </i>
    <i r="1">
      <x v="5"/>
    </i>
    <i r="1">
      <x v="6"/>
    </i>
    <i r="1">
      <x v="7"/>
    </i>
    <i r="1">
      <x v="8"/>
    </i>
    <i r="1">
      <x v="9"/>
    </i>
    <i r="1">
      <x/>
    </i>
    <i r="1">
      <x v="1"/>
    </i>
    <i>
      <x v="2"/>
    </i>
    <i r="1">
      <x v="2"/>
    </i>
    <i r="1">
      <x v="3"/>
    </i>
    <i r="1">
      <x v="4"/>
    </i>
    <i r="1">
      <x v="5"/>
    </i>
    <i r="1">
      <x v="6"/>
    </i>
    <i r="1">
      <x v="7"/>
    </i>
    <i r="1">
      <x v="10"/>
    </i>
    <i r="1">
      <x v="11"/>
    </i>
    <i r="1">
      <x v="8"/>
    </i>
    <i r="1">
      <x v="9"/>
    </i>
    <i r="1">
      <x/>
    </i>
    <i r="1">
      <x v="1"/>
    </i>
    <i>
      <x v="3"/>
    </i>
    <i r="1">
      <x v="2"/>
    </i>
    <i r="1">
      <x v="3"/>
    </i>
    <i r="1">
      <x v="4"/>
    </i>
    <i t="grand">
      <x/>
    </i>
  </rowItems>
  <colFields count="1">
    <field x="-2"/>
  </colFields>
  <colItems count="2">
    <i>
      <x/>
    </i>
    <i i="1">
      <x v="1"/>
    </i>
  </colItems>
  <dataFields count="2">
    <dataField name="Nowi użytkownicy" fld="2" subtotal="count" baseField="0" baseItem="0">
      <extLst>
        <ext xmlns:x15="http://schemas.microsoft.com/office/spreadsheetml/2010/11/main" uri="{FABC7310-3BB5-11E1-824E-6D434824019B}">
          <x15:dataField isCountDistinct="1"/>
        </ext>
      </extLst>
    </dataField>
    <dataField name="Średnia kwota transakcji" fld="3" subtotal="average" baseField="0" baseItem="0"/>
  </dataFields>
  <formats count="8">
    <format dxfId="2595">
      <pivotArea collapsedLevelsAreSubtotals="1" fieldPosition="0">
        <references count="3">
          <reference field="4294967294" count="1" selected="0">
            <x v="1"/>
          </reference>
          <reference field="0" count="1" selected="0">
            <x v="0"/>
          </reference>
          <reference field="1" count="2">
            <x v="0"/>
            <x v="1"/>
          </reference>
        </references>
      </pivotArea>
    </format>
    <format dxfId="2594">
      <pivotArea collapsedLevelsAreSubtotals="1" fieldPosition="0">
        <references count="2">
          <reference field="4294967294" count="1" selected="0">
            <x v="1"/>
          </reference>
          <reference field="0" count="1">
            <x v="1"/>
          </reference>
        </references>
      </pivotArea>
    </format>
    <format dxfId="2593">
      <pivotArea collapsedLevelsAreSubtotals="1" fieldPosition="0">
        <references count="3">
          <reference field="4294967294" count="1" selected="0">
            <x v="1"/>
          </reference>
          <reference field="0" count="1" selected="0">
            <x v="1"/>
          </reference>
          <reference field="1" count="10">
            <x v="0"/>
            <x v="1"/>
            <x v="2"/>
            <x v="3"/>
            <x v="4"/>
            <x v="5"/>
            <x v="6"/>
            <x v="7"/>
            <x v="8"/>
            <x v="9"/>
          </reference>
        </references>
      </pivotArea>
    </format>
    <format dxfId="2592">
      <pivotArea collapsedLevelsAreSubtotals="1" fieldPosition="0">
        <references count="2">
          <reference field="4294967294" count="1" selected="0">
            <x v="1"/>
          </reference>
          <reference field="0" count="1">
            <x v="2"/>
          </reference>
        </references>
      </pivotArea>
    </format>
    <format dxfId="2591">
      <pivotArea collapsedLevelsAreSubtotals="1" fieldPosition="0">
        <references count="3">
          <reference field="4294967294" count="1" selected="0">
            <x v="1"/>
          </reference>
          <reference field="0" count="1" selected="0">
            <x v="2"/>
          </reference>
          <reference field="1" count="0"/>
        </references>
      </pivotArea>
    </format>
    <format dxfId="2590">
      <pivotArea collapsedLevelsAreSubtotals="1" fieldPosition="0">
        <references count="2">
          <reference field="4294967294" count="1" selected="0">
            <x v="1"/>
          </reference>
          <reference field="0" count="1">
            <x v="3"/>
          </reference>
        </references>
      </pivotArea>
    </format>
    <format dxfId="2589">
      <pivotArea collapsedLevelsAreSubtotals="1" fieldPosition="0">
        <references count="3">
          <reference field="4294967294" count="1" selected="0">
            <x v="1"/>
          </reference>
          <reference field="0" count="1" selected="0">
            <x v="3"/>
          </reference>
          <reference field="1" count="3">
            <x v="2"/>
            <x v="3"/>
            <x v="4"/>
          </reference>
        </references>
      </pivotArea>
    </format>
    <format dxfId="2588">
      <pivotArea field="0" grandRow="1" outline="0" collapsedLevelsAreSubtotals="1" axis="axisRow"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Średnia kwota transakcji"/>
    <pivotHierarchy dragToData="1"/>
    <pivotHierarchy dragToData="1" caption="Nowi użytkowni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rowHierarchiesUsage count="2">
    <rowHierarchyUsage hierarchyUsage="73"/>
    <rowHierarchyUsage hierarchyUsage="7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activeTabTopLevelEntity name="[KDS_Cleaned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C236DF5-BD63-42E6-9E13-E77E912B9055}" name="strona 2 powroty" cacheId="2584" applyNumberFormats="0" applyBorderFormats="0" applyFontFormats="0" applyPatternFormats="0" applyAlignmentFormats="0" applyWidthHeightFormats="1" dataCaption="Values" tag="bc664389-7c30-4add-9188-7013be1b9f86" updatedVersion="8" minRefreshableVersion="5" useAutoFormatting="1" subtotalHiddenItems="1" itemPrintTitles="1" createdVersion="8" indent="0" outline="1" outlineData="1" multipleFieldFilters="0">
  <location ref="R35:R36"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62" name="[KDS_Matrix].[Wrocil].&amp;[1]" cap="1"/>
  </pageFields>
  <dataFields count="1">
    <dataField name="Distinct Count of Klient" fld="0" subtotal="count" baseField="0" baseItem="0">
      <extLst>
        <ext xmlns:x15="http://schemas.microsoft.com/office/spreadsheetml/2010/11/main" uri="{FABC7310-3BB5-11E1-824E-6D434824019B}">
          <x15:dataField isCountDistinct="1"/>
        </ext>
      </extLst>
    </dataField>
  </dataFields>
  <pivotHierarchies count="10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DS_Matrix].[Wrocil].&amp;[1]"/>
      </members>
    </pivotHierarchy>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Kl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9" name="[KDS_Matrix].[Kohorta]">
      <autoFilter ref="A1">
        <filterColumn colId="0">
          <customFilters and="1">
            <customFilter operator="greaterThanOrEqual" val="44927"/>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DS_Matri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Sub1" xr10:uid="{6201FC7A-443F-45F0-8D53-2145738CBD9F}" sourceName="[KDS_Matrix].[Status_Sub]">
  <pivotTables>
    <pivotTable tabId="2" name="PivotTable8"/>
    <pivotTable tabId="2" name="tabela przy heatmapie"/>
    <pivotTable tabId="4" name="strona 2 łaczna liczba osob"/>
    <pivotTable tabId="4" name="strona 2 powroty"/>
    <pivotTable tabId="4" name="Stali_klienci"/>
    <pivotTable tabId="4" name="strona 2 retencja po 12 miesiacach"/>
    <pivotTable tabId="4" name="strona 2 wykres narastanie"/>
    <pivotTable tabId="4" name="strona 2nowi i srednia miesieczna"/>
    <pivotTable tabId="4" name="strona 2 srednia ltv"/>
    <pivotTable tabId="4" name="strona 2 Średni ltv wracajacych"/>
    <pivotTable tabId="4" name="strona 2 wykres kołowy"/>
    <pivotTable tabId="4" name="aktywni uzytkownicy"/>
    <pivotTable tabId="4" name="Ilość sprzedancyh planów"/>
    <pivotTable tabId="4" name="przcyhcody_z_subskrypcji"/>
    <pivotTable tabId="4" name="Struktura sprzedaży"/>
    <pivotTable tabId="4" name="Średni czas życia użytkownika"/>
    <pivotTable tabId="4" name="Średni przychód na klienta"/>
  </pivotTables>
  <data>
    <olap pivotCacheId="1524798626">
      <levels count="2">
        <level uniqueName="[KDS_Matrix].[Status_Sub].[(All)]" sourceCaption="(All)" count="0"/>
        <level uniqueName="[KDS_Matrix].[Status_Sub].[Status_Sub]" sourceCaption="Status_Sub" count="2">
          <ranges>
            <range startItem="0">
              <i n="[KDS_Matrix].[Status_Sub].&amp;[Aktywny]" c="Aktywny"/>
              <i n="[KDS_Matrix].[Status_Sub].&amp;[Wygasły]" c="Wygasły"/>
            </range>
          </ranges>
        </level>
      </levels>
      <selections count="1">
        <selection n="[KDS_Matrix].[Status_Sub].[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upa_Kohort1" xr10:uid="{52B2F1D9-36FA-411E-95F8-11334A9EA140}" sourceName="[KDS_Matrix].[Grupa Kohort]">
  <pivotTables>
    <pivotTable tabId="2" name="PivotTable8"/>
    <pivotTable tabId="2" name="tabela przy heatmapie"/>
    <pivotTable tabId="4" name="strona 2 retencja po 12 miesiacach"/>
    <pivotTable tabId="4" name="strona 2 łaczna liczba osob"/>
    <pivotTable tabId="4" name="strona 2 powroty"/>
    <pivotTable tabId="4" name="Stali_klienci"/>
    <pivotTable tabId="4" name="strona 2 wykres narastanie"/>
    <pivotTable tabId="4" name="strona 2nowi i srednia miesieczna"/>
    <pivotTable tabId="4" name="strona 2 srednia ltv"/>
    <pivotTable tabId="4" name="strona 2 Średni ltv wracajacych"/>
    <pivotTable tabId="4" name="strona 2 wykres kołowy"/>
    <pivotTable tabId="4" name="Ilość sprzedancyh planów"/>
    <pivotTable tabId="4" name="Struktura sprzedaży"/>
    <pivotTable tabId="4" name="Średni przychód na klienta"/>
    <pivotTable tabId="4" name="aktywni uzytkownicy"/>
    <pivotTable tabId="4" name="przcyhcody_z_subskrypcji"/>
    <pivotTable tabId="4" name="Średni czas życia użytkownika"/>
  </pivotTables>
  <data>
    <olap pivotCacheId="1524798626">
      <levels count="2">
        <level uniqueName="[KDS_Matrix].[Grupa Kohort].[(All)]" sourceCaption="(All)" count="0"/>
        <level uniqueName="[KDS_Matrix].[Grupa Kohort].[Grupa Kohort]" sourceCaption="Grupa Kohort" count="4">
          <ranges>
            <range startItem="0">
              <i n="[KDS_Matrix].[Grupa Kohort].&amp;[1. Początek]" c="1. Początek"/>
              <i n="[KDS_Matrix].[Grupa Kohort].&amp;[2. Dane zakłamane]" c="2. Dane zakłamane"/>
              <i n="[KDS_Matrix].[Grupa Kohort].&amp;[3. Wzrost]" c="3. Wzrost"/>
              <i n="[KDS_Matrix].[Grupa Kohort].&amp;[4. Najnowsze]" c="4. Najnowsze"/>
            </range>
          </ranges>
        </level>
      </levels>
      <selections count="1">
        <selection n="[KDS_Matrix].[Grupa Ko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zas_dostępu1" xr10:uid="{D10882F0-F9B9-4F96-B3F0-78EA248C1460}" sourceName="[KDS_Matrix].[Czas dostępu]">
  <pivotTables>
    <pivotTable tabId="2" name="PivotTable8"/>
    <pivotTable tabId="2" name="tabela przy heatmapie"/>
    <pivotTable tabId="4" name="strona 2 łaczna liczba osob"/>
    <pivotTable tabId="4" name="strona 2 powroty"/>
    <pivotTable tabId="4" name="Stali_klienci"/>
    <pivotTable tabId="4" name="strona 2 retencja po 12 miesiacach"/>
    <pivotTable tabId="4" name="strona 2 wykres narastanie"/>
    <pivotTable tabId="4" name="strona 2nowi i srednia miesieczna"/>
    <pivotTable tabId="4" name="strona 2 srednia ltv"/>
    <pivotTable tabId="4" name="strona 2 Średni ltv wracajacych"/>
    <pivotTable tabId="4" name="strona 2 wykres kołowy"/>
    <pivotTable tabId="4" name="aktywni uzytkownicy"/>
    <pivotTable tabId="4" name="Ilość sprzedancyh planów"/>
    <pivotTable tabId="4" name="przcyhcody_z_subskrypcji"/>
    <pivotTable tabId="4" name="Struktura sprzedaży"/>
    <pivotTable tabId="4" name="Średni czas życia użytkownika"/>
    <pivotTable tabId="4" name="Średni przychód na klienta"/>
  </pivotTables>
  <data>
    <olap pivotCacheId="1524798626">
      <levels count="2">
        <level uniqueName="[KDS_Matrix].[Czas dostępu].[(All)]" sourceCaption="(All)" count="0"/>
        <level uniqueName="[KDS_Matrix].[Czas dostępu].[Czas dostępu]" sourceCaption="Czas dostępu" count="3">
          <ranges>
            <range startItem="0">
              <i n="[KDS_Matrix].[Czas dostępu].&amp;[2 Lata]" c="2 Lata"/>
              <i n="[KDS_Matrix].[Czas dostępu].&amp;[Miesiąc]" c="Miesiąc"/>
              <i n="[KDS_Matrix].[Czas dostępu].&amp;[Rok]" c="Rok"/>
            </range>
          </ranges>
        </level>
      </levels>
      <selections count="1">
        <selection n="[KDS_Matrix].[Czas dostępu].[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_Ceny1" xr10:uid="{526EA48B-C1C9-4354-88AA-36ACA3EE9917}" sourceName="[KDS_Matrix].[Typ_Ceny]">
  <pivotTables>
    <pivotTable tabId="2" name="tabela przy heatmapie"/>
    <pivotTable tabId="2" name="PivotTable8"/>
    <pivotTable tabId="4" name="Średni przychód na klienta"/>
    <pivotTable tabId="4" name="Średni czas życia użytkownika"/>
    <pivotTable tabId="4" name="Struktura sprzedaży"/>
    <pivotTable tabId="4" name="strona 2nowi i srednia miesieczna"/>
    <pivotTable tabId="4" name="strona 2 wykres narastanie"/>
    <pivotTable tabId="4" name="strona 2 wykres kołowy"/>
    <pivotTable tabId="4" name="strona 2 Średni ltv wracajacych"/>
    <pivotTable tabId="4" name="strona 2 srednia ltv"/>
    <pivotTable tabId="4" name="strona 2 retencja po 12 miesiacach"/>
    <pivotTable tabId="4" name="strona 2 powroty"/>
    <pivotTable tabId="4" name="strona 2 łaczna liczba osob"/>
    <pivotTable tabId="4" name="Stali_klienci"/>
    <pivotTable tabId="4" name="przcyhcody_z_subskrypcji"/>
    <pivotTable tabId="4" name="Ilość sprzedancyh planów"/>
    <pivotTable tabId="4" name="aktywni uzytkownicy"/>
  </pivotTables>
  <data>
    <olap pivotCacheId="1524798626">
      <levels count="2">
        <level uniqueName="[KDS_Matrix].[Typ_Ceny].[(All)]" sourceCaption="(All)" count="0"/>
        <level uniqueName="[KDS_Matrix].[Typ_Ceny].[Typ_Ceny]" sourceCaption="Typ_Ceny" count="2">
          <ranges>
            <range startItem="0">
              <i n="[KDS_Matrix].[Typ_Ceny].&amp;[Promocyjna]" c="Promocyjna"/>
              <i n="[KDS_Matrix].[Typ_Ceny].&amp;[Standardowa]" c="Standardowa"/>
            </range>
          </ranges>
        </level>
      </levels>
      <selections count="1">
        <selection n="[KDS_Matrix].[Typ_Cen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Sub" xr10:uid="{32178272-8695-47BF-A46D-CF98A920885B}" cache="Slicer_Status_Sub1" caption="Status_Sub" level="1" rowHeight="241300"/>
  <slicer name="Grupa Kohort" xr10:uid="{BFE30951-318D-4166-8448-95C85F74D0C0}" cache="Slicer_Grupa_Kohort1" caption="Grupa Kohort" level="1" rowHeight="241300"/>
  <slicer name="Czas dostępu" xr10:uid="{7AC3CD1F-9F49-41CD-BD00-2C4F43DB1052}" cache="Slicer_Czas_dostępu1" caption="Czas dostępu" level="1" rowHeight="241300"/>
  <slicer name="Typ_Ceny 1" xr10:uid="{0AECBDE9-CC51-4CFE-A5DD-FDC311200D7B}" cache="Slicer_Typ_Ceny1" caption="Typ_Cen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Sub 1" xr10:uid="{EF0CBBA3-96FD-4283-853B-B31837317FE7}" cache="Slicer_Status_Sub1" caption="Status_Sub" level="1" rowHeight="241300"/>
  <slicer name="Grupa Kohort 1" xr10:uid="{41F7E068-CBD8-408C-A1B7-7AACCF277BFD}" cache="Slicer_Grupa_Kohort1" caption="Grupa Kohort" level="1" rowHeight="241300"/>
  <slicer name="Czas dostępu 1" xr10:uid="{685B33E6-F3A9-4218-BB88-1D268638E1C9}" cache="Slicer_Czas_dostępu1" caption="Czas dostępu" level="1" rowHeight="241300"/>
  <slicer name="Typ_Ceny" xr10:uid="{F9FD730F-6B49-49C6-AF9A-5C41221E2666}" cache="Slicer_Typ_Ceny1" caption="Typ_Cen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Kohorta" xr10:uid="{75553ED6-AF0E-44AF-AF07-9799ED0EFA9B}" sourceName="[KDS_Matrix].[Kohorta]">
  <pivotTables>
    <pivotTable tabId="4" name="przcyhcody_z_subskrypcji"/>
    <pivotTable tabId="4" name="aktywni uzytkownicy"/>
    <pivotTable tabId="4" name="Ilość sprzedancyh planów"/>
    <pivotTable tabId="4" name="Stali_klienci"/>
    <pivotTable tabId="4" name="strona 2 łaczna liczba osob"/>
    <pivotTable tabId="4" name="strona 2 powroty"/>
    <pivotTable tabId="4" name="strona 2 retencja po 12 miesiacach"/>
    <pivotTable tabId="4" name="strona 2 srednia ltv"/>
    <pivotTable tabId="4" name="strona 2 Średni ltv wracajacych"/>
    <pivotTable tabId="4" name="strona 2 wykres kołowy"/>
    <pivotTable tabId="4" name="strona 2 wykres narastanie"/>
    <pivotTable tabId="4" name="strona 2nowi i srednia miesieczna"/>
    <pivotTable tabId="4" name="Struktura sprzedaży"/>
    <pivotTable tabId="4" name="Średni czas życia użytkownika"/>
    <pivotTable tabId="4" name="Średni przychód na klienta"/>
    <pivotTable tabId="2" name="PivotTable8"/>
    <pivotTable tabId="2" name="tabela przy heatmapie"/>
  </pivotTables>
  <state minimalRefreshVersion="6" lastRefreshVersion="6" pivotCacheId="279592233" filterType="dateBetween">
    <selection startDate="2023-01-01T00:00:00" endDate="2026-12-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Kohorta" xr10:uid="{430FD697-31B0-47A7-A2D2-CDC7336CFF5A}" cache="Timeline_Kohorta" caption="Kohorta" level="2" selectionLevel="0" scrollPosition="2024-06-20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openxmlformats.org/officeDocument/2006/relationships/pivotTable" Target="../pivotTables/pivotTable2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pivotTable" Target="../pivotTables/pivotTable19.xml"/><Relationship Id="rId2" Type="http://schemas.openxmlformats.org/officeDocument/2006/relationships/pivotTable" Target="../pivotTables/pivotTable4.xml"/><Relationship Id="rId16" Type="http://schemas.openxmlformats.org/officeDocument/2006/relationships/pivotTable" Target="../pivotTables/pivotTable18.xml"/><Relationship Id="rId20" Type="http://schemas.openxmlformats.org/officeDocument/2006/relationships/drawing" Target="../drawings/drawing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pivotTable" Target="../pivotTables/pivotTable17.xml"/><Relationship Id="rId10" Type="http://schemas.openxmlformats.org/officeDocument/2006/relationships/pivotTable" Target="../pivotTables/pivotTable12.xml"/><Relationship Id="rId19" Type="http://schemas.openxmlformats.org/officeDocument/2006/relationships/pivotTable" Target="../pivotTables/pivotTable21.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7"/>
  <sheetViews>
    <sheetView showGridLines="0" showRowColHeaders="0" zoomScale="130" zoomScaleNormal="130" workbookViewId="0">
      <selection activeCell="V14" sqref="V14"/>
    </sheetView>
  </sheetViews>
  <sheetFormatPr defaultColWidth="0" defaultRowHeight="15" zeroHeight="1" x14ac:dyDescent="0.25"/>
  <cols>
    <col min="1" max="1" width="5.28515625" customWidth="1"/>
    <col min="2" max="25" width="9.140625" customWidth="1"/>
    <col min="26" max="26" width="0" hidden="1" customWidth="1"/>
    <col min="27" max="16384" width="9.140625" hidden="1"/>
  </cols>
  <sheetData>
    <row r="1" spans="7:26" x14ac:dyDescent="0.25"/>
    <row r="2" spans="7:26" x14ac:dyDescent="0.25">
      <c r="G2" t="s">
        <v>61</v>
      </c>
    </row>
    <row r="3" spans="7:26" x14ac:dyDescent="0.25"/>
    <row r="4" spans="7:26" x14ac:dyDescent="0.25"/>
    <row r="5" spans="7:26" x14ac:dyDescent="0.25"/>
    <row r="6" spans="7:26" x14ac:dyDescent="0.25"/>
    <row r="7" spans="7:26" x14ac:dyDescent="0.25"/>
    <row r="8" spans="7:26" x14ac:dyDescent="0.25"/>
    <row r="9" spans="7:26" x14ac:dyDescent="0.25"/>
    <row r="10" spans="7:26" x14ac:dyDescent="0.25"/>
    <row r="11" spans="7:26" x14ac:dyDescent="0.25">
      <c r="Z11" t="s">
        <v>36</v>
      </c>
    </row>
    <row r="12" spans="7:26" x14ac:dyDescent="0.25"/>
    <row r="13" spans="7:26" x14ac:dyDescent="0.25"/>
    <row r="14" spans="7:26" x14ac:dyDescent="0.25"/>
    <row r="15" spans="7:26" x14ac:dyDescent="0.25"/>
    <row r="16" spans="7:26" x14ac:dyDescent="0.25"/>
    <row r="17" spans="17:17" x14ac:dyDescent="0.25"/>
    <row r="18" spans="17:17" x14ac:dyDescent="0.25"/>
    <row r="19" spans="17:17" x14ac:dyDescent="0.25"/>
    <row r="20" spans="17:17" x14ac:dyDescent="0.25"/>
    <row r="21" spans="17:17" x14ac:dyDescent="0.25"/>
    <row r="22" spans="17:17" x14ac:dyDescent="0.25"/>
    <row r="23" spans="17:17" x14ac:dyDescent="0.25"/>
    <row r="24" spans="17:17" x14ac:dyDescent="0.25"/>
    <row r="25" spans="17:17" x14ac:dyDescent="0.25">
      <c r="Q25" t="s">
        <v>26</v>
      </c>
    </row>
    <row r="26" spans="17:17" x14ac:dyDescent="0.25"/>
    <row r="27" spans="17:17" x14ac:dyDescent="0.25"/>
    <row r="28" spans="17:17" x14ac:dyDescent="0.25"/>
    <row r="29" spans="17:17" x14ac:dyDescent="0.25"/>
    <row r="30" spans="17:17" x14ac:dyDescent="0.25"/>
    <row r="31" spans="17:17" x14ac:dyDescent="0.25"/>
    <row r="32" spans="17:17"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ht="14.25" hidden="1" customHeight="1" x14ac:dyDescent="0.25"/>
    <row r="44" customFormat="1" hidden="1" x14ac:dyDescent="0.25"/>
    <row r="45" customFormat="1" hidden="1" x14ac:dyDescent="0.25"/>
    <row r="46" customFormat="1" hidden="1" x14ac:dyDescent="0.25"/>
    <row r="47" customFormat="1" hidden="1" x14ac:dyDescent="0.25"/>
    <row r="48" customFormat="1" hidden="1" x14ac:dyDescent="0.25"/>
    <row r="49" customFormat="1" hidden="1" x14ac:dyDescent="0.25"/>
    <row r="50" customFormat="1" hidden="1" x14ac:dyDescent="0.25"/>
    <row r="51" customFormat="1" hidden="1" x14ac:dyDescent="0.25"/>
    <row r="52" customFormat="1" hidden="1" x14ac:dyDescent="0.25"/>
    <row r="53" customFormat="1" hidden="1" x14ac:dyDescent="0.25"/>
    <row r="54" customFormat="1" hidden="1" x14ac:dyDescent="0.25"/>
    <row r="55" customFormat="1" hidden="1" x14ac:dyDescent="0.25"/>
    <row r="56" customFormat="1" hidden="1" x14ac:dyDescent="0.25"/>
    <row r="57" customFormat="1" hidden="1" x14ac:dyDescent="0.25"/>
    <row r="58" customFormat="1" hidden="1" x14ac:dyDescent="0.25"/>
    <row r="59" customFormat="1" hidden="1" x14ac:dyDescent="0.25"/>
    <row r="60" customFormat="1" hidden="1" x14ac:dyDescent="0.25"/>
    <row r="61" customFormat="1" hidden="1" x14ac:dyDescent="0.25"/>
    <row r="62" customFormat="1" hidden="1" x14ac:dyDescent="0.25"/>
    <row r="63" customFormat="1" hidden="1" x14ac:dyDescent="0.25"/>
    <row r="64" customFormat="1" hidden="1" x14ac:dyDescent="0.25"/>
    <row r="65" customFormat="1" hidden="1" x14ac:dyDescent="0.25"/>
    <row r="66" customFormat="1" hidden="1" x14ac:dyDescent="0.25"/>
    <row r="67" customFormat="1" hidden="1" x14ac:dyDescent="0.25"/>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0322F-74EA-48B9-8C90-45E79059594F}">
  <dimension ref="A1:AO77"/>
  <sheetViews>
    <sheetView showGridLines="0" showRowColHeaders="0" zoomScale="85" zoomScaleNormal="85" workbookViewId="0">
      <selection activeCell="Y39" sqref="Y39"/>
    </sheetView>
  </sheetViews>
  <sheetFormatPr defaultColWidth="0" defaultRowHeight="15" zeroHeight="1" x14ac:dyDescent="0.25"/>
  <cols>
    <col min="1" max="1" width="6.42578125" customWidth="1"/>
    <col min="2" max="2" width="11.28515625" bestFit="1" customWidth="1"/>
    <col min="3" max="3" width="17.42578125" customWidth="1"/>
    <col min="4" max="4" width="11.28515625" bestFit="1" customWidth="1"/>
    <col min="5" max="5" width="19" hidden="1" customWidth="1"/>
    <col min="6" max="6" width="16.28515625" bestFit="1" customWidth="1"/>
    <col min="7" max="17" width="5.7109375" bestFit="1" customWidth="1"/>
    <col min="18" max="34" width="4.7109375" bestFit="1" customWidth="1"/>
    <col min="35" max="35" width="12" bestFit="1" customWidth="1"/>
    <col min="36" max="37" width="9.140625" customWidth="1"/>
    <col min="38" max="38" width="8" customWidth="1"/>
    <col min="39" max="41" width="0" hidden="1" customWidth="1"/>
    <col min="42" max="16384" width="9.140625" hidden="1"/>
  </cols>
  <sheetData>
    <row r="1" spans="2:41" ht="22.5" customHeight="1" x14ac:dyDescent="0.25"/>
    <row r="2" spans="2:41" x14ac:dyDescent="0.25"/>
    <row r="3" spans="2:41" x14ac:dyDescent="0.25"/>
    <row r="4" spans="2:41" x14ac:dyDescent="0.25">
      <c r="AO4" s="13"/>
    </row>
    <row r="5" spans="2:41" x14ac:dyDescent="0.25">
      <c r="AO5" s="13"/>
    </row>
    <row r="6" spans="2:41" x14ac:dyDescent="0.25"/>
    <row r="7" spans="2:41" x14ac:dyDescent="0.25"/>
    <row r="8" spans="2:41" x14ac:dyDescent="0.25"/>
    <row r="9" spans="2:41" x14ac:dyDescent="0.25"/>
    <row r="10" spans="2:41" x14ac:dyDescent="0.25"/>
    <row r="11" spans="2:41" x14ac:dyDescent="0.25"/>
    <row r="12" spans="2:41" x14ac:dyDescent="0.25"/>
    <row r="13" spans="2:41" x14ac:dyDescent="0.25"/>
    <row r="14" spans="2:41" x14ac:dyDescent="0.25"/>
    <row r="15" spans="2:41" hidden="1" x14ac:dyDescent="0.25">
      <c r="E15" s="1" t="s">
        <v>38</v>
      </c>
      <c r="F15" s="1" t="s">
        <v>37</v>
      </c>
    </row>
    <row r="16" spans="2:41" x14ac:dyDescent="0.25">
      <c r="B16" s="1" t="s">
        <v>39</v>
      </c>
      <c r="C16" t="s">
        <v>40</v>
      </c>
      <c r="D16" s="5" t="s">
        <v>41</v>
      </c>
      <c r="E16" s="1" t="s">
        <v>7</v>
      </c>
      <c r="F16">
        <v>0</v>
      </c>
      <c r="G16">
        <v>1</v>
      </c>
      <c r="H16">
        <v>2</v>
      </c>
      <c r="I16">
        <v>3</v>
      </c>
      <c r="J16">
        <v>4</v>
      </c>
      <c r="K16">
        <v>5</v>
      </c>
      <c r="L16">
        <v>6</v>
      </c>
      <c r="M16">
        <v>7</v>
      </c>
      <c r="N16">
        <v>8</v>
      </c>
      <c r="O16">
        <v>9</v>
      </c>
      <c r="P16">
        <v>10</v>
      </c>
      <c r="Q16">
        <v>11</v>
      </c>
      <c r="R16">
        <v>12</v>
      </c>
      <c r="S16">
        <v>13</v>
      </c>
      <c r="T16">
        <v>14</v>
      </c>
      <c r="U16">
        <v>15</v>
      </c>
      <c r="V16">
        <v>16</v>
      </c>
      <c r="W16">
        <v>17</v>
      </c>
      <c r="X16">
        <v>18</v>
      </c>
      <c r="Y16">
        <v>19</v>
      </c>
      <c r="Z16">
        <v>20</v>
      </c>
      <c r="AA16">
        <v>21</v>
      </c>
      <c r="AB16">
        <v>22</v>
      </c>
      <c r="AC16">
        <v>23</v>
      </c>
      <c r="AD16">
        <v>24</v>
      </c>
      <c r="AE16">
        <v>25</v>
      </c>
      <c r="AF16">
        <v>26</v>
      </c>
      <c r="AG16">
        <v>27</v>
      </c>
      <c r="AH16">
        <v>28</v>
      </c>
    </row>
    <row r="17" spans="2:34" x14ac:dyDescent="0.25">
      <c r="B17" s="11">
        <v>45231</v>
      </c>
      <c r="C17" s="14">
        <v>83</v>
      </c>
      <c r="D17" s="5">
        <v>1080.4215662650604</v>
      </c>
      <c r="E17" s="7">
        <v>45231</v>
      </c>
      <c r="F17" s="10">
        <v>1</v>
      </c>
      <c r="G17" s="10">
        <v>0.86746987951807231</v>
      </c>
      <c r="H17" s="10">
        <v>0.79518072289156627</v>
      </c>
      <c r="I17" s="10">
        <v>0.75903614457831325</v>
      </c>
      <c r="J17" s="10">
        <v>0.74698795180722888</v>
      </c>
      <c r="K17" s="10">
        <v>0.6987951807228916</v>
      </c>
      <c r="L17" s="10">
        <v>0.71084337349397586</v>
      </c>
      <c r="M17" s="10">
        <v>0.6506024096385542</v>
      </c>
      <c r="N17" s="10">
        <v>0.61445783132530118</v>
      </c>
      <c r="O17" s="10">
        <v>0.60240963855421692</v>
      </c>
      <c r="P17" s="10">
        <v>0.59036144578313254</v>
      </c>
      <c r="Q17" s="10">
        <v>0.61445783132530118</v>
      </c>
      <c r="R17" s="10">
        <v>0.42168674698795183</v>
      </c>
      <c r="S17" s="10">
        <v>0.43373493975903615</v>
      </c>
      <c r="T17" s="10">
        <v>0.44578313253012047</v>
      </c>
      <c r="U17" s="10">
        <v>0.40963855421686746</v>
      </c>
      <c r="V17" s="10">
        <v>0.42168674698795183</v>
      </c>
      <c r="W17" s="10">
        <v>0.40963855421686746</v>
      </c>
      <c r="X17" s="10">
        <v>0.38554216867469882</v>
      </c>
      <c r="Y17" s="10">
        <v>0.38554216867469882</v>
      </c>
      <c r="Z17" s="10">
        <v>0.36144578313253012</v>
      </c>
      <c r="AA17" s="10">
        <v>0.33734939759036142</v>
      </c>
      <c r="AB17" s="10">
        <v>0.33734939759036142</v>
      </c>
      <c r="AC17" s="10">
        <v>0.33734939759036142</v>
      </c>
      <c r="AD17" s="10">
        <v>0.31325301204819278</v>
      </c>
      <c r="AE17" s="10">
        <v>0.28915662650602408</v>
      </c>
      <c r="AF17" s="10">
        <v>0.27710843373493976</v>
      </c>
      <c r="AG17" s="10">
        <v>0.26506024096385544</v>
      </c>
      <c r="AH17" s="10">
        <v>0.27710843373493976</v>
      </c>
    </row>
    <row r="18" spans="2:34" x14ac:dyDescent="0.25">
      <c r="B18" s="11">
        <v>45261</v>
      </c>
      <c r="C18" s="14">
        <v>8</v>
      </c>
      <c r="D18" s="5">
        <v>919.35</v>
      </c>
      <c r="E18" s="7">
        <v>45261</v>
      </c>
      <c r="F18" s="10">
        <v>1</v>
      </c>
      <c r="G18" s="10">
        <v>1</v>
      </c>
      <c r="H18" s="10">
        <v>0.75</v>
      </c>
      <c r="I18" s="10">
        <v>0.875</v>
      </c>
      <c r="J18" s="10">
        <v>0.875</v>
      </c>
      <c r="K18" s="10">
        <v>1</v>
      </c>
      <c r="L18" s="10">
        <v>0.75</v>
      </c>
      <c r="M18" s="10">
        <v>0.75</v>
      </c>
      <c r="N18" s="10">
        <v>0.75</v>
      </c>
      <c r="O18" s="10">
        <v>0.75</v>
      </c>
      <c r="P18" s="10">
        <v>0.75</v>
      </c>
      <c r="Q18" s="10">
        <v>0.625</v>
      </c>
      <c r="R18" s="10">
        <v>0.125</v>
      </c>
      <c r="S18" s="10">
        <v>0.125</v>
      </c>
      <c r="T18" s="10">
        <v>0.125</v>
      </c>
      <c r="U18" s="10">
        <v>0.125</v>
      </c>
      <c r="V18" s="10">
        <v>0.125</v>
      </c>
      <c r="W18" s="10">
        <v>0.125</v>
      </c>
      <c r="X18" s="10">
        <v>0.125</v>
      </c>
      <c r="Y18" s="10">
        <v>0.125</v>
      </c>
      <c r="Z18" s="10">
        <v>0.125</v>
      </c>
      <c r="AA18" s="10">
        <v>0.125</v>
      </c>
      <c r="AB18" s="10">
        <v>0.125</v>
      </c>
      <c r="AC18" s="10">
        <v>0.125</v>
      </c>
      <c r="AD18" s="10">
        <v>0</v>
      </c>
      <c r="AE18" s="10">
        <v>0</v>
      </c>
      <c r="AF18" s="10">
        <v>0</v>
      </c>
      <c r="AG18" s="10">
        <v>0</v>
      </c>
      <c r="AH18" s="10"/>
    </row>
    <row r="19" spans="2:34" x14ac:dyDescent="0.25">
      <c r="B19" s="11">
        <v>45292</v>
      </c>
      <c r="C19" s="14">
        <v>27</v>
      </c>
      <c r="D19" s="5">
        <v>684.84259259259261</v>
      </c>
      <c r="E19" s="7">
        <v>45292</v>
      </c>
      <c r="F19" s="10">
        <v>1</v>
      </c>
      <c r="G19" s="10">
        <v>0.81481481481481477</v>
      </c>
      <c r="H19" s="10">
        <v>0.66666666666666663</v>
      </c>
      <c r="I19" s="10">
        <v>0.62962962962962965</v>
      </c>
      <c r="J19" s="10">
        <v>0.55555555555555558</v>
      </c>
      <c r="K19" s="10">
        <v>0.59259259259259256</v>
      </c>
      <c r="L19" s="10">
        <v>0.59259259259259256</v>
      </c>
      <c r="M19" s="10">
        <v>0.55555555555555558</v>
      </c>
      <c r="N19" s="10">
        <v>0.59259259259259256</v>
      </c>
      <c r="O19" s="10">
        <v>0.44444444444444442</v>
      </c>
      <c r="P19" s="10">
        <v>0.40740740740740738</v>
      </c>
      <c r="Q19" s="10">
        <v>0.40740740740740738</v>
      </c>
      <c r="R19" s="10">
        <v>0.1111111111111111</v>
      </c>
      <c r="S19" s="10">
        <v>7.407407407407407E-2</v>
      </c>
      <c r="T19" s="10">
        <v>0.1111111111111111</v>
      </c>
      <c r="U19" s="10">
        <v>7.407407407407407E-2</v>
      </c>
      <c r="V19" s="10">
        <v>0.1111111111111111</v>
      </c>
      <c r="W19" s="10">
        <v>7.407407407407407E-2</v>
      </c>
      <c r="X19" s="10">
        <v>7.407407407407407E-2</v>
      </c>
      <c r="Y19" s="10">
        <v>7.407407407407407E-2</v>
      </c>
      <c r="Z19" s="10">
        <v>7.407407407407407E-2</v>
      </c>
      <c r="AA19" s="10">
        <v>7.407407407407407E-2</v>
      </c>
      <c r="AB19" s="10">
        <v>7.407407407407407E-2</v>
      </c>
      <c r="AC19" s="10">
        <v>7.407407407407407E-2</v>
      </c>
      <c r="AD19" s="10">
        <v>7.407407407407407E-2</v>
      </c>
      <c r="AE19" s="10">
        <v>7.407407407407407E-2</v>
      </c>
      <c r="AF19" s="10">
        <v>7.407407407407407E-2</v>
      </c>
      <c r="AG19" s="10"/>
      <c r="AH19" s="10"/>
    </row>
    <row r="20" spans="2:34" x14ac:dyDescent="0.25">
      <c r="B20" s="11">
        <v>45323</v>
      </c>
      <c r="C20" s="14">
        <v>13</v>
      </c>
      <c r="D20" s="5">
        <v>776.06153846153836</v>
      </c>
      <c r="E20" s="7">
        <v>45323</v>
      </c>
      <c r="F20" s="10">
        <v>1</v>
      </c>
      <c r="G20" s="10">
        <v>0.84615384615384615</v>
      </c>
      <c r="H20" s="10">
        <v>0.69230769230769229</v>
      </c>
      <c r="I20" s="10">
        <v>0.69230769230769229</v>
      </c>
      <c r="J20" s="10">
        <v>0.61538461538461542</v>
      </c>
      <c r="K20" s="10">
        <v>0.61538461538461542</v>
      </c>
      <c r="L20" s="10">
        <v>0.46153846153846156</v>
      </c>
      <c r="M20" s="10">
        <v>0.46153846153846156</v>
      </c>
      <c r="N20" s="10">
        <v>0.46153846153846156</v>
      </c>
      <c r="O20" s="10">
        <v>0.46153846153846156</v>
      </c>
      <c r="P20" s="10">
        <v>0.46153846153846156</v>
      </c>
      <c r="Q20" s="10">
        <v>0.46153846153846156</v>
      </c>
      <c r="R20" s="10">
        <v>0.23076923076923078</v>
      </c>
      <c r="S20" s="10">
        <v>0.30769230769230771</v>
      </c>
      <c r="T20" s="10">
        <v>0.23076923076923078</v>
      </c>
      <c r="U20" s="10">
        <v>0.15384615384615385</v>
      </c>
      <c r="V20" s="10">
        <v>0.15384615384615385</v>
      </c>
      <c r="W20" s="10">
        <v>0.15384615384615385</v>
      </c>
      <c r="X20" s="10">
        <v>7.6923076923076927E-2</v>
      </c>
      <c r="Y20" s="10">
        <v>0.15384615384615385</v>
      </c>
      <c r="Z20" s="10">
        <v>0.15384615384615385</v>
      </c>
      <c r="AA20" s="10">
        <v>7.6923076923076927E-2</v>
      </c>
      <c r="AB20" s="10">
        <v>7.6923076923076927E-2</v>
      </c>
      <c r="AC20" s="10">
        <v>7.6923076923076927E-2</v>
      </c>
      <c r="AD20" s="10">
        <v>7.6923076923076927E-2</v>
      </c>
      <c r="AE20" s="10">
        <v>7.6923076923076927E-2</v>
      </c>
      <c r="AF20" s="10"/>
      <c r="AG20" s="10"/>
      <c r="AH20" s="10"/>
    </row>
    <row r="21" spans="2:34" x14ac:dyDescent="0.25">
      <c r="B21" s="11">
        <v>45352</v>
      </c>
      <c r="C21" s="14">
        <v>10</v>
      </c>
      <c r="D21" s="5">
        <v>1081.55</v>
      </c>
      <c r="E21" s="7">
        <v>45352</v>
      </c>
      <c r="F21" s="10">
        <v>1</v>
      </c>
      <c r="G21" s="10">
        <v>0.8</v>
      </c>
      <c r="H21" s="10">
        <v>0.7</v>
      </c>
      <c r="I21" s="10">
        <v>0.7</v>
      </c>
      <c r="J21" s="10">
        <v>0.8</v>
      </c>
      <c r="K21" s="10">
        <v>0.8</v>
      </c>
      <c r="L21" s="10">
        <v>0.8</v>
      </c>
      <c r="M21" s="10">
        <v>0.8</v>
      </c>
      <c r="N21" s="10">
        <v>0.8</v>
      </c>
      <c r="O21" s="10">
        <v>0.7</v>
      </c>
      <c r="P21" s="10">
        <v>0.7</v>
      </c>
      <c r="Q21" s="10">
        <v>0.7</v>
      </c>
      <c r="R21" s="10">
        <v>0.4</v>
      </c>
      <c r="S21" s="10">
        <v>0.3</v>
      </c>
      <c r="T21" s="10">
        <v>0.3</v>
      </c>
      <c r="U21" s="10">
        <v>0.3</v>
      </c>
      <c r="V21" s="10">
        <v>0.3</v>
      </c>
      <c r="W21" s="10">
        <v>0.3</v>
      </c>
      <c r="X21" s="10">
        <v>0.3</v>
      </c>
      <c r="Y21" s="10">
        <v>0.3</v>
      </c>
      <c r="Z21" s="10">
        <v>0.3</v>
      </c>
      <c r="AA21" s="10">
        <v>0.3</v>
      </c>
      <c r="AB21" s="10">
        <v>0.3</v>
      </c>
      <c r="AC21" s="10">
        <v>0.3</v>
      </c>
      <c r="AD21" s="10">
        <v>0.2</v>
      </c>
      <c r="AE21" s="10"/>
      <c r="AF21" s="10"/>
      <c r="AG21" s="10"/>
      <c r="AH21" s="10"/>
    </row>
    <row r="22" spans="2:34" x14ac:dyDescent="0.25">
      <c r="B22" s="11">
        <v>45383</v>
      </c>
      <c r="C22" s="14">
        <v>16</v>
      </c>
      <c r="D22" s="5">
        <v>874.97500000000002</v>
      </c>
      <c r="E22" s="7">
        <v>45383</v>
      </c>
      <c r="F22" s="10">
        <v>1</v>
      </c>
      <c r="G22" s="10">
        <v>0.9375</v>
      </c>
      <c r="H22" s="10">
        <v>0.875</v>
      </c>
      <c r="I22" s="10">
        <v>0.8125</v>
      </c>
      <c r="J22" s="10">
        <v>0.8125</v>
      </c>
      <c r="K22" s="10">
        <v>0.75</v>
      </c>
      <c r="L22" s="10">
        <v>0.6875</v>
      </c>
      <c r="M22" s="10">
        <v>0.625</v>
      </c>
      <c r="N22" s="10">
        <v>0.625</v>
      </c>
      <c r="O22" s="10">
        <v>0.625</v>
      </c>
      <c r="P22" s="10">
        <v>0.625</v>
      </c>
      <c r="Q22" s="10">
        <v>0.625</v>
      </c>
      <c r="R22" s="10">
        <v>6.25E-2</v>
      </c>
      <c r="S22" s="10">
        <v>0.125</v>
      </c>
      <c r="T22" s="10">
        <v>0.1875</v>
      </c>
      <c r="U22" s="10">
        <v>0.1875</v>
      </c>
      <c r="V22" s="10">
        <v>0.1875</v>
      </c>
      <c r="W22" s="10">
        <v>0.25</v>
      </c>
      <c r="X22" s="10">
        <v>0.1875</v>
      </c>
      <c r="Y22" s="10">
        <v>0.1875</v>
      </c>
      <c r="Z22" s="10">
        <v>0.1875</v>
      </c>
      <c r="AA22" s="10">
        <v>0.1875</v>
      </c>
      <c r="AB22" s="10">
        <v>0.1875</v>
      </c>
      <c r="AC22" s="10">
        <v>0.1875</v>
      </c>
      <c r="AD22" s="10"/>
      <c r="AE22" s="10"/>
      <c r="AF22" s="10"/>
      <c r="AG22" s="10"/>
      <c r="AH22" s="10"/>
    </row>
    <row r="23" spans="2:34" x14ac:dyDescent="0.25">
      <c r="B23" s="11">
        <v>45413</v>
      </c>
      <c r="C23" s="14">
        <v>61</v>
      </c>
      <c r="D23" s="5">
        <v>1101.7962295081966</v>
      </c>
      <c r="E23" s="7">
        <v>45413</v>
      </c>
      <c r="F23" s="10">
        <v>1</v>
      </c>
      <c r="G23" s="10">
        <v>0.88524590163934425</v>
      </c>
      <c r="H23" s="10">
        <v>0.88524590163934425</v>
      </c>
      <c r="I23" s="10">
        <v>0.77049180327868849</v>
      </c>
      <c r="J23" s="10">
        <v>0.72131147540983609</v>
      </c>
      <c r="K23" s="10">
        <v>0.70491803278688525</v>
      </c>
      <c r="L23" s="10">
        <v>0.68852459016393441</v>
      </c>
      <c r="M23" s="10">
        <v>0.63934426229508201</v>
      </c>
      <c r="N23" s="10">
        <v>0.62295081967213117</v>
      </c>
      <c r="O23" s="10">
        <v>0.62295081967213117</v>
      </c>
      <c r="P23" s="10">
        <v>0.63934426229508201</v>
      </c>
      <c r="Q23" s="10">
        <v>0.65573770491803274</v>
      </c>
      <c r="R23" s="10">
        <v>0.36065573770491804</v>
      </c>
      <c r="S23" s="10">
        <v>0.37704918032786883</v>
      </c>
      <c r="T23" s="10">
        <v>0.36065573770491804</v>
      </c>
      <c r="U23" s="10">
        <v>0.32786885245901637</v>
      </c>
      <c r="V23" s="10">
        <v>0.31147540983606559</v>
      </c>
      <c r="W23" s="10">
        <v>0.31147540983606559</v>
      </c>
      <c r="X23" s="10">
        <v>0.31147540983606559</v>
      </c>
      <c r="Y23" s="10">
        <v>0.32786885245901637</v>
      </c>
      <c r="Z23" s="10">
        <v>0.32786885245901637</v>
      </c>
      <c r="AA23" s="10">
        <v>0.29508196721311475</v>
      </c>
      <c r="AB23" s="10">
        <v>0.26229508196721313</v>
      </c>
      <c r="AC23" s="10"/>
      <c r="AD23" s="10"/>
      <c r="AE23" s="10"/>
      <c r="AF23" s="10"/>
      <c r="AG23" s="10"/>
      <c r="AH23" s="10"/>
    </row>
    <row r="24" spans="2:34" x14ac:dyDescent="0.25">
      <c r="B24" s="11">
        <v>45444</v>
      </c>
      <c r="C24" s="14">
        <v>6</v>
      </c>
      <c r="D24" s="5">
        <v>2100.3333333333335</v>
      </c>
      <c r="E24" s="7">
        <v>45444</v>
      </c>
      <c r="F24" s="10">
        <v>1</v>
      </c>
      <c r="G24" s="10">
        <v>1</v>
      </c>
      <c r="H24" s="10">
        <v>1</v>
      </c>
      <c r="I24" s="10">
        <v>1</v>
      </c>
      <c r="J24" s="10">
        <v>1</v>
      </c>
      <c r="K24" s="10">
        <v>1</v>
      </c>
      <c r="L24" s="10">
        <v>1</v>
      </c>
      <c r="M24" s="10">
        <v>1</v>
      </c>
      <c r="N24" s="10">
        <v>1</v>
      </c>
      <c r="O24" s="10">
        <v>1</v>
      </c>
      <c r="P24" s="10">
        <v>1</v>
      </c>
      <c r="Q24" s="10">
        <v>1</v>
      </c>
      <c r="R24" s="10">
        <v>0.83333333333333337</v>
      </c>
      <c r="S24" s="10">
        <v>0.83333333333333337</v>
      </c>
      <c r="T24" s="10">
        <v>0.66666666666666663</v>
      </c>
      <c r="U24" s="10">
        <v>0.66666666666666663</v>
      </c>
      <c r="V24" s="10">
        <v>0.66666666666666663</v>
      </c>
      <c r="W24" s="10">
        <v>0.83333333333333337</v>
      </c>
      <c r="X24" s="10">
        <v>0.83333333333333337</v>
      </c>
      <c r="Y24" s="10">
        <v>0.83333333333333337</v>
      </c>
      <c r="Z24" s="10">
        <v>0.66666666666666663</v>
      </c>
      <c r="AA24" s="10">
        <v>0.66666666666666663</v>
      </c>
      <c r="AB24" s="10"/>
      <c r="AC24" s="10"/>
      <c r="AD24" s="10"/>
      <c r="AE24" s="10"/>
      <c r="AF24" s="10"/>
      <c r="AG24" s="10"/>
      <c r="AH24" s="10"/>
    </row>
    <row r="25" spans="2:34" x14ac:dyDescent="0.25">
      <c r="B25" s="11">
        <v>45536</v>
      </c>
      <c r="C25" s="14">
        <v>96</v>
      </c>
      <c r="D25" s="5">
        <v>1337.4421874999996</v>
      </c>
      <c r="E25" s="7">
        <v>45536</v>
      </c>
      <c r="F25" s="10">
        <v>1</v>
      </c>
      <c r="G25" s="10">
        <v>0.83333333333333337</v>
      </c>
      <c r="H25" s="10">
        <v>0.79166666666666663</v>
      </c>
      <c r="I25" s="10">
        <v>0.6875</v>
      </c>
      <c r="J25" s="10">
        <v>0.625</v>
      </c>
      <c r="K25" s="10">
        <v>0.55208333333333337</v>
      </c>
      <c r="L25" s="10">
        <v>0.52083333333333337</v>
      </c>
      <c r="M25" s="10">
        <v>0.48958333333333331</v>
      </c>
      <c r="N25" s="10">
        <v>0.44791666666666669</v>
      </c>
      <c r="O25" s="10">
        <v>0.40625</v>
      </c>
      <c r="P25" s="10">
        <v>0.375</v>
      </c>
      <c r="Q25" s="10">
        <v>0.35416666666666669</v>
      </c>
      <c r="R25" s="10">
        <v>0.22916666666666666</v>
      </c>
      <c r="S25" s="10">
        <v>0.20833333333333334</v>
      </c>
      <c r="T25" s="10">
        <v>0.19791666666666666</v>
      </c>
      <c r="U25" s="10">
        <v>0.16666666666666666</v>
      </c>
      <c r="V25" s="10">
        <v>0.14583333333333334</v>
      </c>
      <c r="W25" s="10">
        <v>0.125</v>
      </c>
      <c r="X25" s="10">
        <v>0.11458333333333333</v>
      </c>
      <c r="Y25" s="10"/>
      <c r="Z25" s="10"/>
      <c r="AA25" s="10"/>
      <c r="AB25" s="10"/>
      <c r="AC25" s="10"/>
      <c r="AD25" s="10"/>
      <c r="AE25" s="10"/>
      <c r="AF25" s="10"/>
      <c r="AG25" s="10"/>
      <c r="AH25" s="10"/>
    </row>
    <row r="26" spans="2:34" x14ac:dyDescent="0.25">
      <c r="B26" s="11">
        <v>45566</v>
      </c>
      <c r="C26" s="14">
        <v>21</v>
      </c>
      <c r="D26" s="5">
        <v>1237.8057142857144</v>
      </c>
      <c r="E26" s="7">
        <v>45566</v>
      </c>
      <c r="F26" s="10">
        <v>1</v>
      </c>
      <c r="G26" s="10">
        <v>0.7142857142857143</v>
      </c>
      <c r="H26" s="10">
        <v>0.66666666666666663</v>
      </c>
      <c r="I26" s="10">
        <v>0.5714285714285714</v>
      </c>
      <c r="J26" s="10">
        <v>0.38095238095238093</v>
      </c>
      <c r="K26" s="10">
        <v>0.38095238095238093</v>
      </c>
      <c r="L26" s="10">
        <v>0.33333333333333331</v>
      </c>
      <c r="M26" s="10">
        <v>0.2857142857142857</v>
      </c>
      <c r="N26" s="10">
        <v>0.2857142857142857</v>
      </c>
      <c r="O26" s="10">
        <v>0.2857142857142857</v>
      </c>
      <c r="P26" s="10">
        <v>0.23809523809523808</v>
      </c>
      <c r="Q26" s="10">
        <v>0.23809523809523808</v>
      </c>
      <c r="R26" s="10">
        <v>0.23809523809523808</v>
      </c>
      <c r="S26" s="10">
        <v>0.19047619047619047</v>
      </c>
      <c r="T26" s="10">
        <v>9.5238095238095233E-2</v>
      </c>
      <c r="U26" s="10">
        <v>0.14285714285714285</v>
      </c>
      <c r="V26" s="10">
        <v>0.14285714285714285</v>
      </c>
      <c r="W26" s="10">
        <v>0.14285714285714285</v>
      </c>
      <c r="X26" s="10"/>
      <c r="Y26" s="10"/>
      <c r="Z26" s="10"/>
      <c r="AA26" s="10"/>
      <c r="AB26" s="10"/>
      <c r="AC26" s="10"/>
      <c r="AD26" s="10"/>
      <c r="AE26" s="10"/>
      <c r="AF26" s="10"/>
      <c r="AG26" s="10"/>
      <c r="AH26" s="10"/>
    </row>
    <row r="27" spans="2:34" x14ac:dyDescent="0.25">
      <c r="B27" s="11">
        <v>45597</v>
      </c>
      <c r="C27" s="14">
        <v>33</v>
      </c>
      <c r="D27" s="5">
        <v>1169.9436363636364</v>
      </c>
      <c r="E27" s="7">
        <v>45597</v>
      </c>
      <c r="F27" s="10">
        <v>1</v>
      </c>
      <c r="G27" s="10">
        <v>0.66666666666666663</v>
      </c>
      <c r="H27" s="10">
        <v>0.63636363636363635</v>
      </c>
      <c r="I27" s="10">
        <v>0.60606060606060608</v>
      </c>
      <c r="J27" s="10">
        <v>0.5757575757575758</v>
      </c>
      <c r="K27" s="10">
        <v>0.51515151515151514</v>
      </c>
      <c r="L27" s="10">
        <v>0.45454545454545453</v>
      </c>
      <c r="M27" s="10">
        <v>0.42424242424242425</v>
      </c>
      <c r="N27" s="10">
        <v>0.36363636363636365</v>
      </c>
      <c r="O27" s="10">
        <v>0.33333333333333331</v>
      </c>
      <c r="P27" s="10">
        <v>0.36363636363636365</v>
      </c>
      <c r="Q27" s="10">
        <v>0.36363636363636365</v>
      </c>
      <c r="R27" s="10">
        <v>0.21212121212121213</v>
      </c>
      <c r="S27" s="10">
        <v>0.21212121212121213</v>
      </c>
      <c r="T27" s="10">
        <v>0.21212121212121213</v>
      </c>
      <c r="U27" s="10">
        <v>0.21212121212121213</v>
      </c>
      <c r="V27" s="10">
        <v>0.18181818181818182</v>
      </c>
      <c r="W27" s="10"/>
      <c r="X27" s="10"/>
      <c r="Y27" s="10"/>
      <c r="Z27" s="10"/>
      <c r="AA27" s="10"/>
      <c r="AB27" s="10"/>
      <c r="AC27" s="10"/>
      <c r="AD27" s="10"/>
      <c r="AE27" s="10"/>
      <c r="AF27" s="10"/>
      <c r="AG27" s="10"/>
      <c r="AH27" s="10"/>
    </row>
    <row r="28" spans="2:34" x14ac:dyDescent="0.25">
      <c r="B28" s="11">
        <v>45627</v>
      </c>
      <c r="C28" s="14">
        <v>29</v>
      </c>
      <c r="D28" s="5">
        <v>965.4206896551724</v>
      </c>
      <c r="E28" s="7">
        <v>45627</v>
      </c>
      <c r="F28" s="10">
        <v>1</v>
      </c>
      <c r="G28" s="10">
        <v>0.7931034482758621</v>
      </c>
      <c r="H28" s="10">
        <v>0.7931034482758621</v>
      </c>
      <c r="I28" s="10">
        <v>0.7931034482758621</v>
      </c>
      <c r="J28" s="10">
        <v>0.72413793103448276</v>
      </c>
      <c r="K28" s="10">
        <v>0.72413793103448276</v>
      </c>
      <c r="L28" s="10">
        <v>0.68965517241379315</v>
      </c>
      <c r="M28" s="10">
        <v>0.68965517241379315</v>
      </c>
      <c r="N28" s="10">
        <v>0.72413793103448276</v>
      </c>
      <c r="O28" s="10">
        <v>0.65517241379310343</v>
      </c>
      <c r="P28" s="10">
        <v>0.65517241379310343</v>
      </c>
      <c r="Q28" s="10">
        <v>0.65517241379310343</v>
      </c>
      <c r="R28" s="10">
        <v>0.10344827586206896</v>
      </c>
      <c r="S28" s="10">
        <v>0.10344827586206896</v>
      </c>
      <c r="T28" s="10">
        <v>0.10344827586206896</v>
      </c>
      <c r="U28" s="10">
        <v>0.10344827586206896</v>
      </c>
      <c r="V28" s="10"/>
      <c r="W28" s="10"/>
      <c r="X28" s="10"/>
      <c r="Y28" s="10"/>
      <c r="Z28" s="10"/>
      <c r="AA28" s="10"/>
      <c r="AB28" s="10"/>
      <c r="AC28" s="10"/>
      <c r="AD28" s="10"/>
      <c r="AE28" s="10"/>
      <c r="AF28" s="10"/>
      <c r="AG28" s="10"/>
      <c r="AH28" s="10"/>
    </row>
    <row r="29" spans="2:34" x14ac:dyDescent="0.25">
      <c r="B29" s="11">
        <v>45658</v>
      </c>
      <c r="C29" s="14">
        <v>44</v>
      </c>
      <c r="D29" s="5">
        <v>968.09204545454531</v>
      </c>
      <c r="E29" s="7">
        <v>45658</v>
      </c>
      <c r="F29" s="10">
        <v>1</v>
      </c>
      <c r="G29" s="10">
        <v>0.79545454545454541</v>
      </c>
      <c r="H29" s="10">
        <v>0.77272727272727271</v>
      </c>
      <c r="I29" s="10">
        <v>0.68181818181818177</v>
      </c>
      <c r="J29" s="10">
        <v>0.65909090909090906</v>
      </c>
      <c r="K29" s="10">
        <v>0.61363636363636365</v>
      </c>
      <c r="L29" s="10">
        <v>0.56818181818181823</v>
      </c>
      <c r="M29" s="10">
        <v>0.56818181818181823</v>
      </c>
      <c r="N29" s="10">
        <v>0.56818181818181823</v>
      </c>
      <c r="O29" s="10">
        <v>0.56818181818181823</v>
      </c>
      <c r="P29" s="10">
        <v>0.54545454545454541</v>
      </c>
      <c r="Q29" s="10">
        <v>0.52272727272727271</v>
      </c>
      <c r="R29" s="10">
        <v>9.0909090909090912E-2</v>
      </c>
      <c r="S29" s="10">
        <v>0.11363636363636363</v>
      </c>
      <c r="T29" s="10">
        <v>0.11363636363636363</v>
      </c>
      <c r="U29" s="10"/>
      <c r="V29" s="10"/>
      <c r="W29" s="10"/>
      <c r="X29" s="10"/>
      <c r="Y29" s="10"/>
      <c r="Z29" s="10"/>
      <c r="AA29" s="10"/>
      <c r="AB29" s="10"/>
      <c r="AC29" s="10"/>
      <c r="AD29" s="10"/>
      <c r="AE29" s="10"/>
      <c r="AF29" s="10"/>
      <c r="AG29" s="10"/>
      <c r="AH29" s="10"/>
    </row>
    <row r="30" spans="2:34" x14ac:dyDescent="0.25">
      <c r="B30" s="11">
        <v>45689</v>
      </c>
      <c r="C30" s="14">
        <v>21</v>
      </c>
      <c r="D30" s="5">
        <v>779.89523809523814</v>
      </c>
      <c r="E30" s="7">
        <v>45689</v>
      </c>
      <c r="F30" s="10">
        <v>1</v>
      </c>
      <c r="G30" s="10">
        <v>0.5714285714285714</v>
      </c>
      <c r="H30" s="10">
        <v>0.38095238095238093</v>
      </c>
      <c r="I30" s="10">
        <v>0.38095238095238093</v>
      </c>
      <c r="J30" s="10">
        <v>0.38095238095238093</v>
      </c>
      <c r="K30" s="10">
        <v>0.38095238095238093</v>
      </c>
      <c r="L30" s="10">
        <v>0.2857142857142857</v>
      </c>
      <c r="M30" s="10">
        <v>0.23809523809523808</v>
      </c>
      <c r="N30" s="10">
        <v>0.23809523809523808</v>
      </c>
      <c r="O30" s="10">
        <v>0.23809523809523808</v>
      </c>
      <c r="P30" s="10">
        <v>0.19047619047619047</v>
      </c>
      <c r="Q30" s="10">
        <v>0.19047619047619047</v>
      </c>
      <c r="R30" s="10">
        <v>4.7619047619047616E-2</v>
      </c>
      <c r="S30" s="10">
        <v>4.7619047619047616E-2</v>
      </c>
      <c r="T30" s="10"/>
      <c r="U30" s="10"/>
      <c r="V30" s="10"/>
      <c r="W30" s="10"/>
      <c r="X30" s="10"/>
      <c r="Y30" s="10"/>
      <c r="Z30" s="10"/>
      <c r="AA30" s="10"/>
      <c r="AB30" s="10"/>
      <c r="AC30" s="10"/>
      <c r="AD30" s="10"/>
      <c r="AE30" s="10"/>
      <c r="AF30" s="10"/>
      <c r="AG30" s="10"/>
      <c r="AH30" s="10"/>
    </row>
    <row r="31" spans="2:34" x14ac:dyDescent="0.25">
      <c r="B31" s="11">
        <v>45717</v>
      </c>
      <c r="C31" s="14">
        <v>46</v>
      </c>
      <c r="D31" s="5">
        <v>1171.5771739130435</v>
      </c>
      <c r="E31" s="7">
        <v>45717</v>
      </c>
      <c r="F31" s="10">
        <v>1</v>
      </c>
      <c r="G31" s="10">
        <v>0.89130434782608692</v>
      </c>
      <c r="H31" s="10">
        <v>0.82608695652173914</v>
      </c>
      <c r="I31" s="10">
        <v>0.69565217391304346</v>
      </c>
      <c r="J31" s="10">
        <v>0.69565217391304346</v>
      </c>
      <c r="K31" s="10">
        <v>0.58695652173913049</v>
      </c>
      <c r="L31" s="10">
        <v>0.58695652173913049</v>
      </c>
      <c r="M31" s="10">
        <v>0.58695652173913049</v>
      </c>
      <c r="N31" s="10">
        <v>0.54347826086956519</v>
      </c>
      <c r="O31" s="10">
        <v>0.5</v>
      </c>
      <c r="P31" s="10">
        <v>0.5</v>
      </c>
      <c r="Q31" s="10">
        <v>0.47826086956521741</v>
      </c>
      <c r="R31" s="10">
        <v>0.15217391304347827</v>
      </c>
      <c r="S31" s="10"/>
      <c r="T31" s="10"/>
      <c r="U31" s="10"/>
      <c r="V31" s="10"/>
      <c r="W31" s="10"/>
      <c r="X31" s="10"/>
      <c r="Y31" s="10"/>
      <c r="Z31" s="10"/>
      <c r="AA31" s="10"/>
      <c r="AB31" s="10"/>
      <c r="AC31" s="10"/>
      <c r="AD31" s="10"/>
      <c r="AE31" s="10"/>
      <c r="AF31" s="10"/>
      <c r="AG31" s="10"/>
      <c r="AH31" s="10"/>
    </row>
    <row r="32" spans="2:34" x14ac:dyDescent="0.25">
      <c r="B32" s="11">
        <v>45748</v>
      </c>
      <c r="C32" s="14">
        <v>20</v>
      </c>
      <c r="D32" s="5">
        <v>1045.53</v>
      </c>
      <c r="E32" s="7">
        <v>45748</v>
      </c>
      <c r="F32" s="10">
        <v>1</v>
      </c>
      <c r="G32" s="10">
        <v>0.8</v>
      </c>
      <c r="H32" s="10">
        <v>0.75</v>
      </c>
      <c r="I32" s="10">
        <v>0.65</v>
      </c>
      <c r="J32" s="10">
        <v>0.55000000000000004</v>
      </c>
      <c r="K32" s="10">
        <v>0.45</v>
      </c>
      <c r="L32" s="10">
        <v>0.45</v>
      </c>
      <c r="M32" s="10">
        <v>0.45</v>
      </c>
      <c r="N32" s="10">
        <v>0.45</v>
      </c>
      <c r="O32" s="10">
        <v>0.4</v>
      </c>
      <c r="P32" s="10">
        <v>0.4</v>
      </c>
      <c r="Q32" s="10">
        <v>0.45</v>
      </c>
      <c r="R32" s="10"/>
      <c r="S32" s="10"/>
      <c r="T32" s="10"/>
      <c r="U32" s="10"/>
      <c r="V32" s="10"/>
      <c r="W32" s="10"/>
      <c r="X32" s="10"/>
      <c r="Y32" s="10"/>
      <c r="Z32" s="10"/>
      <c r="AA32" s="10"/>
      <c r="AB32" s="10"/>
      <c r="AC32" s="10"/>
      <c r="AD32" s="10"/>
      <c r="AE32" s="10"/>
      <c r="AF32" s="10"/>
      <c r="AG32" s="10"/>
      <c r="AH32" s="10"/>
    </row>
    <row r="33" spans="2:34" x14ac:dyDescent="0.25">
      <c r="B33" s="11">
        <v>45778</v>
      </c>
      <c r="C33" s="14">
        <v>43</v>
      </c>
      <c r="D33" s="5">
        <v>973.72162790697666</v>
      </c>
      <c r="E33" s="7">
        <v>45778</v>
      </c>
      <c r="F33" s="10">
        <v>1</v>
      </c>
      <c r="G33" s="10">
        <v>0.67441860465116277</v>
      </c>
      <c r="H33" s="10">
        <v>0.58139534883720934</v>
      </c>
      <c r="I33" s="10">
        <v>0.55813953488372092</v>
      </c>
      <c r="J33" s="10">
        <v>0.53488372093023251</v>
      </c>
      <c r="K33" s="10">
        <v>0.53488372093023251</v>
      </c>
      <c r="L33" s="10">
        <v>0.53488372093023251</v>
      </c>
      <c r="M33" s="10">
        <v>0.51162790697674421</v>
      </c>
      <c r="N33" s="10">
        <v>0.51162790697674421</v>
      </c>
      <c r="O33" s="10">
        <v>0.48837209302325579</v>
      </c>
      <c r="P33" s="10">
        <v>0.46511627906976744</v>
      </c>
      <c r="Q33" s="10"/>
      <c r="R33" s="10"/>
      <c r="S33" s="10"/>
      <c r="T33" s="10"/>
      <c r="U33" s="10"/>
      <c r="V33" s="10"/>
      <c r="W33" s="10"/>
      <c r="X33" s="10"/>
      <c r="Y33" s="10"/>
      <c r="Z33" s="10"/>
      <c r="AA33" s="10"/>
      <c r="AB33" s="10"/>
      <c r="AC33" s="10"/>
      <c r="AD33" s="10"/>
      <c r="AE33" s="10"/>
      <c r="AF33" s="10"/>
      <c r="AG33" s="10"/>
      <c r="AH33" s="10"/>
    </row>
    <row r="34" spans="2:34" x14ac:dyDescent="0.25">
      <c r="B34" s="11">
        <v>45809</v>
      </c>
      <c r="C34" s="14">
        <v>60</v>
      </c>
      <c r="D34" s="5">
        <v>829.21583333333331</v>
      </c>
      <c r="E34" s="7">
        <v>45809</v>
      </c>
      <c r="F34" s="10">
        <v>1</v>
      </c>
      <c r="G34" s="10">
        <v>0.75</v>
      </c>
      <c r="H34" s="10">
        <v>0.6166666666666667</v>
      </c>
      <c r="I34" s="10">
        <v>0.6</v>
      </c>
      <c r="J34" s="10">
        <v>0.55000000000000004</v>
      </c>
      <c r="K34" s="10">
        <v>0.5</v>
      </c>
      <c r="L34" s="10">
        <v>0.5</v>
      </c>
      <c r="M34" s="10">
        <v>0.46666666666666667</v>
      </c>
      <c r="N34" s="10">
        <v>0.38333333333333336</v>
      </c>
      <c r="O34" s="10">
        <v>0.38333333333333336</v>
      </c>
      <c r="P34" s="10"/>
      <c r="Q34" s="10"/>
      <c r="R34" s="10"/>
      <c r="S34" s="10"/>
      <c r="T34" s="10"/>
      <c r="U34" s="10"/>
      <c r="V34" s="10"/>
      <c r="W34" s="10"/>
      <c r="X34" s="10"/>
      <c r="Y34" s="10"/>
      <c r="Z34" s="10"/>
      <c r="AA34" s="10"/>
      <c r="AB34" s="10"/>
      <c r="AC34" s="10"/>
      <c r="AD34" s="10"/>
      <c r="AE34" s="10"/>
      <c r="AF34" s="10"/>
      <c r="AG34" s="10"/>
      <c r="AH34" s="10"/>
    </row>
    <row r="35" spans="2:34" x14ac:dyDescent="0.25">
      <c r="B35" s="11">
        <v>45839</v>
      </c>
      <c r="C35" s="14">
        <v>32</v>
      </c>
      <c r="D35" s="5">
        <v>903.74468750000005</v>
      </c>
      <c r="E35" s="7">
        <v>45839</v>
      </c>
      <c r="F35" s="10">
        <v>1</v>
      </c>
      <c r="G35" s="10">
        <v>0.78125</v>
      </c>
      <c r="H35" s="10">
        <v>0.65625</v>
      </c>
      <c r="I35" s="10">
        <v>0.5</v>
      </c>
      <c r="J35" s="10">
        <v>0.5</v>
      </c>
      <c r="K35" s="10">
        <v>0.46875</v>
      </c>
      <c r="L35" s="10">
        <v>0.40625</v>
      </c>
      <c r="M35" s="10">
        <v>0.375</v>
      </c>
      <c r="N35" s="10">
        <v>0.34375</v>
      </c>
      <c r="O35" s="10"/>
      <c r="P35" s="10"/>
      <c r="Q35" s="10"/>
      <c r="R35" s="10"/>
      <c r="S35" s="10"/>
      <c r="T35" s="10"/>
      <c r="U35" s="10"/>
      <c r="V35" s="10"/>
      <c r="W35" s="10"/>
      <c r="X35" s="10"/>
      <c r="Y35" s="10"/>
      <c r="Z35" s="10"/>
      <c r="AA35" s="10"/>
      <c r="AB35" s="10"/>
      <c r="AC35" s="10"/>
      <c r="AD35" s="10"/>
      <c r="AE35" s="10"/>
      <c r="AF35" s="10"/>
      <c r="AG35" s="10"/>
      <c r="AH35" s="10"/>
    </row>
    <row r="36" spans="2:34" x14ac:dyDescent="0.25">
      <c r="B36" s="11">
        <v>45870</v>
      </c>
      <c r="C36" s="14">
        <v>35</v>
      </c>
      <c r="D36" s="5">
        <v>938.57428571428568</v>
      </c>
      <c r="E36" s="7">
        <v>45870</v>
      </c>
      <c r="F36" s="10">
        <v>1</v>
      </c>
      <c r="G36" s="10">
        <v>0.82857142857142863</v>
      </c>
      <c r="H36" s="10">
        <v>0.74285714285714288</v>
      </c>
      <c r="I36" s="10">
        <v>0.62857142857142856</v>
      </c>
      <c r="J36" s="10">
        <v>0.51428571428571423</v>
      </c>
      <c r="K36" s="10">
        <v>0.42857142857142855</v>
      </c>
      <c r="L36" s="10">
        <v>0.45714285714285713</v>
      </c>
      <c r="M36" s="10">
        <v>0.31428571428571428</v>
      </c>
      <c r="N36" s="10"/>
      <c r="O36" s="10"/>
      <c r="P36" s="10"/>
      <c r="Q36" s="10"/>
      <c r="R36" s="10"/>
      <c r="S36" s="10"/>
      <c r="T36" s="10"/>
      <c r="U36" s="10"/>
      <c r="V36" s="10"/>
      <c r="W36" s="10"/>
      <c r="X36" s="10"/>
      <c r="Y36" s="10"/>
      <c r="Z36" s="10"/>
      <c r="AA36" s="10"/>
      <c r="AB36" s="10"/>
      <c r="AC36" s="10"/>
      <c r="AD36" s="10"/>
      <c r="AE36" s="10"/>
      <c r="AF36" s="10"/>
      <c r="AG36" s="10"/>
      <c r="AH36" s="10"/>
    </row>
    <row r="37" spans="2:34" x14ac:dyDescent="0.25">
      <c r="B37" s="11">
        <v>45901</v>
      </c>
      <c r="C37" s="14">
        <v>81</v>
      </c>
      <c r="D37" s="5">
        <v>1025.8025925925926</v>
      </c>
      <c r="E37" s="7">
        <v>45901</v>
      </c>
      <c r="F37" s="10">
        <v>1</v>
      </c>
      <c r="G37" s="10">
        <v>0.81481481481481477</v>
      </c>
      <c r="H37" s="10">
        <v>0.72839506172839508</v>
      </c>
      <c r="I37" s="10">
        <v>0.65432098765432101</v>
      </c>
      <c r="J37" s="10">
        <v>0.60493827160493829</v>
      </c>
      <c r="K37" s="10">
        <v>0.54320987654320985</v>
      </c>
      <c r="L37" s="10">
        <v>0.53086419753086422</v>
      </c>
      <c r="M37" s="10"/>
      <c r="N37" s="10"/>
      <c r="O37" s="10"/>
      <c r="P37" s="10"/>
      <c r="Q37" s="10"/>
      <c r="R37" s="10"/>
      <c r="S37" s="10"/>
      <c r="T37" s="10"/>
      <c r="U37" s="10"/>
      <c r="V37" s="10"/>
      <c r="W37" s="10"/>
      <c r="X37" s="10"/>
      <c r="Y37" s="10"/>
      <c r="Z37" s="10"/>
      <c r="AA37" s="10"/>
      <c r="AB37" s="10"/>
      <c r="AC37" s="10"/>
      <c r="AD37" s="10"/>
      <c r="AE37" s="10"/>
      <c r="AF37" s="10"/>
      <c r="AG37" s="10"/>
      <c r="AH37" s="10"/>
    </row>
    <row r="38" spans="2:34" x14ac:dyDescent="0.25">
      <c r="B38" s="11">
        <v>45931</v>
      </c>
      <c r="C38" s="14">
        <v>44</v>
      </c>
      <c r="D38" s="5">
        <v>1031.4588636363637</v>
      </c>
      <c r="E38" s="7">
        <v>45931</v>
      </c>
      <c r="F38" s="10">
        <v>1</v>
      </c>
      <c r="G38" s="10">
        <v>0.72727272727272729</v>
      </c>
      <c r="H38" s="10">
        <v>0.63636363636363635</v>
      </c>
      <c r="I38" s="10">
        <v>0.59090909090909094</v>
      </c>
      <c r="J38" s="10">
        <v>0.52272727272727271</v>
      </c>
      <c r="K38" s="10">
        <v>0.43181818181818182</v>
      </c>
      <c r="L38" s="10"/>
      <c r="M38" s="10"/>
      <c r="N38" s="10"/>
      <c r="O38" s="10"/>
      <c r="P38" s="10"/>
      <c r="Q38" s="10"/>
      <c r="R38" s="10"/>
      <c r="S38" s="10"/>
      <c r="T38" s="10"/>
      <c r="U38" s="10"/>
      <c r="V38" s="10"/>
      <c r="W38" s="10"/>
      <c r="X38" s="10"/>
      <c r="Y38" s="10"/>
      <c r="Z38" s="10"/>
      <c r="AA38" s="10"/>
      <c r="AB38" s="10"/>
      <c r="AC38" s="10"/>
      <c r="AD38" s="10"/>
      <c r="AE38" s="10"/>
      <c r="AF38" s="10"/>
      <c r="AG38" s="10"/>
      <c r="AH38" s="10"/>
    </row>
    <row r="39" spans="2:34" x14ac:dyDescent="0.25">
      <c r="B39" s="11">
        <v>45962</v>
      </c>
      <c r="C39" s="14">
        <v>51</v>
      </c>
      <c r="D39" s="5">
        <v>905.44803921568621</v>
      </c>
      <c r="E39" s="7">
        <v>45962</v>
      </c>
      <c r="F39" s="10">
        <v>1</v>
      </c>
      <c r="G39" s="10">
        <v>0.86274509803921573</v>
      </c>
      <c r="H39" s="10">
        <v>0.68627450980392157</v>
      </c>
      <c r="I39" s="10">
        <v>0.58823529411764708</v>
      </c>
      <c r="J39" s="10">
        <v>0.50980392156862742</v>
      </c>
      <c r="K39" s="10"/>
      <c r="L39" s="10"/>
      <c r="M39" s="10"/>
      <c r="N39" s="10"/>
      <c r="O39" s="10"/>
      <c r="P39" s="10"/>
      <c r="Q39" s="10"/>
      <c r="R39" s="10"/>
      <c r="S39" s="10"/>
      <c r="T39" s="10"/>
      <c r="U39" s="10"/>
      <c r="V39" s="10"/>
      <c r="W39" s="10"/>
      <c r="X39" s="10"/>
      <c r="Y39" s="10"/>
      <c r="Z39" s="10"/>
      <c r="AA39" s="10"/>
      <c r="AB39" s="10"/>
      <c r="AC39" s="10"/>
      <c r="AD39" s="10"/>
      <c r="AE39" s="10"/>
      <c r="AF39" s="10"/>
      <c r="AG39" s="10"/>
      <c r="AH39" s="10"/>
    </row>
    <row r="40" spans="2:34" x14ac:dyDescent="0.25">
      <c r="B40" s="11">
        <v>45992</v>
      </c>
      <c r="C40" s="14">
        <v>34</v>
      </c>
      <c r="D40" s="5">
        <v>822.86088235294119</v>
      </c>
      <c r="E40" s="7">
        <v>45992</v>
      </c>
      <c r="F40" s="10">
        <v>1</v>
      </c>
      <c r="G40" s="10">
        <v>0.88235294117647056</v>
      </c>
      <c r="H40" s="10">
        <v>0.70588235294117652</v>
      </c>
      <c r="I40" s="10">
        <v>0.55882352941176472</v>
      </c>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row>
    <row r="41" spans="2:34" x14ac:dyDescent="0.25">
      <c r="B41" s="11">
        <v>46023</v>
      </c>
      <c r="C41" s="14">
        <v>49</v>
      </c>
      <c r="D41" s="5">
        <v>773.05959183673485</v>
      </c>
      <c r="E41" s="7">
        <v>46023</v>
      </c>
      <c r="F41" s="10">
        <v>1</v>
      </c>
      <c r="G41" s="10">
        <v>0.81632653061224492</v>
      </c>
      <c r="H41" s="10">
        <v>0.73469387755102045</v>
      </c>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row>
    <row r="42" spans="2:34" x14ac:dyDescent="0.25">
      <c r="B42" s="11">
        <v>46054</v>
      </c>
      <c r="C42" s="14">
        <v>33</v>
      </c>
      <c r="D42" s="5">
        <v>835.95727272727277</v>
      </c>
      <c r="E42" s="7">
        <v>46054</v>
      </c>
      <c r="F42" s="10">
        <v>1</v>
      </c>
      <c r="G42" s="10">
        <v>0.84848484848484851</v>
      </c>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row>
    <row r="43" spans="2:34" x14ac:dyDescent="0.25">
      <c r="B43" s="11">
        <v>46082</v>
      </c>
      <c r="C43" s="14">
        <v>61</v>
      </c>
      <c r="D43" s="5">
        <v>590.4886885245902</v>
      </c>
      <c r="E43" s="7">
        <v>46082</v>
      </c>
      <c r="F43" s="10">
        <v>1</v>
      </c>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row>
    <row r="44" spans="2:34" x14ac:dyDescent="0.25">
      <c r="B44" s="2" t="s">
        <v>8</v>
      </c>
      <c r="C44" s="14">
        <v>1057</v>
      </c>
      <c r="D44" s="5">
        <v>986.29637653737018</v>
      </c>
      <c r="E44" s="2" t="s">
        <v>8</v>
      </c>
      <c r="F44" s="10">
        <v>1</v>
      </c>
      <c r="G44" s="10">
        <v>0.8112449799196787</v>
      </c>
      <c r="H44" s="10">
        <v>0.72689511941848395</v>
      </c>
      <c r="I44" s="10">
        <v>0.65536105032822756</v>
      </c>
      <c r="J44" s="10">
        <v>0.61250000000000004</v>
      </c>
      <c r="K44" s="10">
        <v>0.57297949336550058</v>
      </c>
      <c r="L44" s="10">
        <v>0.55796178343949043</v>
      </c>
      <c r="M44" s="10">
        <v>0.52556818181818177</v>
      </c>
      <c r="N44" s="10">
        <v>0.51270553064275037</v>
      </c>
      <c r="O44" s="10">
        <v>0.49450549450549453</v>
      </c>
      <c r="P44" s="10">
        <v>0.49393414211438474</v>
      </c>
      <c r="Q44" s="10">
        <v>0.4943820224719101</v>
      </c>
      <c r="R44" s="10">
        <v>0.23929961089494164</v>
      </c>
      <c r="S44" s="10">
        <v>0.24786324786324787</v>
      </c>
      <c r="T44" s="10">
        <v>0.2505592841163311</v>
      </c>
      <c r="U44" s="10">
        <v>0.24317617866004962</v>
      </c>
      <c r="V44" s="10">
        <v>0.24866310160427807</v>
      </c>
      <c r="W44" s="10">
        <v>0.24926686217008798</v>
      </c>
      <c r="X44" s="10">
        <v>0.24062500000000001</v>
      </c>
      <c r="Y44" s="10">
        <v>0.30357142857142855</v>
      </c>
      <c r="Z44" s="10">
        <v>0.29017857142857145</v>
      </c>
      <c r="AA44" s="10">
        <v>0.26785714285714285</v>
      </c>
      <c r="AB44" s="10">
        <v>0.24770642201834864</v>
      </c>
      <c r="AC44" s="10">
        <v>0.24203821656050956</v>
      </c>
      <c r="AD44" s="10">
        <v>0.21985815602836881</v>
      </c>
      <c r="AE44" s="10">
        <v>0.20610687022900764</v>
      </c>
      <c r="AF44" s="10">
        <v>0.21186440677966101</v>
      </c>
      <c r="AG44" s="10">
        <v>0.24175824175824176</v>
      </c>
      <c r="AH44" s="10">
        <v>0.27710843373493976</v>
      </c>
    </row>
    <row r="45" spans="2:34" x14ac:dyDescent="0.25"/>
    <row r="46" spans="2:34" x14ac:dyDescent="0.25"/>
    <row r="47" spans="2:34" x14ac:dyDescent="0.25"/>
    <row r="48" spans="2:34"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hidden="1" x14ac:dyDescent="0.25"/>
    <row r="66" customFormat="1" hidden="1" x14ac:dyDescent="0.25"/>
    <row r="67" customFormat="1" hidden="1" x14ac:dyDescent="0.25"/>
    <row r="68" customFormat="1" hidden="1" x14ac:dyDescent="0.25"/>
    <row r="69" customFormat="1" hidden="1" x14ac:dyDescent="0.25"/>
    <row r="70" customFormat="1" hidden="1" x14ac:dyDescent="0.25"/>
    <row r="71" customFormat="1" hidden="1" x14ac:dyDescent="0.25"/>
    <row r="72" customFormat="1" hidden="1" x14ac:dyDescent="0.25"/>
    <row r="73" customFormat="1" hidden="1" x14ac:dyDescent="0.25"/>
    <row r="74" customFormat="1" hidden="1" x14ac:dyDescent="0.25"/>
    <row r="75" customFormat="1" hidden="1" x14ac:dyDescent="0.25"/>
    <row r="76" customFormat="1" hidden="1" x14ac:dyDescent="0.25"/>
    <row r="77" customFormat="1" hidden="1" x14ac:dyDescent="0.25"/>
  </sheetData>
  <conditionalFormatting pivot="1" sqref="F17:AH44">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3C1B-A31D-4586-8030-61853746B028}">
  <dimension ref="A1:AF76"/>
  <sheetViews>
    <sheetView showGridLines="0" showRowColHeaders="0" tabSelected="1" zoomScale="85" zoomScaleNormal="85" workbookViewId="0"/>
  </sheetViews>
  <sheetFormatPr defaultColWidth="0" defaultRowHeight="15" zeroHeight="1" x14ac:dyDescent="0.25"/>
  <cols>
    <col min="1" max="31" width="9.140625" customWidth="1"/>
    <col min="32" max="32" width="0" hidden="1" customWidth="1"/>
    <col min="33" max="16384" width="9.140625" hidden="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row r="14" customFormat="1" x14ac:dyDescent="0.25"/>
    <row r="15" customFormat="1" x14ac:dyDescent="0.25"/>
    <row r="16"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hidden="1" x14ac:dyDescent="0.25"/>
    <row r="63" customFormat="1" hidden="1" x14ac:dyDescent="0.25"/>
    <row r="64" customFormat="1" hidden="1" x14ac:dyDescent="0.25"/>
    <row r="65" customFormat="1" hidden="1" x14ac:dyDescent="0.25"/>
    <row r="66" customFormat="1" hidden="1" x14ac:dyDescent="0.25"/>
    <row r="67" customFormat="1" hidden="1" x14ac:dyDescent="0.25"/>
    <row r="68" customFormat="1" hidden="1" x14ac:dyDescent="0.25"/>
    <row r="69" customFormat="1" hidden="1" x14ac:dyDescent="0.25"/>
    <row r="70" customFormat="1" hidden="1" x14ac:dyDescent="0.25"/>
    <row r="71" customFormat="1" hidden="1" x14ac:dyDescent="0.25"/>
    <row r="72" customFormat="1" hidden="1" x14ac:dyDescent="0.25"/>
    <row r="73" customFormat="1" hidden="1" x14ac:dyDescent="0.25"/>
    <row r="74" customFormat="1" hidden="1" x14ac:dyDescent="0.25"/>
    <row r="75" customFormat="1" hidden="1" x14ac:dyDescent="0.25"/>
    <row r="76" customFormat="1" hidden="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61FF-BBD7-48E3-AA24-F674856218D3}">
  <dimension ref="A10:W127"/>
  <sheetViews>
    <sheetView zoomScale="70" zoomScaleNormal="70" workbookViewId="0">
      <selection activeCell="N30" sqref="N30"/>
    </sheetView>
  </sheetViews>
  <sheetFormatPr defaultRowHeight="15" x14ac:dyDescent="0.25"/>
  <cols>
    <col min="1" max="1" width="39.7109375" customWidth="1"/>
    <col min="2" max="2" width="11" customWidth="1"/>
    <col min="6" max="6" width="19.85546875" bestFit="1" customWidth="1"/>
    <col min="7" max="7" width="16.28515625" bestFit="1" customWidth="1"/>
    <col min="8" max="8" width="13.7109375" bestFit="1" customWidth="1"/>
    <col min="9" max="9" width="13.28515625" bestFit="1" customWidth="1"/>
    <col min="10" max="10" width="19.85546875" bestFit="1" customWidth="1"/>
    <col min="12" max="12" width="13.85546875" bestFit="1" customWidth="1"/>
    <col min="13" max="13" width="17.42578125" bestFit="1" customWidth="1"/>
    <col min="14" max="14" width="22.85546875" bestFit="1" customWidth="1"/>
    <col min="15" max="15" width="20" bestFit="1" customWidth="1"/>
    <col min="18" max="18" width="13.85546875" bestFit="1" customWidth="1"/>
    <col min="19" max="19" width="13.5703125" bestFit="1" customWidth="1"/>
    <col min="20" max="20" width="19.85546875" bestFit="1" customWidth="1"/>
    <col min="21" max="21" width="25.28515625" bestFit="1" customWidth="1"/>
    <col min="22" max="22" width="13.85546875" bestFit="1" customWidth="1"/>
    <col min="23" max="23" width="20.5703125" bestFit="1" customWidth="1"/>
    <col min="24" max="24" width="10.28515625" bestFit="1" customWidth="1"/>
    <col min="25" max="25" width="11.28515625" bestFit="1" customWidth="1"/>
  </cols>
  <sheetData>
    <row r="10" spans="1:23" x14ac:dyDescent="0.25">
      <c r="F10" s="1" t="s">
        <v>7</v>
      </c>
      <c r="G10" t="s">
        <v>27</v>
      </c>
      <c r="H10" t="s">
        <v>59</v>
      </c>
      <c r="L10" s="1" t="s">
        <v>7</v>
      </c>
      <c r="M10" t="s">
        <v>40</v>
      </c>
      <c r="N10" t="s">
        <v>52</v>
      </c>
      <c r="R10" s="12" t="s">
        <v>43</v>
      </c>
      <c r="S10" s="6" t="s" vm="1">
        <v>42</v>
      </c>
    </row>
    <row r="11" spans="1:23" x14ac:dyDescent="0.25">
      <c r="F11" s="2" t="s">
        <v>9</v>
      </c>
      <c r="G11" s="14"/>
      <c r="H11" s="14"/>
      <c r="L11" s="2" t="s">
        <v>9</v>
      </c>
      <c r="M11" s="14"/>
      <c r="N11" s="14"/>
      <c r="R11" s="6"/>
    </row>
    <row r="12" spans="1:23" x14ac:dyDescent="0.25">
      <c r="F12" s="3" t="s">
        <v>10</v>
      </c>
      <c r="G12" s="5">
        <v>25673.500000000004</v>
      </c>
      <c r="H12" s="5">
        <v>302.04117647058825</v>
      </c>
      <c r="L12" s="3" t="s">
        <v>10</v>
      </c>
      <c r="M12" s="14">
        <v>83</v>
      </c>
      <c r="N12" s="5">
        <v>139.68066978193116</v>
      </c>
      <c r="R12" s="6" t="s">
        <v>31</v>
      </c>
    </row>
    <row r="13" spans="1:23" x14ac:dyDescent="0.25">
      <c r="F13" s="3" t="s">
        <v>11</v>
      </c>
      <c r="G13" s="5">
        <v>6757.2699999999995</v>
      </c>
      <c r="H13" s="5">
        <v>143.77170212765955</v>
      </c>
      <c r="L13" s="3" t="s">
        <v>11</v>
      </c>
      <c r="M13" s="14">
        <v>8</v>
      </c>
      <c r="N13" s="5">
        <v>193.5473684210526</v>
      </c>
      <c r="R13" s="5">
        <v>1335.7770967741935</v>
      </c>
      <c r="V13" s="1" t="s">
        <v>7</v>
      </c>
      <c r="W13" t="s">
        <v>32</v>
      </c>
    </row>
    <row r="14" spans="1:23" x14ac:dyDescent="0.25">
      <c r="F14" s="2" t="s">
        <v>12</v>
      </c>
      <c r="G14" s="14"/>
      <c r="H14" s="14"/>
      <c r="L14" s="2" t="s">
        <v>12</v>
      </c>
      <c r="M14" s="14"/>
      <c r="N14" s="14"/>
      <c r="V14" s="2" t="s">
        <v>56</v>
      </c>
      <c r="W14" s="4">
        <v>7.9808612440191391</v>
      </c>
    </row>
    <row r="15" spans="1:23" x14ac:dyDescent="0.25">
      <c r="F15" s="3" t="s">
        <v>13</v>
      </c>
      <c r="G15" s="5">
        <v>12625.02</v>
      </c>
      <c r="H15" s="5">
        <v>197.26593750000001</v>
      </c>
      <c r="L15" s="3" t="s">
        <v>13</v>
      </c>
      <c r="M15" s="14">
        <v>27</v>
      </c>
      <c r="N15" s="5">
        <v>174.44103773584902</v>
      </c>
      <c r="R15" t="s">
        <v>31</v>
      </c>
      <c r="V15" s="2" t="s">
        <v>57</v>
      </c>
      <c r="W15" s="4">
        <v>6.6533018867924527</v>
      </c>
    </row>
    <row r="16" spans="1:23" x14ac:dyDescent="0.25">
      <c r="A16" t="s">
        <v>0</v>
      </c>
      <c r="F16" s="3" t="s">
        <v>14</v>
      </c>
      <c r="G16" s="5">
        <v>6275.05</v>
      </c>
      <c r="H16" s="5">
        <v>110.08859649122807</v>
      </c>
      <c r="L16" s="3" t="s">
        <v>14</v>
      </c>
      <c r="M16" s="14">
        <v>13</v>
      </c>
      <c r="N16" s="5">
        <v>113.35730337078652</v>
      </c>
      <c r="R16" s="5">
        <v>986.29637653737018</v>
      </c>
      <c r="V16" s="2" t="s">
        <v>8</v>
      </c>
      <c r="W16" s="4">
        <v>6.9157994323557235</v>
      </c>
    </row>
    <row r="17" spans="1:23" x14ac:dyDescent="0.25">
      <c r="F17" s="3" t="s">
        <v>15</v>
      </c>
      <c r="G17" s="5">
        <v>8712.4000000000015</v>
      </c>
      <c r="H17" s="5">
        <v>142.82622950819675</v>
      </c>
      <c r="L17" s="3" t="s">
        <v>15</v>
      </c>
      <c r="M17" s="14">
        <v>10</v>
      </c>
      <c r="N17" s="5">
        <v>186.47413793103451</v>
      </c>
    </row>
    <row r="18" spans="1:23" x14ac:dyDescent="0.25">
      <c r="A18" t="s">
        <v>1</v>
      </c>
      <c r="B18" s="5">
        <f>GETPIVOTDATA("[Measures].[Sum of Kwota]",$F$10)</f>
        <v>1042515.2700000005</v>
      </c>
      <c r="F18" s="3" t="s">
        <v>16</v>
      </c>
      <c r="G18" s="5">
        <v>12257.3</v>
      </c>
      <c r="H18" s="5">
        <v>204.28833333333333</v>
      </c>
      <c r="L18" s="3" t="s">
        <v>16</v>
      </c>
      <c r="M18" s="14">
        <v>16</v>
      </c>
      <c r="N18" s="5">
        <v>349.99</v>
      </c>
    </row>
    <row r="19" spans="1:23" x14ac:dyDescent="0.25">
      <c r="A19" t="s">
        <v>2</v>
      </c>
      <c r="B19" s="5">
        <f>GETPIVOTDATA("[Measures].[Average of LTV_Total]",$F$94)</f>
        <v>986.29637653737018</v>
      </c>
      <c r="F19" s="3" t="s">
        <v>17</v>
      </c>
      <c r="G19" s="5">
        <v>27011.170000000009</v>
      </c>
      <c r="H19" s="5">
        <v>234.87973913043487</v>
      </c>
      <c r="L19" s="3" t="s">
        <v>17</v>
      </c>
      <c r="M19" s="14">
        <v>61</v>
      </c>
      <c r="N19" s="5">
        <v>143.61019230769267</v>
      </c>
    </row>
    <row r="20" spans="1:23" x14ac:dyDescent="0.25">
      <c r="A20" t="s">
        <v>3</v>
      </c>
      <c r="B20">
        <f>GETPIVOTDATA("[Measures].[Distinct Count of Klient 2]",$F$98)</f>
        <v>1057</v>
      </c>
      <c r="F20" s="3" t="s">
        <v>18</v>
      </c>
      <c r="G20" s="5">
        <v>13033.129999999997</v>
      </c>
      <c r="H20" s="5">
        <v>164.97632911392401</v>
      </c>
      <c r="L20" s="3" t="s">
        <v>18</v>
      </c>
      <c r="M20" s="14">
        <v>6</v>
      </c>
      <c r="N20" s="5">
        <v>273.95652173913044</v>
      </c>
      <c r="V20" s="1" t="s">
        <v>7</v>
      </c>
      <c r="W20" t="s">
        <v>31</v>
      </c>
    </row>
    <row r="21" spans="1:23" x14ac:dyDescent="0.25">
      <c r="A21" t="s">
        <v>33</v>
      </c>
      <c r="B21" s="4">
        <f>GETPIVOTDATA("[Measures].[Average of Suma_Miesiecy]",$F$91)</f>
        <v>6.9157994323557235</v>
      </c>
      <c r="F21" s="3" t="s">
        <v>19</v>
      </c>
      <c r="G21" s="14">
        <v>7413.9699999999957</v>
      </c>
      <c r="H21" s="5">
        <v>100.18878378378372</v>
      </c>
      <c r="L21" s="3" t="s">
        <v>21</v>
      </c>
      <c r="M21" s="14">
        <v>96</v>
      </c>
      <c r="N21" s="5">
        <v>209.11148208469052</v>
      </c>
      <c r="S21" s="5"/>
      <c r="V21" s="2" t="s">
        <v>56</v>
      </c>
      <c r="W21" s="5">
        <v>1029.5754545454549</v>
      </c>
    </row>
    <row r="22" spans="1:23" x14ac:dyDescent="0.25">
      <c r="F22" s="3" t="s">
        <v>20</v>
      </c>
      <c r="G22" s="14">
        <v>5336.8599999999979</v>
      </c>
      <c r="H22" s="5">
        <v>88.947666666666635</v>
      </c>
      <c r="L22" s="3" t="s">
        <v>22</v>
      </c>
      <c r="M22" s="14">
        <v>21</v>
      </c>
      <c r="N22" s="5">
        <v>242.93383177570095</v>
      </c>
      <c r="R22" s="8" t="s">
        <v>44</v>
      </c>
      <c r="S22" s="5">
        <f>GETPIVOTDATA("[Measures].[Average of LTV_Total]",$R$15)</f>
        <v>986.29637653737018</v>
      </c>
      <c r="V22" s="2" t="s">
        <v>57</v>
      </c>
      <c r="W22" s="5">
        <v>975.62971698113211</v>
      </c>
    </row>
    <row r="23" spans="1:23" x14ac:dyDescent="0.25">
      <c r="F23" s="3" t="s">
        <v>21</v>
      </c>
      <c r="G23" s="5">
        <v>43144.220000000016</v>
      </c>
      <c r="H23" s="5">
        <v>281.98836601307198</v>
      </c>
      <c r="L23" s="3" t="s">
        <v>10</v>
      </c>
      <c r="M23" s="14">
        <v>33</v>
      </c>
      <c r="N23" s="5">
        <v>244.3553164556962</v>
      </c>
      <c r="R23" s="9" t="s">
        <v>45</v>
      </c>
      <c r="S23" s="5">
        <f>GETPIVOTDATA("[Measures].[Average of LTV_Total]",$R$12)</f>
        <v>1335.7770967741935</v>
      </c>
      <c r="V23" s="2" t="s">
        <v>8</v>
      </c>
      <c r="W23" s="5">
        <v>986.29637653736972</v>
      </c>
    </row>
    <row r="24" spans="1:23" x14ac:dyDescent="0.25">
      <c r="A24" t="s">
        <v>4</v>
      </c>
      <c r="F24" s="3" t="s">
        <v>22</v>
      </c>
      <c r="G24" s="5">
        <v>23354.340000000018</v>
      </c>
      <c r="H24" s="5">
        <v>168.01683453237422</v>
      </c>
      <c r="L24" s="3" t="s">
        <v>11</v>
      </c>
      <c r="M24" s="14">
        <v>29</v>
      </c>
      <c r="N24" s="5">
        <v>424.2</v>
      </c>
    </row>
    <row r="25" spans="1:23" x14ac:dyDescent="0.25">
      <c r="A25" t="s">
        <v>5</v>
      </c>
      <c r="B25">
        <f>GETPIVOTDATA("[Measures].[Distinct Count of Klient 2]",$R$35)</f>
        <v>93</v>
      </c>
      <c r="F25" s="3" t="s">
        <v>10</v>
      </c>
      <c r="G25" s="5">
        <v>40604.99000000002</v>
      </c>
      <c r="H25" s="5">
        <v>236.07552325581406</v>
      </c>
      <c r="L25" s="2" t="s">
        <v>23</v>
      </c>
      <c r="M25" s="14"/>
      <c r="N25" s="14"/>
    </row>
    <row r="26" spans="1:23" x14ac:dyDescent="0.25">
      <c r="A26" t="s">
        <v>6</v>
      </c>
      <c r="B26" s="13">
        <f>GETPIVOTDATA("[Measures].[Distinct Count of Klient 2]",$R$35)/GETPIVOTDATA("[Measures].[Distinct Count of Klient 2]",$R$38)</f>
        <v>8.7984862819299903E-2</v>
      </c>
      <c r="F26" s="3" t="s">
        <v>11</v>
      </c>
      <c r="G26" s="5">
        <v>38825.690000000017</v>
      </c>
      <c r="H26" s="5">
        <v>253.76267973856221</v>
      </c>
      <c r="L26" s="3" t="s">
        <v>13</v>
      </c>
      <c r="M26" s="14">
        <v>44</v>
      </c>
      <c r="N26" s="5">
        <v>338.06388888888893</v>
      </c>
    </row>
    <row r="27" spans="1:23" x14ac:dyDescent="0.25">
      <c r="A27" t="s">
        <v>47</v>
      </c>
      <c r="B27" s="13">
        <f>GETPIVOTDATA("[Measures].[Retencja po 12 miesiacach]",$R$56)</f>
        <v>0.23929961089494164</v>
      </c>
      <c r="F27" s="2" t="s">
        <v>23</v>
      </c>
      <c r="G27" s="14"/>
      <c r="H27" s="14"/>
      <c r="L27" s="3" t="s">
        <v>14</v>
      </c>
      <c r="M27" s="14">
        <v>21</v>
      </c>
      <c r="N27" s="5">
        <v>259.96507936507942</v>
      </c>
      <c r="R27" s="1" t="s">
        <v>7</v>
      </c>
      <c r="S27" t="s">
        <v>46</v>
      </c>
    </row>
    <row r="28" spans="1:23" x14ac:dyDescent="0.25">
      <c r="A28" t="s">
        <v>50</v>
      </c>
      <c r="B28">
        <f>GETPIVOTDATA("[Measures].[Stali]",$R$47)</f>
        <v>122</v>
      </c>
      <c r="F28" s="3" t="s">
        <v>13</v>
      </c>
      <c r="G28" s="5">
        <v>43854.010000000009</v>
      </c>
      <c r="H28" s="5">
        <v>267.40250000000003</v>
      </c>
      <c r="L28" s="3" t="s">
        <v>15</v>
      </c>
      <c r="M28" s="14">
        <v>46</v>
      </c>
      <c r="N28" s="5">
        <v>292.89429347826086</v>
      </c>
      <c r="R28" s="2" t="s">
        <v>60</v>
      </c>
      <c r="S28" s="14">
        <v>0</v>
      </c>
      <c r="V28" s="1" t="s">
        <v>7</v>
      </c>
      <c r="W28" t="s">
        <v>58</v>
      </c>
    </row>
    <row r="29" spans="1:23" x14ac:dyDescent="0.25">
      <c r="F29" s="3" t="s">
        <v>14</v>
      </c>
      <c r="G29" s="5">
        <v>25735.720000000023</v>
      </c>
      <c r="H29" s="5">
        <v>182.52283687943279</v>
      </c>
      <c r="L29" s="3" t="s">
        <v>16</v>
      </c>
      <c r="M29" s="14">
        <v>20</v>
      </c>
      <c r="N29" s="5">
        <v>298.72285714285726</v>
      </c>
      <c r="R29" s="2" t="s">
        <v>28</v>
      </c>
      <c r="S29" s="14">
        <v>86</v>
      </c>
      <c r="V29" s="2" t="s">
        <v>9</v>
      </c>
    </row>
    <row r="30" spans="1:23" x14ac:dyDescent="0.25">
      <c r="F30" s="3" t="s">
        <v>15</v>
      </c>
      <c r="G30" s="5">
        <v>48228.140000000007</v>
      </c>
      <c r="H30" s="5">
        <v>274.02352272727279</v>
      </c>
      <c r="L30" s="3" t="s">
        <v>17</v>
      </c>
      <c r="M30" s="14">
        <v>43</v>
      </c>
      <c r="N30" s="5">
        <v>266.68808917197435</v>
      </c>
      <c r="R30" s="2" t="s">
        <v>29</v>
      </c>
      <c r="S30" s="14">
        <v>7</v>
      </c>
      <c r="V30" s="3" t="s">
        <v>10</v>
      </c>
      <c r="W30">
        <v>83</v>
      </c>
    </row>
    <row r="31" spans="1:23" x14ac:dyDescent="0.25">
      <c r="F31" s="3" t="s">
        <v>16</v>
      </c>
      <c r="G31" s="5">
        <v>32056.690000000021</v>
      </c>
      <c r="H31" s="5">
        <v>215.1455704697988</v>
      </c>
      <c r="L31" s="3" t="s">
        <v>18</v>
      </c>
      <c r="M31" s="14">
        <v>60</v>
      </c>
      <c r="N31" s="5">
        <v>292.66441176470585</v>
      </c>
      <c r="R31" s="2" t="s">
        <v>8</v>
      </c>
      <c r="S31" s="14">
        <v>93</v>
      </c>
      <c r="V31" s="3" t="s">
        <v>11</v>
      </c>
      <c r="W31">
        <v>8</v>
      </c>
    </row>
    <row r="32" spans="1:23" x14ac:dyDescent="0.25">
      <c r="F32" s="3" t="s">
        <v>17</v>
      </c>
      <c r="G32" s="5">
        <v>47217.840000000011</v>
      </c>
      <c r="H32" s="5">
        <v>262.32133333333337</v>
      </c>
      <c r="L32" s="3" t="s">
        <v>19</v>
      </c>
      <c r="M32" s="14">
        <v>32</v>
      </c>
      <c r="N32" s="5">
        <v>317.80032967032969</v>
      </c>
      <c r="V32" s="2" t="s">
        <v>12</v>
      </c>
    </row>
    <row r="33" spans="6:23" x14ac:dyDescent="0.25">
      <c r="F33" s="3" t="s">
        <v>18</v>
      </c>
      <c r="G33" s="5">
        <v>53995.550000000017</v>
      </c>
      <c r="H33" s="5">
        <v>276.90025641025647</v>
      </c>
      <c r="L33" s="3" t="s">
        <v>20</v>
      </c>
      <c r="M33" s="14">
        <v>35</v>
      </c>
      <c r="N33" s="5">
        <v>252.6930769230768</v>
      </c>
      <c r="R33" s="1" t="s">
        <v>43</v>
      </c>
      <c r="S33" t="s" vm="1">
        <v>42</v>
      </c>
      <c r="V33" s="3" t="s">
        <v>13</v>
      </c>
      <c r="W33">
        <v>27</v>
      </c>
    </row>
    <row r="34" spans="6:23" x14ac:dyDescent="0.25">
      <c r="F34" s="3" t="s">
        <v>19</v>
      </c>
      <c r="G34" s="5">
        <v>38003.880000000012</v>
      </c>
      <c r="H34" s="5">
        <v>220.95279069767449</v>
      </c>
      <c r="L34" s="3" t="s">
        <v>21</v>
      </c>
      <c r="M34" s="14">
        <v>81</v>
      </c>
      <c r="N34" s="5">
        <v>364.42986842105273</v>
      </c>
      <c r="V34" s="3" t="s">
        <v>14</v>
      </c>
      <c r="W34">
        <v>13</v>
      </c>
    </row>
    <row r="35" spans="6:23" x14ac:dyDescent="0.25">
      <c r="F35" s="3" t="s">
        <v>20</v>
      </c>
      <c r="G35" s="5">
        <v>37731.820000000007</v>
      </c>
      <c r="H35" s="5">
        <v>230.07207317073176</v>
      </c>
      <c r="L35" s="3" t="s">
        <v>22</v>
      </c>
      <c r="M35" s="14">
        <v>44</v>
      </c>
      <c r="N35" s="5">
        <v>360.19198412698421</v>
      </c>
      <c r="R35" t="s">
        <v>25</v>
      </c>
      <c r="V35" s="3" t="s">
        <v>15</v>
      </c>
      <c r="W35">
        <v>10</v>
      </c>
    </row>
    <row r="36" spans="6:23" x14ac:dyDescent="0.25">
      <c r="F36" s="3" t="s">
        <v>21</v>
      </c>
      <c r="G36" s="5">
        <v>77666.440000000046</v>
      </c>
      <c r="H36" s="5">
        <v>342.14290748898696</v>
      </c>
      <c r="L36" s="3" t="s">
        <v>10</v>
      </c>
      <c r="M36" s="14">
        <v>51</v>
      </c>
      <c r="N36" s="5">
        <v>320.67951388888889</v>
      </c>
      <c r="R36" s="14">
        <v>93</v>
      </c>
      <c r="V36" s="3" t="s">
        <v>16</v>
      </c>
      <c r="W36">
        <v>16</v>
      </c>
    </row>
    <row r="37" spans="6:23" x14ac:dyDescent="0.25">
      <c r="F37" s="3" t="s">
        <v>22</v>
      </c>
      <c r="G37" s="5">
        <v>56340.97000000003</v>
      </c>
      <c r="H37" s="5">
        <v>263.27556074766369</v>
      </c>
      <c r="L37" s="3" t="s">
        <v>11</v>
      </c>
      <c r="M37" s="14">
        <v>34</v>
      </c>
      <c r="N37" s="5">
        <v>304.10076086956525</v>
      </c>
      <c r="V37" s="3" t="s">
        <v>17</v>
      </c>
      <c r="W37">
        <v>61</v>
      </c>
    </row>
    <row r="38" spans="6:23" x14ac:dyDescent="0.25">
      <c r="F38" s="3" t="s">
        <v>10</v>
      </c>
      <c r="G38" s="5">
        <v>68882.500000000015</v>
      </c>
      <c r="H38" s="5">
        <v>287.01041666666674</v>
      </c>
      <c r="L38" s="2" t="s">
        <v>24</v>
      </c>
      <c r="M38" s="14"/>
      <c r="N38" s="14"/>
      <c r="R38" t="s">
        <v>25</v>
      </c>
      <c r="V38" s="3" t="s">
        <v>18</v>
      </c>
      <c r="W38">
        <v>6</v>
      </c>
    </row>
    <row r="39" spans="6:23" x14ac:dyDescent="0.25">
      <c r="F39" s="3" t="s">
        <v>11</v>
      </c>
      <c r="G39" s="5">
        <v>49859.750000000015</v>
      </c>
      <c r="H39" s="5">
        <v>229.76843317972356</v>
      </c>
      <c r="L39" s="3" t="s">
        <v>13</v>
      </c>
      <c r="M39" s="14">
        <v>49</v>
      </c>
      <c r="N39" s="5">
        <v>398.73599999999999</v>
      </c>
      <c r="R39" s="14">
        <v>1057</v>
      </c>
      <c r="V39" s="3" t="s">
        <v>21</v>
      </c>
      <c r="W39">
        <v>96</v>
      </c>
    </row>
    <row r="40" spans="6:23" x14ac:dyDescent="0.25">
      <c r="F40" s="2" t="s">
        <v>24</v>
      </c>
      <c r="G40" s="14"/>
      <c r="H40" s="14"/>
      <c r="L40" s="3" t="s">
        <v>14</v>
      </c>
      <c r="M40" s="14">
        <v>33</v>
      </c>
      <c r="N40" s="5">
        <v>501.57436363636361</v>
      </c>
      <c r="V40" s="3" t="s">
        <v>22</v>
      </c>
      <c r="W40">
        <v>21</v>
      </c>
    </row>
    <row r="41" spans="6:23" x14ac:dyDescent="0.25">
      <c r="F41" s="3" t="s">
        <v>13</v>
      </c>
      <c r="G41" s="5">
        <v>63538.000000000007</v>
      </c>
      <c r="H41" s="5">
        <v>275.05627705627711</v>
      </c>
      <c r="L41" s="3" t="s">
        <v>15</v>
      </c>
      <c r="M41" s="14">
        <v>61</v>
      </c>
      <c r="N41" s="5">
        <v>562.80953124999996</v>
      </c>
      <c r="V41" s="3" t="s">
        <v>10</v>
      </c>
      <c r="W41">
        <v>33</v>
      </c>
    </row>
    <row r="42" spans="6:23" x14ac:dyDescent="0.25">
      <c r="F42" s="3" t="s">
        <v>14</v>
      </c>
      <c r="G42" s="5">
        <v>53097.550000000017</v>
      </c>
      <c r="H42" s="5">
        <v>259.01243902439035</v>
      </c>
      <c r="L42" s="2" t="s">
        <v>8</v>
      </c>
      <c r="M42" s="14">
        <v>1057</v>
      </c>
      <c r="N42" s="5">
        <v>246.6324272533713</v>
      </c>
      <c r="V42" s="3" t="s">
        <v>11</v>
      </c>
      <c r="W42">
        <v>29</v>
      </c>
    </row>
    <row r="43" spans="6:23" x14ac:dyDescent="0.25">
      <c r="F43" s="3" t="s">
        <v>15</v>
      </c>
      <c r="G43" s="5">
        <v>75281.500000000029</v>
      </c>
      <c r="H43" s="5">
        <v>323.09656652360525</v>
      </c>
      <c r="V43" s="2" t="s">
        <v>23</v>
      </c>
    </row>
    <row r="44" spans="6:23" x14ac:dyDescent="0.25">
      <c r="F44" s="2" t="s">
        <v>8</v>
      </c>
      <c r="G44" s="14">
        <v>1042515.2700000005</v>
      </c>
      <c r="H44" s="5">
        <v>246.6324272533713</v>
      </c>
      <c r="V44" s="3" t="s">
        <v>13</v>
      </c>
      <c r="W44">
        <v>44</v>
      </c>
    </row>
    <row r="45" spans="6:23" x14ac:dyDescent="0.25">
      <c r="V45" s="3" t="s">
        <v>14</v>
      </c>
      <c r="W45">
        <v>21</v>
      </c>
    </row>
    <row r="46" spans="6:23" x14ac:dyDescent="0.25">
      <c r="V46" s="3" t="s">
        <v>15</v>
      </c>
      <c r="W46">
        <v>46</v>
      </c>
    </row>
    <row r="47" spans="6:23" x14ac:dyDescent="0.25">
      <c r="R47" t="s">
        <v>49</v>
      </c>
      <c r="V47" s="3" t="s">
        <v>16</v>
      </c>
      <c r="W47">
        <v>20</v>
      </c>
    </row>
    <row r="48" spans="6:23" x14ac:dyDescent="0.25">
      <c r="R48" s="14">
        <v>122</v>
      </c>
      <c r="V48" s="3" t="s">
        <v>17</v>
      </c>
      <c r="W48">
        <v>43</v>
      </c>
    </row>
    <row r="49" spans="18:23" x14ac:dyDescent="0.25">
      <c r="V49" s="3" t="s">
        <v>18</v>
      </c>
      <c r="W49">
        <v>60</v>
      </c>
    </row>
    <row r="50" spans="18:23" x14ac:dyDescent="0.25">
      <c r="V50" s="3" t="s">
        <v>19</v>
      </c>
      <c r="W50">
        <v>32</v>
      </c>
    </row>
    <row r="51" spans="18:23" x14ac:dyDescent="0.25">
      <c r="V51" s="3" t="s">
        <v>20</v>
      </c>
      <c r="W51">
        <v>35</v>
      </c>
    </row>
    <row r="52" spans="18:23" x14ac:dyDescent="0.25">
      <c r="V52" s="3" t="s">
        <v>21</v>
      </c>
      <c r="W52">
        <v>81</v>
      </c>
    </row>
    <row r="53" spans="18:23" x14ac:dyDescent="0.25">
      <c r="V53" s="3" t="s">
        <v>22</v>
      </c>
      <c r="W53">
        <v>44</v>
      </c>
    </row>
    <row r="54" spans="18:23" x14ac:dyDescent="0.25">
      <c r="V54" s="3" t="s">
        <v>10</v>
      </c>
      <c r="W54">
        <v>51</v>
      </c>
    </row>
    <row r="55" spans="18:23" x14ac:dyDescent="0.25">
      <c r="V55" s="3" t="s">
        <v>11</v>
      </c>
      <c r="W55">
        <v>34</v>
      </c>
    </row>
    <row r="56" spans="18:23" x14ac:dyDescent="0.25">
      <c r="R56" t="s">
        <v>48</v>
      </c>
      <c r="V56" s="2" t="s">
        <v>24</v>
      </c>
    </row>
    <row r="57" spans="18:23" x14ac:dyDescent="0.25">
      <c r="R57" s="13">
        <v>0.23929961089494164</v>
      </c>
      <c r="V57" s="3" t="s">
        <v>13</v>
      </c>
      <c r="W57">
        <v>49</v>
      </c>
    </row>
    <row r="58" spans="18:23" x14ac:dyDescent="0.25">
      <c r="V58" s="3" t="s">
        <v>14</v>
      </c>
      <c r="W58">
        <v>33</v>
      </c>
    </row>
    <row r="59" spans="18:23" x14ac:dyDescent="0.25">
      <c r="V59" s="3" t="s">
        <v>15</v>
      </c>
      <c r="W59">
        <v>61</v>
      </c>
    </row>
    <row r="60" spans="18:23" x14ac:dyDescent="0.25">
      <c r="V60" s="2" t="s">
        <v>8</v>
      </c>
      <c r="W60">
        <v>1057</v>
      </c>
    </row>
    <row r="64" spans="18:23" x14ac:dyDescent="0.25">
      <c r="V64" s="1" t="s">
        <v>7</v>
      </c>
      <c r="W64" t="s">
        <v>46</v>
      </c>
    </row>
    <row r="65" spans="6:23" x14ac:dyDescent="0.25">
      <c r="V65" s="2" t="s">
        <v>28</v>
      </c>
      <c r="W65" s="13">
        <v>0.92473118279569888</v>
      </c>
    </row>
    <row r="66" spans="6:23" x14ac:dyDescent="0.25">
      <c r="V66" s="2" t="s">
        <v>29</v>
      </c>
      <c r="W66" s="13">
        <v>7.5268817204301078E-2</v>
      </c>
    </row>
    <row r="67" spans="6:23" x14ac:dyDescent="0.25">
      <c r="V67" s="2" t="s">
        <v>8</v>
      </c>
      <c r="W67" s="13">
        <v>1</v>
      </c>
    </row>
    <row r="71" spans="6:23" x14ac:dyDescent="0.25">
      <c r="F71" s="6"/>
    </row>
    <row r="73" spans="6:23" x14ac:dyDescent="0.25">
      <c r="W73" s="5"/>
    </row>
    <row r="74" spans="6:23" x14ac:dyDescent="0.25">
      <c r="W74" s="5"/>
    </row>
    <row r="77" spans="6:23" x14ac:dyDescent="0.25">
      <c r="F77" s="1" t="s">
        <v>7</v>
      </c>
      <c r="G77" t="s">
        <v>30</v>
      </c>
    </row>
    <row r="78" spans="6:23" x14ac:dyDescent="0.25">
      <c r="F78" s="2" t="s">
        <v>60</v>
      </c>
      <c r="G78" s="5">
        <v>15432.469999999998</v>
      </c>
    </row>
    <row r="79" spans="6:23" x14ac:dyDescent="0.25">
      <c r="F79" s="2" t="s">
        <v>28</v>
      </c>
      <c r="G79" s="5">
        <v>617547.17999999993</v>
      </c>
    </row>
    <row r="80" spans="6:23" x14ac:dyDescent="0.25">
      <c r="F80" s="2" t="s">
        <v>29</v>
      </c>
      <c r="G80" s="5">
        <v>409535.62000000011</v>
      </c>
    </row>
    <row r="81" spans="6:15" x14ac:dyDescent="0.25">
      <c r="F81" s="2" t="s">
        <v>8</v>
      </c>
      <c r="G81" s="5">
        <v>1042515.2700000003</v>
      </c>
    </row>
    <row r="84" spans="6:15" x14ac:dyDescent="0.25">
      <c r="F84" s="1" t="s">
        <v>7</v>
      </c>
      <c r="G84" t="s">
        <v>25</v>
      </c>
    </row>
    <row r="85" spans="6:15" x14ac:dyDescent="0.25">
      <c r="F85" s="2" t="s">
        <v>60</v>
      </c>
      <c r="G85" s="6">
        <v>8</v>
      </c>
    </row>
    <row r="86" spans="6:15" x14ac:dyDescent="0.25">
      <c r="F86" s="2" t="s">
        <v>28</v>
      </c>
      <c r="G86" s="6">
        <v>734</v>
      </c>
    </row>
    <row r="87" spans="6:15" x14ac:dyDescent="0.25">
      <c r="F87" s="2" t="s">
        <v>29</v>
      </c>
      <c r="G87" s="6">
        <v>315</v>
      </c>
    </row>
    <row r="88" spans="6:15" x14ac:dyDescent="0.25">
      <c r="F88" s="2" t="s">
        <v>8</v>
      </c>
      <c r="G88" s="6">
        <v>1057</v>
      </c>
    </row>
    <row r="91" spans="6:15" x14ac:dyDescent="0.25">
      <c r="F91" t="s">
        <v>32</v>
      </c>
    </row>
    <row r="92" spans="6:15" x14ac:dyDescent="0.25">
      <c r="F92" s="4">
        <v>6.9157994323557235</v>
      </c>
    </row>
    <row r="93" spans="6:15" x14ac:dyDescent="0.25">
      <c r="M93" s="1" t="s">
        <v>7</v>
      </c>
      <c r="N93" t="s">
        <v>54</v>
      </c>
      <c r="O93" t="s">
        <v>53</v>
      </c>
    </row>
    <row r="94" spans="6:15" x14ac:dyDescent="0.25">
      <c r="F94" t="s">
        <v>31</v>
      </c>
      <c r="M94" s="2" t="s">
        <v>9</v>
      </c>
      <c r="N94" s="14"/>
      <c r="O94" s="14"/>
    </row>
    <row r="95" spans="6:15" x14ac:dyDescent="0.25">
      <c r="F95" s="5">
        <v>986.29637653737018</v>
      </c>
      <c r="M95" s="3" t="s">
        <v>10</v>
      </c>
      <c r="N95" s="5">
        <v>89674.989999999991</v>
      </c>
      <c r="O95" s="14">
        <v>83</v>
      </c>
    </row>
    <row r="96" spans="6:15" x14ac:dyDescent="0.25">
      <c r="F96" s="12" t="s">
        <v>34</v>
      </c>
      <c r="G96" s="6" t="s" vm="2">
        <v>55</v>
      </c>
      <c r="M96" s="3" t="s">
        <v>11</v>
      </c>
      <c r="N96" s="5">
        <v>97029.79</v>
      </c>
      <c r="O96" s="14">
        <v>80</v>
      </c>
    </row>
    <row r="97" spans="6:15" x14ac:dyDescent="0.25">
      <c r="F97" s="6"/>
      <c r="M97" s="2" t="s">
        <v>12</v>
      </c>
      <c r="N97" s="14"/>
      <c r="O97" s="14"/>
    </row>
    <row r="98" spans="6:15" x14ac:dyDescent="0.25">
      <c r="F98" s="6" t="s">
        <v>35</v>
      </c>
      <c r="M98" s="3" t="s">
        <v>13</v>
      </c>
      <c r="N98" s="5">
        <v>115520.54000000001</v>
      </c>
      <c r="O98" s="14">
        <v>101</v>
      </c>
    </row>
    <row r="99" spans="6:15" x14ac:dyDescent="0.25">
      <c r="F99" s="6">
        <v>1057</v>
      </c>
      <c r="M99" s="3" t="s">
        <v>14</v>
      </c>
      <c r="N99" s="5">
        <v>125609.34000000001</v>
      </c>
      <c r="O99" s="14">
        <v>104</v>
      </c>
    </row>
    <row r="100" spans="6:15" x14ac:dyDescent="0.25">
      <c r="M100" s="3" t="s">
        <v>15</v>
      </c>
      <c r="N100" s="5">
        <v>136424.84000000003</v>
      </c>
      <c r="O100" s="14">
        <v>108</v>
      </c>
    </row>
    <row r="101" spans="6:15" x14ac:dyDescent="0.25">
      <c r="M101" s="3" t="s">
        <v>16</v>
      </c>
      <c r="N101" s="5">
        <v>150424.44000000003</v>
      </c>
      <c r="O101" s="14">
        <v>115</v>
      </c>
    </row>
    <row r="102" spans="6:15" x14ac:dyDescent="0.25">
      <c r="M102" s="3" t="s">
        <v>17</v>
      </c>
      <c r="N102" s="5">
        <v>217634.0100000001</v>
      </c>
      <c r="O102" s="14">
        <v>174</v>
      </c>
    </row>
    <row r="103" spans="6:15" x14ac:dyDescent="0.25">
      <c r="M103" s="3" t="s">
        <v>18</v>
      </c>
      <c r="N103" s="5">
        <v>230236.0100000001</v>
      </c>
      <c r="O103" s="14">
        <v>165</v>
      </c>
    </row>
    <row r="104" spans="6:15" x14ac:dyDescent="0.25">
      <c r="M104" s="3" t="s">
        <v>19</v>
      </c>
      <c r="N104" s="5">
        <v>230236.0100000001</v>
      </c>
      <c r="O104" s="14">
        <v>162</v>
      </c>
    </row>
    <row r="105" spans="6:15" x14ac:dyDescent="0.25">
      <c r="M105" s="3" t="s">
        <v>20</v>
      </c>
      <c r="N105" s="5">
        <v>230236.0100000001</v>
      </c>
      <c r="O105" s="14">
        <v>151</v>
      </c>
    </row>
    <row r="106" spans="6:15" x14ac:dyDescent="0.25">
      <c r="M106" s="3" t="s">
        <v>21</v>
      </c>
      <c r="N106" s="5">
        <v>358630.4599999999</v>
      </c>
      <c r="O106" s="14">
        <v>243</v>
      </c>
    </row>
    <row r="107" spans="6:15" x14ac:dyDescent="0.25">
      <c r="M107" s="3" t="s">
        <v>22</v>
      </c>
      <c r="N107" s="5">
        <v>384624.37999999989</v>
      </c>
      <c r="O107" s="14">
        <v>244</v>
      </c>
    </row>
    <row r="108" spans="6:15" x14ac:dyDescent="0.25">
      <c r="M108" s="3" t="s">
        <v>10</v>
      </c>
      <c r="N108" s="5">
        <v>423232.5199999999</v>
      </c>
      <c r="O108" s="14">
        <v>247</v>
      </c>
    </row>
    <row r="109" spans="6:15" x14ac:dyDescent="0.25">
      <c r="M109" s="3" t="s">
        <v>11</v>
      </c>
      <c r="N109" s="5">
        <v>451229.71999999991</v>
      </c>
      <c r="O109" s="14">
        <v>247</v>
      </c>
    </row>
    <row r="110" spans="6:15" x14ac:dyDescent="0.25">
      <c r="M110" s="2" t="s">
        <v>23</v>
      </c>
      <c r="N110" s="14"/>
      <c r="O110" s="14"/>
    </row>
    <row r="111" spans="6:15" x14ac:dyDescent="0.25">
      <c r="M111" s="3" t="s">
        <v>13</v>
      </c>
      <c r="N111" s="5">
        <v>493825.7699999999</v>
      </c>
      <c r="O111" s="14">
        <v>268</v>
      </c>
    </row>
    <row r="112" spans="6:15" x14ac:dyDescent="0.25">
      <c r="M112" s="3" t="s">
        <v>14</v>
      </c>
      <c r="N112" s="5">
        <v>510203.56999999995</v>
      </c>
      <c r="O112" s="14">
        <v>261</v>
      </c>
    </row>
    <row r="113" spans="13:15" x14ac:dyDescent="0.25">
      <c r="M113" s="3" t="s">
        <v>15</v>
      </c>
      <c r="N113" s="5">
        <v>564096.11999999988</v>
      </c>
      <c r="O113" s="14">
        <v>294</v>
      </c>
    </row>
    <row r="114" spans="13:15" x14ac:dyDescent="0.25">
      <c r="M114" s="3" t="s">
        <v>16</v>
      </c>
      <c r="N114" s="5">
        <v>585006.71999999986</v>
      </c>
      <c r="O114" s="14">
        <v>281</v>
      </c>
    </row>
    <row r="115" spans="13:15" x14ac:dyDescent="0.25">
      <c r="M115" s="3" t="s">
        <v>17</v>
      </c>
      <c r="N115" s="5">
        <v>626876.74999999988</v>
      </c>
      <c r="O115" s="14">
        <v>290</v>
      </c>
    </row>
    <row r="116" spans="13:15" x14ac:dyDescent="0.25">
      <c r="M116" s="3" t="s">
        <v>18</v>
      </c>
      <c r="N116" s="5">
        <v>676629.6999999996</v>
      </c>
      <c r="O116" s="14">
        <v>321</v>
      </c>
    </row>
    <row r="117" spans="13:15" x14ac:dyDescent="0.25">
      <c r="M117" s="3" t="s">
        <v>19</v>
      </c>
      <c r="N117" s="5">
        <v>705549.52999999956</v>
      </c>
      <c r="O117" s="14">
        <v>322</v>
      </c>
    </row>
    <row r="118" spans="13:15" x14ac:dyDescent="0.25">
      <c r="M118" s="3" t="s">
        <v>20</v>
      </c>
      <c r="N118" s="5">
        <v>738399.62999999966</v>
      </c>
      <c r="O118" s="14">
        <v>323</v>
      </c>
    </row>
    <row r="119" spans="13:15" x14ac:dyDescent="0.25">
      <c r="M119" s="3" t="s">
        <v>21</v>
      </c>
      <c r="N119" s="5">
        <v>821489.63999999966</v>
      </c>
      <c r="O119" s="14">
        <v>377</v>
      </c>
    </row>
    <row r="120" spans="13:15" x14ac:dyDescent="0.25">
      <c r="M120" s="3" t="s">
        <v>22</v>
      </c>
      <c r="N120" s="5">
        <v>866873.82999999961</v>
      </c>
      <c r="O120" s="14">
        <v>392</v>
      </c>
    </row>
    <row r="121" spans="13:15" x14ac:dyDescent="0.25">
      <c r="M121" s="3" t="s">
        <v>10</v>
      </c>
      <c r="N121" s="5">
        <v>913051.67999999959</v>
      </c>
      <c r="O121" s="14">
        <v>405</v>
      </c>
    </row>
    <row r="122" spans="13:15" x14ac:dyDescent="0.25">
      <c r="M122" s="3" t="s">
        <v>11</v>
      </c>
      <c r="N122" s="5">
        <v>941028.94999999937</v>
      </c>
      <c r="O122" s="14">
        <v>389</v>
      </c>
    </row>
    <row r="123" spans="13:15" x14ac:dyDescent="0.25">
      <c r="M123" s="2" t="s">
        <v>24</v>
      </c>
      <c r="N123" s="14"/>
      <c r="O123" s="14"/>
    </row>
    <row r="124" spans="13:15" x14ac:dyDescent="0.25">
      <c r="M124" s="3" t="s">
        <v>13</v>
      </c>
      <c r="N124" s="5">
        <v>978908.8699999993</v>
      </c>
      <c r="O124" s="14">
        <v>390</v>
      </c>
    </row>
    <row r="125" spans="13:15" x14ac:dyDescent="0.25">
      <c r="M125" s="3" t="s">
        <v>14</v>
      </c>
      <c r="N125" s="5">
        <v>1006495.4599999994</v>
      </c>
      <c r="O125" s="14">
        <v>380</v>
      </c>
    </row>
    <row r="126" spans="13:15" x14ac:dyDescent="0.25">
      <c r="M126" s="3" t="s">
        <v>15</v>
      </c>
      <c r="N126" s="5">
        <v>1042515.2699999998</v>
      </c>
      <c r="O126" s="14">
        <v>393</v>
      </c>
    </row>
    <row r="127" spans="13:15" x14ac:dyDescent="0.25">
      <c r="M127" s="2" t="s">
        <v>51</v>
      </c>
      <c r="N127" s="14">
        <v>14711694.549999991</v>
      </c>
      <c r="O127" s="14">
        <v>7310</v>
      </c>
    </row>
  </sheetData>
  <pageMargins left="0.7" right="0.7" top="0.75" bottom="0.75" header="0.3" footer="0.3"/>
  <drawing r:id="rId2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��B[B[B[B[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��B[B[B[B[
</file>

<file path=customXml/item27.xml>��
</file>

<file path=customXml/item28.xml>��B[B[B[B[
</file>

<file path=customXml/item29.xml>��
</file>

<file path=customXml/item30.xml>��B[B[B[B[B[B[B[B[B[B[B[B[B[B[B[B[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BABE4E31-E426-4AF0-B915-4666B100CBF0}">
  <ds:schemaRefs/>
</ds:datastoreItem>
</file>

<file path=customXml/itemProps2.xml><?xml version="1.0" encoding="utf-8"?>
<ds:datastoreItem xmlns:ds="http://schemas.openxmlformats.org/officeDocument/2006/customXml" ds:itemID="{2287334D-C614-49F4-8FA3-951698B3E78E}">
  <ds:schemaRefs/>
</ds:datastoreItem>
</file>

<file path=customXml/itemProps3.xml><?xml version="1.0" encoding="utf-8"?>
<ds:datastoreItem xmlns:ds="http://schemas.openxmlformats.org/officeDocument/2006/customXml" ds:itemID="{EB10B99D-4F50-49E1-B9F6-8FC440F802BC}">
  <ds:schemaRefs/>
</ds:datastoreItem>
</file>

<file path=customXml/itemProps4.xml><?xml version="1.0" encoding="utf-8"?>
<ds:datastoreItem xmlns:ds="http://schemas.openxmlformats.org/officeDocument/2006/customXml" ds:itemID="{38256CA8-3187-4042-9B04-E230D536B6B5}">
  <ds:schemaRefs/>
</ds:datastoreItem>
</file>

<file path=customXml/itemProps5.xml><?xml version="1.0" encoding="utf-8"?>
<ds:datastoreItem xmlns:ds="http://schemas.openxmlformats.org/officeDocument/2006/customXml" ds:itemID="{8D8F9875-4CB7-46A9-95A9-81B79C7AAF2B}">
  <ds:schemaRefs/>
</ds:datastoreItem>
</file>

<file path=customXml/itemProps6.xml><?xml version="1.0" encoding="utf-8"?>
<ds:datastoreItem xmlns:ds="http://schemas.openxmlformats.org/officeDocument/2006/customXml" ds:itemID="{B7DF5D1A-BD4F-45D8-B87E-B4D2F408BC4A}">
  <ds:schemaRefs/>
</ds:datastoreItem>
</file>

<file path=customXml/itemProps7.xml><?xml version="1.0" encoding="utf-8"?>
<ds:datastoreItem xmlns:ds="http://schemas.openxmlformats.org/officeDocument/2006/customXml" ds:itemID="{C026BEA0-C96D-4D0F-AD37-0CCE251335F7}">
  <ds:schemaRefs>
    <ds:schemaRef ds:uri="http://schemas.microsoft.com/DataMashup"/>
  </ds:schemaRefs>
</ds:datastoreItem>
</file>

<file path=customXml/itemProps8.xml><?xml version="1.0" encoding="utf-8"?>
<ds:datastoreItem xmlns:ds="http://schemas.openxmlformats.org/officeDocument/2006/customXml" ds:itemID="{39430734-6EE8-4865-A236-64A9AA45B347}">
  <ds:schemaRefs/>
</ds:datastoreItem>
</file>

<file path=customXml/itemProps9.xml><?xml version="1.0" encoding="utf-8"?>
<ds:datastoreItem xmlns:ds="http://schemas.openxmlformats.org/officeDocument/2006/customXml" ds:itemID="{D24ED587-1AC7-497E-B170-78A972EEC17F}">
  <ds:schemaRefs/>
</ds:datastoreItem>
</file>

<file path=customXml/itemProps10.xml><?xml version="1.0" encoding="utf-8"?>
<ds:datastoreItem xmlns:ds="http://schemas.openxmlformats.org/officeDocument/2006/customXml" ds:itemID="{4F128D49-7941-4F76-A1C4-FCEB7A947AF6}">
  <ds:schemaRefs/>
</ds:datastoreItem>
</file>

<file path=customXml/itemProps11.xml><?xml version="1.0" encoding="utf-8"?>
<ds:datastoreItem xmlns:ds="http://schemas.openxmlformats.org/officeDocument/2006/customXml" ds:itemID="{2F282303-9BB9-420A-B576-CBC030653F54}">
  <ds:schemaRefs/>
</ds:datastoreItem>
</file>

<file path=customXml/itemProps12.xml><?xml version="1.0" encoding="utf-8"?>
<ds:datastoreItem xmlns:ds="http://schemas.openxmlformats.org/officeDocument/2006/customXml" ds:itemID="{AC482DB9-ED91-48E1-8470-263557276176}">
  <ds:schemaRefs/>
</ds:datastoreItem>
</file>

<file path=customXml/itemProps13.xml><?xml version="1.0" encoding="utf-8"?>
<ds:datastoreItem xmlns:ds="http://schemas.openxmlformats.org/officeDocument/2006/customXml" ds:itemID="{0243E8B9-F5E1-4685-886C-F0B1E0E60649}">
  <ds:schemaRefs/>
</ds:datastoreItem>
</file>

<file path=customXml/itemProps14.xml><?xml version="1.0" encoding="utf-8"?>
<ds:datastoreItem xmlns:ds="http://schemas.openxmlformats.org/officeDocument/2006/customXml" ds:itemID="{1BDB7FA5-71FB-44B0-8643-B87ED64F18E0}">
  <ds:schemaRefs/>
</ds:datastoreItem>
</file>

<file path=customXml/itemProps15.xml><?xml version="1.0" encoding="utf-8"?>
<ds:datastoreItem xmlns:ds="http://schemas.openxmlformats.org/officeDocument/2006/customXml" ds:itemID="{2C92B887-C636-4EAF-9702-8518F9125291}">
  <ds:schemaRefs/>
</ds:datastoreItem>
</file>

<file path=customXml/itemProps16.xml><?xml version="1.0" encoding="utf-8"?>
<ds:datastoreItem xmlns:ds="http://schemas.openxmlformats.org/officeDocument/2006/customXml" ds:itemID="{7FD4F7D0-1FAF-45FA-B4F7-6124A410284A}">
  <ds:schemaRefs/>
</ds:datastoreItem>
</file>

<file path=customXml/itemProps17.xml><?xml version="1.0" encoding="utf-8"?>
<ds:datastoreItem xmlns:ds="http://schemas.openxmlformats.org/officeDocument/2006/customXml" ds:itemID="{0872907E-918E-4010-969A-433A4C730F86}">
  <ds:schemaRefs/>
</ds:datastoreItem>
</file>

<file path=customXml/itemProps18.xml><?xml version="1.0" encoding="utf-8"?>
<ds:datastoreItem xmlns:ds="http://schemas.openxmlformats.org/officeDocument/2006/customXml" ds:itemID="{8565D25F-7793-4750-A251-AAFA6AE9DC66}">
  <ds:schemaRefs/>
</ds:datastoreItem>
</file>

<file path=customXml/itemProps19.xml><?xml version="1.0" encoding="utf-8"?>
<ds:datastoreItem xmlns:ds="http://schemas.openxmlformats.org/officeDocument/2006/customXml" ds:itemID="{EC31C545-6708-42D1-BF0B-20E3E7ACDE01}">
  <ds:schemaRefs/>
</ds:datastoreItem>
</file>

<file path=customXml/itemProps20.xml><?xml version="1.0" encoding="utf-8"?>
<ds:datastoreItem xmlns:ds="http://schemas.openxmlformats.org/officeDocument/2006/customXml" ds:itemID="{39FDB123-EF98-4C63-BB52-26503A1872E4}">
  <ds:schemaRefs/>
</ds:datastoreItem>
</file>

<file path=customXml/itemProps21.xml><?xml version="1.0" encoding="utf-8"?>
<ds:datastoreItem xmlns:ds="http://schemas.openxmlformats.org/officeDocument/2006/customXml" ds:itemID="{46C4903D-29A2-41C2-BC72-CF66625D06F2}">
  <ds:schemaRefs/>
</ds:datastoreItem>
</file>

<file path=customXml/itemProps22.xml><?xml version="1.0" encoding="utf-8"?>
<ds:datastoreItem xmlns:ds="http://schemas.openxmlformats.org/officeDocument/2006/customXml" ds:itemID="{C267AF1A-AC7F-41DE-8821-98EE56C08704}">
  <ds:schemaRefs/>
</ds:datastoreItem>
</file>

<file path=customXml/itemProps23.xml><?xml version="1.0" encoding="utf-8"?>
<ds:datastoreItem xmlns:ds="http://schemas.openxmlformats.org/officeDocument/2006/customXml" ds:itemID="{5C66B142-773E-44D5-86A2-604CCAEFAE8E}">
  <ds:schemaRefs/>
</ds:datastoreItem>
</file>

<file path=customXml/itemProps24.xml><?xml version="1.0" encoding="utf-8"?>
<ds:datastoreItem xmlns:ds="http://schemas.openxmlformats.org/officeDocument/2006/customXml" ds:itemID="{FF099479-ED11-4980-A1B7-47872FA4F82A}">
  <ds:schemaRefs/>
</ds:datastoreItem>
</file>

<file path=customXml/itemProps25.xml><?xml version="1.0" encoding="utf-8"?>
<ds:datastoreItem xmlns:ds="http://schemas.openxmlformats.org/officeDocument/2006/customXml" ds:itemID="{3C2BA5FB-69C9-4C3E-B181-9A71CE522739}">
  <ds:schemaRefs/>
</ds:datastoreItem>
</file>

<file path=customXml/itemProps26.xml><?xml version="1.0" encoding="utf-8"?>
<ds:datastoreItem xmlns:ds="http://schemas.openxmlformats.org/officeDocument/2006/customXml" ds:itemID="{612321AD-BFAF-4044-8F7D-52667DCDE245}">
  <ds:schemaRefs/>
</ds:datastoreItem>
</file>

<file path=customXml/itemProps27.xml><?xml version="1.0" encoding="utf-8"?>
<ds:datastoreItem xmlns:ds="http://schemas.openxmlformats.org/officeDocument/2006/customXml" ds:itemID="{F10649B0-D7C8-46E3-940F-E96EA6254FB7}">
  <ds:schemaRefs/>
</ds:datastoreItem>
</file>

<file path=customXml/itemProps28.xml><?xml version="1.0" encoding="utf-8"?>
<ds:datastoreItem xmlns:ds="http://schemas.openxmlformats.org/officeDocument/2006/customXml" ds:itemID="{C241D301-1BE9-4FA2-AA8E-AD39E0C196A6}">
  <ds:schemaRefs/>
</ds:datastoreItem>
</file>

<file path=customXml/itemProps29.xml><?xml version="1.0" encoding="utf-8"?>
<ds:datastoreItem xmlns:ds="http://schemas.openxmlformats.org/officeDocument/2006/customXml" ds:itemID="{1071FB28-2D4A-45C2-AFC3-C4E77EC847E3}">
  <ds:schemaRefs/>
</ds:datastoreItem>
</file>

<file path=customXml/itemProps30.xml><?xml version="1.0" encoding="utf-8"?>
<ds:datastoreItem xmlns:ds="http://schemas.openxmlformats.org/officeDocument/2006/customXml" ds:itemID="{D288927E-1E0A-4A05-9BDE-98BEB25A7D48}">
  <ds:schemaRefs/>
</ds:datastoreItem>
</file>

<file path=customXml/itemProps31.xml><?xml version="1.0" encoding="utf-8"?>
<ds:datastoreItem xmlns:ds="http://schemas.openxmlformats.org/officeDocument/2006/customXml" ds:itemID="{7F3058CD-6C12-421B-A6E9-FDC41B4681F0}">
  <ds:schemaRefs/>
</ds:datastoreItem>
</file>

<file path=customXml/itemProps32.xml><?xml version="1.0" encoding="utf-8"?>
<ds:datastoreItem xmlns:ds="http://schemas.openxmlformats.org/officeDocument/2006/customXml" ds:itemID="{E3CB07A0-9C5B-4BC7-B1A6-560C54BF5EE1}">
  <ds:schemaRefs/>
</ds:datastoreItem>
</file>

<file path=customXml/itemProps33.xml><?xml version="1.0" encoding="utf-8"?>
<ds:datastoreItem xmlns:ds="http://schemas.openxmlformats.org/officeDocument/2006/customXml" ds:itemID="{F355D3E5-4F3F-4E11-8D20-29F0E2C5520F}">
  <ds:schemaRefs/>
</ds:datastoreItem>
</file>

<file path=customXml/itemProps34.xml><?xml version="1.0" encoding="utf-8"?>
<ds:datastoreItem xmlns:ds="http://schemas.openxmlformats.org/officeDocument/2006/customXml" ds:itemID="{9BC7522C-37DB-4E65-9407-C6A6950778B4}">
  <ds:schemaRefs/>
</ds:datastoreItem>
</file>

<file path=customXml/itemProps35.xml><?xml version="1.0" encoding="utf-8"?>
<ds:datastoreItem xmlns:ds="http://schemas.openxmlformats.org/officeDocument/2006/customXml" ds:itemID="{E04C79C5-4DAF-41B9-9001-35D4AE3D9E39}">
  <ds:schemaRefs/>
</ds:datastoreItem>
</file>

<file path=customXml/itemProps36.xml><?xml version="1.0" encoding="utf-8"?>
<ds:datastoreItem xmlns:ds="http://schemas.openxmlformats.org/officeDocument/2006/customXml" ds:itemID="{9532436A-A81D-4A7D-A40E-463D37A43758}">
  <ds:schemaRefs/>
</ds:datastoreItem>
</file>

<file path=customXml/itemProps37.xml><?xml version="1.0" encoding="utf-8"?>
<ds:datastoreItem xmlns:ds="http://schemas.openxmlformats.org/officeDocument/2006/customXml" ds:itemID="{788AA734-C7D9-432F-95C2-0F69BD9DDC6D}">
  <ds:schemaRefs/>
</ds:datastoreItem>
</file>

<file path=customXml/itemProps38.xml><?xml version="1.0" encoding="utf-8"?>
<ds:datastoreItem xmlns:ds="http://schemas.openxmlformats.org/officeDocument/2006/customXml" ds:itemID="{54BC8341-2D87-4A79-A38A-FF1062D304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Strona 1</vt:lpstr>
      <vt:lpstr>Strona 2</vt:lpstr>
      <vt:lpstr>Strona 3</vt:lpstr>
      <vt:lpstr>dane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www</dc:creator>
  <cp:lastModifiedBy>Wojciech Dzimira</cp:lastModifiedBy>
  <cp:lastPrinted>2026-04-24T10:03:20Z</cp:lastPrinted>
  <dcterms:created xsi:type="dcterms:W3CDTF">2015-06-05T18:17:20Z</dcterms:created>
  <dcterms:modified xsi:type="dcterms:W3CDTF">2026-04-24T11:26:07Z</dcterms:modified>
</cp:coreProperties>
</file>