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olf/Desktop/Programs/baseball/"/>
    </mc:Choice>
  </mc:AlternateContent>
  <xr:revisionPtr revIDLastSave="0" documentId="8_{A6C167BA-88B3-0843-9913-7E2F01047CA0}" xr6:coauthVersionLast="47" xr6:coauthVersionMax="47" xr10:uidLastSave="{00000000-0000-0000-0000-000000000000}"/>
  <bookViews>
    <workbookView xWindow="0" yWindow="500" windowWidth="28800" windowHeight="17500" xr2:uid="{74BEF7E0-4846-1C4F-B56C-0A7620B17CE0}"/>
  </bookViews>
  <sheets>
    <sheet name="Schedule" sheetId="1" r:id="rId1"/>
    <sheet name="Team" sheetId="4" r:id="rId2"/>
    <sheet name="Divisions" sheetId="2" r:id="rId3"/>
    <sheet name="Venues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9" i="3" l="1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G206" i="1"/>
  <c r="I206" i="1" s="1"/>
  <c r="G205" i="1"/>
  <c r="I205" i="1" s="1"/>
  <c r="G204" i="1"/>
  <c r="H204" i="1" s="1"/>
  <c r="G203" i="1"/>
  <c r="I203" i="1" s="1"/>
  <c r="G174" i="1"/>
  <c r="I174" i="1" s="1"/>
  <c r="G172" i="1"/>
  <c r="I172" i="1" s="1"/>
  <c r="G170" i="1"/>
  <c r="I170" i="1" s="1"/>
  <c r="G168" i="1"/>
  <c r="I168" i="1" s="1"/>
  <c r="G166" i="1"/>
  <c r="I166" i="1" s="1"/>
  <c r="G260" i="1"/>
  <c r="I260" i="1" s="1"/>
  <c r="G258" i="1"/>
  <c r="H258" i="1" s="1"/>
  <c r="G256" i="1"/>
  <c r="I256" i="1" s="1"/>
  <c r="G223" i="1"/>
  <c r="I223" i="1" s="1"/>
  <c r="G222" i="1"/>
  <c r="I222" i="1" s="1"/>
  <c r="G220" i="1"/>
  <c r="I220" i="1" s="1"/>
  <c r="G218" i="1"/>
  <c r="H218" i="1" s="1"/>
  <c r="G216" i="1"/>
  <c r="I216" i="1" s="1"/>
  <c r="G214" i="1"/>
  <c r="I214" i="1" s="1"/>
  <c r="G212" i="1"/>
  <c r="H212" i="1" s="1"/>
  <c r="G210" i="1"/>
  <c r="I210" i="1" s="1"/>
  <c r="G208" i="1"/>
  <c r="I208" i="1" s="1"/>
  <c r="G221" i="1"/>
  <c r="I221" i="1" s="1"/>
  <c r="G219" i="1"/>
  <c r="I219" i="1" s="1"/>
  <c r="G217" i="1"/>
  <c r="I217" i="1" s="1"/>
  <c r="G215" i="1"/>
  <c r="I215" i="1" s="1"/>
  <c r="G213" i="1"/>
  <c r="H213" i="1" s="1"/>
  <c r="G211" i="1"/>
  <c r="H211" i="1" s="1"/>
  <c r="G209" i="1"/>
  <c r="I209" i="1" s="1"/>
  <c r="G207" i="1"/>
  <c r="I207" i="1" s="1"/>
  <c r="G190" i="1"/>
  <c r="I190" i="1" s="1"/>
  <c r="G188" i="1"/>
  <c r="I188" i="1" s="1"/>
  <c r="G186" i="1"/>
  <c r="I186" i="1" s="1"/>
  <c r="G184" i="1"/>
  <c r="I184" i="1" s="1"/>
  <c r="G182" i="1"/>
  <c r="H182" i="1" s="1"/>
  <c r="G286" i="1"/>
  <c r="H286" i="1" s="1"/>
  <c r="G285" i="1"/>
  <c r="I285" i="1" s="1"/>
  <c r="G283" i="1"/>
  <c r="I283" i="1" s="1"/>
  <c r="G281" i="1"/>
  <c r="I281" i="1" s="1"/>
  <c r="G147" i="1"/>
  <c r="I147" i="1" s="1"/>
  <c r="G145" i="1"/>
  <c r="I145" i="1" s="1"/>
  <c r="G140" i="1"/>
  <c r="I140" i="1" s="1"/>
  <c r="G137" i="1"/>
  <c r="H137" i="1" s="1"/>
  <c r="G135" i="1"/>
  <c r="H135" i="1" s="1"/>
  <c r="G265" i="1"/>
  <c r="I265" i="1" s="1"/>
  <c r="G251" i="1"/>
  <c r="I251" i="1" s="1"/>
  <c r="G160" i="1"/>
  <c r="I160" i="1" s="1"/>
  <c r="G114" i="1"/>
  <c r="H114" i="1" s="1"/>
  <c r="G52" i="1"/>
  <c r="I52" i="1" s="1"/>
  <c r="G50" i="1"/>
  <c r="I50" i="1" s="1"/>
  <c r="G47" i="1"/>
  <c r="H47" i="1" s="1"/>
  <c r="G45" i="1"/>
  <c r="H45" i="1" s="1"/>
  <c r="G43" i="1"/>
  <c r="I43" i="1" s="1"/>
  <c r="G41" i="1"/>
  <c r="I41" i="1" s="1"/>
  <c r="G40" i="1"/>
  <c r="I40" i="1" s="1"/>
  <c r="G39" i="1"/>
  <c r="I39" i="1" s="1"/>
  <c r="G291" i="1"/>
  <c r="H291" i="1" s="1"/>
  <c r="G290" i="1"/>
  <c r="I290" i="1" s="1"/>
  <c r="G288" i="1"/>
  <c r="H288" i="1" s="1"/>
  <c r="G287" i="1"/>
  <c r="H287" i="1" s="1"/>
  <c r="G270" i="1"/>
  <c r="I270" i="1" s="1"/>
  <c r="G268" i="1"/>
  <c r="I268" i="1" s="1"/>
  <c r="G289" i="1"/>
  <c r="I289" i="1" s="1"/>
  <c r="G272" i="1"/>
  <c r="I272" i="1" s="1"/>
  <c r="G271" i="1"/>
  <c r="I271" i="1" s="1"/>
  <c r="G269" i="1"/>
  <c r="I269" i="1" s="1"/>
  <c r="G267" i="1"/>
  <c r="H267" i="1" s="1"/>
  <c r="G156" i="1"/>
  <c r="H156" i="1" s="1"/>
  <c r="G154" i="1"/>
  <c r="I154" i="1" s="1"/>
  <c r="G152" i="1"/>
  <c r="I152" i="1" s="1"/>
  <c r="G37" i="1"/>
  <c r="I37" i="1" s="1"/>
  <c r="G35" i="1"/>
  <c r="I35" i="1" s="1"/>
  <c r="G38" i="1"/>
  <c r="I38" i="1" s="1"/>
  <c r="G36" i="1"/>
  <c r="I36" i="1" s="1"/>
  <c r="G34" i="1"/>
  <c r="H34" i="1" s="1"/>
  <c r="G32" i="1"/>
  <c r="H32" i="1" s="1"/>
  <c r="G279" i="1"/>
  <c r="I279" i="1" s="1"/>
  <c r="G278" i="1"/>
  <c r="I278" i="1" s="1"/>
  <c r="G275" i="1"/>
  <c r="I275" i="1" s="1"/>
  <c r="G273" i="1"/>
  <c r="H273" i="1" s="1"/>
  <c r="G277" i="1"/>
  <c r="I277" i="1" s="1"/>
  <c r="G276" i="1"/>
  <c r="I276" i="1" s="1"/>
  <c r="G274" i="1"/>
  <c r="H274" i="1" s="1"/>
  <c r="G196" i="1"/>
  <c r="H196" i="1" s="1"/>
  <c r="G194" i="1"/>
  <c r="I194" i="1" s="1"/>
  <c r="G192" i="1"/>
  <c r="I192" i="1" s="1"/>
  <c r="G189" i="1"/>
  <c r="I189" i="1" s="1"/>
  <c r="G187" i="1"/>
  <c r="I187" i="1" s="1"/>
  <c r="G185" i="1"/>
  <c r="I185" i="1" s="1"/>
  <c r="G183" i="1"/>
  <c r="I183" i="1" s="1"/>
  <c r="G16" i="1"/>
  <c r="H16" i="1" s="1"/>
  <c r="G14" i="1"/>
  <c r="H14" i="1" s="1"/>
  <c r="G12" i="1"/>
  <c r="I12" i="1" s="1"/>
  <c r="G10" i="1"/>
  <c r="I10" i="1" s="1"/>
  <c r="G9" i="1"/>
  <c r="I9" i="1" s="1"/>
  <c r="G7" i="1"/>
  <c r="H7" i="1" s="1"/>
  <c r="G5" i="1"/>
  <c r="I5" i="1" s="1"/>
  <c r="G292" i="1"/>
  <c r="I292" i="1" s="1"/>
  <c r="G17" i="1"/>
  <c r="H17" i="1" s="1"/>
  <c r="G15" i="1"/>
  <c r="H15" i="1" s="1"/>
  <c r="G13" i="1"/>
  <c r="I13" i="1" s="1"/>
  <c r="G11" i="1"/>
  <c r="I11" i="1" s="1"/>
  <c r="G297" i="1"/>
  <c r="I297" i="1" s="1"/>
  <c r="G296" i="1"/>
  <c r="I296" i="1" s="1"/>
  <c r="G294" i="1"/>
  <c r="I294" i="1" s="1"/>
  <c r="G197" i="1"/>
  <c r="I197" i="1" s="1"/>
  <c r="G195" i="1"/>
  <c r="H195" i="1" s="1"/>
  <c r="G193" i="1"/>
  <c r="H193" i="1" s="1"/>
  <c r="G191" i="1"/>
  <c r="I191" i="1" s="1"/>
  <c r="G248" i="1"/>
  <c r="I248" i="1" s="1"/>
  <c r="G246" i="1"/>
  <c r="I246" i="1" s="1"/>
  <c r="G244" i="1"/>
  <c r="H244" i="1" s="1"/>
  <c r="G242" i="1"/>
  <c r="I242" i="1" s="1"/>
  <c r="G295" i="1"/>
  <c r="I295" i="1" s="1"/>
  <c r="G293" i="1"/>
  <c r="H293" i="1" s="1"/>
  <c r="G87" i="1"/>
  <c r="H87" i="1" s="1"/>
  <c r="G85" i="1"/>
  <c r="I85" i="1" s="1"/>
  <c r="G83" i="1"/>
  <c r="I83" i="1" s="1"/>
  <c r="G81" i="1"/>
  <c r="I81" i="1" s="1"/>
  <c r="G79" i="1"/>
  <c r="I79" i="1" s="1"/>
  <c r="G77" i="1"/>
  <c r="H77" i="1" s="1"/>
  <c r="G75" i="1"/>
  <c r="I75" i="1" s="1"/>
  <c r="G74" i="1"/>
  <c r="H74" i="1" s="1"/>
  <c r="G73" i="1"/>
  <c r="H73" i="1" s="1"/>
  <c r="G88" i="1"/>
  <c r="I88" i="1" s="1"/>
  <c r="G86" i="1"/>
  <c r="I86" i="1" s="1"/>
  <c r="G84" i="1"/>
  <c r="I84" i="1" s="1"/>
  <c r="G82" i="1"/>
  <c r="I82" i="1" s="1"/>
  <c r="G80" i="1"/>
  <c r="I80" i="1" s="1"/>
  <c r="G78" i="1"/>
  <c r="I78" i="1" s="1"/>
  <c r="G76" i="1"/>
  <c r="H76" i="1" s="1"/>
  <c r="G181" i="1"/>
  <c r="H181" i="1" s="1"/>
  <c r="G180" i="1"/>
  <c r="I180" i="1" s="1"/>
  <c r="G178" i="1"/>
  <c r="I178" i="1" s="1"/>
  <c r="G176" i="1"/>
  <c r="I176" i="1" s="1"/>
  <c r="G173" i="1"/>
  <c r="H173" i="1" s="1"/>
  <c r="G171" i="1"/>
  <c r="H171" i="1" s="1"/>
  <c r="G169" i="1"/>
  <c r="I169" i="1" s="1"/>
  <c r="G167" i="1"/>
  <c r="H167" i="1" s="1"/>
  <c r="G165" i="1"/>
  <c r="H165" i="1" s="1"/>
  <c r="G179" i="1"/>
  <c r="I179" i="1" s="1"/>
  <c r="G177" i="1"/>
  <c r="I177" i="1" s="1"/>
  <c r="G175" i="1"/>
  <c r="I175" i="1" s="1"/>
  <c r="G202" i="1"/>
  <c r="I202" i="1" s="1"/>
  <c r="G201" i="1"/>
  <c r="I201" i="1" s="1"/>
  <c r="G200" i="1"/>
  <c r="I200" i="1" s="1"/>
  <c r="G199" i="1"/>
  <c r="H199" i="1" s="1"/>
  <c r="G198" i="1"/>
  <c r="H198" i="1" s="1"/>
  <c r="G149" i="1"/>
  <c r="I149" i="1" s="1"/>
  <c r="G146" i="1"/>
  <c r="I146" i="1" s="1"/>
  <c r="G144" i="1"/>
  <c r="I144" i="1" s="1"/>
  <c r="G142" i="1"/>
  <c r="I142" i="1" s="1"/>
  <c r="G139" i="1"/>
  <c r="I139" i="1" s="1"/>
  <c r="G136" i="1"/>
  <c r="I136" i="1" s="1"/>
  <c r="G134" i="1"/>
  <c r="H134" i="1" s="1"/>
  <c r="G150" i="1"/>
  <c r="H150" i="1" s="1"/>
  <c r="G148" i="1"/>
  <c r="I148" i="1" s="1"/>
  <c r="G143" i="1"/>
  <c r="I143" i="1" s="1"/>
  <c r="G141" i="1"/>
  <c r="I141" i="1" s="1"/>
  <c r="G138" i="1"/>
  <c r="I138" i="1" s="1"/>
  <c r="G239" i="1"/>
  <c r="I239" i="1" s="1"/>
  <c r="G237" i="1"/>
  <c r="I237" i="1" s="1"/>
  <c r="G236" i="1"/>
  <c r="H236" i="1" s="1"/>
  <c r="G234" i="1"/>
  <c r="H234" i="1" s="1"/>
  <c r="G233" i="1"/>
  <c r="I233" i="1" s="1"/>
  <c r="G231" i="1"/>
  <c r="I231" i="1" s="1"/>
  <c r="G229" i="1"/>
  <c r="I229" i="1" s="1"/>
  <c r="G227" i="1"/>
  <c r="I227" i="1" s="1"/>
  <c r="G225" i="1"/>
  <c r="I225" i="1" s="1"/>
  <c r="G240" i="1"/>
  <c r="I240" i="1" s="1"/>
  <c r="G238" i="1"/>
  <c r="H238" i="1" s="1"/>
  <c r="G235" i="1"/>
  <c r="H235" i="1" s="1"/>
  <c r="G232" i="1"/>
  <c r="I232" i="1" s="1"/>
  <c r="G230" i="1"/>
  <c r="I230" i="1" s="1"/>
  <c r="G228" i="1"/>
  <c r="I228" i="1" s="1"/>
  <c r="G226" i="1"/>
  <c r="H226" i="1" s="1"/>
  <c r="G224" i="1"/>
  <c r="H224" i="1" s="1"/>
  <c r="G116" i="1"/>
  <c r="I116" i="1" s="1"/>
  <c r="G115" i="1"/>
  <c r="H115" i="1" s="1"/>
  <c r="G110" i="1"/>
  <c r="H110" i="1" s="1"/>
  <c r="G109" i="1"/>
  <c r="I109" i="1" s="1"/>
  <c r="G108" i="1"/>
  <c r="I108" i="1" s="1"/>
  <c r="G106" i="1"/>
  <c r="I106" i="1" s="1"/>
  <c r="G104" i="1"/>
  <c r="I104" i="1" s="1"/>
  <c r="G55" i="1"/>
  <c r="H55" i="1" s="1"/>
  <c r="G54" i="1"/>
  <c r="I54" i="1" s="1"/>
  <c r="G53" i="1"/>
  <c r="H53" i="1" s="1"/>
  <c r="G51" i="1"/>
  <c r="H51" i="1" s="1"/>
  <c r="G49" i="1"/>
  <c r="I49" i="1" s="1"/>
  <c r="G48" i="1"/>
  <c r="I48" i="1" s="1"/>
  <c r="G46" i="1"/>
  <c r="I46" i="1" s="1"/>
  <c r="G44" i="1"/>
  <c r="I44" i="1" s="1"/>
  <c r="G42" i="1"/>
  <c r="I42" i="1" s="1"/>
  <c r="G164" i="1"/>
  <c r="I164" i="1" s="1"/>
  <c r="G163" i="1"/>
  <c r="H163" i="1" s="1"/>
  <c r="G162" i="1"/>
  <c r="H162" i="1" s="1"/>
  <c r="G161" i="1"/>
  <c r="I161" i="1" s="1"/>
  <c r="G159" i="1"/>
  <c r="I159" i="1" s="1"/>
  <c r="G158" i="1"/>
  <c r="I158" i="1" s="1"/>
  <c r="G157" i="1"/>
  <c r="H157" i="1" s="1"/>
  <c r="G155" i="1"/>
  <c r="H155" i="1" s="1"/>
  <c r="G153" i="1"/>
  <c r="I153" i="1" s="1"/>
  <c r="I151" i="1"/>
  <c r="G151" i="1"/>
  <c r="H151" i="1" s="1"/>
  <c r="G30" i="1"/>
  <c r="H30" i="1" s="1"/>
  <c r="G28" i="1"/>
  <c r="I28" i="1" s="1"/>
  <c r="G26" i="1"/>
  <c r="I26" i="1" s="1"/>
  <c r="G31" i="1"/>
  <c r="I31" i="1" s="1"/>
  <c r="G29" i="1"/>
  <c r="I29" i="1" s="1"/>
  <c r="G27" i="1"/>
  <c r="I27" i="1" s="1"/>
  <c r="G25" i="1"/>
  <c r="I25" i="1" s="1"/>
  <c r="G113" i="1"/>
  <c r="H113" i="1" s="1"/>
  <c r="G112" i="1"/>
  <c r="H112" i="1" s="1"/>
  <c r="G111" i="1"/>
  <c r="I111" i="1" s="1"/>
  <c r="G107" i="1"/>
  <c r="I107" i="1" s="1"/>
  <c r="G105" i="1"/>
  <c r="I105" i="1" s="1"/>
  <c r="G103" i="1"/>
  <c r="I103" i="1" s="1"/>
  <c r="G102" i="1"/>
  <c r="I102" i="1" s="1"/>
  <c r="G101" i="1"/>
  <c r="I101" i="1" s="1"/>
  <c r="G33" i="1"/>
  <c r="H33" i="1" s="1"/>
  <c r="G23" i="1"/>
  <c r="H23" i="1" s="1"/>
  <c r="G21" i="1"/>
  <c r="I21" i="1" s="1"/>
  <c r="G19" i="1"/>
  <c r="I19" i="1" s="1"/>
  <c r="G24" i="1"/>
  <c r="I24" i="1" s="1"/>
  <c r="G22" i="1"/>
  <c r="I22" i="1" s="1"/>
  <c r="G20" i="1"/>
  <c r="H20" i="1" s="1"/>
  <c r="G18" i="1"/>
  <c r="I18" i="1" s="1"/>
  <c r="G254" i="1"/>
  <c r="H254" i="1" s="1"/>
  <c r="G253" i="1"/>
  <c r="H253" i="1" s="1"/>
  <c r="G252" i="1"/>
  <c r="I252" i="1" s="1"/>
  <c r="G250" i="1"/>
  <c r="I250" i="1" s="1"/>
  <c r="G249" i="1"/>
  <c r="I249" i="1" s="1"/>
  <c r="G247" i="1"/>
  <c r="I247" i="1" s="1"/>
  <c r="G245" i="1"/>
  <c r="I245" i="1" s="1"/>
  <c r="G243" i="1"/>
  <c r="I243" i="1" s="1"/>
  <c r="G241" i="1"/>
  <c r="H241" i="1" s="1"/>
  <c r="G132" i="1"/>
  <c r="H132" i="1" s="1"/>
  <c r="G130" i="1"/>
  <c r="I130" i="1" s="1"/>
  <c r="G128" i="1"/>
  <c r="I128" i="1" s="1"/>
  <c r="G126" i="1"/>
  <c r="I126" i="1" s="1"/>
  <c r="G124" i="1"/>
  <c r="I124" i="1" s="1"/>
  <c r="G122" i="1"/>
  <c r="I122" i="1" s="1"/>
  <c r="G120" i="1"/>
  <c r="I120" i="1" s="1"/>
  <c r="G118" i="1"/>
  <c r="H118" i="1" s="1"/>
  <c r="G133" i="1"/>
  <c r="H133" i="1" s="1"/>
  <c r="G131" i="1"/>
  <c r="I131" i="1" s="1"/>
  <c r="G129" i="1"/>
  <c r="I129" i="1" s="1"/>
  <c r="G127" i="1"/>
  <c r="I127" i="1" s="1"/>
  <c r="G125" i="1"/>
  <c r="I125" i="1" s="1"/>
  <c r="G123" i="1"/>
  <c r="I123" i="1" s="1"/>
  <c r="G121" i="1"/>
  <c r="I121" i="1" s="1"/>
  <c r="G119" i="1"/>
  <c r="H119" i="1" s="1"/>
  <c r="G117" i="1"/>
  <c r="H117" i="1" s="1"/>
  <c r="G100" i="1"/>
  <c r="I100" i="1" s="1"/>
  <c r="G99" i="1"/>
  <c r="I99" i="1" s="1"/>
  <c r="G98" i="1"/>
  <c r="I98" i="1" s="1"/>
  <c r="G94" i="1"/>
  <c r="I94" i="1" s="1"/>
  <c r="G93" i="1"/>
  <c r="I93" i="1" s="1"/>
  <c r="G91" i="1"/>
  <c r="I91" i="1" s="1"/>
  <c r="G90" i="1"/>
  <c r="H90" i="1" s="1"/>
  <c r="G89" i="1"/>
  <c r="H89" i="1" s="1"/>
  <c r="G266" i="1"/>
  <c r="I266" i="1" s="1"/>
  <c r="G264" i="1"/>
  <c r="I264" i="1" s="1"/>
  <c r="G263" i="1"/>
  <c r="I263" i="1" s="1"/>
  <c r="G262" i="1"/>
  <c r="H262" i="1" s="1"/>
  <c r="G261" i="1"/>
  <c r="H261" i="1" s="1"/>
  <c r="G259" i="1"/>
  <c r="I259" i="1" s="1"/>
  <c r="G257" i="1"/>
  <c r="H257" i="1" s="1"/>
  <c r="G255" i="1"/>
  <c r="H255" i="1" s="1"/>
  <c r="G97" i="1"/>
  <c r="I97" i="1" s="1"/>
  <c r="G95" i="1"/>
  <c r="I95" i="1" s="1"/>
  <c r="G96" i="1"/>
  <c r="I96" i="1" s="1"/>
  <c r="G92" i="1"/>
  <c r="I92" i="1" s="1"/>
  <c r="G8" i="1"/>
  <c r="I8" i="1" s="1"/>
  <c r="G6" i="1"/>
  <c r="I6" i="1" s="1"/>
  <c r="G4" i="1"/>
  <c r="H4" i="1" s="1"/>
  <c r="G3" i="1"/>
  <c r="H3" i="1" s="1"/>
  <c r="G2" i="1"/>
  <c r="I2" i="1" s="1"/>
  <c r="G72" i="1"/>
  <c r="I72" i="1" s="1"/>
  <c r="G71" i="1"/>
  <c r="I71" i="1" s="1"/>
  <c r="G69" i="1"/>
  <c r="I69" i="1" s="1"/>
  <c r="G67" i="1"/>
  <c r="I67" i="1" s="1"/>
  <c r="G65" i="1"/>
  <c r="H65" i="1" s="1"/>
  <c r="G63" i="1"/>
  <c r="H63" i="1" s="1"/>
  <c r="G61" i="1"/>
  <c r="H61" i="1" s="1"/>
  <c r="G59" i="1"/>
  <c r="I59" i="1" s="1"/>
  <c r="G57" i="1"/>
  <c r="I57" i="1" s="1"/>
  <c r="G70" i="1"/>
  <c r="I70" i="1" s="1"/>
  <c r="G68" i="1"/>
  <c r="I68" i="1" s="1"/>
  <c r="I66" i="1"/>
  <c r="G66" i="1"/>
  <c r="H66" i="1" s="1"/>
  <c r="G64" i="1"/>
  <c r="I64" i="1" s="1"/>
  <c r="G62" i="1"/>
  <c r="H62" i="1" s="1"/>
  <c r="G60" i="1"/>
  <c r="H60" i="1" s="1"/>
  <c r="G58" i="1"/>
  <c r="I58" i="1" s="1"/>
  <c r="G56" i="1"/>
  <c r="I56" i="1" s="1"/>
  <c r="G284" i="1"/>
  <c r="I284" i="1" s="1"/>
  <c r="G282" i="1"/>
  <c r="I282" i="1" s="1"/>
  <c r="G280" i="1"/>
  <c r="I280" i="1" s="1"/>
  <c r="E257" i="1"/>
  <c r="E259" i="1"/>
  <c r="E261" i="1"/>
  <c r="E255" i="1"/>
  <c r="E260" i="1"/>
  <c r="E258" i="1"/>
  <c r="E256" i="1"/>
  <c r="E244" i="1"/>
  <c r="E246" i="1"/>
  <c r="E242" i="1"/>
  <c r="E248" i="1"/>
  <c r="E243" i="1"/>
  <c r="E245" i="1"/>
  <c r="E247" i="1"/>
  <c r="E241" i="1"/>
  <c r="E233" i="1"/>
  <c r="E225" i="1"/>
  <c r="E231" i="1"/>
  <c r="E229" i="1"/>
  <c r="E227" i="1"/>
  <c r="E232" i="1"/>
  <c r="E226" i="1"/>
  <c r="E228" i="1"/>
  <c r="E230" i="1"/>
  <c r="E224" i="1"/>
  <c r="E208" i="1"/>
  <c r="E216" i="1"/>
  <c r="E210" i="1"/>
  <c r="E212" i="1"/>
  <c r="E214" i="1"/>
  <c r="E213" i="1"/>
  <c r="E211" i="1"/>
  <c r="E209" i="1"/>
  <c r="E215" i="1"/>
  <c r="E207" i="1"/>
  <c r="E202" i="1"/>
  <c r="E199" i="1"/>
  <c r="E200" i="1"/>
  <c r="E201" i="1"/>
  <c r="E198" i="1"/>
  <c r="E189" i="1"/>
  <c r="E187" i="1"/>
  <c r="E185" i="1"/>
  <c r="E183" i="1"/>
  <c r="E190" i="1"/>
  <c r="E188" i="1"/>
  <c r="E186" i="1"/>
  <c r="E184" i="1"/>
  <c r="E182" i="1"/>
  <c r="E171" i="1"/>
  <c r="E169" i="1"/>
  <c r="E167" i="1"/>
  <c r="E173" i="1"/>
  <c r="E165" i="1"/>
  <c r="E172" i="1"/>
  <c r="E170" i="1"/>
  <c r="E168" i="1"/>
  <c r="E174" i="1"/>
  <c r="E166" i="1"/>
  <c r="E156" i="1"/>
  <c r="E154" i="1"/>
  <c r="E152" i="1"/>
  <c r="E158" i="1"/>
  <c r="E157" i="1"/>
  <c r="E155" i="1"/>
  <c r="E153" i="1"/>
  <c r="E151" i="1"/>
  <c r="E140" i="1"/>
  <c r="E137" i="1"/>
  <c r="E135" i="1"/>
  <c r="E143" i="1"/>
  <c r="E141" i="1"/>
  <c r="E138" i="1"/>
  <c r="E142" i="1"/>
  <c r="E139" i="1"/>
  <c r="E136" i="1"/>
  <c r="E134" i="1"/>
  <c r="E121" i="1"/>
  <c r="E123" i="1"/>
  <c r="E117" i="1"/>
  <c r="E125" i="1"/>
  <c r="E119" i="1"/>
  <c r="E124" i="1"/>
  <c r="E118" i="1"/>
  <c r="E126" i="1"/>
  <c r="E120" i="1"/>
  <c r="E122" i="1"/>
  <c r="E108" i="1"/>
  <c r="E106" i="1"/>
  <c r="E109" i="1"/>
  <c r="E104" i="1"/>
  <c r="E103" i="1"/>
  <c r="E102" i="1"/>
  <c r="E107" i="1"/>
  <c r="E101" i="1"/>
  <c r="E105" i="1"/>
  <c r="E95" i="1"/>
  <c r="E94" i="1"/>
  <c r="E92" i="1"/>
  <c r="E93" i="1"/>
  <c r="E91" i="1"/>
  <c r="E90" i="1"/>
  <c r="E89" i="1"/>
  <c r="E80" i="1"/>
  <c r="E78" i="1"/>
  <c r="E76" i="1"/>
  <c r="E81" i="1"/>
  <c r="E79" i="1"/>
  <c r="E77" i="1"/>
  <c r="E75" i="1"/>
  <c r="E74" i="1"/>
  <c r="E73" i="1"/>
  <c r="E58" i="1"/>
  <c r="E64" i="1"/>
  <c r="E56" i="1"/>
  <c r="E62" i="1"/>
  <c r="E60" i="1"/>
  <c r="E63" i="1"/>
  <c r="E61" i="1"/>
  <c r="E59" i="1"/>
  <c r="E65" i="1"/>
  <c r="E57" i="1"/>
  <c r="E48" i="1"/>
  <c r="E46" i="1"/>
  <c r="E44" i="1"/>
  <c r="E42" i="1"/>
  <c r="E47" i="1"/>
  <c r="E45" i="1"/>
  <c r="E43" i="1"/>
  <c r="E41" i="1"/>
  <c r="E40" i="1"/>
  <c r="E39" i="1"/>
  <c r="E9" i="1"/>
  <c r="E7" i="1"/>
  <c r="E10" i="1"/>
  <c r="E5" i="1"/>
  <c r="E4" i="1"/>
  <c r="E6" i="1"/>
  <c r="E2" i="1"/>
  <c r="E8" i="1"/>
  <c r="E3" i="1"/>
  <c r="E37" i="1"/>
  <c r="E36" i="1"/>
  <c r="E35" i="1"/>
  <c r="E34" i="1"/>
  <c r="E33" i="1"/>
  <c r="E32" i="1"/>
  <c r="E30" i="1"/>
  <c r="E28" i="1"/>
  <c r="E26" i="1"/>
  <c r="E29" i="1"/>
  <c r="E27" i="1"/>
  <c r="E25" i="1"/>
  <c r="E23" i="1"/>
  <c r="E21" i="1"/>
  <c r="E19" i="1"/>
  <c r="E22" i="1"/>
  <c r="E20" i="1"/>
  <c r="E18" i="1"/>
  <c r="E296" i="1"/>
  <c r="E295" i="1"/>
  <c r="E294" i="1"/>
  <c r="E293" i="1"/>
  <c r="E292" i="1"/>
  <c r="E289" i="1"/>
  <c r="E290" i="1"/>
  <c r="E288" i="1"/>
  <c r="E287" i="1"/>
  <c r="E280" i="1"/>
  <c r="E282" i="1"/>
  <c r="E284" i="1"/>
  <c r="E285" i="1"/>
  <c r="E283" i="1"/>
  <c r="E281" i="1"/>
  <c r="E278" i="1"/>
  <c r="E277" i="1"/>
  <c r="E276" i="1"/>
  <c r="E275" i="1"/>
  <c r="E274" i="1"/>
  <c r="E273" i="1"/>
  <c r="E271" i="1"/>
  <c r="E270" i="1"/>
  <c r="E269" i="1"/>
  <c r="E268" i="1"/>
  <c r="E267" i="1"/>
  <c r="E234" i="1"/>
  <c r="L234" i="1" s="1"/>
  <c r="E217" i="1"/>
  <c r="L217" i="1" s="1"/>
  <c r="E175" i="1"/>
  <c r="L175" i="1" s="1"/>
  <c r="E145" i="1"/>
  <c r="L145" i="1" s="1"/>
  <c r="E128" i="1"/>
  <c r="L128" i="1" s="1"/>
  <c r="E67" i="1"/>
  <c r="L67" i="1" s="1"/>
  <c r="E50" i="1"/>
  <c r="L50" i="1" s="1"/>
  <c r="E192" i="1"/>
  <c r="L192" i="1" s="1"/>
  <c r="E114" i="1"/>
  <c r="L114" i="1" s="1"/>
  <c r="E83" i="1"/>
  <c r="L83" i="1" s="1"/>
  <c r="E12" i="1"/>
  <c r="L12" i="1" s="1"/>
  <c r="E251" i="1"/>
  <c r="L251" i="1" s="1"/>
  <c r="E235" i="1"/>
  <c r="L235" i="1" s="1"/>
  <c r="E218" i="1"/>
  <c r="L218" i="1" s="1"/>
  <c r="E176" i="1"/>
  <c r="L176" i="1" s="1"/>
  <c r="E160" i="1"/>
  <c r="L160" i="1" s="1"/>
  <c r="E147" i="1"/>
  <c r="L147" i="1" s="1"/>
  <c r="E127" i="1"/>
  <c r="L127" i="1" s="1"/>
  <c r="E66" i="1"/>
  <c r="L66" i="1" s="1"/>
  <c r="E52" i="1"/>
  <c r="L52" i="1" s="1"/>
  <c r="E265" i="1"/>
  <c r="L265" i="1" s="1"/>
  <c r="E96" i="1"/>
  <c r="L96" i="1" s="1"/>
  <c r="E240" i="1"/>
  <c r="L240" i="1" s="1"/>
  <c r="E223" i="1"/>
  <c r="L223" i="1" s="1"/>
  <c r="E197" i="1"/>
  <c r="L197" i="1" s="1"/>
  <c r="E181" i="1"/>
  <c r="L181" i="1" s="1"/>
  <c r="E150" i="1"/>
  <c r="L150" i="1" s="1"/>
  <c r="E133" i="1"/>
  <c r="L133" i="1" s="1"/>
  <c r="E116" i="1"/>
  <c r="L116" i="1" s="1"/>
  <c r="E88" i="1"/>
  <c r="L88" i="1" s="1"/>
  <c r="E72" i="1"/>
  <c r="L72" i="1" s="1"/>
  <c r="E55" i="1"/>
  <c r="L55" i="1" s="1"/>
  <c r="E17" i="1"/>
  <c r="L17" i="1" s="1"/>
  <c r="E266" i="1"/>
  <c r="L266" i="1" s="1"/>
  <c r="E262" i="1"/>
  <c r="L262" i="1" s="1"/>
  <c r="E254" i="1"/>
  <c r="L254" i="1" s="1"/>
  <c r="E249" i="1"/>
  <c r="L249" i="1" s="1"/>
  <c r="E239" i="1"/>
  <c r="L239" i="1" s="1"/>
  <c r="E236" i="1"/>
  <c r="L236" i="1" s="1"/>
  <c r="E221" i="1"/>
  <c r="L221" i="1" s="1"/>
  <c r="E220" i="1"/>
  <c r="L220" i="1" s="1"/>
  <c r="E203" i="1"/>
  <c r="L203" i="1" s="1"/>
  <c r="E191" i="1"/>
  <c r="L191" i="1" s="1"/>
  <c r="E179" i="1"/>
  <c r="L179" i="1" s="1"/>
  <c r="E178" i="1"/>
  <c r="L178" i="1" s="1"/>
  <c r="E164" i="1"/>
  <c r="L164" i="1" s="1"/>
  <c r="E159" i="1"/>
  <c r="L159" i="1" s="1"/>
  <c r="E149" i="1"/>
  <c r="L149" i="1" s="1"/>
  <c r="E146" i="1"/>
  <c r="L146" i="1" s="1"/>
  <c r="E132" i="1"/>
  <c r="L132" i="1" s="1"/>
  <c r="E129" i="1"/>
  <c r="L129" i="1" s="1"/>
  <c r="E112" i="1"/>
  <c r="L112" i="1" s="1"/>
  <c r="E100" i="1"/>
  <c r="L100" i="1" s="1"/>
  <c r="E98" i="1"/>
  <c r="L98" i="1" s="1"/>
  <c r="E82" i="1"/>
  <c r="L82" i="1" s="1"/>
  <c r="E70" i="1"/>
  <c r="L70" i="1" s="1"/>
  <c r="E69" i="1"/>
  <c r="L69" i="1" s="1"/>
  <c r="E54" i="1"/>
  <c r="L54" i="1" s="1"/>
  <c r="E49" i="1"/>
  <c r="L49" i="1" s="1"/>
  <c r="E11" i="1"/>
  <c r="L11" i="1" s="1"/>
  <c r="E253" i="1"/>
  <c r="L253" i="1" s="1"/>
  <c r="E250" i="1"/>
  <c r="L250" i="1" s="1"/>
  <c r="E237" i="1"/>
  <c r="L237" i="1" s="1"/>
  <c r="E219" i="1"/>
  <c r="L219" i="1" s="1"/>
  <c r="E196" i="1"/>
  <c r="L196" i="1" s="1"/>
  <c r="E194" i="1"/>
  <c r="L194" i="1" s="1"/>
  <c r="E177" i="1"/>
  <c r="L177" i="1" s="1"/>
  <c r="E163" i="1"/>
  <c r="L163" i="1" s="1"/>
  <c r="E161" i="1"/>
  <c r="L161" i="1" s="1"/>
  <c r="E144" i="1"/>
  <c r="L144" i="1" s="1"/>
  <c r="E130" i="1"/>
  <c r="L130" i="1" s="1"/>
  <c r="E113" i="1"/>
  <c r="L113" i="1" s="1"/>
  <c r="E110" i="1"/>
  <c r="L110" i="1" s="1"/>
  <c r="E87" i="1"/>
  <c r="L87" i="1" s="1"/>
  <c r="E84" i="1"/>
  <c r="L84" i="1" s="1"/>
  <c r="E68" i="1"/>
  <c r="L68" i="1" s="1"/>
  <c r="E51" i="1"/>
  <c r="L51" i="1" s="1"/>
  <c r="E16" i="1"/>
  <c r="L16" i="1" s="1"/>
  <c r="E13" i="1"/>
  <c r="L13" i="1" s="1"/>
  <c r="E264" i="1"/>
  <c r="L264" i="1" s="1"/>
  <c r="E206" i="1"/>
  <c r="L206" i="1" s="1"/>
  <c r="E205" i="1"/>
  <c r="L205" i="1" s="1"/>
  <c r="E193" i="1"/>
  <c r="L193" i="1" s="1"/>
  <c r="E111" i="1"/>
  <c r="L111" i="1" s="1"/>
  <c r="E97" i="1"/>
  <c r="L97" i="1" s="1"/>
  <c r="E85" i="1"/>
  <c r="L85" i="1" s="1"/>
  <c r="E14" i="1"/>
  <c r="L14" i="1" s="1"/>
  <c r="E263" i="1"/>
  <c r="L263" i="1" s="1"/>
  <c r="E252" i="1"/>
  <c r="L252" i="1" s="1"/>
  <c r="E238" i="1"/>
  <c r="L238" i="1" s="1"/>
  <c r="E222" i="1"/>
  <c r="L222" i="1" s="1"/>
  <c r="E204" i="1"/>
  <c r="L204" i="1" s="1"/>
  <c r="E195" i="1"/>
  <c r="L195" i="1" s="1"/>
  <c r="E180" i="1"/>
  <c r="L180" i="1" s="1"/>
  <c r="E162" i="1"/>
  <c r="L162" i="1" s="1"/>
  <c r="E148" i="1"/>
  <c r="L148" i="1" s="1"/>
  <c r="E131" i="1"/>
  <c r="L131" i="1" s="1"/>
  <c r="E115" i="1"/>
  <c r="K115" i="1" s="1"/>
  <c r="E99" i="1"/>
  <c r="L99" i="1" s="1"/>
  <c r="E86" i="1"/>
  <c r="L86" i="1" s="1"/>
  <c r="E71" i="1"/>
  <c r="L71" i="1" s="1"/>
  <c r="E53" i="1"/>
  <c r="L53" i="1" s="1"/>
  <c r="E15" i="1"/>
  <c r="L15" i="1" s="1"/>
  <c r="E38" i="1"/>
  <c r="L38" i="1" s="1"/>
  <c r="E31" i="1"/>
  <c r="L31" i="1" s="1"/>
  <c r="E24" i="1"/>
  <c r="L24" i="1" s="1"/>
  <c r="E297" i="1"/>
  <c r="L297" i="1" s="1"/>
  <c r="E291" i="1"/>
  <c r="L291" i="1" s="1"/>
  <c r="E286" i="1"/>
  <c r="L286" i="1" s="1"/>
  <c r="E279" i="1"/>
  <c r="L279" i="1" s="1"/>
  <c r="E272" i="1"/>
  <c r="L272" i="1" s="1"/>
  <c r="D167" i="4"/>
  <c r="D139" i="4"/>
  <c r="D121" i="4"/>
  <c r="D110" i="4"/>
  <c r="D94" i="4"/>
  <c r="D40" i="4"/>
  <c r="D28" i="4"/>
  <c r="D179" i="4"/>
  <c r="D130" i="4"/>
  <c r="D129" i="4"/>
  <c r="D117" i="4"/>
  <c r="D114" i="4"/>
  <c r="D73" i="4"/>
  <c r="D69" i="4"/>
  <c r="D23" i="4"/>
  <c r="D178" i="4"/>
  <c r="D163" i="4"/>
  <c r="D156" i="4"/>
  <c r="D150" i="4"/>
  <c r="D127" i="4"/>
  <c r="D116" i="4"/>
  <c r="D92" i="4"/>
  <c r="D87" i="4"/>
  <c r="D82" i="4"/>
  <c r="D4" i="4"/>
  <c r="D186" i="4"/>
  <c r="D177" i="4"/>
  <c r="D164" i="4"/>
  <c r="D151" i="4"/>
  <c r="D64" i="4"/>
  <c r="D43" i="4"/>
  <c r="D29" i="4"/>
  <c r="D15" i="4"/>
  <c r="D5" i="4"/>
  <c r="D3" i="4"/>
  <c r="D166" i="4"/>
  <c r="D109" i="4"/>
  <c r="D96" i="4"/>
  <c r="D66" i="4"/>
  <c r="D56" i="4"/>
  <c r="D169" i="4"/>
  <c r="D165" i="4"/>
  <c r="D124" i="4"/>
  <c r="D99" i="4"/>
  <c r="D98" i="4"/>
  <c r="D95" i="4"/>
  <c r="D68" i="4"/>
  <c r="D12" i="4"/>
  <c r="D8" i="4"/>
  <c r="D185" i="4"/>
  <c r="D181" i="4"/>
  <c r="D134" i="4"/>
  <c r="D118" i="4"/>
  <c r="D101" i="4"/>
  <c r="D62" i="4"/>
  <c r="D57" i="4"/>
  <c r="D53" i="4"/>
  <c r="D17" i="4"/>
  <c r="D16" i="4"/>
  <c r="D176" i="4"/>
  <c r="D173" i="4"/>
  <c r="D162" i="4"/>
  <c r="D154" i="4"/>
  <c r="D86" i="4"/>
  <c r="D44" i="4"/>
  <c r="D31" i="4"/>
  <c r="D2" i="4"/>
  <c r="D180" i="4"/>
  <c r="D174" i="4"/>
  <c r="D142" i="4"/>
  <c r="D100" i="4"/>
  <c r="D91" i="4"/>
  <c r="D78" i="4"/>
  <c r="D70" i="4"/>
  <c r="D63" i="4"/>
  <c r="D27" i="4"/>
  <c r="D13" i="4"/>
  <c r="D161" i="4"/>
  <c r="D141" i="4"/>
  <c r="D138" i="4"/>
  <c r="D136" i="4"/>
  <c r="D119" i="4"/>
  <c r="D79" i="4"/>
  <c r="D59" i="4"/>
  <c r="D54" i="4"/>
  <c r="D20" i="4"/>
  <c r="D9" i="4"/>
  <c r="D172" i="4"/>
  <c r="D148" i="4"/>
  <c r="D131" i="4"/>
  <c r="D128" i="4"/>
  <c r="D115" i="4"/>
  <c r="D97" i="4"/>
  <c r="D72" i="4"/>
  <c r="D49" i="4"/>
  <c r="D39" i="4"/>
  <c r="D158" i="4"/>
  <c r="D153" i="4"/>
  <c r="D140" i="4"/>
  <c r="D104" i="4"/>
  <c r="D88" i="4"/>
  <c r="D75" i="4"/>
  <c r="D33" i="4"/>
  <c r="D157" i="4"/>
  <c r="D123" i="4"/>
  <c r="D111" i="4"/>
  <c r="D89" i="4"/>
  <c r="D47" i="4"/>
  <c r="D46" i="4"/>
  <c r="D26" i="4"/>
  <c r="D25" i="4"/>
  <c r="D7" i="4"/>
  <c r="D183" i="4"/>
  <c r="D160" i="4"/>
  <c r="D155" i="4"/>
  <c r="D107" i="4"/>
  <c r="D93" i="4"/>
  <c r="D84" i="4"/>
  <c r="D65" i="4"/>
  <c r="D61" i="4"/>
  <c r="D58" i="4"/>
  <c r="D38" i="4"/>
  <c r="D170" i="4"/>
  <c r="D159" i="4"/>
  <c r="D146" i="4"/>
  <c r="D122" i="4"/>
  <c r="D108" i="4"/>
  <c r="D90" i="4"/>
  <c r="D81" i="4"/>
  <c r="D74" i="4"/>
  <c r="D48" i="4"/>
  <c r="D37" i="4"/>
  <c r="D168" i="4"/>
  <c r="D120" i="4"/>
  <c r="D85" i="4"/>
  <c r="D51" i="4"/>
  <c r="D45" i="4"/>
  <c r="D42" i="4"/>
  <c r="D24" i="4"/>
  <c r="D22" i="4"/>
  <c r="D6" i="4"/>
  <c r="D147" i="4"/>
  <c r="D106" i="4"/>
  <c r="D105" i="4"/>
  <c r="D80" i="4"/>
  <c r="D60" i="4"/>
  <c r="D18" i="4"/>
  <c r="D171" i="4"/>
  <c r="D133" i="4"/>
  <c r="D126" i="4"/>
  <c r="D71" i="4"/>
  <c r="D34" i="4"/>
  <c r="D10" i="4"/>
  <c r="D175" i="4"/>
  <c r="D145" i="4"/>
  <c r="D135" i="4"/>
  <c r="D103" i="4"/>
  <c r="D30" i="4"/>
  <c r="D19" i="4"/>
  <c r="D137" i="4"/>
  <c r="D102" i="4"/>
  <c r="D83" i="4"/>
  <c r="D14" i="4"/>
  <c r="D11" i="4"/>
  <c r="D144" i="4"/>
  <c r="D76" i="4"/>
  <c r="D32" i="4"/>
  <c r="D21" i="4"/>
  <c r="D152" i="4"/>
  <c r="D132" i="4"/>
  <c r="D125" i="4"/>
  <c r="D113" i="4"/>
  <c r="D55" i="4"/>
  <c r="D50" i="4"/>
  <c r="D184" i="4"/>
  <c r="D149" i="4"/>
  <c r="D77" i="4"/>
  <c r="D67" i="4"/>
  <c r="D52" i="4"/>
  <c r="D35" i="4"/>
  <c r="D182" i="4"/>
  <c r="D143" i="4"/>
  <c r="D112" i="4"/>
  <c r="D41" i="4"/>
  <c r="D36" i="4"/>
  <c r="E21" i="2"/>
  <c r="B9" i="2"/>
  <c r="C9" i="2" s="1"/>
  <c r="D9" i="2" s="1"/>
  <c r="B5" i="2"/>
  <c r="C5" i="2" s="1"/>
  <c r="D5" i="2" s="1"/>
  <c r="B8" i="2"/>
  <c r="C8" i="2" s="1"/>
  <c r="D8" i="2" s="1"/>
  <c r="B6" i="2"/>
  <c r="C6" i="2" s="1"/>
  <c r="D6" i="2" s="1"/>
  <c r="B3" i="2"/>
  <c r="C3" i="2" s="1"/>
  <c r="D3" i="2" s="1"/>
  <c r="B25" i="2"/>
  <c r="C25" i="2" s="1"/>
  <c r="D25" i="2" s="1"/>
  <c r="B17" i="2"/>
  <c r="C17" i="2" s="1"/>
  <c r="D17" i="2" s="1"/>
  <c r="B24" i="2"/>
  <c r="C24" i="2" s="1"/>
  <c r="D24" i="2" s="1"/>
  <c r="B16" i="2"/>
  <c r="C16" i="2" s="1"/>
  <c r="D16" i="2" s="1"/>
  <c r="B20" i="2"/>
  <c r="C20" i="2" s="1"/>
  <c r="D20" i="2" s="1"/>
  <c r="B2" i="2"/>
  <c r="C2" i="2" s="1"/>
  <c r="D2" i="2" s="1"/>
  <c r="B15" i="2"/>
  <c r="C15" i="2" s="1"/>
  <c r="D15" i="2" s="1"/>
  <c r="B7" i="2"/>
  <c r="C7" i="2" s="1"/>
  <c r="D7" i="2" s="1"/>
  <c r="B14" i="2"/>
  <c r="C14" i="2" s="1"/>
  <c r="D14" i="2" s="1"/>
  <c r="B10" i="2"/>
  <c r="C10" i="2" s="1"/>
  <c r="D10" i="2" s="1"/>
  <c r="B12" i="2"/>
  <c r="C12" i="2" s="1"/>
  <c r="D12" i="2" s="1"/>
  <c r="B4" i="2"/>
  <c r="C4" i="2" s="1"/>
  <c r="D4" i="2" s="1"/>
  <c r="B11" i="2"/>
  <c r="C11" i="2" s="1"/>
  <c r="D11" i="2" s="1"/>
  <c r="B13" i="2"/>
  <c r="C13" i="2" s="1"/>
  <c r="D13" i="2" s="1"/>
  <c r="B23" i="2"/>
  <c r="C23" i="2" s="1"/>
  <c r="D23" i="2" s="1"/>
  <c r="B18" i="2"/>
  <c r="C18" i="2" s="1"/>
  <c r="D18" i="2" s="1"/>
  <c r="B22" i="2"/>
  <c r="C22" i="2" s="1"/>
  <c r="D22" i="2" s="1"/>
  <c r="B19" i="2"/>
  <c r="C19" i="2" s="1"/>
  <c r="D19" i="2" s="1"/>
  <c r="C21" i="2"/>
  <c r="D21" i="2" s="1"/>
  <c r="F21" i="2" s="1"/>
  <c r="B21" i="2"/>
  <c r="I273" i="1" l="1"/>
  <c r="H92" i="1"/>
  <c r="I20" i="1"/>
  <c r="I257" i="1"/>
  <c r="H29" i="1"/>
  <c r="H202" i="1"/>
  <c r="I76" i="1"/>
  <c r="H280" i="1"/>
  <c r="I61" i="1"/>
  <c r="H245" i="1"/>
  <c r="I23" i="1"/>
  <c r="I224" i="1"/>
  <c r="I150" i="1"/>
  <c r="I173" i="1"/>
  <c r="H127" i="1"/>
  <c r="H106" i="1"/>
  <c r="H225" i="1"/>
  <c r="I198" i="1"/>
  <c r="H242" i="1"/>
  <c r="H294" i="1"/>
  <c r="I34" i="1"/>
  <c r="I3" i="1"/>
  <c r="I262" i="1"/>
  <c r="I112" i="1"/>
  <c r="I157" i="1"/>
  <c r="H187" i="1"/>
  <c r="H289" i="1"/>
  <c r="H52" i="1"/>
  <c r="H142" i="1"/>
  <c r="H40" i="1"/>
  <c r="I211" i="1"/>
  <c r="H69" i="1"/>
  <c r="H103" i="1"/>
  <c r="H84" i="1"/>
  <c r="H145" i="1"/>
  <c r="H172" i="1"/>
  <c r="H98" i="1"/>
  <c r="H122" i="1"/>
  <c r="H46" i="1"/>
  <c r="I167" i="1"/>
  <c r="H81" i="1"/>
  <c r="I14" i="1"/>
  <c r="I267" i="1"/>
  <c r="I212" i="1"/>
  <c r="I90" i="1"/>
  <c r="I163" i="1"/>
  <c r="I196" i="1"/>
  <c r="H219" i="1"/>
  <c r="H158" i="1"/>
  <c r="I274" i="1"/>
  <c r="H222" i="1"/>
  <c r="I132" i="1"/>
  <c r="H247" i="1"/>
  <c r="H227" i="1"/>
  <c r="I193" i="1"/>
  <c r="H296" i="1"/>
  <c r="H271" i="1"/>
  <c r="I62" i="1"/>
  <c r="I133" i="1"/>
  <c r="H124" i="1"/>
  <c r="H38" i="1"/>
  <c r="H70" i="1"/>
  <c r="H8" i="1"/>
  <c r="I261" i="1"/>
  <c r="I117" i="1"/>
  <c r="H125" i="1"/>
  <c r="I241" i="1"/>
  <c r="H24" i="1"/>
  <c r="H27" i="1"/>
  <c r="I155" i="1"/>
  <c r="I51" i="1"/>
  <c r="H104" i="1"/>
  <c r="I226" i="1"/>
  <c r="I238" i="1"/>
  <c r="H141" i="1"/>
  <c r="H201" i="1"/>
  <c r="I171" i="1"/>
  <c r="I73" i="1"/>
  <c r="H79" i="1"/>
  <c r="I244" i="1"/>
  <c r="I195" i="1"/>
  <c r="H9" i="1"/>
  <c r="H277" i="1"/>
  <c r="I287" i="1"/>
  <c r="H39" i="1"/>
  <c r="I114" i="1"/>
  <c r="I137" i="1"/>
  <c r="H190" i="1"/>
  <c r="I218" i="1"/>
  <c r="H256" i="1"/>
  <c r="I60" i="1"/>
  <c r="I4" i="1"/>
  <c r="I253" i="1"/>
  <c r="H22" i="1"/>
  <c r="I234" i="1"/>
  <c r="H138" i="1"/>
  <c r="H176" i="1"/>
  <c r="H37" i="1"/>
  <c r="I286" i="1"/>
  <c r="H188" i="1"/>
  <c r="H282" i="1"/>
  <c r="H96" i="1"/>
  <c r="H31" i="1"/>
  <c r="I235" i="1"/>
  <c r="H175" i="1"/>
  <c r="I77" i="1"/>
  <c r="I7" i="1"/>
  <c r="I16" i="1"/>
  <c r="I213" i="1"/>
  <c r="I254" i="1"/>
  <c r="I110" i="1"/>
  <c r="I236" i="1"/>
  <c r="H203" i="1"/>
  <c r="H284" i="1"/>
  <c r="H67" i="1"/>
  <c r="I89" i="1"/>
  <c r="H94" i="1"/>
  <c r="I118" i="1"/>
  <c r="H249" i="1"/>
  <c r="H102" i="1"/>
  <c r="I162" i="1"/>
  <c r="H44" i="1"/>
  <c r="I115" i="1"/>
  <c r="H229" i="1"/>
  <c r="H139" i="1"/>
  <c r="I181" i="1"/>
  <c r="H82" i="1"/>
  <c r="I293" i="1"/>
  <c r="H297" i="1"/>
  <c r="H185" i="1"/>
  <c r="I156" i="1"/>
  <c r="H272" i="1"/>
  <c r="I47" i="1"/>
  <c r="H281" i="1"/>
  <c r="H217" i="1"/>
  <c r="H170" i="1"/>
  <c r="I204" i="1"/>
  <c r="H68" i="1"/>
  <c r="H263" i="1"/>
  <c r="H123" i="1"/>
  <c r="I199" i="1"/>
  <c r="I15" i="1"/>
  <c r="I63" i="1"/>
  <c r="H93" i="1"/>
  <c r="I55" i="1"/>
  <c r="H275" i="1"/>
  <c r="I291" i="1"/>
  <c r="I135" i="1"/>
  <c r="H147" i="1"/>
  <c r="H168" i="1"/>
  <c r="H71" i="1"/>
  <c r="H105" i="1"/>
  <c r="H144" i="1"/>
  <c r="H189" i="1"/>
  <c r="I182" i="1"/>
  <c r="I255" i="1"/>
  <c r="I119" i="1"/>
  <c r="H126" i="1"/>
  <c r="I30" i="1"/>
  <c r="I53" i="1"/>
  <c r="H228" i="1"/>
  <c r="H239" i="1"/>
  <c r="I165" i="1"/>
  <c r="I74" i="1"/>
  <c r="H246" i="1"/>
  <c r="H5" i="1"/>
  <c r="I32" i="1"/>
  <c r="H35" i="1"/>
  <c r="I288" i="1"/>
  <c r="H160" i="1"/>
  <c r="H186" i="1"/>
  <c r="H220" i="1"/>
  <c r="I258" i="1"/>
  <c r="I113" i="1"/>
  <c r="I33" i="1"/>
  <c r="H42" i="1"/>
  <c r="I134" i="1"/>
  <c r="H80" i="1"/>
  <c r="I87" i="1"/>
  <c r="I17" i="1"/>
  <c r="I45" i="1"/>
  <c r="H221" i="1"/>
  <c r="I65" i="1"/>
  <c r="H72" i="1"/>
  <c r="H95" i="1"/>
  <c r="H264" i="1"/>
  <c r="H99" i="1"/>
  <c r="H129" i="1"/>
  <c r="H128" i="1"/>
  <c r="H250" i="1"/>
  <c r="H19" i="1"/>
  <c r="H107" i="1"/>
  <c r="H26" i="1"/>
  <c r="H159" i="1"/>
  <c r="H48" i="1"/>
  <c r="H108" i="1"/>
  <c r="H230" i="1"/>
  <c r="H231" i="1"/>
  <c r="H143" i="1"/>
  <c r="H146" i="1"/>
  <c r="H177" i="1"/>
  <c r="H178" i="1"/>
  <c r="H86" i="1"/>
  <c r="H83" i="1"/>
  <c r="H248" i="1"/>
  <c r="H11" i="1"/>
  <c r="H10" i="1"/>
  <c r="H192" i="1"/>
  <c r="H278" i="1"/>
  <c r="H152" i="1"/>
  <c r="H268" i="1"/>
  <c r="H41" i="1"/>
  <c r="H251" i="1"/>
  <c r="H283" i="1"/>
  <c r="H207" i="1"/>
  <c r="H208" i="1"/>
  <c r="H223" i="1"/>
  <c r="H174" i="1"/>
  <c r="H56" i="1"/>
  <c r="H57" i="1"/>
  <c r="H214" i="1"/>
  <c r="H260" i="1"/>
  <c r="H205" i="1"/>
  <c r="H2" i="1"/>
  <c r="H97" i="1"/>
  <c r="H266" i="1"/>
  <c r="H100" i="1"/>
  <c r="H131" i="1"/>
  <c r="H130" i="1"/>
  <c r="H252" i="1"/>
  <c r="H21" i="1"/>
  <c r="H111" i="1"/>
  <c r="H28" i="1"/>
  <c r="H161" i="1"/>
  <c r="H49" i="1"/>
  <c r="H109" i="1"/>
  <c r="H232" i="1"/>
  <c r="H233" i="1"/>
  <c r="H148" i="1"/>
  <c r="H149" i="1"/>
  <c r="H179" i="1"/>
  <c r="H180" i="1"/>
  <c r="H88" i="1"/>
  <c r="H85" i="1"/>
  <c r="H191" i="1"/>
  <c r="H13" i="1"/>
  <c r="H12" i="1"/>
  <c r="H194" i="1"/>
  <c r="H279" i="1"/>
  <c r="H154" i="1"/>
  <c r="H270" i="1"/>
  <c r="H43" i="1"/>
  <c r="H265" i="1"/>
  <c r="H285" i="1"/>
  <c r="H209" i="1"/>
  <c r="H210" i="1"/>
  <c r="H58" i="1"/>
  <c r="H59" i="1"/>
  <c r="H64" i="1"/>
  <c r="H6" i="1"/>
  <c r="H259" i="1"/>
  <c r="H91" i="1"/>
  <c r="H121" i="1"/>
  <c r="H120" i="1"/>
  <c r="H243" i="1"/>
  <c r="H18" i="1"/>
  <c r="H101" i="1"/>
  <c r="H25" i="1"/>
  <c r="H153" i="1"/>
  <c r="H164" i="1"/>
  <c r="H54" i="1"/>
  <c r="H116" i="1"/>
  <c r="H240" i="1"/>
  <c r="H237" i="1"/>
  <c r="H136" i="1"/>
  <c r="H200" i="1"/>
  <c r="H169" i="1"/>
  <c r="H78" i="1"/>
  <c r="H75" i="1"/>
  <c r="H295" i="1"/>
  <c r="H197" i="1"/>
  <c r="H292" i="1"/>
  <c r="H183" i="1"/>
  <c r="H276" i="1"/>
  <c r="H36" i="1"/>
  <c r="H269" i="1"/>
  <c r="H290" i="1"/>
  <c r="H50" i="1"/>
  <c r="H140" i="1"/>
  <c r="H184" i="1"/>
  <c r="H215" i="1"/>
  <c r="H216" i="1"/>
  <c r="H166" i="1"/>
  <c r="H206" i="1"/>
  <c r="K286" i="1"/>
  <c r="K31" i="1"/>
  <c r="K71" i="1"/>
  <c r="K148" i="1"/>
  <c r="K204" i="1"/>
  <c r="K263" i="1"/>
  <c r="K111" i="1"/>
  <c r="K264" i="1"/>
  <c r="K68" i="1"/>
  <c r="K113" i="1"/>
  <c r="K163" i="1"/>
  <c r="K219" i="1"/>
  <c r="K11" i="1"/>
  <c r="K70" i="1"/>
  <c r="K112" i="1"/>
  <c r="K149" i="1"/>
  <c r="K179" i="1"/>
  <c r="K221" i="1"/>
  <c r="K254" i="1"/>
  <c r="K55" i="1"/>
  <c r="K133" i="1"/>
  <c r="K223" i="1"/>
  <c r="K52" i="1"/>
  <c r="K160" i="1"/>
  <c r="K251" i="1"/>
  <c r="K192" i="1"/>
  <c r="K145" i="1"/>
  <c r="L115" i="1"/>
  <c r="K291" i="1"/>
  <c r="K38" i="1"/>
  <c r="K86" i="1"/>
  <c r="K162" i="1"/>
  <c r="K222" i="1"/>
  <c r="K14" i="1"/>
  <c r="K193" i="1"/>
  <c r="K13" i="1"/>
  <c r="K84" i="1"/>
  <c r="K130" i="1"/>
  <c r="K177" i="1"/>
  <c r="K237" i="1"/>
  <c r="K49" i="1"/>
  <c r="K82" i="1"/>
  <c r="K129" i="1"/>
  <c r="K159" i="1"/>
  <c r="K191" i="1"/>
  <c r="K236" i="1"/>
  <c r="K262" i="1"/>
  <c r="K72" i="1"/>
  <c r="K150" i="1"/>
  <c r="K240" i="1"/>
  <c r="K66" i="1"/>
  <c r="K176" i="1"/>
  <c r="K12" i="1"/>
  <c r="K50" i="1"/>
  <c r="K175" i="1"/>
  <c r="K272" i="1"/>
  <c r="K297" i="1"/>
  <c r="K15" i="1"/>
  <c r="K99" i="1"/>
  <c r="K180" i="1"/>
  <c r="K238" i="1"/>
  <c r="K85" i="1"/>
  <c r="K205" i="1"/>
  <c r="K16" i="1"/>
  <c r="K87" i="1"/>
  <c r="K144" i="1"/>
  <c r="K194" i="1"/>
  <c r="K250" i="1"/>
  <c r="K54" i="1"/>
  <c r="K98" i="1"/>
  <c r="K132" i="1"/>
  <c r="K164" i="1"/>
  <c r="K203" i="1"/>
  <c r="K239" i="1"/>
  <c r="K266" i="1"/>
  <c r="K88" i="1"/>
  <c r="K181" i="1"/>
  <c r="K96" i="1"/>
  <c r="K127" i="1"/>
  <c r="K218" i="1"/>
  <c r="K83" i="1"/>
  <c r="K67" i="1"/>
  <c r="K217" i="1"/>
  <c r="K279" i="1"/>
  <c r="K24" i="1"/>
  <c r="K53" i="1"/>
  <c r="K131" i="1"/>
  <c r="K195" i="1"/>
  <c r="K252" i="1"/>
  <c r="K97" i="1"/>
  <c r="K206" i="1"/>
  <c r="K51" i="1"/>
  <c r="K110" i="1"/>
  <c r="K161" i="1"/>
  <c r="K196" i="1"/>
  <c r="K253" i="1"/>
  <c r="K69" i="1"/>
  <c r="K100" i="1"/>
  <c r="K146" i="1"/>
  <c r="K178" i="1"/>
  <c r="K220" i="1"/>
  <c r="K249" i="1"/>
  <c r="K17" i="1"/>
  <c r="K116" i="1"/>
  <c r="K197" i="1"/>
  <c r="K265" i="1"/>
  <c r="K147" i="1"/>
  <c r="K235" i="1"/>
  <c r="K114" i="1"/>
  <c r="K128" i="1"/>
  <c r="K234" i="1"/>
  <c r="F22" i="2"/>
  <c r="F14" i="2"/>
  <c r="F25" i="2"/>
  <c r="F18" i="2"/>
  <c r="F7" i="2"/>
  <c r="F2" i="2"/>
  <c r="F11" i="2"/>
  <c r="F12" i="2"/>
  <c r="F24" i="2"/>
  <c r="E17" i="2"/>
  <c r="F17" i="2" s="1"/>
  <c r="E22" i="2"/>
  <c r="E23" i="2"/>
  <c r="F23" i="2" s="1"/>
  <c r="E15" i="2"/>
  <c r="F15" i="2" s="1"/>
  <c r="E6" i="2"/>
  <c r="F6" i="2" s="1"/>
  <c r="E12" i="2"/>
  <c r="E10" i="2"/>
  <c r="F10" i="2" s="1"/>
  <c r="E13" i="2"/>
  <c r="F13" i="2" s="1"/>
  <c r="E8" i="2"/>
  <c r="F8" i="2" s="1"/>
  <c r="E24" i="2"/>
  <c r="E25" i="2"/>
  <c r="E7" i="2"/>
  <c r="E2" i="2"/>
  <c r="E11" i="2"/>
  <c r="E20" i="2"/>
  <c r="F20" i="2" s="1"/>
  <c r="E5" i="2"/>
  <c r="F5" i="2" s="1"/>
  <c r="E19" i="2"/>
  <c r="F19" i="2" s="1"/>
  <c r="E14" i="2"/>
  <c r="E18" i="2"/>
  <c r="E3" i="2"/>
  <c r="F3" i="2" s="1"/>
  <c r="E4" i="2"/>
  <c r="F4" i="2" s="1"/>
  <c r="E16" i="2"/>
  <c r="F16" i="2" s="1"/>
  <c r="E9" i="2"/>
  <c r="F9" i="2" s="1"/>
</calcChain>
</file>

<file path=xl/sharedStrings.xml><?xml version="1.0" encoding="utf-8"?>
<sst xmlns="http://schemas.openxmlformats.org/spreadsheetml/2006/main" count="1908" uniqueCount="473">
  <si>
    <t>DATE</t>
  </si>
  <si>
    <t>TIME</t>
  </si>
  <si>
    <t>GAME</t>
  </si>
  <si>
    <t>LOCATION</t>
  </si>
  <si>
    <t>AGE/DIV</t>
  </si>
  <si>
    <t>Mountain View Park #1 (60/90)</t>
  </si>
  <si>
    <t>13U National</t>
  </si>
  <si>
    <t>Hillsborough Maroon</t>
  </si>
  <si>
    <t>OOTP Cyclones Scouts</t>
  </si>
  <si>
    <t>Mountain View Park #2 (60/90)</t>
  </si>
  <si>
    <t>13U Central East</t>
  </si>
  <si>
    <t>Sabre Baseball BD</t>
  </si>
  <si>
    <t>Centercourt Baseball (Molnar)</t>
  </si>
  <si>
    <t>White Oak Park #17</t>
  </si>
  <si>
    <t>14U American</t>
  </si>
  <si>
    <t>ABA Avlanche</t>
  </si>
  <si>
    <t>Sportika Baseball Red</t>
  </si>
  <si>
    <t>Mannino Park #3</t>
  </si>
  <si>
    <t>13U Central</t>
  </si>
  <si>
    <t>Double Major Gold 13U</t>
  </si>
  <si>
    <t>Mid-Atlantic Ghost</t>
  </si>
  <si>
    <t>Marlboro LL #D</t>
  </si>
  <si>
    <t>14U Central</t>
  </si>
  <si>
    <t>RFH Tribe Baseball</t>
  </si>
  <si>
    <t>PPH Mafia Blue</t>
  </si>
  <si>
    <t>Marlboro LL #G</t>
  </si>
  <si>
    <t>Mid-Atlantic Ghost ' 28</t>
  </si>
  <si>
    <t>NHLL Bombers</t>
  </si>
  <si>
    <t>Mountain View Park #4 (50/70)</t>
  </si>
  <si>
    <t>12U American</t>
  </si>
  <si>
    <t>Pequannock Patriots 12U</t>
  </si>
  <si>
    <t>Clark Crusaders 12U</t>
  </si>
  <si>
    <t>South Plainfield Complex #3</t>
  </si>
  <si>
    <t>11U American</t>
  </si>
  <si>
    <t>Toms River Titans</t>
  </si>
  <si>
    <t>Line Drive Reds</t>
  </si>
  <si>
    <t>White Oak Park #3</t>
  </si>
  <si>
    <t>Zoned RedHawks</t>
  </si>
  <si>
    <t>Caldwell Chiefs 14u</t>
  </si>
  <si>
    <t>White Oak Park #9</t>
  </si>
  <si>
    <t>Intensity Baseball 13U Glatz</t>
  </si>
  <si>
    <t>Prospects Baseball Academy</t>
  </si>
  <si>
    <t>Alps Road Park</t>
  </si>
  <si>
    <t>9U American</t>
  </si>
  <si>
    <t>Staten Island Stealth 9U</t>
  </si>
  <si>
    <t>RCBC Ghost 9U Nationals</t>
  </si>
  <si>
    <t>Carteret Civic Center Park - Columbus</t>
  </si>
  <si>
    <t>11U Central</t>
  </si>
  <si>
    <t>MAVERICKS BASEBALL</t>
  </si>
  <si>
    <t>Woodbridge Barrons</t>
  </si>
  <si>
    <t>Carteret Civic Center Park - Mustillo Field</t>
  </si>
  <si>
    <t>TR Bombers Elite</t>
  </si>
  <si>
    <t>Intensity Baseball 11U</t>
  </si>
  <si>
    <t>Carteret Civic Center Park - Veterans</t>
  </si>
  <si>
    <t>10U</t>
  </si>
  <si>
    <t>Mid Atlantic Warriors- Black</t>
  </si>
  <si>
    <t>Ghost</t>
  </si>
  <si>
    <t>East Brunswick Baseball Complex #4</t>
  </si>
  <si>
    <t>12U Central</t>
  </si>
  <si>
    <t>Monroe Purple</t>
  </si>
  <si>
    <t>NY Prospects Gold</t>
  </si>
  <si>
    <t>Laurence Harbor LL #2</t>
  </si>
  <si>
    <t>10U American</t>
  </si>
  <si>
    <t>NY Prospects</t>
  </si>
  <si>
    <t>Sayen Park Warriors 10U</t>
  </si>
  <si>
    <t>Laurence Harbor LL #3</t>
  </si>
  <si>
    <t>CJ Rebels GP</t>
  </si>
  <si>
    <t>Watchung Hills- 10U Blue</t>
  </si>
  <si>
    <t>Laurence Harbor LL #4</t>
  </si>
  <si>
    <t>12U Central North</t>
  </si>
  <si>
    <t>FB Braves Navy</t>
  </si>
  <si>
    <t>PPH Mafia</t>
  </si>
  <si>
    <t>South Plainfield Complex #1</t>
  </si>
  <si>
    <t>8U North</t>
  </si>
  <si>
    <t>EEP Bandits Blue</t>
  </si>
  <si>
    <t>Wolfpack Elite Baseball</t>
  </si>
  <si>
    <t>South Plainfield Complex #2</t>
  </si>
  <si>
    <t>FB Braves White</t>
  </si>
  <si>
    <t>South Plainfield Knights</t>
  </si>
  <si>
    <t>Wayne PAL #3</t>
  </si>
  <si>
    <t>13U Central North</t>
  </si>
  <si>
    <t>RCBC Ghost 13U Royals</t>
  </si>
  <si>
    <t>Untamed Grey</t>
  </si>
  <si>
    <t>HTRBA LL #A</t>
  </si>
  <si>
    <t>12U Central West</t>
  </si>
  <si>
    <t>Manasquan Riptide</t>
  </si>
  <si>
    <t>Hamilton A’s Gold</t>
  </si>
  <si>
    <t>Laurence Harbor LL #1</t>
  </si>
  <si>
    <t>14U Central East</t>
  </si>
  <si>
    <t>PPH Mafia White</t>
  </si>
  <si>
    <t>Wladyka Baseball 14U National</t>
  </si>
  <si>
    <t>Mercer County Park #2</t>
  </si>
  <si>
    <t>13U American</t>
  </si>
  <si>
    <t>Jersey Shore Wildcats</t>
  </si>
  <si>
    <t>Combat National Arnone</t>
  </si>
  <si>
    <t>Wayne PAL #1</t>
  </si>
  <si>
    <t>Grit 9U Black</t>
  </si>
  <si>
    <t>S.I. Rebels</t>
  </si>
  <si>
    <t>East Brunswick Baseball Complex #3</t>
  </si>
  <si>
    <t>14U North</t>
  </si>
  <si>
    <t>HTRBA LL #B</t>
  </si>
  <si>
    <t>SI Orioles</t>
  </si>
  <si>
    <t>CJ Rebels WH</t>
  </si>
  <si>
    <t>North Edison #2</t>
  </si>
  <si>
    <t>Jersey Shore Whitecaps</t>
  </si>
  <si>
    <t>Rise Baseball NJ</t>
  </si>
  <si>
    <t>North Edison #6</t>
  </si>
  <si>
    <t>Bergen Crush Petho</t>
  </si>
  <si>
    <t>North Jersey Cardinals Red</t>
  </si>
  <si>
    <t>Pecci Front</t>
  </si>
  <si>
    <t>8U West</t>
  </si>
  <si>
    <t>Sportika Baseball</t>
  </si>
  <si>
    <t>Hamilton A’s</t>
  </si>
  <si>
    <t>Sayrewood South LL - 60/90</t>
  </si>
  <si>
    <t>Tri-State Ghost</t>
  </si>
  <si>
    <t>Warriors 13U</t>
  </si>
  <si>
    <t>Trenton Catholic Academy</t>
  </si>
  <si>
    <t>Somerset Select</t>
  </si>
  <si>
    <t>Manalapan Militia Baseball</t>
  </si>
  <si>
    <t>White Oak Park #4</t>
  </si>
  <si>
    <t>Untamed White</t>
  </si>
  <si>
    <t>PS2 Crusaders</t>
  </si>
  <si>
    <t>Iron Nine Navy</t>
  </si>
  <si>
    <t>Hillsborough Raiders Gold</t>
  </si>
  <si>
    <t>Colosssal Baseball 12U Elite</t>
  </si>
  <si>
    <t>EEP Bandits SI East</t>
  </si>
  <si>
    <t>Gambrills Athletics 14U (2028) - Fulda</t>
  </si>
  <si>
    <t>5 Star Northeast Peralta 13U</t>
  </si>
  <si>
    <t>9ers Baseball Plevier</t>
  </si>
  <si>
    <t>Union County Troopers</t>
  </si>
  <si>
    <t>5-Star Northeast Black - 2028</t>
  </si>
  <si>
    <t>Wladyka Baseball National</t>
  </si>
  <si>
    <t>Poughkeepsie Lightning</t>
  </si>
  <si>
    <t>Iron Nine Elite</t>
  </si>
  <si>
    <t>Grit Black</t>
  </si>
  <si>
    <t>East Brunswick Cubs</t>
  </si>
  <si>
    <t>Diamond 9</t>
  </si>
  <si>
    <t>South Plainfield Surge</t>
  </si>
  <si>
    <t>Rockland Elite Navy</t>
  </si>
  <si>
    <t>North Edison #5</t>
  </si>
  <si>
    <t>9U Central North</t>
  </si>
  <si>
    <t>NY PROSPECTS</t>
  </si>
  <si>
    <t>Bergen Crush Minsk</t>
  </si>
  <si>
    <t>Pecci Concession</t>
  </si>
  <si>
    <t>Woodbridge Travel Barrons 8U Black</t>
  </si>
  <si>
    <t>Manalapan Braves New 8s</t>
  </si>
  <si>
    <t>North Jersey Ghost</t>
  </si>
  <si>
    <t>SOMA YARD DOGS</t>
  </si>
  <si>
    <t>HBC Crushers</t>
  </si>
  <si>
    <t>LIB Expos Black</t>
  </si>
  <si>
    <t>Warriors Baseball</t>
  </si>
  <si>
    <t>East Coast Power 8U</t>
  </si>
  <si>
    <t>Power Arm Baseball 14U</t>
  </si>
  <si>
    <t>BC Prospects</t>
  </si>
  <si>
    <t>swag dogs</t>
  </si>
  <si>
    <t>Northeast Dodgers 2029s</t>
  </si>
  <si>
    <t>North Jersey Cardinals</t>
  </si>
  <si>
    <t>North Jersey Cardinals White</t>
  </si>
  <si>
    <t>Hamilton A's 13u Green</t>
  </si>
  <si>
    <t>Intensity Baseball 14U R Slate</t>
  </si>
  <si>
    <t>Hopewell Valley Bulldogs Gold</t>
  </si>
  <si>
    <t>NJ Nationals</t>
  </si>
  <si>
    <t>USA Prime Hudson Valley 10u Select</t>
  </si>
  <si>
    <t>North Jersey Diamondbacks 12u White</t>
  </si>
  <si>
    <t>Mannino Park #1</t>
  </si>
  <si>
    <t>10U Central</t>
  </si>
  <si>
    <t>Sabre Baseball</t>
  </si>
  <si>
    <t>Warriors 10u</t>
  </si>
  <si>
    <t>Mannino Park #2</t>
  </si>
  <si>
    <t>LIB Expos</t>
  </si>
  <si>
    <t>Renegades 10u Blue</t>
  </si>
  <si>
    <t>WILLIS OTANEZ BASEBALL ACADEMY WHITE</t>
  </si>
  <si>
    <t>Mannino Park #5</t>
  </si>
  <si>
    <t>Grit 12U Silver</t>
  </si>
  <si>
    <t>Ridgewood Raiders White 12u</t>
  </si>
  <si>
    <t>Sportika Baseball Blue</t>
  </si>
  <si>
    <t>Wladyka Baseball 14U Continental</t>
  </si>
  <si>
    <t>Mercer County Park #1</t>
  </si>
  <si>
    <t>Bergen Crush Sarza</t>
  </si>
  <si>
    <t>Intensity Baseball 13U LIT</t>
  </si>
  <si>
    <t>CK Cardinals</t>
  </si>
  <si>
    <t>Jackson Thunder</t>
  </si>
  <si>
    <t>9U Central</t>
  </si>
  <si>
    <t>South Plainfield Patriots</t>
  </si>
  <si>
    <t>Wladyka Baseball 14U American</t>
  </si>
  <si>
    <t>NY Gothams 13U (29)</t>
  </si>
  <si>
    <t>Hudson valley HAWKS white</t>
  </si>
  <si>
    <t>North Edison #1</t>
  </si>
  <si>
    <t>Berkeley Heights Red</t>
  </si>
  <si>
    <t>JERSEY CITY WARRIORS</t>
  </si>
  <si>
    <t>Ps2 11u</t>
  </si>
  <si>
    <t>CK Cardinals Select</t>
  </si>
  <si>
    <t>Mannino Park #4</t>
  </si>
  <si>
    <t>Manchester Hawks</t>
  </si>
  <si>
    <t>Warriors</t>
  </si>
  <si>
    <t>Wladyka Baseball American</t>
  </si>
  <si>
    <t>Mountain View Park #3 (50/70)</t>
  </si>
  <si>
    <t>Team Elite Liberty 12u</t>
  </si>
  <si>
    <t>RCBC Ghost 12 U Nationals</t>
  </si>
  <si>
    <t>Sayreville Athletic Association #1</t>
  </si>
  <si>
    <t>10U Central West</t>
  </si>
  <si>
    <t>South Wall Storm</t>
  </si>
  <si>
    <t>Intensity Baseball 10U</t>
  </si>
  <si>
    <t>North Edison #3</t>
  </si>
  <si>
    <t>Complete Performance Baseball Academy Blue 14u</t>
  </si>
  <si>
    <t>Morristown Shamrocks 12U White</t>
  </si>
  <si>
    <t>Grindtime</t>
  </si>
  <si>
    <t>Rockland Elite Black</t>
  </si>
  <si>
    <t>North Jersey Diamondbacks 13u Black</t>
  </si>
  <si>
    <t>Grit 11U Orange</t>
  </si>
  <si>
    <t>South Plainfield Tigers</t>
  </si>
  <si>
    <t>Untamed Silver</t>
  </si>
  <si>
    <t>TBT NY Ballers Hroncich</t>
  </si>
  <si>
    <t>Ocean Surge Blue</t>
  </si>
  <si>
    <t>Anthony Varvaro Braves (AV Braves)</t>
  </si>
  <si>
    <t>East Brunswick Baseball Complex #1</t>
  </si>
  <si>
    <t>Madison Dodgers</t>
  </si>
  <si>
    <t>Sliding Irish</t>
  </si>
  <si>
    <t>Summit Groundbreakers</t>
  </si>
  <si>
    <t>TKR Reds</t>
  </si>
  <si>
    <t>Ocean Surge</t>
  </si>
  <si>
    <t>Central Jersey Stampede</t>
  </si>
  <si>
    <t>East Coast Power 10U</t>
  </si>
  <si>
    <t>Bergen Crush Mancinelli</t>
  </si>
  <si>
    <t>SP Thunder</t>
  </si>
  <si>
    <t>Ps2 9u</t>
  </si>
  <si>
    <t>Makina Select 9U</t>
  </si>
  <si>
    <t>Untamed Blue</t>
  </si>
  <si>
    <t>GENERALS</t>
  </si>
  <si>
    <t>Marlboro Mustangs</t>
  </si>
  <si>
    <t>Team Central</t>
  </si>
  <si>
    <t>New York Prospects</t>
  </si>
  <si>
    <t>Complete Performance Baseball Academy White</t>
  </si>
  <si>
    <t>Centercourt Baseball (Marlboro)</t>
  </si>
  <si>
    <t>Bergen County Hawks</t>
  </si>
  <si>
    <t>Vernon Cyclones</t>
  </si>
  <si>
    <t>Showtime Ducks</t>
  </si>
  <si>
    <t>Old Bridge Lightning</t>
  </si>
  <si>
    <t>Baseball U Jersey</t>
  </si>
  <si>
    <t>Obsessed</t>
  </si>
  <si>
    <t>Sayreville Athletic Association #3</t>
  </si>
  <si>
    <t>Manchester Bombers</t>
  </si>
  <si>
    <t>Ghost Valley</t>
  </si>
  <si>
    <t>New Jersey Nighthawks</t>
  </si>
  <si>
    <t>Warriors 12u 2024</t>
  </si>
  <si>
    <t>Clark Crusaders</t>
  </si>
  <si>
    <t>RCBC Ghost 11U Nationals (Salafia)</t>
  </si>
  <si>
    <t>East Brunswick Baseball Complex #2</t>
  </si>
  <si>
    <t>South Plainfield Complex #4</t>
  </si>
  <si>
    <t>TEAM 1</t>
  </si>
  <si>
    <t>TEAM 2</t>
  </si>
  <si>
    <t>U</t>
  </si>
  <si>
    <t>Max Age</t>
  </si>
  <si>
    <t>Grade?</t>
  </si>
  <si>
    <t>Division</t>
  </si>
  <si>
    <t>National</t>
  </si>
  <si>
    <t>Central East</t>
  </si>
  <si>
    <t>American</t>
  </si>
  <si>
    <t>Central</t>
  </si>
  <si>
    <t/>
  </si>
  <si>
    <t>Central North</t>
  </si>
  <si>
    <t>North</t>
  </si>
  <si>
    <t>Central West</t>
  </si>
  <si>
    <t>West</t>
  </si>
  <si>
    <t>NA</t>
  </si>
  <si>
    <t>CE</t>
  </si>
  <si>
    <t>AM</t>
  </si>
  <si>
    <t>CC</t>
  </si>
  <si>
    <t>CN</t>
  </si>
  <si>
    <t>NN</t>
  </si>
  <si>
    <t>CW</t>
  </si>
  <si>
    <t>WW</t>
  </si>
  <si>
    <t>XX</t>
  </si>
  <si>
    <t>Code</t>
  </si>
  <si>
    <t>CAR-C</t>
  </si>
  <si>
    <t>CAR-M</t>
  </si>
  <si>
    <t>CAR-V</t>
  </si>
  <si>
    <t>EBB-1</t>
  </si>
  <si>
    <t>HTR-A</t>
  </si>
  <si>
    <t>HTR-B</t>
  </si>
  <si>
    <t>EBB-2</t>
  </si>
  <si>
    <t>EBB-3</t>
  </si>
  <si>
    <t>EBB-4</t>
  </si>
  <si>
    <t>LHL-1</t>
  </si>
  <si>
    <t>LHL-2</t>
  </si>
  <si>
    <t>LHL-3</t>
  </si>
  <si>
    <t>LHL-4</t>
  </si>
  <si>
    <t>ARP-0</t>
  </si>
  <si>
    <t>MAN-1</t>
  </si>
  <si>
    <t>MAN-2</t>
  </si>
  <si>
    <t>MAN-3</t>
  </si>
  <si>
    <t>MAN-4</t>
  </si>
  <si>
    <t>MAN-5</t>
  </si>
  <si>
    <t>MLL-D</t>
  </si>
  <si>
    <t>MLL-G</t>
  </si>
  <si>
    <t>MCP-1</t>
  </si>
  <si>
    <t>MCP-2</t>
  </si>
  <si>
    <t>MVP-1</t>
  </si>
  <si>
    <t>MVP-2</t>
  </si>
  <si>
    <t>MVP-3</t>
  </si>
  <si>
    <t>MVP-4</t>
  </si>
  <si>
    <t>NED-1</t>
  </si>
  <si>
    <t>NED-2</t>
  </si>
  <si>
    <t>NED-3</t>
  </si>
  <si>
    <t>NED-5</t>
  </si>
  <si>
    <t>NED-6</t>
  </si>
  <si>
    <t>PEC-C</t>
  </si>
  <si>
    <t>PEC-F</t>
  </si>
  <si>
    <t>SAA-1</t>
  </si>
  <si>
    <t>SAA-3</t>
  </si>
  <si>
    <t>SLL-S</t>
  </si>
  <si>
    <t>SPC-1</t>
  </si>
  <si>
    <t>SPC-2</t>
  </si>
  <si>
    <t>SPC-3</t>
  </si>
  <si>
    <t>SPC-4</t>
  </si>
  <si>
    <t>TCA-0</t>
  </si>
  <si>
    <t>PAL-1</t>
  </si>
  <si>
    <t>PAL-3</t>
  </si>
  <si>
    <t>WOP-17</t>
  </si>
  <si>
    <t>WOP-3</t>
  </si>
  <si>
    <t>WOP-4</t>
  </si>
  <si>
    <t>WOP-9</t>
  </si>
  <si>
    <t>Team</t>
  </si>
  <si>
    <t>Div Code</t>
  </si>
  <si>
    <t>8NA</t>
  </si>
  <si>
    <t>8CE</t>
  </si>
  <si>
    <t>9AM</t>
  </si>
  <si>
    <t>8CC</t>
  </si>
  <si>
    <t>9CC</t>
  </si>
  <si>
    <t>7AM</t>
  </si>
  <si>
    <t>6AM</t>
  </si>
  <si>
    <t>4AM</t>
  </si>
  <si>
    <t>6CC</t>
  </si>
  <si>
    <t>5XX</t>
  </si>
  <si>
    <t>7CC</t>
  </si>
  <si>
    <t>5AM</t>
  </si>
  <si>
    <t>7CN</t>
  </si>
  <si>
    <t>3NN</t>
  </si>
  <si>
    <t>8CN</t>
  </si>
  <si>
    <t>7CW</t>
  </si>
  <si>
    <t>9CE</t>
  </si>
  <si>
    <t>8AM</t>
  </si>
  <si>
    <t>9NN</t>
  </si>
  <si>
    <t>3WW</t>
  </si>
  <si>
    <t>4CN</t>
  </si>
  <si>
    <t>5CC</t>
  </si>
  <si>
    <t>4CC</t>
  </si>
  <si>
    <t>5CW</t>
  </si>
  <si>
    <t>EEP</t>
  </si>
  <si>
    <t>Team Abbr</t>
  </si>
  <si>
    <t>Team Code</t>
  </si>
  <si>
    <t>FBB</t>
  </si>
  <si>
    <t>POU</t>
  </si>
  <si>
    <t>SPK</t>
  </si>
  <si>
    <t>WEB</t>
  </si>
  <si>
    <t>ECP</t>
  </si>
  <si>
    <t>HAM</t>
  </si>
  <si>
    <t>JAX</t>
  </si>
  <si>
    <t>MAL</t>
  </si>
  <si>
    <t>WTB</t>
  </si>
  <si>
    <t>GRT</t>
  </si>
  <si>
    <t>HBC</t>
  </si>
  <si>
    <t>NEP</t>
  </si>
  <si>
    <t>NEB</t>
  </si>
  <si>
    <t>PLE</t>
  </si>
  <si>
    <t>ABA</t>
  </si>
  <si>
    <t>AVB</t>
  </si>
  <si>
    <t>BUJ</t>
  </si>
  <si>
    <t>BCP</t>
  </si>
  <si>
    <t>BER</t>
  </si>
  <si>
    <t>BKH</t>
  </si>
  <si>
    <t>CAL</t>
  </si>
  <si>
    <t>CEN</t>
  </si>
  <si>
    <t>MAR</t>
  </si>
  <si>
    <t>MOL</t>
  </si>
  <si>
    <t>CJS</t>
  </si>
  <si>
    <t>CJR</t>
  </si>
  <si>
    <t>CKC</t>
  </si>
  <si>
    <t>CRU</t>
  </si>
  <si>
    <t>COL</t>
  </si>
  <si>
    <t>CNA</t>
  </si>
  <si>
    <t>CPA</t>
  </si>
  <si>
    <t>DI9</t>
  </si>
  <si>
    <t>DMG</t>
  </si>
  <si>
    <t>EBC</t>
  </si>
  <si>
    <t>FUL</t>
  </si>
  <si>
    <t>GEN</t>
  </si>
  <si>
    <t>GHO</t>
  </si>
  <si>
    <t>GVA</t>
  </si>
  <si>
    <t>GRI</t>
  </si>
  <si>
    <t>HIL</t>
  </si>
  <si>
    <t>HOP</t>
  </si>
  <si>
    <t>HUD</t>
  </si>
  <si>
    <t>INT</t>
  </si>
  <si>
    <t>FE9</t>
  </si>
  <si>
    <t>JCW</t>
  </si>
  <si>
    <t>JSW</t>
  </si>
  <si>
    <t>LIB</t>
  </si>
  <si>
    <t>LDR</t>
  </si>
  <si>
    <t>MAD</t>
  </si>
  <si>
    <t>MAK</t>
  </si>
  <si>
    <t>MAN</t>
  </si>
  <si>
    <t>MSQ</t>
  </si>
  <si>
    <t>MAV</t>
  </si>
  <si>
    <t>MAW</t>
  </si>
  <si>
    <t>MAG</t>
  </si>
  <si>
    <t>MON</t>
  </si>
  <si>
    <t>MOR</t>
  </si>
  <si>
    <t>NJN</t>
  </si>
  <si>
    <t>NYP</t>
  </si>
  <si>
    <t>NHL</t>
  </si>
  <si>
    <t>NJC</t>
  </si>
  <si>
    <t>NJD</t>
  </si>
  <si>
    <t>NJG</t>
  </si>
  <si>
    <t>NED</t>
  </si>
  <si>
    <t>NYG</t>
  </si>
  <si>
    <t>OBS</t>
  </si>
  <si>
    <t>OCS</t>
  </si>
  <si>
    <t>OBL</t>
  </si>
  <si>
    <t>PEQ</t>
  </si>
  <si>
    <t>POW</t>
  </si>
  <si>
    <t>PPH</t>
  </si>
  <si>
    <t>PBA</t>
  </si>
  <si>
    <t>PS2</t>
  </si>
  <si>
    <t>RCB</t>
  </si>
  <si>
    <t>REN</t>
  </si>
  <si>
    <t>RFH</t>
  </si>
  <si>
    <t>RID</t>
  </si>
  <si>
    <t>RIS</t>
  </si>
  <si>
    <t>ROC</t>
  </si>
  <si>
    <t>SIR</t>
  </si>
  <si>
    <t>SAB</t>
  </si>
  <si>
    <t>SAY</t>
  </si>
  <si>
    <t>SHO</t>
  </si>
  <si>
    <t>SIO</t>
  </si>
  <si>
    <t>SIE</t>
  </si>
  <si>
    <t>SOM</t>
  </si>
  <si>
    <t>SYD</t>
  </si>
  <si>
    <t>SPP</t>
  </si>
  <si>
    <t>SPS</t>
  </si>
  <si>
    <t>SPT</t>
  </si>
  <si>
    <t>SWS</t>
  </si>
  <si>
    <t>SIS</t>
  </si>
  <si>
    <t>SUM</t>
  </si>
  <si>
    <t>SWG</t>
  </si>
  <si>
    <t>TBT</t>
  </si>
  <si>
    <t>TEL</t>
  </si>
  <si>
    <t>TKR</t>
  </si>
  <si>
    <t>TRT</t>
  </si>
  <si>
    <t>TRB</t>
  </si>
  <si>
    <t>TSG</t>
  </si>
  <si>
    <t>UCT</t>
  </si>
  <si>
    <t>UNT</t>
  </si>
  <si>
    <t>PHV</t>
  </si>
  <si>
    <t>VER</t>
  </si>
  <si>
    <t>WAR</t>
  </si>
  <si>
    <t>WAT</t>
  </si>
  <si>
    <t>WIL</t>
  </si>
  <si>
    <t>WLA</t>
  </si>
  <si>
    <t>WOO</t>
  </si>
  <si>
    <t>ZRH</t>
  </si>
  <si>
    <t>ORDER</t>
  </si>
  <si>
    <t>Div</t>
  </si>
  <si>
    <t>Win</t>
  </si>
  <si>
    <t>T1 Num</t>
  </si>
  <si>
    <t>T2 Num</t>
  </si>
  <si>
    <t>T1 Type</t>
  </si>
  <si>
    <t>T2 Type</t>
  </si>
  <si>
    <t>Playoff</t>
  </si>
  <si>
    <t>Venue Code</t>
  </si>
  <si>
    <t>Complex</t>
  </si>
  <si>
    <t>Field</t>
  </si>
  <si>
    <t>nGames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</si>
</sst>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"/>
  </numFmts>
  <fonts count="6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MS Mincho"/>
      <family val="1"/>
      <charset val="128"/>
    </font>
    <font>
      <sz val="12"/>
      <color theme="1"/>
      <name val="MS Mincho"/>
      <family val="1"/>
      <charset val="128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8" fontId="0" fillId="0" borderId="0" xfId="0" applyNumberFormat="1"/>
    <xf numFmtId="0" fontId="3" fillId="0" borderId="0" xfId="0" applyFont="1"/>
    <xf numFmtId="0" fontId="4" fillId="0" borderId="0" xfId="0" applyFont="1"/>
    <xf numFmtId="164" fontId="0" fillId="0" borderId="0" xfId="0" applyNumberFormat="1" applyAlignment="1">
      <alignment horizontal="center"/>
    </xf>
    <xf numFmtId="0" fontId="5" fillId="0" borderId="0" xfId="0" applyFont="1"/>
    <xf numFmtId="164" fontId="5" fillId="0" borderId="0" xfId="0" applyNumberFormat="1" applyFont="1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32</xdr:row>
      <xdr:rowOff>0</xdr:rowOff>
    </xdr:from>
    <xdr:to>
      <xdr:col>2</xdr:col>
      <xdr:colOff>304800</xdr:colOff>
      <xdr:row>33</xdr:row>
      <xdr:rowOff>101600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3C1BF99A-260F-6845-A1A8-0FFB9D1EE083}"/>
            </a:ext>
          </a:extLst>
        </xdr:cNvPr>
        <xdr:cNvSpPr>
          <a:spLocks noChangeAspect="1" noChangeArrowheads="1"/>
        </xdr:cNvSpPr>
      </xdr:nvSpPr>
      <xdr:spPr bwMode="auto">
        <a:xfrm>
          <a:off x="825500" y="2458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287</xdr:row>
      <xdr:rowOff>0</xdr:rowOff>
    </xdr:from>
    <xdr:to>
      <xdr:col>2</xdr:col>
      <xdr:colOff>304800</xdr:colOff>
      <xdr:row>288</xdr:row>
      <xdr:rowOff>101600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A2F84B25-D664-8C46-8451-1326D4AB8F51}"/>
            </a:ext>
          </a:extLst>
        </xdr:cNvPr>
        <xdr:cNvSpPr>
          <a:spLocks noChangeAspect="1" noChangeArrowheads="1"/>
        </xdr:cNvSpPr>
      </xdr:nvSpPr>
      <xdr:spPr bwMode="auto">
        <a:xfrm>
          <a:off x="825500" y="26619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123</xdr:row>
      <xdr:rowOff>0</xdr:rowOff>
    </xdr:from>
    <xdr:to>
      <xdr:col>2</xdr:col>
      <xdr:colOff>304800</xdr:colOff>
      <xdr:row>124</xdr:row>
      <xdr:rowOff>101600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C3B6FD97-2444-5F4D-A921-B11AE266DC22}"/>
            </a:ext>
          </a:extLst>
        </xdr:cNvPr>
        <xdr:cNvSpPr>
          <a:spLocks noChangeAspect="1" noChangeArrowheads="1"/>
        </xdr:cNvSpPr>
      </xdr:nvSpPr>
      <xdr:spPr bwMode="auto">
        <a:xfrm>
          <a:off x="825500" y="29057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304800</xdr:colOff>
      <xdr:row>190</xdr:row>
      <xdr:rowOff>101600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5AF93EDF-5EE9-E340-B596-F73A4090E24E}"/>
            </a:ext>
          </a:extLst>
        </xdr:cNvPr>
        <xdr:cNvSpPr>
          <a:spLocks noChangeAspect="1" noChangeArrowheads="1"/>
        </xdr:cNvSpPr>
      </xdr:nvSpPr>
      <xdr:spPr bwMode="auto">
        <a:xfrm>
          <a:off x="825500" y="3738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304800</xdr:colOff>
      <xdr:row>31</xdr:row>
      <xdr:rowOff>101600</xdr:rowOff>
    </xdr:to>
    <xdr:sp macro="" textlink="">
      <xdr:nvSpPr>
        <xdr:cNvPr id="6" name="AutoShape 6">
          <a:extLst>
            <a:ext uri="{FF2B5EF4-FFF2-40B4-BE49-F238E27FC236}">
              <a16:creationId xmlns:a16="http://schemas.microsoft.com/office/drawing/2014/main" id="{C000229C-96C4-9A45-A518-94F4566A449A}"/>
            </a:ext>
          </a:extLst>
        </xdr:cNvPr>
        <xdr:cNvSpPr>
          <a:spLocks noChangeAspect="1" noChangeArrowheads="1"/>
        </xdr:cNvSpPr>
      </xdr:nvSpPr>
      <xdr:spPr bwMode="auto">
        <a:xfrm>
          <a:off x="825500" y="3840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37</xdr:row>
      <xdr:rowOff>0</xdr:rowOff>
    </xdr:from>
    <xdr:to>
      <xdr:col>2</xdr:col>
      <xdr:colOff>304800</xdr:colOff>
      <xdr:row>38</xdr:row>
      <xdr:rowOff>101600</xdr:rowOff>
    </xdr:to>
    <xdr:sp macro="" textlink="">
      <xdr:nvSpPr>
        <xdr:cNvPr id="7" name="AutoShape 7">
          <a:extLst>
            <a:ext uri="{FF2B5EF4-FFF2-40B4-BE49-F238E27FC236}">
              <a16:creationId xmlns:a16="http://schemas.microsoft.com/office/drawing/2014/main" id="{34323B79-C06B-F44C-AA2C-2F8C8D097B41}"/>
            </a:ext>
          </a:extLst>
        </xdr:cNvPr>
        <xdr:cNvSpPr>
          <a:spLocks noChangeAspect="1" noChangeArrowheads="1"/>
        </xdr:cNvSpPr>
      </xdr:nvSpPr>
      <xdr:spPr bwMode="auto">
        <a:xfrm>
          <a:off x="825500" y="3942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109</xdr:row>
      <xdr:rowOff>0</xdr:rowOff>
    </xdr:from>
    <xdr:to>
      <xdr:col>2</xdr:col>
      <xdr:colOff>304800</xdr:colOff>
      <xdr:row>110</xdr:row>
      <xdr:rowOff>101600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42171713-E651-264E-8E23-D64393A8271E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23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109</xdr:row>
      <xdr:rowOff>0</xdr:rowOff>
    </xdr:from>
    <xdr:to>
      <xdr:col>2</xdr:col>
      <xdr:colOff>304800</xdr:colOff>
      <xdr:row>110</xdr:row>
      <xdr:rowOff>101600</xdr:rowOff>
    </xdr:to>
    <xdr:sp macro="" textlink="">
      <xdr:nvSpPr>
        <xdr:cNvPr id="9" name="AutoShape 9">
          <a:extLst>
            <a:ext uri="{FF2B5EF4-FFF2-40B4-BE49-F238E27FC236}">
              <a16:creationId xmlns:a16="http://schemas.microsoft.com/office/drawing/2014/main" id="{DFFCCA52-30F6-DB46-BEE3-817B88473D01}"/>
            </a:ext>
          </a:extLst>
        </xdr:cNvPr>
        <xdr:cNvSpPr>
          <a:spLocks noChangeAspect="1" noChangeArrowheads="1"/>
        </xdr:cNvSpPr>
      </xdr:nvSpPr>
      <xdr:spPr bwMode="auto">
        <a:xfrm>
          <a:off x="825500" y="408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304800</xdr:colOff>
      <xdr:row>175</xdr:row>
      <xdr:rowOff>101600</xdr:rowOff>
    </xdr:to>
    <xdr:sp macro="" textlink="">
      <xdr:nvSpPr>
        <xdr:cNvPr id="10" name="AutoShape 10">
          <a:extLst>
            <a:ext uri="{FF2B5EF4-FFF2-40B4-BE49-F238E27FC236}">
              <a16:creationId xmlns:a16="http://schemas.microsoft.com/office/drawing/2014/main" id="{8FE3D163-A94E-B04F-9421-AFAF5A94F15D}"/>
            </a:ext>
          </a:extLst>
        </xdr:cNvPr>
        <xdr:cNvSpPr>
          <a:spLocks noChangeAspect="1" noChangeArrowheads="1"/>
        </xdr:cNvSpPr>
      </xdr:nvSpPr>
      <xdr:spPr bwMode="auto">
        <a:xfrm>
          <a:off x="825500" y="4265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95</xdr:row>
      <xdr:rowOff>0</xdr:rowOff>
    </xdr:from>
    <xdr:to>
      <xdr:col>2</xdr:col>
      <xdr:colOff>304800</xdr:colOff>
      <xdr:row>96</xdr:row>
      <xdr:rowOff>101600</xdr:rowOff>
    </xdr:to>
    <xdr:sp macro="" textlink="">
      <xdr:nvSpPr>
        <xdr:cNvPr id="11" name="AutoShape 11">
          <a:extLst>
            <a:ext uri="{FF2B5EF4-FFF2-40B4-BE49-F238E27FC236}">
              <a16:creationId xmlns:a16="http://schemas.microsoft.com/office/drawing/2014/main" id="{8E722DE6-17E6-154B-88A8-F3E1DB43E26B}"/>
            </a:ext>
          </a:extLst>
        </xdr:cNvPr>
        <xdr:cNvSpPr>
          <a:spLocks noChangeAspect="1" noChangeArrowheads="1"/>
        </xdr:cNvSpPr>
      </xdr:nvSpPr>
      <xdr:spPr bwMode="auto">
        <a:xfrm>
          <a:off x="825500" y="4306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261</xdr:row>
      <xdr:rowOff>0</xdr:rowOff>
    </xdr:from>
    <xdr:to>
      <xdr:col>2</xdr:col>
      <xdr:colOff>304800</xdr:colOff>
      <xdr:row>262</xdr:row>
      <xdr:rowOff>101600</xdr:rowOff>
    </xdr:to>
    <xdr:sp macro="" textlink="">
      <xdr:nvSpPr>
        <xdr:cNvPr id="12" name="AutoShape 12">
          <a:extLst>
            <a:ext uri="{FF2B5EF4-FFF2-40B4-BE49-F238E27FC236}">
              <a16:creationId xmlns:a16="http://schemas.microsoft.com/office/drawing/2014/main" id="{08A92B5D-71FB-EC41-8983-AD02AE6AE766}"/>
            </a:ext>
          </a:extLst>
        </xdr:cNvPr>
        <xdr:cNvSpPr>
          <a:spLocks noChangeAspect="1" noChangeArrowheads="1"/>
        </xdr:cNvSpPr>
      </xdr:nvSpPr>
      <xdr:spPr bwMode="auto">
        <a:xfrm>
          <a:off x="825500" y="4347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110</xdr:row>
      <xdr:rowOff>0</xdr:rowOff>
    </xdr:from>
    <xdr:to>
      <xdr:col>2</xdr:col>
      <xdr:colOff>304800</xdr:colOff>
      <xdr:row>111</xdr:row>
      <xdr:rowOff>101600</xdr:rowOff>
    </xdr:to>
    <xdr:sp macro="" textlink="">
      <xdr:nvSpPr>
        <xdr:cNvPr id="13" name="AutoShape 13">
          <a:extLst>
            <a:ext uri="{FF2B5EF4-FFF2-40B4-BE49-F238E27FC236}">
              <a16:creationId xmlns:a16="http://schemas.microsoft.com/office/drawing/2014/main" id="{9DAA1E2D-8462-314B-A9F8-CE40FF7C0A1D}"/>
            </a:ext>
          </a:extLst>
        </xdr:cNvPr>
        <xdr:cNvSpPr>
          <a:spLocks noChangeAspect="1" noChangeArrowheads="1"/>
        </xdr:cNvSpPr>
      </xdr:nvSpPr>
      <xdr:spPr bwMode="auto">
        <a:xfrm>
          <a:off x="825500" y="4387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48</xdr:row>
      <xdr:rowOff>0</xdr:rowOff>
    </xdr:from>
    <xdr:to>
      <xdr:col>2</xdr:col>
      <xdr:colOff>304800</xdr:colOff>
      <xdr:row>49</xdr:row>
      <xdr:rowOff>101600</xdr:rowOff>
    </xdr:to>
    <xdr:sp macro="" textlink="">
      <xdr:nvSpPr>
        <xdr:cNvPr id="14" name="AutoShape 14">
          <a:extLst>
            <a:ext uri="{FF2B5EF4-FFF2-40B4-BE49-F238E27FC236}">
              <a16:creationId xmlns:a16="http://schemas.microsoft.com/office/drawing/2014/main" id="{B99097E0-4E12-A841-9A70-71B384CBF4AB}"/>
            </a:ext>
          </a:extLst>
        </xdr:cNvPr>
        <xdr:cNvSpPr>
          <a:spLocks noChangeAspect="1" noChangeArrowheads="1"/>
        </xdr:cNvSpPr>
      </xdr:nvSpPr>
      <xdr:spPr bwMode="auto">
        <a:xfrm>
          <a:off x="825500" y="4428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81</xdr:row>
      <xdr:rowOff>0</xdr:rowOff>
    </xdr:from>
    <xdr:to>
      <xdr:col>2</xdr:col>
      <xdr:colOff>304800</xdr:colOff>
      <xdr:row>82</xdr:row>
      <xdr:rowOff>101600</xdr:rowOff>
    </xdr:to>
    <xdr:sp macro="" textlink="">
      <xdr:nvSpPr>
        <xdr:cNvPr id="15" name="AutoShape 15">
          <a:extLst>
            <a:ext uri="{FF2B5EF4-FFF2-40B4-BE49-F238E27FC236}">
              <a16:creationId xmlns:a16="http://schemas.microsoft.com/office/drawing/2014/main" id="{B9AC1F05-50AD-FC48-9020-4FABD89FDCDE}"/>
            </a:ext>
          </a:extLst>
        </xdr:cNvPr>
        <xdr:cNvSpPr>
          <a:spLocks noChangeAspect="1" noChangeArrowheads="1"/>
        </xdr:cNvSpPr>
      </xdr:nvSpPr>
      <xdr:spPr bwMode="auto">
        <a:xfrm>
          <a:off x="825500" y="4469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190</xdr:row>
      <xdr:rowOff>0</xdr:rowOff>
    </xdr:from>
    <xdr:to>
      <xdr:col>2</xdr:col>
      <xdr:colOff>304800</xdr:colOff>
      <xdr:row>191</xdr:row>
      <xdr:rowOff>101600</xdr:rowOff>
    </xdr:to>
    <xdr:sp macro="" textlink="">
      <xdr:nvSpPr>
        <xdr:cNvPr id="16" name="AutoShape 16">
          <a:extLst>
            <a:ext uri="{FF2B5EF4-FFF2-40B4-BE49-F238E27FC236}">
              <a16:creationId xmlns:a16="http://schemas.microsoft.com/office/drawing/2014/main" id="{0E6FAE7A-8855-6048-80C2-337C979F0C01}"/>
            </a:ext>
          </a:extLst>
        </xdr:cNvPr>
        <xdr:cNvSpPr>
          <a:spLocks noChangeAspect="1" noChangeArrowheads="1"/>
        </xdr:cNvSpPr>
      </xdr:nvSpPr>
      <xdr:spPr bwMode="auto">
        <a:xfrm>
          <a:off x="825500" y="4509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304800</xdr:colOff>
      <xdr:row>12</xdr:row>
      <xdr:rowOff>101600</xdr:rowOff>
    </xdr:to>
    <xdr:sp macro="" textlink="">
      <xdr:nvSpPr>
        <xdr:cNvPr id="17" name="AutoShape 17">
          <a:extLst>
            <a:ext uri="{FF2B5EF4-FFF2-40B4-BE49-F238E27FC236}">
              <a16:creationId xmlns:a16="http://schemas.microsoft.com/office/drawing/2014/main" id="{04BD4DDF-609C-2143-BE63-885F3003A676}"/>
            </a:ext>
          </a:extLst>
        </xdr:cNvPr>
        <xdr:cNvSpPr>
          <a:spLocks noChangeAspect="1" noChangeArrowheads="1"/>
        </xdr:cNvSpPr>
      </xdr:nvSpPr>
      <xdr:spPr bwMode="auto">
        <a:xfrm>
          <a:off x="825500" y="4550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202</xdr:row>
      <xdr:rowOff>0</xdr:rowOff>
    </xdr:from>
    <xdr:to>
      <xdr:col>2</xdr:col>
      <xdr:colOff>304800</xdr:colOff>
      <xdr:row>203</xdr:row>
      <xdr:rowOff>101600</xdr:rowOff>
    </xdr:to>
    <xdr:sp macro="" textlink="">
      <xdr:nvSpPr>
        <xdr:cNvPr id="18" name="AutoShape 18">
          <a:extLst>
            <a:ext uri="{FF2B5EF4-FFF2-40B4-BE49-F238E27FC236}">
              <a16:creationId xmlns:a16="http://schemas.microsoft.com/office/drawing/2014/main" id="{F92A5050-D6AF-894F-92C4-7FF94D32C386}"/>
            </a:ext>
          </a:extLst>
        </xdr:cNvPr>
        <xdr:cNvSpPr>
          <a:spLocks noChangeAspect="1" noChangeArrowheads="1"/>
        </xdr:cNvSpPr>
      </xdr:nvSpPr>
      <xdr:spPr bwMode="auto">
        <a:xfrm>
          <a:off x="825500" y="459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65</xdr:row>
      <xdr:rowOff>0</xdr:rowOff>
    </xdr:from>
    <xdr:to>
      <xdr:col>2</xdr:col>
      <xdr:colOff>304800</xdr:colOff>
      <xdr:row>66</xdr:row>
      <xdr:rowOff>101600</xdr:rowOff>
    </xdr:to>
    <xdr:sp macro="" textlink="">
      <xdr:nvSpPr>
        <xdr:cNvPr id="19" name="AutoShape 19">
          <a:extLst>
            <a:ext uri="{FF2B5EF4-FFF2-40B4-BE49-F238E27FC236}">
              <a16:creationId xmlns:a16="http://schemas.microsoft.com/office/drawing/2014/main" id="{0C205C34-CD62-5948-A2CA-86CDB6DCE5AC}"/>
            </a:ext>
          </a:extLst>
        </xdr:cNvPr>
        <xdr:cNvSpPr>
          <a:spLocks noChangeAspect="1" noChangeArrowheads="1"/>
        </xdr:cNvSpPr>
      </xdr:nvSpPr>
      <xdr:spPr bwMode="auto">
        <a:xfrm>
          <a:off x="825500" y="4631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126</xdr:row>
      <xdr:rowOff>0</xdr:rowOff>
    </xdr:from>
    <xdr:to>
      <xdr:col>2</xdr:col>
      <xdr:colOff>304800</xdr:colOff>
      <xdr:row>127</xdr:row>
      <xdr:rowOff>101600</xdr:rowOff>
    </xdr:to>
    <xdr:sp macro="" textlink="">
      <xdr:nvSpPr>
        <xdr:cNvPr id="20" name="AutoShape 20">
          <a:extLst>
            <a:ext uri="{FF2B5EF4-FFF2-40B4-BE49-F238E27FC236}">
              <a16:creationId xmlns:a16="http://schemas.microsoft.com/office/drawing/2014/main" id="{947B15DE-A868-A045-97DE-65B268BAFD3C}"/>
            </a:ext>
          </a:extLst>
        </xdr:cNvPr>
        <xdr:cNvSpPr>
          <a:spLocks noChangeAspect="1" noChangeArrowheads="1"/>
        </xdr:cNvSpPr>
      </xdr:nvSpPr>
      <xdr:spPr bwMode="auto">
        <a:xfrm>
          <a:off x="825500" y="4672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101600</xdr:rowOff>
    </xdr:to>
    <xdr:sp macro="" textlink="">
      <xdr:nvSpPr>
        <xdr:cNvPr id="21" name="AutoShape 21">
          <a:extLst>
            <a:ext uri="{FF2B5EF4-FFF2-40B4-BE49-F238E27FC236}">
              <a16:creationId xmlns:a16="http://schemas.microsoft.com/office/drawing/2014/main" id="{51A78599-09E9-654B-96FC-2ED6110242B6}"/>
            </a:ext>
          </a:extLst>
        </xdr:cNvPr>
        <xdr:cNvSpPr>
          <a:spLocks noChangeAspect="1" noChangeArrowheads="1"/>
        </xdr:cNvSpPr>
      </xdr:nvSpPr>
      <xdr:spPr bwMode="auto">
        <a:xfrm>
          <a:off x="825500" y="4712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249</xdr:row>
      <xdr:rowOff>0</xdr:rowOff>
    </xdr:from>
    <xdr:to>
      <xdr:col>2</xdr:col>
      <xdr:colOff>304800</xdr:colOff>
      <xdr:row>250</xdr:row>
      <xdr:rowOff>101600</xdr:rowOff>
    </xdr:to>
    <xdr:sp macro="" textlink="">
      <xdr:nvSpPr>
        <xdr:cNvPr id="22" name="AutoShape 22">
          <a:extLst>
            <a:ext uri="{FF2B5EF4-FFF2-40B4-BE49-F238E27FC236}">
              <a16:creationId xmlns:a16="http://schemas.microsoft.com/office/drawing/2014/main" id="{0592B1F2-32A8-0840-ABE1-3E6F94C7DCCD}"/>
            </a:ext>
          </a:extLst>
        </xdr:cNvPr>
        <xdr:cNvSpPr>
          <a:spLocks noChangeAspect="1" noChangeArrowheads="1"/>
        </xdr:cNvSpPr>
      </xdr:nvSpPr>
      <xdr:spPr bwMode="auto">
        <a:xfrm>
          <a:off x="825500" y="4753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218</xdr:row>
      <xdr:rowOff>0</xdr:rowOff>
    </xdr:from>
    <xdr:to>
      <xdr:col>2</xdr:col>
      <xdr:colOff>304800</xdr:colOff>
      <xdr:row>219</xdr:row>
      <xdr:rowOff>101600</xdr:rowOff>
    </xdr:to>
    <xdr:sp macro="" textlink="">
      <xdr:nvSpPr>
        <xdr:cNvPr id="23" name="AutoShape 23">
          <a:extLst>
            <a:ext uri="{FF2B5EF4-FFF2-40B4-BE49-F238E27FC236}">
              <a16:creationId xmlns:a16="http://schemas.microsoft.com/office/drawing/2014/main" id="{C3AF3E27-8265-3C4F-88F4-242DDBF8C9CF}"/>
            </a:ext>
          </a:extLst>
        </xdr:cNvPr>
        <xdr:cNvSpPr>
          <a:spLocks noChangeAspect="1" noChangeArrowheads="1"/>
        </xdr:cNvSpPr>
      </xdr:nvSpPr>
      <xdr:spPr bwMode="auto">
        <a:xfrm>
          <a:off x="825500" y="4794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176</xdr:row>
      <xdr:rowOff>0</xdr:rowOff>
    </xdr:from>
    <xdr:to>
      <xdr:col>2</xdr:col>
      <xdr:colOff>304800</xdr:colOff>
      <xdr:row>177</xdr:row>
      <xdr:rowOff>101600</xdr:rowOff>
    </xdr:to>
    <xdr:sp macro="" textlink="">
      <xdr:nvSpPr>
        <xdr:cNvPr id="24" name="AutoShape 24">
          <a:extLst>
            <a:ext uri="{FF2B5EF4-FFF2-40B4-BE49-F238E27FC236}">
              <a16:creationId xmlns:a16="http://schemas.microsoft.com/office/drawing/2014/main" id="{3E1D9E80-E136-D746-B28C-D13FA2CCB43E}"/>
            </a:ext>
          </a:extLst>
        </xdr:cNvPr>
        <xdr:cNvSpPr>
          <a:spLocks noChangeAspect="1" noChangeArrowheads="1"/>
        </xdr:cNvSpPr>
      </xdr:nvSpPr>
      <xdr:spPr bwMode="auto">
        <a:xfrm>
          <a:off x="825500" y="4834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111</xdr:row>
      <xdr:rowOff>0</xdr:rowOff>
    </xdr:from>
    <xdr:to>
      <xdr:col>2</xdr:col>
      <xdr:colOff>304800</xdr:colOff>
      <xdr:row>112</xdr:row>
      <xdr:rowOff>101600</xdr:rowOff>
    </xdr:to>
    <xdr:sp macro="" textlink="">
      <xdr:nvSpPr>
        <xdr:cNvPr id="25" name="AutoShape 25">
          <a:extLst>
            <a:ext uri="{FF2B5EF4-FFF2-40B4-BE49-F238E27FC236}">
              <a16:creationId xmlns:a16="http://schemas.microsoft.com/office/drawing/2014/main" id="{6BB9A7CB-827E-CA42-A7AA-D83208AEE480}"/>
            </a:ext>
          </a:extLst>
        </xdr:cNvPr>
        <xdr:cNvSpPr>
          <a:spLocks noChangeAspect="1" noChangeArrowheads="1"/>
        </xdr:cNvSpPr>
      </xdr:nvSpPr>
      <xdr:spPr bwMode="auto">
        <a:xfrm>
          <a:off x="825500" y="4875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304800</xdr:colOff>
      <xdr:row>84</xdr:row>
      <xdr:rowOff>101600</xdr:rowOff>
    </xdr:to>
    <xdr:sp macro="" textlink="">
      <xdr:nvSpPr>
        <xdr:cNvPr id="26" name="AutoShape 26">
          <a:extLst>
            <a:ext uri="{FF2B5EF4-FFF2-40B4-BE49-F238E27FC236}">
              <a16:creationId xmlns:a16="http://schemas.microsoft.com/office/drawing/2014/main" id="{8C2F6F2F-47B0-774B-A1A6-95C01E5A8B19}"/>
            </a:ext>
          </a:extLst>
        </xdr:cNvPr>
        <xdr:cNvSpPr>
          <a:spLocks noChangeAspect="1" noChangeArrowheads="1"/>
        </xdr:cNvSpPr>
      </xdr:nvSpPr>
      <xdr:spPr bwMode="auto">
        <a:xfrm>
          <a:off x="825500" y="4916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304800</xdr:colOff>
      <xdr:row>13</xdr:row>
      <xdr:rowOff>101600</xdr:rowOff>
    </xdr:to>
    <xdr:sp macro="" textlink="">
      <xdr:nvSpPr>
        <xdr:cNvPr id="27" name="AutoShape 27">
          <a:extLst>
            <a:ext uri="{FF2B5EF4-FFF2-40B4-BE49-F238E27FC236}">
              <a16:creationId xmlns:a16="http://schemas.microsoft.com/office/drawing/2014/main" id="{65AECA0D-3DA1-4D44-A4B0-6FE361A5C2E2}"/>
            </a:ext>
          </a:extLst>
        </xdr:cNvPr>
        <xdr:cNvSpPr>
          <a:spLocks noChangeAspect="1" noChangeArrowheads="1"/>
        </xdr:cNvSpPr>
      </xdr:nvSpPr>
      <xdr:spPr bwMode="auto">
        <a:xfrm>
          <a:off x="825500" y="4956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262</xdr:row>
      <xdr:rowOff>0</xdr:rowOff>
    </xdr:from>
    <xdr:to>
      <xdr:col>2</xdr:col>
      <xdr:colOff>304800</xdr:colOff>
      <xdr:row>263</xdr:row>
      <xdr:rowOff>101600</xdr:rowOff>
    </xdr:to>
    <xdr:sp macro="" textlink="">
      <xdr:nvSpPr>
        <xdr:cNvPr id="28" name="AutoShape 28">
          <a:extLst>
            <a:ext uri="{FF2B5EF4-FFF2-40B4-BE49-F238E27FC236}">
              <a16:creationId xmlns:a16="http://schemas.microsoft.com/office/drawing/2014/main" id="{7CD40B62-2D5C-1E45-AD38-AE4A608C9856}"/>
            </a:ext>
          </a:extLst>
        </xdr:cNvPr>
        <xdr:cNvSpPr>
          <a:spLocks noChangeAspect="1" noChangeArrowheads="1"/>
        </xdr:cNvSpPr>
      </xdr:nvSpPr>
      <xdr:spPr bwMode="auto">
        <a:xfrm>
          <a:off x="825500" y="4997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145</xdr:row>
      <xdr:rowOff>0</xdr:rowOff>
    </xdr:from>
    <xdr:to>
      <xdr:col>2</xdr:col>
      <xdr:colOff>304800</xdr:colOff>
      <xdr:row>146</xdr:row>
      <xdr:rowOff>101600</xdr:rowOff>
    </xdr:to>
    <xdr:sp macro="" textlink="">
      <xdr:nvSpPr>
        <xdr:cNvPr id="29" name="AutoShape 29">
          <a:extLst>
            <a:ext uri="{FF2B5EF4-FFF2-40B4-BE49-F238E27FC236}">
              <a16:creationId xmlns:a16="http://schemas.microsoft.com/office/drawing/2014/main" id="{242929DC-6A02-1B4E-B561-1CB1C3447523}"/>
            </a:ext>
          </a:extLst>
        </xdr:cNvPr>
        <xdr:cNvSpPr>
          <a:spLocks noChangeAspect="1" noChangeArrowheads="1"/>
        </xdr:cNvSpPr>
      </xdr:nvSpPr>
      <xdr:spPr bwMode="auto">
        <a:xfrm>
          <a:off x="825500" y="5038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193</xdr:row>
      <xdr:rowOff>0</xdr:rowOff>
    </xdr:from>
    <xdr:to>
      <xdr:col>2</xdr:col>
      <xdr:colOff>304800</xdr:colOff>
      <xdr:row>194</xdr:row>
      <xdr:rowOff>101600</xdr:rowOff>
    </xdr:to>
    <xdr:sp macro="" textlink="">
      <xdr:nvSpPr>
        <xdr:cNvPr id="30" name="AutoShape 30">
          <a:extLst>
            <a:ext uri="{FF2B5EF4-FFF2-40B4-BE49-F238E27FC236}">
              <a16:creationId xmlns:a16="http://schemas.microsoft.com/office/drawing/2014/main" id="{DC14A452-F7D1-854D-8FB8-CAF380E26BF2}"/>
            </a:ext>
          </a:extLst>
        </xdr:cNvPr>
        <xdr:cNvSpPr>
          <a:spLocks noChangeAspect="1" noChangeArrowheads="1"/>
        </xdr:cNvSpPr>
      </xdr:nvSpPr>
      <xdr:spPr bwMode="auto">
        <a:xfrm>
          <a:off x="825500" y="5078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250</xdr:row>
      <xdr:rowOff>0</xdr:rowOff>
    </xdr:from>
    <xdr:to>
      <xdr:col>2</xdr:col>
      <xdr:colOff>304800</xdr:colOff>
      <xdr:row>251</xdr:row>
      <xdr:rowOff>101600</xdr:rowOff>
    </xdr:to>
    <xdr:sp macro="" textlink="">
      <xdr:nvSpPr>
        <xdr:cNvPr id="31" name="AutoShape 31">
          <a:extLst>
            <a:ext uri="{FF2B5EF4-FFF2-40B4-BE49-F238E27FC236}">
              <a16:creationId xmlns:a16="http://schemas.microsoft.com/office/drawing/2014/main" id="{2E6A5132-7043-D547-8B5E-33C5F729618A}"/>
            </a:ext>
          </a:extLst>
        </xdr:cNvPr>
        <xdr:cNvSpPr>
          <a:spLocks noChangeAspect="1" noChangeArrowheads="1"/>
        </xdr:cNvSpPr>
      </xdr:nvSpPr>
      <xdr:spPr bwMode="auto">
        <a:xfrm>
          <a:off x="825500" y="5119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68</xdr:row>
      <xdr:rowOff>0</xdr:rowOff>
    </xdr:from>
    <xdr:to>
      <xdr:col>2</xdr:col>
      <xdr:colOff>304800</xdr:colOff>
      <xdr:row>69</xdr:row>
      <xdr:rowOff>101600</xdr:rowOff>
    </xdr:to>
    <xdr:sp macro="" textlink="">
      <xdr:nvSpPr>
        <xdr:cNvPr id="32" name="AutoShape 32">
          <a:extLst>
            <a:ext uri="{FF2B5EF4-FFF2-40B4-BE49-F238E27FC236}">
              <a16:creationId xmlns:a16="http://schemas.microsoft.com/office/drawing/2014/main" id="{A3165A93-46D4-A946-B829-402BDDCEA8C5}"/>
            </a:ext>
          </a:extLst>
        </xdr:cNvPr>
        <xdr:cNvSpPr>
          <a:spLocks noChangeAspect="1" noChangeArrowheads="1"/>
        </xdr:cNvSpPr>
      </xdr:nvSpPr>
      <xdr:spPr bwMode="auto">
        <a:xfrm>
          <a:off x="825500" y="5160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129</xdr:row>
      <xdr:rowOff>0</xdr:rowOff>
    </xdr:from>
    <xdr:to>
      <xdr:col>2</xdr:col>
      <xdr:colOff>304800</xdr:colOff>
      <xdr:row>130</xdr:row>
      <xdr:rowOff>101600</xdr:rowOff>
    </xdr:to>
    <xdr:sp macro="" textlink="">
      <xdr:nvSpPr>
        <xdr:cNvPr id="33" name="AutoShape 33">
          <a:extLst>
            <a:ext uri="{FF2B5EF4-FFF2-40B4-BE49-F238E27FC236}">
              <a16:creationId xmlns:a16="http://schemas.microsoft.com/office/drawing/2014/main" id="{F183E5B8-7641-3147-8894-E987B1DD7680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00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146</xdr:row>
      <xdr:rowOff>0</xdr:rowOff>
    </xdr:from>
    <xdr:to>
      <xdr:col>2</xdr:col>
      <xdr:colOff>304800</xdr:colOff>
      <xdr:row>147</xdr:row>
      <xdr:rowOff>101600</xdr:rowOff>
    </xdr:to>
    <xdr:sp macro="" textlink="">
      <xdr:nvSpPr>
        <xdr:cNvPr id="34" name="AutoShape 34">
          <a:extLst>
            <a:ext uri="{FF2B5EF4-FFF2-40B4-BE49-F238E27FC236}">
              <a16:creationId xmlns:a16="http://schemas.microsoft.com/office/drawing/2014/main" id="{8C9F383B-3DE9-B044-BA3A-888AA25AFE37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41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236</xdr:row>
      <xdr:rowOff>0</xdr:rowOff>
    </xdr:from>
    <xdr:to>
      <xdr:col>2</xdr:col>
      <xdr:colOff>304800</xdr:colOff>
      <xdr:row>237</xdr:row>
      <xdr:rowOff>101600</xdr:rowOff>
    </xdr:to>
    <xdr:sp macro="" textlink="">
      <xdr:nvSpPr>
        <xdr:cNvPr id="35" name="AutoShape 35">
          <a:extLst>
            <a:ext uri="{FF2B5EF4-FFF2-40B4-BE49-F238E27FC236}">
              <a16:creationId xmlns:a16="http://schemas.microsoft.com/office/drawing/2014/main" id="{1A65CBAE-4B8A-CB4D-819B-BD126BA7AE15}"/>
            </a:ext>
          </a:extLst>
        </xdr:cNvPr>
        <xdr:cNvSpPr>
          <a:spLocks noChangeAspect="1" noChangeArrowheads="1"/>
        </xdr:cNvSpPr>
      </xdr:nvSpPr>
      <xdr:spPr bwMode="auto">
        <a:xfrm>
          <a:off x="825500" y="5281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221</xdr:row>
      <xdr:rowOff>0</xdr:rowOff>
    </xdr:from>
    <xdr:to>
      <xdr:col>2</xdr:col>
      <xdr:colOff>304800</xdr:colOff>
      <xdr:row>222</xdr:row>
      <xdr:rowOff>101600</xdr:rowOff>
    </xdr:to>
    <xdr:sp macro="" textlink="">
      <xdr:nvSpPr>
        <xdr:cNvPr id="36" name="AutoShape 36">
          <a:extLst>
            <a:ext uri="{FF2B5EF4-FFF2-40B4-BE49-F238E27FC236}">
              <a16:creationId xmlns:a16="http://schemas.microsoft.com/office/drawing/2014/main" id="{E2695A01-C4C2-6F4C-BFAF-18AED5B7412A}"/>
            </a:ext>
          </a:extLst>
        </xdr:cNvPr>
        <xdr:cNvSpPr>
          <a:spLocks noChangeAspect="1" noChangeArrowheads="1"/>
        </xdr:cNvSpPr>
      </xdr:nvSpPr>
      <xdr:spPr bwMode="auto">
        <a:xfrm>
          <a:off x="825500" y="5322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112</xdr:row>
      <xdr:rowOff>0</xdr:rowOff>
    </xdr:from>
    <xdr:to>
      <xdr:col>2</xdr:col>
      <xdr:colOff>304800</xdr:colOff>
      <xdr:row>113</xdr:row>
      <xdr:rowOff>101600</xdr:rowOff>
    </xdr:to>
    <xdr:sp macro="" textlink="">
      <xdr:nvSpPr>
        <xdr:cNvPr id="37" name="AutoShape 37">
          <a:extLst>
            <a:ext uri="{FF2B5EF4-FFF2-40B4-BE49-F238E27FC236}">
              <a16:creationId xmlns:a16="http://schemas.microsoft.com/office/drawing/2014/main" id="{48013109-2A06-A04A-9D6A-BA11E83E6552}"/>
            </a:ext>
          </a:extLst>
        </xdr:cNvPr>
        <xdr:cNvSpPr>
          <a:spLocks noChangeAspect="1" noChangeArrowheads="1"/>
        </xdr:cNvSpPr>
      </xdr:nvSpPr>
      <xdr:spPr bwMode="auto">
        <a:xfrm>
          <a:off x="825500" y="5363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178</xdr:row>
      <xdr:rowOff>0</xdr:rowOff>
    </xdr:from>
    <xdr:to>
      <xdr:col>2</xdr:col>
      <xdr:colOff>304800</xdr:colOff>
      <xdr:row>179</xdr:row>
      <xdr:rowOff>101600</xdr:rowOff>
    </xdr:to>
    <xdr:sp macro="" textlink="">
      <xdr:nvSpPr>
        <xdr:cNvPr id="38" name="AutoShape 38">
          <a:extLst>
            <a:ext uri="{FF2B5EF4-FFF2-40B4-BE49-F238E27FC236}">
              <a16:creationId xmlns:a16="http://schemas.microsoft.com/office/drawing/2014/main" id="{0B5BE3AB-9665-1543-ABCC-B22F62D18E19}"/>
            </a:ext>
          </a:extLst>
        </xdr:cNvPr>
        <xdr:cNvSpPr>
          <a:spLocks noChangeAspect="1" noChangeArrowheads="1"/>
        </xdr:cNvSpPr>
      </xdr:nvSpPr>
      <xdr:spPr bwMode="auto">
        <a:xfrm>
          <a:off x="825500" y="540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85</xdr:row>
      <xdr:rowOff>0</xdr:rowOff>
    </xdr:from>
    <xdr:to>
      <xdr:col>2</xdr:col>
      <xdr:colOff>304800</xdr:colOff>
      <xdr:row>86</xdr:row>
      <xdr:rowOff>101600</xdr:rowOff>
    </xdr:to>
    <xdr:sp macro="" textlink="">
      <xdr:nvSpPr>
        <xdr:cNvPr id="39" name="AutoShape 39">
          <a:extLst>
            <a:ext uri="{FF2B5EF4-FFF2-40B4-BE49-F238E27FC236}">
              <a16:creationId xmlns:a16="http://schemas.microsoft.com/office/drawing/2014/main" id="{26AC08A7-4E21-8E42-A35B-05336BF0E9D4}"/>
            </a:ext>
          </a:extLst>
        </xdr:cNvPr>
        <xdr:cNvSpPr>
          <a:spLocks noChangeAspect="1" noChangeArrowheads="1"/>
        </xdr:cNvSpPr>
      </xdr:nvSpPr>
      <xdr:spPr bwMode="auto">
        <a:xfrm>
          <a:off x="825500" y="5444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304800</xdr:colOff>
      <xdr:row>15</xdr:row>
      <xdr:rowOff>101600</xdr:rowOff>
    </xdr:to>
    <xdr:sp macro="" textlink="">
      <xdr:nvSpPr>
        <xdr:cNvPr id="40" name="AutoShape 40">
          <a:extLst>
            <a:ext uri="{FF2B5EF4-FFF2-40B4-BE49-F238E27FC236}">
              <a16:creationId xmlns:a16="http://schemas.microsoft.com/office/drawing/2014/main" id="{878339D2-D645-A948-9AC7-3722F9904578}"/>
            </a:ext>
          </a:extLst>
        </xdr:cNvPr>
        <xdr:cNvSpPr>
          <a:spLocks noChangeAspect="1" noChangeArrowheads="1"/>
        </xdr:cNvSpPr>
      </xdr:nvSpPr>
      <xdr:spPr bwMode="auto">
        <a:xfrm>
          <a:off x="825500" y="5485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263</xdr:row>
      <xdr:rowOff>0</xdr:rowOff>
    </xdr:from>
    <xdr:to>
      <xdr:col>2</xdr:col>
      <xdr:colOff>304800</xdr:colOff>
      <xdr:row>264</xdr:row>
      <xdr:rowOff>101600</xdr:rowOff>
    </xdr:to>
    <xdr:sp macro="" textlink="">
      <xdr:nvSpPr>
        <xdr:cNvPr id="41" name="AutoShape 41">
          <a:extLst>
            <a:ext uri="{FF2B5EF4-FFF2-40B4-BE49-F238E27FC236}">
              <a16:creationId xmlns:a16="http://schemas.microsoft.com/office/drawing/2014/main" id="{C4427157-F8C3-CE43-9274-9B0E4635C9A8}"/>
            </a:ext>
          </a:extLst>
        </xdr:cNvPr>
        <xdr:cNvSpPr>
          <a:spLocks noChangeAspect="1" noChangeArrowheads="1"/>
        </xdr:cNvSpPr>
      </xdr:nvSpPr>
      <xdr:spPr bwMode="auto">
        <a:xfrm>
          <a:off x="825500" y="5525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147</xdr:row>
      <xdr:rowOff>0</xdr:rowOff>
    </xdr:from>
    <xdr:to>
      <xdr:col>2</xdr:col>
      <xdr:colOff>304800</xdr:colOff>
      <xdr:row>148</xdr:row>
      <xdr:rowOff>101600</xdr:rowOff>
    </xdr:to>
    <xdr:sp macro="" textlink="">
      <xdr:nvSpPr>
        <xdr:cNvPr id="42" name="AutoShape 42">
          <a:extLst>
            <a:ext uri="{FF2B5EF4-FFF2-40B4-BE49-F238E27FC236}">
              <a16:creationId xmlns:a16="http://schemas.microsoft.com/office/drawing/2014/main" id="{0F9CD96B-FC0A-A14F-99C3-6C9E1431BCFF}"/>
            </a:ext>
          </a:extLst>
        </xdr:cNvPr>
        <xdr:cNvSpPr>
          <a:spLocks noChangeAspect="1" noChangeArrowheads="1"/>
        </xdr:cNvSpPr>
      </xdr:nvSpPr>
      <xdr:spPr bwMode="auto">
        <a:xfrm>
          <a:off x="825500" y="5566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194</xdr:row>
      <xdr:rowOff>0</xdr:rowOff>
    </xdr:from>
    <xdr:to>
      <xdr:col>2</xdr:col>
      <xdr:colOff>304800</xdr:colOff>
      <xdr:row>195</xdr:row>
      <xdr:rowOff>101600</xdr:rowOff>
    </xdr:to>
    <xdr:sp macro="" textlink="">
      <xdr:nvSpPr>
        <xdr:cNvPr id="43" name="AutoShape 43">
          <a:extLst>
            <a:ext uri="{FF2B5EF4-FFF2-40B4-BE49-F238E27FC236}">
              <a16:creationId xmlns:a16="http://schemas.microsoft.com/office/drawing/2014/main" id="{D4E8F09A-5467-ED4B-A8BE-0E6A6891C59D}"/>
            </a:ext>
          </a:extLst>
        </xdr:cNvPr>
        <xdr:cNvSpPr>
          <a:spLocks noChangeAspect="1" noChangeArrowheads="1"/>
        </xdr:cNvSpPr>
      </xdr:nvSpPr>
      <xdr:spPr bwMode="auto">
        <a:xfrm>
          <a:off x="825500" y="560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204</xdr:row>
      <xdr:rowOff>0</xdr:rowOff>
    </xdr:from>
    <xdr:to>
      <xdr:col>2</xdr:col>
      <xdr:colOff>304800</xdr:colOff>
      <xdr:row>205</xdr:row>
      <xdr:rowOff>101600</xdr:rowOff>
    </xdr:to>
    <xdr:sp macro="" textlink="">
      <xdr:nvSpPr>
        <xdr:cNvPr id="44" name="AutoShape 44">
          <a:extLst>
            <a:ext uri="{FF2B5EF4-FFF2-40B4-BE49-F238E27FC236}">
              <a16:creationId xmlns:a16="http://schemas.microsoft.com/office/drawing/2014/main" id="{653CA369-37EF-D647-8812-80FD749FE420}"/>
            </a:ext>
          </a:extLst>
        </xdr:cNvPr>
        <xdr:cNvSpPr>
          <a:spLocks noChangeAspect="1" noChangeArrowheads="1"/>
        </xdr:cNvSpPr>
      </xdr:nvSpPr>
      <xdr:spPr bwMode="auto">
        <a:xfrm>
          <a:off x="825500" y="5647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70</xdr:row>
      <xdr:rowOff>0</xdr:rowOff>
    </xdr:from>
    <xdr:to>
      <xdr:col>2</xdr:col>
      <xdr:colOff>304800</xdr:colOff>
      <xdr:row>71</xdr:row>
      <xdr:rowOff>101600</xdr:rowOff>
    </xdr:to>
    <xdr:sp macro="" textlink="">
      <xdr:nvSpPr>
        <xdr:cNvPr id="45" name="AutoShape 45">
          <a:extLst>
            <a:ext uri="{FF2B5EF4-FFF2-40B4-BE49-F238E27FC236}">
              <a16:creationId xmlns:a16="http://schemas.microsoft.com/office/drawing/2014/main" id="{7B07A165-D1E2-F940-AB5F-40A26F600899}"/>
            </a:ext>
          </a:extLst>
        </xdr:cNvPr>
        <xdr:cNvSpPr>
          <a:spLocks noChangeAspect="1" noChangeArrowheads="1"/>
        </xdr:cNvSpPr>
      </xdr:nvSpPr>
      <xdr:spPr bwMode="auto">
        <a:xfrm>
          <a:off x="825500" y="5688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131</xdr:row>
      <xdr:rowOff>0</xdr:rowOff>
    </xdr:from>
    <xdr:to>
      <xdr:col>2</xdr:col>
      <xdr:colOff>304800</xdr:colOff>
      <xdr:row>132</xdr:row>
      <xdr:rowOff>101600</xdr:rowOff>
    </xdr:to>
    <xdr:sp macro="" textlink="">
      <xdr:nvSpPr>
        <xdr:cNvPr id="46" name="AutoShape 46">
          <a:extLst>
            <a:ext uri="{FF2B5EF4-FFF2-40B4-BE49-F238E27FC236}">
              <a16:creationId xmlns:a16="http://schemas.microsoft.com/office/drawing/2014/main" id="{5CB72E78-6277-B642-8E03-D6572CE0ACE6}"/>
            </a:ext>
          </a:extLst>
        </xdr:cNvPr>
        <xdr:cNvSpPr>
          <a:spLocks noChangeAspect="1" noChangeArrowheads="1"/>
        </xdr:cNvSpPr>
      </xdr:nvSpPr>
      <xdr:spPr bwMode="auto">
        <a:xfrm>
          <a:off x="825500" y="5728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264</xdr:row>
      <xdr:rowOff>0</xdr:rowOff>
    </xdr:from>
    <xdr:to>
      <xdr:col>2</xdr:col>
      <xdr:colOff>304800</xdr:colOff>
      <xdr:row>265</xdr:row>
      <xdr:rowOff>101600</xdr:rowOff>
    </xdr:to>
    <xdr:sp macro="" textlink="">
      <xdr:nvSpPr>
        <xdr:cNvPr id="47" name="AutoShape 47">
          <a:extLst>
            <a:ext uri="{FF2B5EF4-FFF2-40B4-BE49-F238E27FC236}">
              <a16:creationId xmlns:a16="http://schemas.microsoft.com/office/drawing/2014/main" id="{21A915A1-7838-C04B-8214-3210A6C83C46}"/>
            </a:ext>
          </a:extLst>
        </xdr:cNvPr>
        <xdr:cNvSpPr>
          <a:spLocks noChangeAspect="1" noChangeArrowheads="1"/>
        </xdr:cNvSpPr>
      </xdr:nvSpPr>
      <xdr:spPr bwMode="auto">
        <a:xfrm>
          <a:off x="825500" y="5769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252</xdr:row>
      <xdr:rowOff>0</xdr:rowOff>
    </xdr:from>
    <xdr:to>
      <xdr:col>2</xdr:col>
      <xdr:colOff>304800</xdr:colOff>
      <xdr:row>253</xdr:row>
      <xdr:rowOff>101600</xdr:rowOff>
    </xdr:to>
    <xdr:sp macro="" textlink="">
      <xdr:nvSpPr>
        <xdr:cNvPr id="48" name="AutoShape 48">
          <a:extLst>
            <a:ext uri="{FF2B5EF4-FFF2-40B4-BE49-F238E27FC236}">
              <a16:creationId xmlns:a16="http://schemas.microsoft.com/office/drawing/2014/main" id="{3D795D55-38CC-3C40-B93C-7EB160E6C8B7}"/>
            </a:ext>
          </a:extLst>
        </xdr:cNvPr>
        <xdr:cNvSpPr>
          <a:spLocks noChangeAspect="1" noChangeArrowheads="1"/>
        </xdr:cNvSpPr>
      </xdr:nvSpPr>
      <xdr:spPr bwMode="auto">
        <a:xfrm>
          <a:off x="825500" y="5810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114</xdr:row>
      <xdr:rowOff>0</xdr:rowOff>
    </xdr:from>
    <xdr:to>
      <xdr:col>2</xdr:col>
      <xdr:colOff>304800</xdr:colOff>
      <xdr:row>115</xdr:row>
      <xdr:rowOff>101600</xdr:rowOff>
    </xdr:to>
    <xdr:sp macro="" textlink="">
      <xdr:nvSpPr>
        <xdr:cNvPr id="49" name="AutoShape 49">
          <a:extLst>
            <a:ext uri="{FF2B5EF4-FFF2-40B4-BE49-F238E27FC236}">
              <a16:creationId xmlns:a16="http://schemas.microsoft.com/office/drawing/2014/main" id="{DA3B4A29-05D5-7949-A6FC-CDD26B3EFEC4}"/>
            </a:ext>
          </a:extLst>
        </xdr:cNvPr>
        <xdr:cNvSpPr>
          <a:spLocks noChangeAspect="1" noChangeArrowheads="1"/>
        </xdr:cNvSpPr>
      </xdr:nvSpPr>
      <xdr:spPr bwMode="auto">
        <a:xfrm>
          <a:off x="825500" y="5850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238</xdr:row>
      <xdr:rowOff>0</xdr:rowOff>
    </xdr:from>
    <xdr:to>
      <xdr:col>2</xdr:col>
      <xdr:colOff>304800</xdr:colOff>
      <xdr:row>239</xdr:row>
      <xdr:rowOff>101600</xdr:rowOff>
    </xdr:to>
    <xdr:sp macro="" textlink="">
      <xdr:nvSpPr>
        <xdr:cNvPr id="50" name="AutoShape 50">
          <a:extLst>
            <a:ext uri="{FF2B5EF4-FFF2-40B4-BE49-F238E27FC236}">
              <a16:creationId xmlns:a16="http://schemas.microsoft.com/office/drawing/2014/main" id="{B07F2066-412D-3D4A-8AD8-CFD5B917B84C}"/>
            </a:ext>
          </a:extLst>
        </xdr:cNvPr>
        <xdr:cNvSpPr>
          <a:spLocks noChangeAspect="1" noChangeArrowheads="1"/>
        </xdr:cNvSpPr>
      </xdr:nvSpPr>
      <xdr:spPr bwMode="auto">
        <a:xfrm>
          <a:off x="825500" y="5891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304800</xdr:colOff>
      <xdr:row>17</xdr:row>
      <xdr:rowOff>101600</xdr:rowOff>
    </xdr:to>
    <xdr:sp macro="" textlink="">
      <xdr:nvSpPr>
        <xdr:cNvPr id="51" name="AutoShape 51">
          <a:extLst>
            <a:ext uri="{FF2B5EF4-FFF2-40B4-BE49-F238E27FC236}">
              <a16:creationId xmlns:a16="http://schemas.microsoft.com/office/drawing/2014/main" id="{66CFC0CC-0431-D847-844F-78E3BE86AA18}"/>
            </a:ext>
          </a:extLst>
        </xdr:cNvPr>
        <xdr:cNvSpPr>
          <a:spLocks noChangeAspect="1" noChangeArrowheads="1"/>
        </xdr:cNvSpPr>
      </xdr:nvSpPr>
      <xdr:spPr bwMode="auto">
        <a:xfrm>
          <a:off x="825500" y="5932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180</xdr:row>
      <xdr:rowOff>0</xdr:rowOff>
    </xdr:from>
    <xdr:to>
      <xdr:col>2</xdr:col>
      <xdr:colOff>304800</xdr:colOff>
      <xdr:row>181</xdr:row>
      <xdr:rowOff>101600</xdr:rowOff>
    </xdr:to>
    <xdr:sp macro="" textlink="">
      <xdr:nvSpPr>
        <xdr:cNvPr id="52" name="AutoShape 52">
          <a:extLst>
            <a:ext uri="{FF2B5EF4-FFF2-40B4-BE49-F238E27FC236}">
              <a16:creationId xmlns:a16="http://schemas.microsoft.com/office/drawing/2014/main" id="{D149FB8E-21D6-0A46-9F76-FEC358FCD1CA}"/>
            </a:ext>
          </a:extLst>
        </xdr:cNvPr>
        <xdr:cNvSpPr>
          <a:spLocks noChangeAspect="1" noChangeArrowheads="1"/>
        </xdr:cNvSpPr>
      </xdr:nvSpPr>
      <xdr:spPr bwMode="auto">
        <a:xfrm>
          <a:off x="825500" y="5972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162</xdr:row>
      <xdr:rowOff>0</xdr:rowOff>
    </xdr:from>
    <xdr:to>
      <xdr:col>2</xdr:col>
      <xdr:colOff>304800</xdr:colOff>
      <xdr:row>163</xdr:row>
      <xdr:rowOff>101600</xdr:rowOff>
    </xdr:to>
    <xdr:sp macro="" textlink="">
      <xdr:nvSpPr>
        <xdr:cNvPr id="53" name="AutoShape 53">
          <a:extLst>
            <a:ext uri="{FF2B5EF4-FFF2-40B4-BE49-F238E27FC236}">
              <a16:creationId xmlns:a16="http://schemas.microsoft.com/office/drawing/2014/main" id="{602136E9-6956-AA4C-B216-66E9208218C5}"/>
            </a:ext>
          </a:extLst>
        </xdr:cNvPr>
        <xdr:cNvSpPr>
          <a:spLocks noChangeAspect="1" noChangeArrowheads="1"/>
        </xdr:cNvSpPr>
      </xdr:nvSpPr>
      <xdr:spPr bwMode="auto">
        <a:xfrm>
          <a:off x="825500" y="6013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196</xdr:row>
      <xdr:rowOff>0</xdr:rowOff>
    </xdr:from>
    <xdr:to>
      <xdr:col>2</xdr:col>
      <xdr:colOff>304800</xdr:colOff>
      <xdr:row>197</xdr:row>
      <xdr:rowOff>101600</xdr:rowOff>
    </xdr:to>
    <xdr:sp macro="" textlink="">
      <xdr:nvSpPr>
        <xdr:cNvPr id="54" name="AutoShape 54">
          <a:extLst>
            <a:ext uri="{FF2B5EF4-FFF2-40B4-BE49-F238E27FC236}">
              <a16:creationId xmlns:a16="http://schemas.microsoft.com/office/drawing/2014/main" id="{78CE6CCB-2015-C342-8C27-60009C1B679D}"/>
            </a:ext>
          </a:extLst>
        </xdr:cNvPr>
        <xdr:cNvSpPr>
          <a:spLocks noChangeAspect="1" noChangeArrowheads="1"/>
        </xdr:cNvSpPr>
      </xdr:nvSpPr>
      <xdr:spPr bwMode="auto">
        <a:xfrm>
          <a:off x="825500" y="6054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71</xdr:row>
      <xdr:rowOff>0</xdr:rowOff>
    </xdr:from>
    <xdr:to>
      <xdr:col>2</xdr:col>
      <xdr:colOff>304800</xdr:colOff>
      <xdr:row>72</xdr:row>
      <xdr:rowOff>101600</xdr:rowOff>
    </xdr:to>
    <xdr:sp macro="" textlink="">
      <xdr:nvSpPr>
        <xdr:cNvPr id="55" name="AutoShape 55">
          <a:extLst>
            <a:ext uri="{FF2B5EF4-FFF2-40B4-BE49-F238E27FC236}">
              <a16:creationId xmlns:a16="http://schemas.microsoft.com/office/drawing/2014/main" id="{2595240C-92F6-D848-B87F-35DB43325015}"/>
            </a:ext>
          </a:extLst>
        </xdr:cNvPr>
        <xdr:cNvSpPr>
          <a:spLocks noChangeAspect="1" noChangeArrowheads="1"/>
        </xdr:cNvSpPr>
      </xdr:nvSpPr>
      <xdr:spPr bwMode="auto">
        <a:xfrm>
          <a:off x="825500" y="6094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54</xdr:row>
      <xdr:rowOff>0</xdr:rowOff>
    </xdr:from>
    <xdr:to>
      <xdr:col>2</xdr:col>
      <xdr:colOff>304800</xdr:colOff>
      <xdr:row>55</xdr:row>
      <xdr:rowOff>101600</xdr:rowOff>
    </xdr:to>
    <xdr:sp macro="" textlink="">
      <xdr:nvSpPr>
        <xdr:cNvPr id="56" name="AutoShape 56">
          <a:extLst>
            <a:ext uri="{FF2B5EF4-FFF2-40B4-BE49-F238E27FC236}">
              <a16:creationId xmlns:a16="http://schemas.microsoft.com/office/drawing/2014/main" id="{D37F12E0-C323-9642-A091-7DDC5F6B0D1E}"/>
            </a:ext>
          </a:extLst>
        </xdr:cNvPr>
        <xdr:cNvSpPr>
          <a:spLocks noChangeAspect="1" noChangeArrowheads="1"/>
        </xdr:cNvSpPr>
      </xdr:nvSpPr>
      <xdr:spPr bwMode="auto">
        <a:xfrm>
          <a:off x="825500" y="6135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253</xdr:row>
      <xdr:rowOff>0</xdr:rowOff>
    </xdr:from>
    <xdr:to>
      <xdr:col>2</xdr:col>
      <xdr:colOff>304800</xdr:colOff>
      <xdr:row>254</xdr:row>
      <xdr:rowOff>101600</xdr:rowOff>
    </xdr:to>
    <xdr:sp macro="" textlink="">
      <xdr:nvSpPr>
        <xdr:cNvPr id="57" name="AutoShape 57">
          <a:extLst>
            <a:ext uri="{FF2B5EF4-FFF2-40B4-BE49-F238E27FC236}">
              <a16:creationId xmlns:a16="http://schemas.microsoft.com/office/drawing/2014/main" id="{0AFEFF99-2D8C-464E-8D28-D9A5BFE168D1}"/>
            </a:ext>
          </a:extLst>
        </xdr:cNvPr>
        <xdr:cNvSpPr>
          <a:spLocks noChangeAspect="1" noChangeArrowheads="1"/>
        </xdr:cNvSpPr>
      </xdr:nvSpPr>
      <xdr:spPr bwMode="auto">
        <a:xfrm>
          <a:off x="825500" y="6176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163</xdr:row>
      <xdr:rowOff>0</xdr:rowOff>
    </xdr:from>
    <xdr:to>
      <xdr:col>2</xdr:col>
      <xdr:colOff>304800</xdr:colOff>
      <xdr:row>164</xdr:row>
      <xdr:rowOff>101600</xdr:rowOff>
    </xdr:to>
    <xdr:sp macro="" textlink="">
      <xdr:nvSpPr>
        <xdr:cNvPr id="58" name="AutoShape 58">
          <a:extLst>
            <a:ext uri="{FF2B5EF4-FFF2-40B4-BE49-F238E27FC236}">
              <a16:creationId xmlns:a16="http://schemas.microsoft.com/office/drawing/2014/main" id="{2760DE3D-2F19-284A-A65A-B2B3F2668A10}"/>
            </a:ext>
          </a:extLst>
        </xdr:cNvPr>
        <xdr:cNvSpPr>
          <a:spLocks noChangeAspect="1" noChangeArrowheads="1"/>
        </xdr:cNvSpPr>
      </xdr:nvSpPr>
      <xdr:spPr bwMode="auto">
        <a:xfrm>
          <a:off x="825500" y="6216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298</xdr:row>
      <xdr:rowOff>0</xdr:rowOff>
    </xdr:from>
    <xdr:to>
      <xdr:col>2</xdr:col>
      <xdr:colOff>304800</xdr:colOff>
      <xdr:row>299</xdr:row>
      <xdr:rowOff>101600</xdr:rowOff>
    </xdr:to>
    <xdr:sp macro="" textlink="">
      <xdr:nvSpPr>
        <xdr:cNvPr id="59" name="AutoShape 59">
          <a:extLst>
            <a:ext uri="{FF2B5EF4-FFF2-40B4-BE49-F238E27FC236}">
              <a16:creationId xmlns:a16="http://schemas.microsoft.com/office/drawing/2014/main" id="{74478864-DAE4-4347-A9A2-E8742639E418}"/>
            </a:ext>
          </a:extLst>
        </xdr:cNvPr>
        <xdr:cNvSpPr>
          <a:spLocks noChangeAspect="1" noChangeArrowheads="1"/>
        </xdr:cNvSpPr>
      </xdr:nvSpPr>
      <xdr:spPr bwMode="auto">
        <a:xfrm>
          <a:off x="825500" y="6257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300</xdr:row>
      <xdr:rowOff>0</xdr:rowOff>
    </xdr:from>
    <xdr:to>
      <xdr:col>2</xdr:col>
      <xdr:colOff>304800</xdr:colOff>
      <xdr:row>301</xdr:row>
      <xdr:rowOff>101600</xdr:rowOff>
    </xdr:to>
    <xdr:sp macro="" textlink="">
      <xdr:nvSpPr>
        <xdr:cNvPr id="60" name="AutoShape 60">
          <a:extLst>
            <a:ext uri="{FF2B5EF4-FFF2-40B4-BE49-F238E27FC236}">
              <a16:creationId xmlns:a16="http://schemas.microsoft.com/office/drawing/2014/main" id="{9CEA877C-519C-6B4D-B94B-9F1A1AD470B2}"/>
            </a:ext>
          </a:extLst>
        </xdr:cNvPr>
        <xdr:cNvSpPr>
          <a:spLocks noChangeAspect="1" noChangeArrowheads="1"/>
        </xdr:cNvSpPr>
      </xdr:nvSpPr>
      <xdr:spPr bwMode="auto">
        <a:xfrm>
          <a:off x="825500" y="6297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302</xdr:row>
      <xdr:rowOff>0</xdr:rowOff>
    </xdr:from>
    <xdr:to>
      <xdr:col>2</xdr:col>
      <xdr:colOff>304800</xdr:colOff>
      <xdr:row>303</xdr:row>
      <xdr:rowOff>101600</xdr:rowOff>
    </xdr:to>
    <xdr:sp macro="" textlink="">
      <xdr:nvSpPr>
        <xdr:cNvPr id="61" name="AutoShape 61">
          <a:extLst>
            <a:ext uri="{FF2B5EF4-FFF2-40B4-BE49-F238E27FC236}">
              <a16:creationId xmlns:a16="http://schemas.microsoft.com/office/drawing/2014/main" id="{159D1774-A06A-7946-A144-6420CBADDF3D}"/>
            </a:ext>
          </a:extLst>
        </xdr:cNvPr>
        <xdr:cNvSpPr>
          <a:spLocks noChangeAspect="1" noChangeArrowheads="1"/>
        </xdr:cNvSpPr>
      </xdr:nvSpPr>
      <xdr:spPr bwMode="auto">
        <a:xfrm>
          <a:off x="825500" y="6338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304</xdr:row>
      <xdr:rowOff>0</xdr:rowOff>
    </xdr:from>
    <xdr:to>
      <xdr:col>2</xdr:col>
      <xdr:colOff>304800</xdr:colOff>
      <xdr:row>305</xdr:row>
      <xdr:rowOff>101600</xdr:rowOff>
    </xdr:to>
    <xdr:sp macro="" textlink="">
      <xdr:nvSpPr>
        <xdr:cNvPr id="62" name="AutoShape 62">
          <a:extLst>
            <a:ext uri="{FF2B5EF4-FFF2-40B4-BE49-F238E27FC236}">
              <a16:creationId xmlns:a16="http://schemas.microsoft.com/office/drawing/2014/main" id="{207F5035-DC9B-044C-A702-DAB1487A04AC}"/>
            </a:ext>
          </a:extLst>
        </xdr:cNvPr>
        <xdr:cNvSpPr>
          <a:spLocks noChangeAspect="1" noChangeArrowheads="1"/>
        </xdr:cNvSpPr>
      </xdr:nvSpPr>
      <xdr:spPr bwMode="auto">
        <a:xfrm>
          <a:off x="825500" y="6379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306</xdr:row>
      <xdr:rowOff>0</xdr:rowOff>
    </xdr:from>
    <xdr:to>
      <xdr:col>2</xdr:col>
      <xdr:colOff>304800</xdr:colOff>
      <xdr:row>307</xdr:row>
      <xdr:rowOff>101600</xdr:rowOff>
    </xdr:to>
    <xdr:sp macro="" textlink="">
      <xdr:nvSpPr>
        <xdr:cNvPr id="63" name="AutoShape 63">
          <a:extLst>
            <a:ext uri="{FF2B5EF4-FFF2-40B4-BE49-F238E27FC236}">
              <a16:creationId xmlns:a16="http://schemas.microsoft.com/office/drawing/2014/main" id="{6762F5C6-041C-7B4F-93BA-8117BEC06130}"/>
            </a:ext>
          </a:extLst>
        </xdr:cNvPr>
        <xdr:cNvSpPr>
          <a:spLocks noChangeAspect="1" noChangeArrowheads="1"/>
        </xdr:cNvSpPr>
      </xdr:nvSpPr>
      <xdr:spPr bwMode="auto">
        <a:xfrm>
          <a:off x="825500" y="6419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308</xdr:row>
      <xdr:rowOff>0</xdr:rowOff>
    </xdr:from>
    <xdr:to>
      <xdr:col>2</xdr:col>
      <xdr:colOff>304800</xdr:colOff>
      <xdr:row>309</xdr:row>
      <xdr:rowOff>101600</xdr:rowOff>
    </xdr:to>
    <xdr:sp macro="" textlink="">
      <xdr:nvSpPr>
        <xdr:cNvPr id="64" name="AutoShape 64">
          <a:extLst>
            <a:ext uri="{FF2B5EF4-FFF2-40B4-BE49-F238E27FC236}">
              <a16:creationId xmlns:a16="http://schemas.microsoft.com/office/drawing/2014/main" id="{B4560144-4C8D-D549-9194-B0E82DB93C9C}"/>
            </a:ext>
          </a:extLst>
        </xdr:cNvPr>
        <xdr:cNvSpPr>
          <a:spLocks noChangeAspect="1" noChangeArrowheads="1"/>
        </xdr:cNvSpPr>
      </xdr:nvSpPr>
      <xdr:spPr bwMode="auto">
        <a:xfrm>
          <a:off x="825500" y="6460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310</xdr:row>
      <xdr:rowOff>0</xdr:rowOff>
    </xdr:from>
    <xdr:to>
      <xdr:col>2</xdr:col>
      <xdr:colOff>304800</xdr:colOff>
      <xdr:row>311</xdr:row>
      <xdr:rowOff>101600</xdr:rowOff>
    </xdr:to>
    <xdr:sp macro="" textlink="">
      <xdr:nvSpPr>
        <xdr:cNvPr id="65" name="AutoShape 65">
          <a:extLst>
            <a:ext uri="{FF2B5EF4-FFF2-40B4-BE49-F238E27FC236}">
              <a16:creationId xmlns:a16="http://schemas.microsoft.com/office/drawing/2014/main" id="{5016B78A-3333-D342-861C-DE7A42681844}"/>
            </a:ext>
          </a:extLst>
        </xdr:cNvPr>
        <xdr:cNvSpPr>
          <a:spLocks noChangeAspect="1" noChangeArrowheads="1"/>
        </xdr:cNvSpPr>
      </xdr:nvSpPr>
      <xdr:spPr bwMode="auto">
        <a:xfrm>
          <a:off x="825500" y="6501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312</xdr:row>
      <xdr:rowOff>0</xdr:rowOff>
    </xdr:from>
    <xdr:to>
      <xdr:col>2</xdr:col>
      <xdr:colOff>304800</xdr:colOff>
      <xdr:row>313</xdr:row>
      <xdr:rowOff>101600</xdr:rowOff>
    </xdr:to>
    <xdr:sp macro="" textlink="">
      <xdr:nvSpPr>
        <xdr:cNvPr id="66" name="AutoShape 66">
          <a:extLst>
            <a:ext uri="{FF2B5EF4-FFF2-40B4-BE49-F238E27FC236}">
              <a16:creationId xmlns:a16="http://schemas.microsoft.com/office/drawing/2014/main" id="{0EC50E90-B775-0A4A-8BDE-52AD5D006DF2}"/>
            </a:ext>
          </a:extLst>
        </xdr:cNvPr>
        <xdr:cNvSpPr>
          <a:spLocks noChangeAspect="1" noChangeArrowheads="1"/>
        </xdr:cNvSpPr>
      </xdr:nvSpPr>
      <xdr:spPr bwMode="auto">
        <a:xfrm>
          <a:off x="825500" y="6541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314</xdr:row>
      <xdr:rowOff>0</xdr:rowOff>
    </xdr:from>
    <xdr:to>
      <xdr:col>2</xdr:col>
      <xdr:colOff>304800</xdr:colOff>
      <xdr:row>315</xdr:row>
      <xdr:rowOff>101600</xdr:rowOff>
    </xdr:to>
    <xdr:sp macro="" textlink="">
      <xdr:nvSpPr>
        <xdr:cNvPr id="67" name="AutoShape 67">
          <a:extLst>
            <a:ext uri="{FF2B5EF4-FFF2-40B4-BE49-F238E27FC236}">
              <a16:creationId xmlns:a16="http://schemas.microsoft.com/office/drawing/2014/main" id="{BE61E442-3D8B-ED41-A2DB-21958E72DFD8}"/>
            </a:ext>
          </a:extLst>
        </xdr:cNvPr>
        <xdr:cNvSpPr>
          <a:spLocks noChangeAspect="1" noChangeArrowheads="1"/>
        </xdr:cNvSpPr>
      </xdr:nvSpPr>
      <xdr:spPr bwMode="auto">
        <a:xfrm>
          <a:off x="825500" y="6582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316</xdr:row>
      <xdr:rowOff>0</xdr:rowOff>
    </xdr:from>
    <xdr:to>
      <xdr:col>2</xdr:col>
      <xdr:colOff>304800</xdr:colOff>
      <xdr:row>317</xdr:row>
      <xdr:rowOff>101600</xdr:rowOff>
    </xdr:to>
    <xdr:sp macro="" textlink="">
      <xdr:nvSpPr>
        <xdr:cNvPr id="68" name="AutoShape 68">
          <a:extLst>
            <a:ext uri="{FF2B5EF4-FFF2-40B4-BE49-F238E27FC236}">
              <a16:creationId xmlns:a16="http://schemas.microsoft.com/office/drawing/2014/main" id="{F4C03706-E4EA-954F-B5CF-4C6D5A00067B}"/>
            </a:ext>
          </a:extLst>
        </xdr:cNvPr>
        <xdr:cNvSpPr>
          <a:spLocks noChangeAspect="1" noChangeArrowheads="1"/>
        </xdr:cNvSpPr>
      </xdr:nvSpPr>
      <xdr:spPr bwMode="auto">
        <a:xfrm>
          <a:off x="825500" y="6623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318</xdr:row>
      <xdr:rowOff>0</xdr:rowOff>
    </xdr:from>
    <xdr:to>
      <xdr:col>2</xdr:col>
      <xdr:colOff>304800</xdr:colOff>
      <xdr:row>319</xdr:row>
      <xdr:rowOff>101600</xdr:rowOff>
    </xdr:to>
    <xdr:sp macro="" textlink="">
      <xdr:nvSpPr>
        <xdr:cNvPr id="69" name="AutoShape 69">
          <a:extLst>
            <a:ext uri="{FF2B5EF4-FFF2-40B4-BE49-F238E27FC236}">
              <a16:creationId xmlns:a16="http://schemas.microsoft.com/office/drawing/2014/main" id="{78557F57-B84C-BC44-8019-39615B48EEF4}"/>
            </a:ext>
          </a:extLst>
        </xdr:cNvPr>
        <xdr:cNvSpPr>
          <a:spLocks noChangeAspect="1" noChangeArrowheads="1"/>
        </xdr:cNvSpPr>
      </xdr:nvSpPr>
      <xdr:spPr bwMode="auto">
        <a:xfrm>
          <a:off x="825500" y="6663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320</xdr:row>
      <xdr:rowOff>0</xdr:rowOff>
    </xdr:from>
    <xdr:to>
      <xdr:col>2</xdr:col>
      <xdr:colOff>304800</xdr:colOff>
      <xdr:row>321</xdr:row>
      <xdr:rowOff>101600</xdr:rowOff>
    </xdr:to>
    <xdr:sp macro="" textlink="">
      <xdr:nvSpPr>
        <xdr:cNvPr id="70" name="AutoShape 70">
          <a:extLst>
            <a:ext uri="{FF2B5EF4-FFF2-40B4-BE49-F238E27FC236}">
              <a16:creationId xmlns:a16="http://schemas.microsoft.com/office/drawing/2014/main" id="{9B524543-776D-EE47-861A-8E9102A60BD0}"/>
            </a:ext>
          </a:extLst>
        </xdr:cNvPr>
        <xdr:cNvSpPr>
          <a:spLocks noChangeAspect="1" noChangeArrowheads="1"/>
        </xdr:cNvSpPr>
      </xdr:nvSpPr>
      <xdr:spPr bwMode="auto">
        <a:xfrm>
          <a:off x="825500" y="6704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322</xdr:row>
      <xdr:rowOff>0</xdr:rowOff>
    </xdr:from>
    <xdr:to>
      <xdr:col>2</xdr:col>
      <xdr:colOff>304800</xdr:colOff>
      <xdr:row>323</xdr:row>
      <xdr:rowOff>101600</xdr:rowOff>
    </xdr:to>
    <xdr:sp macro="" textlink="">
      <xdr:nvSpPr>
        <xdr:cNvPr id="71" name="AutoShape 71">
          <a:extLst>
            <a:ext uri="{FF2B5EF4-FFF2-40B4-BE49-F238E27FC236}">
              <a16:creationId xmlns:a16="http://schemas.microsoft.com/office/drawing/2014/main" id="{E6C1082D-0C64-2B44-8ECD-1318EE1EE458}"/>
            </a:ext>
          </a:extLst>
        </xdr:cNvPr>
        <xdr:cNvSpPr>
          <a:spLocks noChangeAspect="1" noChangeArrowheads="1"/>
        </xdr:cNvSpPr>
      </xdr:nvSpPr>
      <xdr:spPr bwMode="auto">
        <a:xfrm>
          <a:off x="825500" y="6744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324</xdr:row>
      <xdr:rowOff>0</xdr:rowOff>
    </xdr:from>
    <xdr:to>
      <xdr:col>2</xdr:col>
      <xdr:colOff>304800</xdr:colOff>
      <xdr:row>325</xdr:row>
      <xdr:rowOff>101600</xdr:rowOff>
    </xdr:to>
    <xdr:sp macro="" textlink="">
      <xdr:nvSpPr>
        <xdr:cNvPr id="72" name="AutoShape 72">
          <a:extLst>
            <a:ext uri="{FF2B5EF4-FFF2-40B4-BE49-F238E27FC236}">
              <a16:creationId xmlns:a16="http://schemas.microsoft.com/office/drawing/2014/main" id="{71DAFAA7-38FC-4444-8CF4-DC3D876147E6}"/>
            </a:ext>
          </a:extLst>
        </xdr:cNvPr>
        <xdr:cNvSpPr>
          <a:spLocks noChangeAspect="1" noChangeArrowheads="1"/>
        </xdr:cNvSpPr>
      </xdr:nvSpPr>
      <xdr:spPr bwMode="auto">
        <a:xfrm>
          <a:off x="825500" y="6785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326</xdr:row>
      <xdr:rowOff>0</xdr:rowOff>
    </xdr:from>
    <xdr:to>
      <xdr:col>2</xdr:col>
      <xdr:colOff>304800</xdr:colOff>
      <xdr:row>327</xdr:row>
      <xdr:rowOff>101600</xdr:rowOff>
    </xdr:to>
    <xdr:sp macro="" textlink="">
      <xdr:nvSpPr>
        <xdr:cNvPr id="73" name="AutoShape 73">
          <a:extLst>
            <a:ext uri="{FF2B5EF4-FFF2-40B4-BE49-F238E27FC236}">
              <a16:creationId xmlns:a16="http://schemas.microsoft.com/office/drawing/2014/main" id="{065313FF-F679-E348-8C52-051126C8FAC9}"/>
            </a:ext>
          </a:extLst>
        </xdr:cNvPr>
        <xdr:cNvSpPr>
          <a:spLocks noChangeAspect="1" noChangeArrowheads="1"/>
        </xdr:cNvSpPr>
      </xdr:nvSpPr>
      <xdr:spPr bwMode="auto">
        <a:xfrm>
          <a:off x="825500" y="682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328</xdr:row>
      <xdr:rowOff>0</xdr:rowOff>
    </xdr:from>
    <xdr:to>
      <xdr:col>2</xdr:col>
      <xdr:colOff>304800</xdr:colOff>
      <xdr:row>329</xdr:row>
      <xdr:rowOff>101600</xdr:rowOff>
    </xdr:to>
    <xdr:sp macro="" textlink="">
      <xdr:nvSpPr>
        <xdr:cNvPr id="74" name="AutoShape 74">
          <a:extLst>
            <a:ext uri="{FF2B5EF4-FFF2-40B4-BE49-F238E27FC236}">
              <a16:creationId xmlns:a16="http://schemas.microsoft.com/office/drawing/2014/main" id="{671E64F5-745F-D349-9304-5F2E8CD28FC2}"/>
            </a:ext>
          </a:extLst>
        </xdr:cNvPr>
        <xdr:cNvSpPr>
          <a:spLocks noChangeAspect="1" noChangeArrowheads="1"/>
        </xdr:cNvSpPr>
      </xdr:nvSpPr>
      <xdr:spPr bwMode="auto">
        <a:xfrm>
          <a:off x="825500" y="6866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330</xdr:row>
      <xdr:rowOff>0</xdr:rowOff>
    </xdr:from>
    <xdr:to>
      <xdr:col>2</xdr:col>
      <xdr:colOff>304800</xdr:colOff>
      <xdr:row>331</xdr:row>
      <xdr:rowOff>101600</xdr:rowOff>
    </xdr:to>
    <xdr:sp macro="" textlink="">
      <xdr:nvSpPr>
        <xdr:cNvPr id="75" name="AutoShape 75">
          <a:extLst>
            <a:ext uri="{FF2B5EF4-FFF2-40B4-BE49-F238E27FC236}">
              <a16:creationId xmlns:a16="http://schemas.microsoft.com/office/drawing/2014/main" id="{7CFA372A-DFDD-0045-B63E-A4078D60C05A}"/>
            </a:ext>
          </a:extLst>
        </xdr:cNvPr>
        <xdr:cNvSpPr>
          <a:spLocks noChangeAspect="1" noChangeArrowheads="1"/>
        </xdr:cNvSpPr>
      </xdr:nvSpPr>
      <xdr:spPr bwMode="auto">
        <a:xfrm>
          <a:off x="825500" y="6907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332</xdr:row>
      <xdr:rowOff>0</xdr:rowOff>
    </xdr:from>
    <xdr:to>
      <xdr:col>2</xdr:col>
      <xdr:colOff>304800</xdr:colOff>
      <xdr:row>333</xdr:row>
      <xdr:rowOff>101600</xdr:rowOff>
    </xdr:to>
    <xdr:sp macro="" textlink="">
      <xdr:nvSpPr>
        <xdr:cNvPr id="76" name="AutoShape 76">
          <a:extLst>
            <a:ext uri="{FF2B5EF4-FFF2-40B4-BE49-F238E27FC236}">
              <a16:creationId xmlns:a16="http://schemas.microsoft.com/office/drawing/2014/main" id="{4939898C-A774-C243-A23E-7DF4561A9D6E}"/>
            </a:ext>
          </a:extLst>
        </xdr:cNvPr>
        <xdr:cNvSpPr>
          <a:spLocks noChangeAspect="1" noChangeArrowheads="1"/>
        </xdr:cNvSpPr>
      </xdr:nvSpPr>
      <xdr:spPr bwMode="auto">
        <a:xfrm>
          <a:off x="825500" y="6948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334</xdr:row>
      <xdr:rowOff>0</xdr:rowOff>
    </xdr:from>
    <xdr:to>
      <xdr:col>2</xdr:col>
      <xdr:colOff>304800</xdr:colOff>
      <xdr:row>335</xdr:row>
      <xdr:rowOff>101600</xdr:rowOff>
    </xdr:to>
    <xdr:sp macro="" textlink="">
      <xdr:nvSpPr>
        <xdr:cNvPr id="77" name="AutoShape 77">
          <a:extLst>
            <a:ext uri="{FF2B5EF4-FFF2-40B4-BE49-F238E27FC236}">
              <a16:creationId xmlns:a16="http://schemas.microsoft.com/office/drawing/2014/main" id="{E4D5A293-6C01-0141-95A4-39F7E5572C4C}"/>
            </a:ext>
          </a:extLst>
        </xdr:cNvPr>
        <xdr:cNvSpPr>
          <a:spLocks noChangeAspect="1" noChangeArrowheads="1"/>
        </xdr:cNvSpPr>
      </xdr:nvSpPr>
      <xdr:spPr bwMode="auto">
        <a:xfrm>
          <a:off x="825500" y="6988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336</xdr:row>
      <xdr:rowOff>0</xdr:rowOff>
    </xdr:from>
    <xdr:to>
      <xdr:col>2</xdr:col>
      <xdr:colOff>304800</xdr:colOff>
      <xdr:row>337</xdr:row>
      <xdr:rowOff>101600</xdr:rowOff>
    </xdr:to>
    <xdr:sp macro="" textlink="">
      <xdr:nvSpPr>
        <xdr:cNvPr id="78" name="AutoShape 78">
          <a:extLst>
            <a:ext uri="{FF2B5EF4-FFF2-40B4-BE49-F238E27FC236}">
              <a16:creationId xmlns:a16="http://schemas.microsoft.com/office/drawing/2014/main" id="{5D766BA8-D722-9642-9A6D-627C6D72A065}"/>
            </a:ext>
          </a:extLst>
        </xdr:cNvPr>
        <xdr:cNvSpPr>
          <a:spLocks noChangeAspect="1" noChangeArrowheads="1"/>
        </xdr:cNvSpPr>
      </xdr:nvSpPr>
      <xdr:spPr bwMode="auto">
        <a:xfrm>
          <a:off x="825500" y="7029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338</xdr:row>
      <xdr:rowOff>0</xdr:rowOff>
    </xdr:from>
    <xdr:to>
      <xdr:col>2</xdr:col>
      <xdr:colOff>304800</xdr:colOff>
      <xdr:row>339</xdr:row>
      <xdr:rowOff>101600</xdr:rowOff>
    </xdr:to>
    <xdr:sp macro="" textlink="">
      <xdr:nvSpPr>
        <xdr:cNvPr id="79" name="AutoShape 79">
          <a:extLst>
            <a:ext uri="{FF2B5EF4-FFF2-40B4-BE49-F238E27FC236}">
              <a16:creationId xmlns:a16="http://schemas.microsoft.com/office/drawing/2014/main" id="{00E0F81D-5343-A548-A826-C2F47358A9F2}"/>
            </a:ext>
          </a:extLst>
        </xdr:cNvPr>
        <xdr:cNvSpPr>
          <a:spLocks noChangeAspect="1" noChangeArrowheads="1"/>
        </xdr:cNvSpPr>
      </xdr:nvSpPr>
      <xdr:spPr bwMode="auto">
        <a:xfrm>
          <a:off x="825500" y="7070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340</xdr:row>
      <xdr:rowOff>0</xdr:rowOff>
    </xdr:from>
    <xdr:to>
      <xdr:col>2</xdr:col>
      <xdr:colOff>304800</xdr:colOff>
      <xdr:row>341</xdr:row>
      <xdr:rowOff>101600</xdr:rowOff>
    </xdr:to>
    <xdr:sp macro="" textlink="">
      <xdr:nvSpPr>
        <xdr:cNvPr id="80" name="AutoShape 80">
          <a:extLst>
            <a:ext uri="{FF2B5EF4-FFF2-40B4-BE49-F238E27FC236}">
              <a16:creationId xmlns:a16="http://schemas.microsoft.com/office/drawing/2014/main" id="{834E42DA-C06B-1846-80D6-6394CDBD5A6B}"/>
            </a:ext>
          </a:extLst>
        </xdr:cNvPr>
        <xdr:cNvSpPr>
          <a:spLocks noChangeAspect="1" noChangeArrowheads="1"/>
        </xdr:cNvSpPr>
      </xdr:nvSpPr>
      <xdr:spPr bwMode="auto">
        <a:xfrm>
          <a:off x="825500" y="7110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342</xdr:row>
      <xdr:rowOff>0</xdr:rowOff>
    </xdr:from>
    <xdr:to>
      <xdr:col>2</xdr:col>
      <xdr:colOff>304800</xdr:colOff>
      <xdr:row>343</xdr:row>
      <xdr:rowOff>101600</xdr:rowOff>
    </xdr:to>
    <xdr:sp macro="" textlink="">
      <xdr:nvSpPr>
        <xdr:cNvPr id="81" name="AutoShape 81">
          <a:extLst>
            <a:ext uri="{FF2B5EF4-FFF2-40B4-BE49-F238E27FC236}">
              <a16:creationId xmlns:a16="http://schemas.microsoft.com/office/drawing/2014/main" id="{4C6B0E3D-EAB6-7745-9F58-B196D28B542F}"/>
            </a:ext>
          </a:extLst>
        </xdr:cNvPr>
        <xdr:cNvSpPr>
          <a:spLocks noChangeAspect="1" noChangeArrowheads="1"/>
        </xdr:cNvSpPr>
      </xdr:nvSpPr>
      <xdr:spPr bwMode="auto">
        <a:xfrm>
          <a:off x="825500" y="7151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344</xdr:row>
      <xdr:rowOff>0</xdr:rowOff>
    </xdr:from>
    <xdr:to>
      <xdr:col>2</xdr:col>
      <xdr:colOff>304800</xdr:colOff>
      <xdr:row>345</xdr:row>
      <xdr:rowOff>101600</xdr:rowOff>
    </xdr:to>
    <xdr:sp macro="" textlink="">
      <xdr:nvSpPr>
        <xdr:cNvPr id="82" name="AutoShape 82">
          <a:extLst>
            <a:ext uri="{FF2B5EF4-FFF2-40B4-BE49-F238E27FC236}">
              <a16:creationId xmlns:a16="http://schemas.microsoft.com/office/drawing/2014/main" id="{38C2C2C7-B235-004A-8BEC-1502508ADAA7}"/>
            </a:ext>
          </a:extLst>
        </xdr:cNvPr>
        <xdr:cNvSpPr>
          <a:spLocks noChangeAspect="1" noChangeArrowheads="1"/>
        </xdr:cNvSpPr>
      </xdr:nvSpPr>
      <xdr:spPr bwMode="auto">
        <a:xfrm>
          <a:off x="825500" y="7192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346</xdr:row>
      <xdr:rowOff>0</xdr:rowOff>
    </xdr:from>
    <xdr:to>
      <xdr:col>2</xdr:col>
      <xdr:colOff>304800</xdr:colOff>
      <xdr:row>347</xdr:row>
      <xdr:rowOff>101600</xdr:rowOff>
    </xdr:to>
    <xdr:sp macro="" textlink="">
      <xdr:nvSpPr>
        <xdr:cNvPr id="83" name="AutoShape 83">
          <a:extLst>
            <a:ext uri="{FF2B5EF4-FFF2-40B4-BE49-F238E27FC236}">
              <a16:creationId xmlns:a16="http://schemas.microsoft.com/office/drawing/2014/main" id="{EA256710-9A4D-8042-A512-FE39C7D282F7}"/>
            </a:ext>
          </a:extLst>
        </xdr:cNvPr>
        <xdr:cNvSpPr>
          <a:spLocks noChangeAspect="1" noChangeArrowheads="1"/>
        </xdr:cNvSpPr>
      </xdr:nvSpPr>
      <xdr:spPr bwMode="auto">
        <a:xfrm>
          <a:off x="825500" y="7232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348</xdr:row>
      <xdr:rowOff>0</xdr:rowOff>
    </xdr:from>
    <xdr:to>
      <xdr:col>2</xdr:col>
      <xdr:colOff>304800</xdr:colOff>
      <xdr:row>349</xdr:row>
      <xdr:rowOff>101600</xdr:rowOff>
    </xdr:to>
    <xdr:sp macro="" textlink="">
      <xdr:nvSpPr>
        <xdr:cNvPr id="84" name="AutoShape 84">
          <a:extLst>
            <a:ext uri="{FF2B5EF4-FFF2-40B4-BE49-F238E27FC236}">
              <a16:creationId xmlns:a16="http://schemas.microsoft.com/office/drawing/2014/main" id="{4C71DD3C-E99D-B941-AF17-D893FB7FEAB0}"/>
            </a:ext>
          </a:extLst>
        </xdr:cNvPr>
        <xdr:cNvSpPr>
          <a:spLocks noChangeAspect="1" noChangeArrowheads="1"/>
        </xdr:cNvSpPr>
      </xdr:nvSpPr>
      <xdr:spPr bwMode="auto">
        <a:xfrm>
          <a:off x="825500" y="7273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350</xdr:row>
      <xdr:rowOff>0</xdr:rowOff>
    </xdr:from>
    <xdr:to>
      <xdr:col>2</xdr:col>
      <xdr:colOff>304800</xdr:colOff>
      <xdr:row>351</xdr:row>
      <xdr:rowOff>101600</xdr:rowOff>
    </xdr:to>
    <xdr:sp macro="" textlink="">
      <xdr:nvSpPr>
        <xdr:cNvPr id="85" name="AutoShape 85">
          <a:extLst>
            <a:ext uri="{FF2B5EF4-FFF2-40B4-BE49-F238E27FC236}">
              <a16:creationId xmlns:a16="http://schemas.microsoft.com/office/drawing/2014/main" id="{BE7BFFD9-0341-7647-AFFC-4BBED7FB8B1C}"/>
            </a:ext>
          </a:extLst>
        </xdr:cNvPr>
        <xdr:cNvSpPr>
          <a:spLocks noChangeAspect="1" noChangeArrowheads="1"/>
        </xdr:cNvSpPr>
      </xdr:nvSpPr>
      <xdr:spPr bwMode="auto">
        <a:xfrm>
          <a:off x="825500" y="7313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352</xdr:row>
      <xdr:rowOff>0</xdr:rowOff>
    </xdr:from>
    <xdr:to>
      <xdr:col>2</xdr:col>
      <xdr:colOff>304800</xdr:colOff>
      <xdr:row>353</xdr:row>
      <xdr:rowOff>101600</xdr:rowOff>
    </xdr:to>
    <xdr:sp macro="" textlink="">
      <xdr:nvSpPr>
        <xdr:cNvPr id="86" name="AutoShape 86">
          <a:extLst>
            <a:ext uri="{FF2B5EF4-FFF2-40B4-BE49-F238E27FC236}">
              <a16:creationId xmlns:a16="http://schemas.microsoft.com/office/drawing/2014/main" id="{6A6B7A1A-0CBE-2A4A-AB49-2808D340C9C7}"/>
            </a:ext>
          </a:extLst>
        </xdr:cNvPr>
        <xdr:cNvSpPr>
          <a:spLocks noChangeAspect="1" noChangeArrowheads="1"/>
        </xdr:cNvSpPr>
      </xdr:nvSpPr>
      <xdr:spPr bwMode="auto">
        <a:xfrm>
          <a:off x="825500" y="7354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354</xdr:row>
      <xdr:rowOff>0</xdr:rowOff>
    </xdr:from>
    <xdr:to>
      <xdr:col>2</xdr:col>
      <xdr:colOff>304800</xdr:colOff>
      <xdr:row>355</xdr:row>
      <xdr:rowOff>101600</xdr:rowOff>
    </xdr:to>
    <xdr:sp macro="" textlink="">
      <xdr:nvSpPr>
        <xdr:cNvPr id="87" name="AutoShape 87">
          <a:extLst>
            <a:ext uri="{FF2B5EF4-FFF2-40B4-BE49-F238E27FC236}">
              <a16:creationId xmlns:a16="http://schemas.microsoft.com/office/drawing/2014/main" id="{D5235F9E-1A36-B440-8A59-3654B64BA794}"/>
            </a:ext>
          </a:extLst>
        </xdr:cNvPr>
        <xdr:cNvSpPr>
          <a:spLocks noChangeAspect="1" noChangeArrowheads="1"/>
        </xdr:cNvSpPr>
      </xdr:nvSpPr>
      <xdr:spPr bwMode="auto">
        <a:xfrm>
          <a:off x="825500" y="7395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356</xdr:row>
      <xdr:rowOff>0</xdr:rowOff>
    </xdr:from>
    <xdr:to>
      <xdr:col>2</xdr:col>
      <xdr:colOff>304800</xdr:colOff>
      <xdr:row>357</xdr:row>
      <xdr:rowOff>101600</xdr:rowOff>
    </xdr:to>
    <xdr:sp macro="" textlink="">
      <xdr:nvSpPr>
        <xdr:cNvPr id="88" name="AutoShape 88">
          <a:extLst>
            <a:ext uri="{FF2B5EF4-FFF2-40B4-BE49-F238E27FC236}">
              <a16:creationId xmlns:a16="http://schemas.microsoft.com/office/drawing/2014/main" id="{4165D9BE-4154-D947-9E4B-B19DF2A07D45}"/>
            </a:ext>
          </a:extLst>
        </xdr:cNvPr>
        <xdr:cNvSpPr>
          <a:spLocks noChangeAspect="1" noChangeArrowheads="1"/>
        </xdr:cNvSpPr>
      </xdr:nvSpPr>
      <xdr:spPr bwMode="auto">
        <a:xfrm>
          <a:off x="825500" y="7435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358</xdr:row>
      <xdr:rowOff>0</xdr:rowOff>
    </xdr:from>
    <xdr:to>
      <xdr:col>2</xdr:col>
      <xdr:colOff>304800</xdr:colOff>
      <xdr:row>359</xdr:row>
      <xdr:rowOff>101600</xdr:rowOff>
    </xdr:to>
    <xdr:sp macro="" textlink="">
      <xdr:nvSpPr>
        <xdr:cNvPr id="89" name="AutoShape 89">
          <a:extLst>
            <a:ext uri="{FF2B5EF4-FFF2-40B4-BE49-F238E27FC236}">
              <a16:creationId xmlns:a16="http://schemas.microsoft.com/office/drawing/2014/main" id="{94374B2B-5CBE-1148-BCC0-2659953F8689}"/>
            </a:ext>
          </a:extLst>
        </xdr:cNvPr>
        <xdr:cNvSpPr>
          <a:spLocks noChangeAspect="1" noChangeArrowheads="1"/>
        </xdr:cNvSpPr>
      </xdr:nvSpPr>
      <xdr:spPr bwMode="auto">
        <a:xfrm>
          <a:off x="825500" y="74764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360</xdr:row>
      <xdr:rowOff>0</xdr:rowOff>
    </xdr:from>
    <xdr:to>
      <xdr:col>2</xdr:col>
      <xdr:colOff>304800</xdr:colOff>
      <xdr:row>361</xdr:row>
      <xdr:rowOff>101600</xdr:rowOff>
    </xdr:to>
    <xdr:sp macro="" textlink="">
      <xdr:nvSpPr>
        <xdr:cNvPr id="90" name="AutoShape 90">
          <a:extLst>
            <a:ext uri="{FF2B5EF4-FFF2-40B4-BE49-F238E27FC236}">
              <a16:creationId xmlns:a16="http://schemas.microsoft.com/office/drawing/2014/main" id="{C2EC90C6-C412-8141-A197-F6F613AFB54D}"/>
            </a:ext>
          </a:extLst>
        </xdr:cNvPr>
        <xdr:cNvSpPr>
          <a:spLocks noChangeAspect="1" noChangeArrowheads="1"/>
        </xdr:cNvSpPr>
      </xdr:nvSpPr>
      <xdr:spPr bwMode="auto">
        <a:xfrm>
          <a:off x="825500" y="7517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362</xdr:row>
      <xdr:rowOff>0</xdr:rowOff>
    </xdr:from>
    <xdr:to>
      <xdr:col>2</xdr:col>
      <xdr:colOff>304800</xdr:colOff>
      <xdr:row>363</xdr:row>
      <xdr:rowOff>101600</xdr:rowOff>
    </xdr:to>
    <xdr:sp macro="" textlink="">
      <xdr:nvSpPr>
        <xdr:cNvPr id="91" name="AutoShape 91">
          <a:extLst>
            <a:ext uri="{FF2B5EF4-FFF2-40B4-BE49-F238E27FC236}">
              <a16:creationId xmlns:a16="http://schemas.microsoft.com/office/drawing/2014/main" id="{979B7BCB-51A2-5044-B543-72965DEA1BEB}"/>
            </a:ext>
          </a:extLst>
        </xdr:cNvPr>
        <xdr:cNvSpPr>
          <a:spLocks noChangeAspect="1" noChangeArrowheads="1"/>
        </xdr:cNvSpPr>
      </xdr:nvSpPr>
      <xdr:spPr bwMode="auto">
        <a:xfrm>
          <a:off x="825500" y="75577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364</xdr:row>
      <xdr:rowOff>0</xdr:rowOff>
    </xdr:from>
    <xdr:to>
      <xdr:col>2</xdr:col>
      <xdr:colOff>304800</xdr:colOff>
      <xdr:row>365</xdr:row>
      <xdr:rowOff>101600</xdr:rowOff>
    </xdr:to>
    <xdr:sp macro="" textlink="">
      <xdr:nvSpPr>
        <xdr:cNvPr id="92" name="AutoShape 92">
          <a:extLst>
            <a:ext uri="{FF2B5EF4-FFF2-40B4-BE49-F238E27FC236}">
              <a16:creationId xmlns:a16="http://schemas.microsoft.com/office/drawing/2014/main" id="{7613D038-C92B-FA4B-A34F-A59B73632852}"/>
            </a:ext>
          </a:extLst>
        </xdr:cNvPr>
        <xdr:cNvSpPr>
          <a:spLocks noChangeAspect="1" noChangeArrowheads="1"/>
        </xdr:cNvSpPr>
      </xdr:nvSpPr>
      <xdr:spPr bwMode="auto">
        <a:xfrm>
          <a:off x="825500" y="7598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366</xdr:row>
      <xdr:rowOff>0</xdr:rowOff>
    </xdr:from>
    <xdr:to>
      <xdr:col>2</xdr:col>
      <xdr:colOff>304800</xdr:colOff>
      <xdr:row>367</xdr:row>
      <xdr:rowOff>101600</xdr:rowOff>
    </xdr:to>
    <xdr:sp macro="" textlink="">
      <xdr:nvSpPr>
        <xdr:cNvPr id="93" name="AutoShape 93">
          <a:extLst>
            <a:ext uri="{FF2B5EF4-FFF2-40B4-BE49-F238E27FC236}">
              <a16:creationId xmlns:a16="http://schemas.microsoft.com/office/drawing/2014/main" id="{D5D861A4-2175-AF44-92A1-79D6DE3605F4}"/>
            </a:ext>
          </a:extLst>
        </xdr:cNvPr>
        <xdr:cNvSpPr>
          <a:spLocks noChangeAspect="1" noChangeArrowheads="1"/>
        </xdr:cNvSpPr>
      </xdr:nvSpPr>
      <xdr:spPr bwMode="auto">
        <a:xfrm>
          <a:off x="825500" y="763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368</xdr:row>
      <xdr:rowOff>0</xdr:rowOff>
    </xdr:from>
    <xdr:to>
      <xdr:col>2</xdr:col>
      <xdr:colOff>304800</xdr:colOff>
      <xdr:row>369</xdr:row>
      <xdr:rowOff>101600</xdr:rowOff>
    </xdr:to>
    <xdr:sp macro="" textlink="">
      <xdr:nvSpPr>
        <xdr:cNvPr id="94" name="AutoShape 94">
          <a:extLst>
            <a:ext uri="{FF2B5EF4-FFF2-40B4-BE49-F238E27FC236}">
              <a16:creationId xmlns:a16="http://schemas.microsoft.com/office/drawing/2014/main" id="{7D0E0CFC-7B68-BC45-A3D3-C7AC0BA754A1}"/>
            </a:ext>
          </a:extLst>
        </xdr:cNvPr>
        <xdr:cNvSpPr>
          <a:spLocks noChangeAspect="1" noChangeArrowheads="1"/>
        </xdr:cNvSpPr>
      </xdr:nvSpPr>
      <xdr:spPr bwMode="auto">
        <a:xfrm>
          <a:off x="825500" y="76796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370</xdr:row>
      <xdr:rowOff>0</xdr:rowOff>
    </xdr:from>
    <xdr:to>
      <xdr:col>2</xdr:col>
      <xdr:colOff>304800</xdr:colOff>
      <xdr:row>371</xdr:row>
      <xdr:rowOff>101600</xdr:rowOff>
    </xdr:to>
    <xdr:sp macro="" textlink="">
      <xdr:nvSpPr>
        <xdr:cNvPr id="95" name="AutoShape 95">
          <a:extLst>
            <a:ext uri="{FF2B5EF4-FFF2-40B4-BE49-F238E27FC236}">
              <a16:creationId xmlns:a16="http://schemas.microsoft.com/office/drawing/2014/main" id="{F7D098F2-F94D-9248-8D9F-C7374D0D1F8E}"/>
            </a:ext>
          </a:extLst>
        </xdr:cNvPr>
        <xdr:cNvSpPr>
          <a:spLocks noChangeAspect="1" noChangeArrowheads="1"/>
        </xdr:cNvSpPr>
      </xdr:nvSpPr>
      <xdr:spPr bwMode="auto">
        <a:xfrm>
          <a:off x="825500" y="77203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372</xdr:row>
      <xdr:rowOff>0</xdr:rowOff>
    </xdr:from>
    <xdr:to>
      <xdr:col>2</xdr:col>
      <xdr:colOff>304800</xdr:colOff>
      <xdr:row>373</xdr:row>
      <xdr:rowOff>101600</xdr:rowOff>
    </xdr:to>
    <xdr:sp macro="" textlink="">
      <xdr:nvSpPr>
        <xdr:cNvPr id="96" name="AutoShape 96">
          <a:extLst>
            <a:ext uri="{FF2B5EF4-FFF2-40B4-BE49-F238E27FC236}">
              <a16:creationId xmlns:a16="http://schemas.microsoft.com/office/drawing/2014/main" id="{F086B4B5-44B8-4941-BDED-831B81C12DF7}"/>
            </a:ext>
          </a:extLst>
        </xdr:cNvPr>
        <xdr:cNvSpPr>
          <a:spLocks noChangeAspect="1" noChangeArrowheads="1"/>
        </xdr:cNvSpPr>
      </xdr:nvSpPr>
      <xdr:spPr bwMode="auto">
        <a:xfrm>
          <a:off x="825500" y="77609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374</xdr:row>
      <xdr:rowOff>0</xdr:rowOff>
    </xdr:from>
    <xdr:to>
      <xdr:col>2</xdr:col>
      <xdr:colOff>304800</xdr:colOff>
      <xdr:row>375</xdr:row>
      <xdr:rowOff>101600</xdr:rowOff>
    </xdr:to>
    <xdr:sp macro="" textlink="">
      <xdr:nvSpPr>
        <xdr:cNvPr id="97" name="AutoShape 97">
          <a:extLst>
            <a:ext uri="{FF2B5EF4-FFF2-40B4-BE49-F238E27FC236}">
              <a16:creationId xmlns:a16="http://schemas.microsoft.com/office/drawing/2014/main" id="{E413EFD4-BE43-D545-872E-522D032C5D8A}"/>
            </a:ext>
          </a:extLst>
        </xdr:cNvPr>
        <xdr:cNvSpPr>
          <a:spLocks noChangeAspect="1" noChangeArrowheads="1"/>
        </xdr:cNvSpPr>
      </xdr:nvSpPr>
      <xdr:spPr bwMode="auto">
        <a:xfrm>
          <a:off x="825500" y="7801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376</xdr:row>
      <xdr:rowOff>0</xdr:rowOff>
    </xdr:from>
    <xdr:to>
      <xdr:col>2</xdr:col>
      <xdr:colOff>304800</xdr:colOff>
      <xdr:row>377</xdr:row>
      <xdr:rowOff>101600</xdr:rowOff>
    </xdr:to>
    <xdr:sp macro="" textlink="">
      <xdr:nvSpPr>
        <xdr:cNvPr id="98" name="AutoShape 98">
          <a:extLst>
            <a:ext uri="{FF2B5EF4-FFF2-40B4-BE49-F238E27FC236}">
              <a16:creationId xmlns:a16="http://schemas.microsoft.com/office/drawing/2014/main" id="{5A7DB643-338D-8B42-8069-2F506359097D}"/>
            </a:ext>
          </a:extLst>
        </xdr:cNvPr>
        <xdr:cNvSpPr>
          <a:spLocks noChangeAspect="1" noChangeArrowheads="1"/>
        </xdr:cNvSpPr>
      </xdr:nvSpPr>
      <xdr:spPr bwMode="auto">
        <a:xfrm>
          <a:off x="825500" y="7842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378</xdr:row>
      <xdr:rowOff>0</xdr:rowOff>
    </xdr:from>
    <xdr:to>
      <xdr:col>2</xdr:col>
      <xdr:colOff>304800</xdr:colOff>
      <xdr:row>379</xdr:row>
      <xdr:rowOff>101600</xdr:rowOff>
    </xdr:to>
    <xdr:sp macro="" textlink="">
      <xdr:nvSpPr>
        <xdr:cNvPr id="99" name="AutoShape 99">
          <a:extLst>
            <a:ext uri="{FF2B5EF4-FFF2-40B4-BE49-F238E27FC236}">
              <a16:creationId xmlns:a16="http://schemas.microsoft.com/office/drawing/2014/main" id="{658473A7-636E-1648-8CFF-8CD0B67D1508}"/>
            </a:ext>
          </a:extLst>
        </xdr:cNvPr>
        <xdr:cNvSpPr>
          <a:spLocks noChangeAspect="1" noChangeArrowheads="1"/>
        </xdr:cNvSpPr>
      </xdr:nvSpPr>
      <xdr:spPr bwMode="auto">
        <a:xfrm>
          <a:off x="825500" y="78828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380</xdr:row>
      <xdr:rowOff>0</xdr:rowOff>
    </xdr:from>
    <xdr:to>
      <xdr:col>2</xdr:col>
      <xdr:colOff>304800</xdr:colOff>
      <xdr:row>381</xdr:row>
      <xdr:rowOff>101600</xdr:rowOff>
    </xdr:to>
    <xdr:sp macro="" textlink="">
      <xdr:nvSpPr>
        <xdr:cNvPr id="100" name="AutoShape 100">
          <a:extLst>
            <a:ext uri="{FF2B5EF4-FFF2-40B4-BE49-F238E27FC236}">
              <a16:creationId xmlns:a16="http://schemas.microsoft.com/office/drawing/2014/main" id="{7001CF18-8A6D-8D42-BB2A-2DD0CC0B1AFF}"/>
            </a:ext>
          </a:extLst>
        </xdr:cNvPr>
        <xdr:cNvSpPr>
          <a:spLocks noChangeAspect="1" noChangeArrowheads="1"/>
        </xdr:cNvSpPr>
      </xdr:nvSpPr>
      <xdr:spPr bwMode="auto">
        <a:xfrm>
          <a:off x="825500" y="79235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382</xdr:row>
      <xdr:rowOff>0</xdr:rowOff>
    </xdr:from>
    <xdr:to>
      <xdr:col>2</xdr:col>
      <xdr:colOff>304800</xdr:colOff>
      <xdr:row>383</xdr:row>
      <xdr:rowOff>101600</xdr:rowOff>
    </xdr:to>
    <xdr:sp macro="" textlink="">
      <xdr:nvSpPr>
        <xdr:cNvPr id="101" name="AutoShape 101">
          <a:extLst>
            <a:ext uri="{FF2B5EF4-FFF2-40B4-BE49-F238E27FC236}">
              <a16:creationId xmlns:a16="http://schemas.microsoft.com/office/drawing/2014/main" id="{387DFE80-EE97-7B48-9FC7-F4D53BE7FF54}"/>
            </a:ext>
          </a:extLst>
        </xdr:cNvPr>
        <xdr:cNvSpPr>
          <a:spLocks noChangeAspect="1" noChangeArrowheads="1"/>
        </xdr:cNvSpPr>
      </xdr:nvSpPr>
      <xdr:spPr bwMode="auto">
        <a:xfrm>
          <a:off x="825500" y="79641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384</xdr:row>
      <xdr:rowOff>0</xdr:rowOff>
    </xdr:from>
    <xdr:to>
      <xdr:col>2</xdr:col>
      <xdr:colOff>304800</xdr:colOff>
      <xdr:row>385</xdr:row>
      <xdr:rowOff>101600</xdr:rowOff>
    </xdr:to>
    <xdr:sp macro="" textlink="">
      <xdr:nvSpPr>
        <xdr:cNvPr id="102" name="AutoShape 102">
          <a:extLst>
            <a:ext uri="{FF2B5EF4-FFF2-40B4-BE49-F238E27FC236}">
              <a16:creationId xmlns:a16="http://schemas.microsoft.com/office/drawing/2014/main" id="{1293A5AF-7A08-3749-BB50-E5421FB3F3E3}"/>
            </a:ext>
          </a:extLst>
        </xdr:cNvPr>
        <xdr:cNvSpPr>
          <a:spLocks noChangeAspect="1" noChangeArrowheads="1"/>
        </xdr:cNvSpPr>
      </xdr:nvSpPr>
      <xdr:spPr bwMode="auto">
        <a:xfrm>
          <a:off x="825500" y="80048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386</xdr:row>
      <xdr:rowOff>0</xdr:rowOff>
    </xdr:from>
    <xdr:to>
      <xdr:col>2</xdr:col>
      <xdr:colOff>304800</xdr:colOff>
      <xdr:row>387</xdr:row>
      <xdr:rowOff>101600</xdr:rowOff>
    </xdr:to>
    <xdr:sp macro="" textlink="">
      <xdr:nvSpPr>
        <xdr:cNvPr id="103" name="AutoShape 103">
          <a:extLst>
            <a:ext uri="{FF2B5EF4-FFF2-40B4-BE49-F238E27FC236}">
              <a16:creationId xmlns:a16="http://schemas.microsoft.com/office/drawing/2014/main" id="{62535E37-B2F0-A340-BC2E-CFAE52858642}"/>
            </a:ext>
          </a:extLst>
        </xdr:cNvPr>
        <xdr:cNvSpPr>
          <a:spLocks noChangeAspect="1" noChangeArrowheads="1"/>
        </xdr:cNvSpPr>
      </xdr:nvSpPr>
      <xdr:spPr bwMode="auto">
        <a:xfrm>
          <a:off x="825500" y="8045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388</xdr:row>
      <xdr:rowOff>0</xdr:rowOff>
    </xdr:from>
    <xdr:to>
      <xdr:col>2</xdr:col>
      <xdr:colOff>304800</xdr:colOff>
      <xdr:row>389</xdr:row>
      <xdr:rowOff>101600</xdr:rowOff>
    </xdr:to>
    <xdr:sp macro="" textlink="">
      <xdr:nvSpPr>
        <xdr:cNvPr id="104" name="AutoShape 104">
          <a:extLst>
            <a:ext uri="{FF2B5EF4-FFF2-40B4-BE49-F238E27FC236}">
              <a16:creationId xmlns:a16="http://schemas.microsoft.com/office/drawing/2014/main" id="{B00987C8-9B4B-DD49-8B62-E1739732CBE9}"/>
            </a:ext>
          </a:extLst>
        </xdr:cNvPr>
        <xdr:cNvSpPr>
          <a:spLocks noChangeAspect="1" noChangeArrowheads="1"/>
        </xdr:cNvSpPr>
      </xdr:nvSpPr>
      <xdr:spPr bwMode="auto">
        <a:xfrm>
          <a:off x="825500" y="80860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390</xdr:row>
      <xdr:rowOff>0</xdr:rowOff>
    </xdr:from>
    <xdr:to>
      <xdr:col>2</xdr:col>
      <xdr:colOff>304800</xdr:colOff>
      <xdr:row>391</xdr:row>
      <xdr:rowOff>101600</xdr:rowOff>
    </xdr:to>
    <xdr:sp macro="" textlink="">
      <xdr:nvSpPr>
        <xdr:cNvPr id="105" name="AutoShape 105">
          <a:extLst>
            <a:ext uri="{FF2B5EF4-FFF2-40B4-BE49-F238E27FC236}">
              <a16:creationId xmlns:a16="http://schemas.microsoft.com/office/drawing/2014/main" id="{57AFE789-C182-3545-8075-1622E6B337E6}"/>
            </a:ext>
          </a:extLst>
        </xdr:cNvPr>
        <xdr:cNvSpPr>
          <a:spLocks noChangeAspect="1" noChangeArrowheads="1"/>
        </xdr:cNvSpPr>
      </xdr:nvSpPr>
      <xdr:spPr bwMode="auto">
        <a:xfrm>
          <a:off x="825500" y="81267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392</xdr:row>
      <xdr:rowOff>0</xdr:rowOff>
    </xdr:from>
    <xdr:to>
      <xdr:col>2</xdr:col>
      <xdr:colOff>304800</xdr:colOff>
      <xdr:row>393</xdr:row>
      <xdr:rowOff>101600</xdr:rowOff>
    </xdr:to>
    <xdr:sp macro="" textlink="">
      <xdr:nvSpPr>
        <xdr:cNvPr id="106" name="AutoShape 106">
          <a:extLst>
            <a:ext uri="{FF2B5EF4-FFF2-40B4-BE49-F238E27FC236}">
              <a16:creationId xmlns:a16="http://schemas.microsoft.com/office/drawing/2014/main" id="{265BF3A8-9264-A74A-81D7-9DB20051B83D}"/>
            </a:ext>
          </a:extLst>
        </xdr:cNvPr>
        <xdr:cNvSpPr>
          <a:spLocks noChangeAspect="1" noChangeArrowheads="1"/>
        </xdr:cNvSpPr>
      </xdr:nvSpPr>
      <xdr:spPr bwMode="auto">
        <a:xfrm>
          <a:off x="825500" y="81673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394</xdr:row>
      <xdr:rowOff>0</xdr:rowOff>
    </xdr:from>
    <xdr:to>
      <xdr:col>2</xdr:col>
      <xdr:colOff>304800</xdr:colOff>
      <xdr:row>395</xdr:row>
      <xdr:rowOff>101600</xdr:rowOff>
    </xdr:to>
    <xdr:sp macro="" textlink="">
      <xdr:nvSpPr>
        <xdr:cNvPr id="107" name="AutoShape 107">
          <a:extLst>
            <a:ext uri="{FF2B5EF4-FFF2-40B4-BE49-F238E27FC236}">
              <a16:creationId xmlns:a16="http://schemas.microsoft.com/office/drawing/2014/main" id="{3424109E-9A83-7E44-A519-D9DED55A2868}"/>
            </a:ext>
          </a:extLst>
        </xdr:cNvPr>
        <xdr:cNvSpPr>
          <a:spLocks noChangeAspect="1" noChangeArrowheads="1"/>
        </xdr:cNvSpPr>
      </xdr:nvSpPr>
      <xdr:spPr bwMode="auto">
        <a:xfrm>
          <a:off x="825500" y="8208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396</xdr:row>
      <xdr:rowOff>0</xdr:rowOff>
    </xdr:from>
    <xdr:to>
      <xdr:col>2</xdr:col>
      <xdr:colOff>304800</xdr:colOff>
      <xdr:row>397</xdr:row>
      <xdr:rowOff>101600</xdr:rowOff>
    </xdr:to>
    <xdr:sp macro="" textlink="">
      <xdr:nvSpPr>
        <xdr:cNvPr id="108" name="AutoShape 108">
          <a:extLst>
            <a:ext uri="{FF2B5EF4-FFF2-40B4-BE49-F238E27FC236}">
              <a16:creationId xmlns:a16="http://schemas.microsoft.com/office/drawing/2014/main" id="{76398CBC-1E88-E74C-BAF6-02C334F1AE7A}"/>
            </a:ext>
          </a:extLst>
        </xdr:cNvPr>
        <xdr:cNvSpPr>
          <a:spLocks noChangeAspect="1" noChangeArrowheads="1"/>
        </xdr:cNvSpPr>
      </xdr:nvSpPr>
      <xdr:spPr bwMode="auto">
        <a:xfrm>
          <a:off x="825500" y="8248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398</xdr:row>
      <xdr:rowOff>0</xdr:rowOff>
    </xdr:from>
    <xdr:to>
      <xdr:col>2</xdr:col>
      <xdr:colOff>304800</xdr:colOff>
      <xdr:row>399</xdr:row>
      <xdr:rowOff>101600</xdr:rowOff>
    </xdr:to>
    <xdr:sp macro="" textlink="">
      <xdr:nvSpPr>
        <xdr:cNvPr id="109" name="AutoShape 109">
          <a:extLst>
            <a:ext uri="{FF2B5EF4-FFF2-40B4-BE49-F238E27FC236}">
              <a16:creationId xmlns:a16="http://schemas.microsoft.com/office/drawing/2014/main" id="{0A69DE7B-439E-684A-A551-71FA1E57B244}"/>
            </a:ext>
          </a:extLst>
        </xdr:cNvPr>
        <xdr:cNvSpPr>
          <a:spLocks noChangeAspect="1" noChangeArrowheads="1"/>
        </xdr:cNvSpPr>
      </xdr:nvSpPr>
      <xdr:spPr bwMode="auto">
        <a:xfrm>
          <a:off x="825500" y="8289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400</xdr:row>
      <xdr:rowOff>0</xdr:rowOff>
    </xdr:from>
    <xdr:to>
      <xdr:col>2</xdr:col>
      <xdr:colOff>304800</xdr:colOff>
      <xdr:row>401</xdr:row>
      <xdr:rowOff>101600</xdr:rowOff>
    </xdr:to>
    <xdr:sp macro="" textlink="">
      <xdr:nvSpPr>
        <xdr:cNvPr id="110" name="AutoShape 110">
          <a:extLst>
            <a:ext uri="{FF2B5EF4-FFF2-40B4-BE49-F238E27FC236}">
              <a16:creationId xmlns:a16="http://schemas.microsoft.com/office/drawing/2014/main" id="{3B51B887-2617-DC4F-82B0-F260017DF3C3}"/>
            </a:ext>
          </a:extLst>
        </xdr:cNvPr>
        <xdr:cNvSpPr>
          <a:spLocks noChangeAspect="1" noChangeArrowheads="1"/>
        </xdr:cNvSpPr>
      </xdr:nvSpPr>
      <xdr:spPr bwMode="auto">
        <a:xfrm>
          <a:off x="825500" y="83299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402</xdr:row>
      <xdr:rowOff>0</xdr:rowOff>
    </xdr:from>
    <xdr:to>
      <xdr:col>2</xdr:col>
      <xdr:colOff>304800</xdr:colOff>
      <xdr:row>403</xdr:row>
      <xdr:rowOff>101600</xdr:rowOff>
    </xdr:to>
    <xdr:sp macro="" textlink="">
      <xdr:nvSpPr>
        <xdr:cNvPr id="111" name="AutoShape 111">
          <a:extLst>
            <a:ext uri="{FF2B5EF4-FFF2-40B4-BE49-F238E27FC236}">
              <a16:creationId xmlns:a16="http://schemas.microsoft.com/office/drawing/2014/main" id="{04259EDF-F0FE-5F40-9A2D-0F70E9C13BC8}"/>
            </a:ext>
          </a:extLst>
        </xdr:cNvPr>
        <xdr:cNvSpPr>
          <a:spLocks noChangeAspect="1" noChangeArrowheads="1"/>
        </xdr:cNvSpPr>
      </xdr:nvSpPr>
      <xdr:spPr bwMode="auto">
        <a:xfrm>
          <a:off x="825500" y="83705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404</xdr:row>
      <xdr:rowOff>0</xdr:rowOff>
    </xdr:from>
    <xdr:to>
      <xdr:col>2</xdr:col>
      <xdr:colOff>304800</xdr:colOff>
      <xdr:row>405</xdr:row>
      <xdr:rowOff>101600</xdr:rowOff>
    </xdr:to>
    <xdr:sp macro="" textlink="">
      <xdr:nvSpPr>
        <xdr:cNvPr id="112" name="AutoShape 112">
          <a:extLst>
            <a:ext uri="{FF2B5EF4-FFF2-40B4-BE49-F238E27FC236}">
              <a16:creationId xmlns:a16="http://schemas.microsoft.com/office/drawing/2014/main" id="{7D069DD6-17A3-A047-A88B-35206843E298}"/>
            </a:ext>
          </a:extLst>
        </xdr:cNvPr>
        <xdr:cNvSpPr>
          <a:spLocks noChangeAspect="1" noChangeArrowheads="1"/>
        </xdr:cNvSpPr>
      </xdr:nvSpPr>
      <xdr:spPr bwMode="auto">
        <a:xfrm>
          <a:off x="825500" y="8411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C6BEF-7F92-6C49-A554-DC8BBB2B70C5}">
  <dimension ref="A1:Q297"/>
  <sheetViews>
    <sheetView tabSelected="1" workbookViewId="0">
      <pane ySplit="1" topLeftCell="A37" activePane="bottomLeft" state="frozen"/>
      <selection pane="bottomLeft" activeCell="C48" sqref="C48"/>
    </sheetView>
  </sheetViews>
  <sheetFormatPr baseColWidth="10" defaultRowHeight="16" x14ac:dyDescent="0.2"/>
  <cols>
    <col min="2" max="2" width="10.83203125" style="5"/>
    <col min="3" max="3" width="12.5" bestFit="1" customWidth="1"/>
    <col min="5" max="5" width="10.83203125" style="4"/>
    <col min="6" max="6" width="35.33203125" bestFit="1" customWidth="1"/>
    <col min="7" max="7" width="11.33203125" hidden="1" customWidth="1"/>
    <col min="8" max="9" width="8.6640625" customWidth="1"/>
    <col min="10" max="10" width="15.83203125" bestFit="1" customWidth="1"/>
    <col min="11" max="12" width="43.1640625" bestFit="1" customWidth="1"/>
  </cols>
  <sheetData>
    <row r="1" spans="1:17" x14ac:dyDescent="0.2">
      <c r="A1" s="6" t="s">
        <v>461</v>
      </c>
      <c r="B1" s="7" t="s">
        <v>0</v>
      </c>
      <c r="C1" s="1" t="s">
        <v>1</v>
      </c>
      <c r="D1" s="1" t="s">
        <v>2</v>
      </c>
      <c r="E1" s="3" t="s">
        <v>273</v>
      </c>
      <c r="F1" s="1" t="s">
        <v>3</v>
      </c>
      <c r="G1" s="1" t="s">
        <v>469</v>
      </c>
      <c r="H1" s="1" t="s">
        <v>470</v>
      </c>
      <c r="I1" s="1" t="s">
        <v>471</v>
      </c>
      <c r="J1" s="1" t="s">
        <v>4</v>
      </c>
      <c r="K1" s="1" t="s">
        <v>249</v>
      </c>
      <c r="L1" s="1" t="s">
        <v>250</v>
      </c>
      <c r="M1" s="1" t="s">
        <v>464</v>
      </c>
      <c r="N1" s="1" t="s">
        <v>465</v>
      </c>
      <c r="O1" s="1" t="s">
        <v>466</v>
      </c>
      <c r="P1" s="1" t="s">
        <v>467</v>
      </c>
      <c r="Q1" s="1" t="s">
        <v>468</v>
      </c>
    </row>
    <row r="2" spans="1:17" x14ac:dyDescent="0.2">
      <c r="A2">
        <v>14</v>
      </c>
      <c r="B2" s="5">
        <v>45409</v>
      </c>
      <c r="C2" s="2">
        <v>0.375</v>
      </c>
      <c r="D2">
        <v>3</v>
      </c>
      <c r="E2" s="4" t="str">
        <f>_xlfn.XLOOKUP(J2,Divisions!A:A,Divisions!F:F)&amp;TEXT(D2,IF(Q2,"-P0","-00"))</f>
        <v>5XX-03</v>
      </c>
      <c r="F2" t="s">
        <v>53</v>
      </c>
      <c r="G2" s="8" t="str">
        <f>_xlfn.XLOOKUP(F2,Venues!A:A,Venues!B:B)</f>
        <v>CAR-V</v>
      </c>
      <c r="H2" s="8" t="str">
        <f>LEFT(G2,3)</f>
        <v>CAR</v>
      </c>
      <c r="I2" s="8" t="str">
        <f>RIGHT(G2,1)</f>
        <v>V</v>
      </c>
      <c r="J2" t="s">
        <v>54</v>
      </c>
      <c r="K2" t="s">
        <v>55</v>
      </c>
      <c r="L2" t="s">
        <v>56</v>
      </c>
      <c r="Q2" t="b">
        <v>0</v>
      </c>
    </row>
    <row r="3" spans="1:17" x14ac:dyDescent="0.2">
      <c r="A3">
        <v>47</v>
      </c>
      <c r="B3" s="5">
        <v>45409</v>
      </c>
      <c r="C3" s="2">
        <v>0.45833333333333331</v>
      </c>
      <c r="D3">
        <v>1</v>
      </c>
      <c r="E3" s="4" t="str">
        <f>_xlfn.XLOOKUP(J3,Divisions!A:A,Divisions!F:F)&amp;TEXT(D3,IF(Q3,"-P0","-00"))</f>
        <v>5XX-01</v>
      </c>
      <c r="F3" t="s">
        <v>53</v>
      </c>
      <c r="G3" s="8" t="str">
        <f>_xlfn.XLOOKUP(F3,Venues!A:A,Venues!B:B)</f>
        <v>CAR-V</v>
      </c>
      <c r="H3" s="8" t="str">
        <f>LEFT(G3,3)</f>
        <v>CAR</v>
      </c>
      <c r="I3" s="8" t="str">
        <f>RIGHT(G3,1)</f>
        <v>V</v>
      </c>
      <c r="J3" t="s">
        <v>54</v>
      </c>
      <c r="K3" t="s">
        <v>134</v>
      </c>
      <c r="L3" t="s">
        <v>55</v>
      </c>
      <c r="Q3" t="b">
        <v>0</v>
      </c>
    </row>
    <row r="4" spans="1:17" x14ac:dyDescent="0.2">
      <c r="A4">
        <v>77</v>
      </c>
      <c r="B4" s="5">
        <v>45409</v>
      </c>
      <c r="C4" s="2">
        <v>0.54166666666666663</v>
      </c>
      <c r="D4">
        <v>5</v>
      </c>
      <c r="E4" s="4" t="str">
        <f>_xlfn.XLOOKUP(J4,Divisions!A:A,Divisions!F:F)&amp;TEXT(D4,IF(Q4,"-P0","-00"))</f>
        <v>5XX-05</v>
      </c>
      <c r="F4" t="s">
        <v>53</v>
      </c>
      <c r="G4" s="8" t="str">
        <f>_xlfn.XLOOKUP(F4,Venues!A:A,Venues!B:B)</f>
        <v>CAR-V</v>
      </c>
      <c r="H4" s="8" t="str">
        <f>LEFT(G4,3)</f>
        <v>CAR</v>
      </c>
      <c r="I4" s="8" t="str">
        <f>RIGHT(G4,1)</f>
        <v>V</v>
      </c>
      <c r="J4" t="s">
        <v>54</v>
      </c>
      <c r="K4" t="s">
        <v>56</v>
      </c>
      <c r="L4" t="s">
        <v>162</v>
      </c>
      <c r="Q4" t="b">
        <v>0</v>
      </c>
    </row>
    <row r="5" spans="1:17" x14ac:dyDescent="0.2">
      <c r="A5">
        <v>89</v>
      </c>
      <c r="B5" s="5">
        <v>45409</v>
      </c>
      <c r="C5" s="2">
        <v>0.54166666666666663</v>
      </c>
      <c r="D5">
        <v>6</v>
      </c>
      <c r="E5" s="4" t="str">
        <f>_xlfn.XLOOKUP(J5,Divisions!A:A,Divisions!F:F)&amp;TEXT(D5,IF(Q5,"-P0","-00"))</f>
        <v>5XX-06</v>
      </c>
      <c r="F5" t="s">
        <v>139</v>
      </c>
      <c r="G5" s="8" t="str">
        <f>_xlfn.XLOOKUP(F5,Venues!A:A,Venues!B:B)</f>
        <v>NED-5</v>
      </c>
      <c r="H5" s="8" t="str">
        <f>LEFT(G5,3)</f>
        <v>NED</v>
      </c>
      <c r="I5" s="8" t="str">
        <f>RIGHT(G5,1)</f>
        <v>5</v>
      </c>
      <c r="J5" t="s">
        <v>54</v>
      </c>
      <c r="K5" t="s">
        <v>77</v>
      </c>
      <c r="L5" t="s">
        <v>180</v>
      </c>
      <c r="Q5" t="b">
        <v>0</v>
      </c>
    </row>
    <row r="6" spans="1:17" x14ac:dyDescent="0.2">
      <c r="A6">
        <v>117</v>
      </c>
      <c r="B6" s="5">
        <v>45409</v>
      </c>
      <c r="C6" s="2">
        <v>0.625</v>
      </c>
      <c r="D6">
        <v>4</v>
      </c>
      <c r="E6" s="4" t="str">
        <f>_xlfn.XLOOKUP(J6,Divisions!A:A,Divisions!F:F)&amp;TEXT(D6,IF(Q6,"-P0","-00"))</f>
        <v>5XX-04</v>
      </c>
      <c r="F6" t="s">
        <v>53</v>
      </c>
      <c r="G6" s="8" t="str">
        <f>_xlfn.XLOOKUP(F6,Venues!A:A,Venues!B:B)</f>
        <v>CAR-V</v>
      </c>
      <c r="H6" s="8" t="str">
        <f>LEFT(G6,3)</f>
        <v>CAR</v>
      </c>
      <c r="I6" s="8" t="str">
        <f>RIGHT(G6,1)</f>
        <v>V</v>
      </c>
      <c r="J6" t="s">
        <v>54</v>
      </c>
      <c r="K6" t="s">
        <v>214</v>
      </c>
      <c r="L6" t="s">
        <v>134</v>
      </c>
      <c r="Q6" t="b">
        <v>0</v>
      </c>
    </row>
    <row r="7" spans="1:17" x14ac:dyDescent="0.2">
      <c r="A7">
        <v>127</v>
      </c>
      <c r="B7" s="5">
        <v>45409</v>
      </c>
      <c r="C7" s="2">
        <v>0.625</v>
      </c>
      <c r="D7">
        <v>8</v>
      </c>
      <c r="E7" s="4" t="str">
        <f>_xlfn.XLOOKUP(J7,Divisions!A:A,Divisions!F:F)&amp;TEXT(D7,IF(Q7,"-P0","-00"))</f>
        <v>5XX-08</v>
      </c>
      <c r="F7" t="s">
        <v>139</v>
      </c>
      <c r="G7" s="8" t="str">
        <f>_xlfn.XLOOKUP(F7,Venues!A:A,Venues!B:B)</f>
        <v>NED-5</v>
      </c>
      <c r="H7" s="8" t="str">
        <f>LEFT(G7,3)</f>
        <v>NED</v>
      </c>
      <c r="I7" s="8" t="str">
        <f>RIGHT(G7,1)</f>
        <v>5</v>
      </c>
      <c r="J7" t="s">
        <v>54</v>
      </c>
      <c r="K7" t="s">
        <v>225</v>
      </c>
      <c r="L7" t="s">
        <v>77</v>
      </c>
      <c r="Q7" t="b">
        <v>0</v>
      </c>
    </row>
    <row r="8" spans="1:17" x14ac:dyDescent="0.2">
      <c r="A8">
        <v>158</v>
      </c>
      <c r="B8" s="5">
        <v>45409</v>
      </c>
      <c r="C8" s="2">
        <v>0.70833333333333337</v>
      </c>
      <c r="D8">
        <v>2</v>
      </c>
      <c r="E8" s="4" t="str">
        <f>_xlfn.XLOOKUP(J8,Divisions!A:A,Divisions!F:F)&amp;TEXT(D8,IF(Q8,"-P0","-00"))</f>
        <v>5XX-02</v>
      </c>
      <c r="F8" t="s">
        <v>53</v>
      </c>
      <c r="G8" s="8" t="str">
        <f>_xlfn.XLOOKUP(F8,Venues!A:A,Venues!B:B)</f>
        <v>CAR-V</v>
      </c>
      <c r="H8" s="8" t="str">
        <f>LEFT(G8,3)</f>
        <v>CAR</v>
      </c>
      <c r="I8" s="8" t="str">
        <f>RIGHT(G8,1)</f>
        <v>V</v>
      </c>
      <c r="J8" t="s">
        <v>54</v>
      </c>
      <c r="K8" t="s">
        <v>162</v>
      </c>
      <c r="L8" t="s">
        <v>214</v>
      </c>
      <c r="Q8" t="b">
        <v>0</v>
      </c>
    </row>
    <row r="9" spans="1:17" x14ac:dyDescent="0.2">
      <c r="A9">
        <v>165</v>
      </c>
      <c r="B9" s="5">
        <v>45409</v>
      </c>
      <c r="C9" s="2">
        <v>0.70833333333333337</v>
      </c>
      <c r="D9">
        <v>9</v>
      </c>
      <c r="E9" s="4" t="str">
        <f>_xlfn.XLOOKUP(J9,Divisions!A:A,Divisions!F:F)&amp;TEXT(D9,IF(Q9,"-P0","-00"))</f>
        <v>5XX-09</v>
      </c>
      <c r="F9" t="s">
        <v>139</v>
      </c>
      <c r="G9" s="8" t="str">
        <f>_xlfn.XLOOKUP(F9,Venues!A:A,Venues!B:B)</f>
        <v>NED-5</v>
      </c>
      <c r="H9" s="8" t="str">
        <f>LEFT(G9,3)</f>
        <v>NED</v>
      </c>
      <c r="I9" s="8" t="str">
        <f>RIGHT(G9,1)</f>
        <v>5</v>
      </c>
      <c r="J9" t="s">
        <v>54</v>
      </c>
      <c r="K9" t="s">
        <v>180</v>
      </c>
      <c r="L9" t="s">
        <v>245</v>
      </c>
      <c r="Q9" t="b">
        <v>0</v>
      </c>
    </row>
    <row r="10" spans="1:17" x14ac:dyDescent="0.2">
      <c r="A10">
        <v>190</v>
      </c>
      <c r="B10" s="5">
        <v>45409</v>
      </c>
      <c r="C10" s="2">
        <v>0.79166666666666663</v>
      </c>
      <c r="D10">
        <v>7</v>
      </c>
      <c r="E10" s="4" t="str">
        <f>_xlfn.XLOOKUP(J10,Divisions!A:A,Divisions!F:F)&amp;TEXT(D10,IF(Q10,"-P0","-00"))</f>
        <v>5XX-07</v>
      </c>
      <c r="F10" t="s">
        <v>139</v>
      </c>
      <c r="G10" s="8" t="str">
        <f>_xlfn.XLOOKUP(F10,Venues!A:A,Venues!B:B)</f>
        <v>NED-5</v>
      </c>
      <c r="H10" s="8" t="str">
        <f>LEFT(G10,3)</f>
        <v>NED</v>
      </c>
      <c r="I10" s="8" t="str">
        <f>RIGHT(G10,1)</f>
        <v>5</v>
      </c>
      <c r="J10" t="s">
        <v>54</v>
      </c>
      <c r="K10" t="s">
        <v>245</v>
      </c>
      <c r="L10" t="s">
        <v>225</v>
      </c>
      <c r="Q10" t="b">
        <v>0</v>
      </c>
    </row>
    <row r="11" spans="1:17" x14ac:dyDescent="0.2">
      <c r="A11">
        <v>213</v>
      </c>
      <c r="B11" s="5">
        <v>45410</v>
      </c>
      <c r="C11" s="2">
        <v>0.375</v>
      </c>
      <c r="D11">
        <v>2</v>
      </c>
      <c r="E11" s="4" t="str">
        <f>_xlfn.XLOOKUP(J11,Divisions!A:A,Divisions!F:F)&amp;TEXT(D11,IF(Q11,"-P0","-00"))</f>
        <v>5XX-P2</v>
      </c>
      <c r="F11" t="s">
        <v>203</v>
      </c>
      <c r="G11" s="8" t="str">
        <f>_xlfn.XLOOKUP(F11,Venues!A:A,Venues!B:B)</f>
        <v>NED-3</v>
      </c>
      <c r="H11" s="8" t="str">
        <f>LEFT(G11,3)</f>
        <v>NED</v>
      </c>
      <c r="I11" s="8" t="str">
        <f>RIGHT(G11,1)</f>
        <v>3</v>
      </c>
      <c r="J11" t="s">
        <v>54</v>
      </c>
      <c r="K11" t="str">
        <f>IF(O11="Div",LEFT($E11,3)&amp;" Seed #"&amp;M11,"Winner of "&amp;LEFT($E11,3)&amp;TEXT(M11,"-00"))</f>
        <v>5XX Seed #4</v>
      </c>
      <c r="L11" t="str">
        <f>IF(P11="Div",LEFT($E11,3)&amp;" Seed #"&amp;N11,"Winner of "&amp;LEFT($E11,3)&amp;TEXT(N11,"-00"))</f>
        <v>5XX Seed #5</v>
      </c>
      <c r="M11">
        <v>4</v>
      </c>
      <c r="N11">
        <v>5</v>
      </c>
      <c r="O11" t="s">
        <v>462</v>
      </c>
      <c r="P11" t="s">
        <v>462</v>
      </c>
      <c r="Q11" t="b">
        <v>1</v>
      </c>
    </row>
    <row r="12" spans="1:17" x14ac:dyDescent="0.2">
      <c r="A12">
        <v>214</v>
      </c>
      <c r="B12" s="5">
        <v>45410</v>
      </c>
      <c r="C12" s="2">
        <v>0.375</v>
      </c>
      <c r="D12">
        <v>1</v>
      </c>
      <c r="E12" s="4" t="str">
        <f>_xlfn.XLOOKUP(J12,Divisions!A:A,Divisions!F:F)&amp;TEXT(D12,IF(Q12,"-P0","-00"))</f>
        <v>5XX-P1</v>
      </c>
      <c r="F12" t="s">
        <v>139</v>
      </c>
      <c r="G12" s="8" t="str">
        <f>_xlfn.XLOOKUP(F12,Venues!A:A,Venues!B:B)</f>
        <v>NED-5</v>
      </c>
      <c r="H12" s="8" t="str">
        <f>LEFT(G12,3)</f>
        <v>NED</v>
      </c>
      <c r="I12" s="8" t="str">
        <f>RIGHT(G12,1)</f>
        <v>5</v>
      </c>
      <c r="J12" t="s">
        <v>54</v>
      </c>
      <c r="K12" t="str">
        <f>IF(O12="Div",LEFT($E12,3)&amp;" Seed #"&amp;M12,"Winner of "&amp;LEFT($E12,3)&amp;TEXT(M12,"-00"))</f>
        <v>5XX Seed #8</v>
      </c>
      <c r="L12" t="str">
        <f>IF(P12="Div",LEFT($E12,3)&amp;" Seed #"&amp;N12,"Winner of "&amp;LEFT($E12,3)&amp;TEXT(N12,"-00"))</f>
        <v>5XX Seed #9</v>
      </c>
      <c r="M12">
        <v>8</v>
      </c>
      <c r="N12">
        <v>9</v>
      </c>
      <c r="O12" t="s">
        <v>462</v>
      </c>
      <c r="P12" t="s">
        <v>462</v>
      </c>
      <c r="Q12" t="b">
        <v>1</v>
      </c>
    </row>
    <row r="13" spans="1:17" x14ac:dyDescent="0.2">
      <c r="A13">
        <v>234</v>
      </c>
      <c r="B13" s="5">
        <v>45410</v>
      </c>
      <c r="C13" s="2">
        <v>0.45833333333333331</v>
      </c>
      <c r="D13">
        <v>3</v>
      </c>
      <c r="E13" s="4" t="str">
        <f>_xlfn.XLOOKUP(J13,Divisions!A:A,Divisions!F:F)&amp;TEXT(D13,IF(Q13,"-P0","-00"))</f>
        <v>5XX-P3</v>
      </c>
      <c r="F13" t="s">
        <v>203</v>
      </c>
      <c r="G13" s="8" t="str">
        <f>_xlfn.XLOOKUP(F13,Venues!A:A,Venues!B:B)</f>
        <v>NED-3</v>
      </c>
      <c r="H13" s="8" t="str">
        <f>LEFT(G13,3)</f>
        <v>NED</v>
      </c>
      <c r="I13" s="8" t="str">
        <f>RIGHT(G13,1)</f>
        <v>3</v>
      </c>
      <c r="J13" t="s">
        <v>54</v>
      </c>
      <c r="K13" t="str">
        <f>IF(O13="Div",LEFT($E13,3)&amp;" Seed #"&amp;M13,"Winner of "&amp;LEFT($E13,3)&amp;TEXT(M13,"-00"))</f>
        <v>5XX Seed #3</v>
      </c>
      <c r="L13" t="str">
        <f>IF(P13="Div",LEFT($E13,3)&amp;" Seed #"&amp;N13,"Winner of "&amp;LEFT($E13,3)&amp;TEXT(N13,"-00"))</f>
        <v>5XX Seed #6</v>
      </c>
      <c r="M13">
        <v>3</v>
      </c>
      <c r="N13">
        <v>6</v>
      </c>
      <c r="O13" t="s">
        <v>462</v>
      </c>
      <c r="P13" t="s">
        <v>462</v>
      </c>
      <c r="Q13" t="b">
        <v>1</v>
      </c>
    </row>
    <row r="14" spans="1:17" x14ac:dyDescent="0.2">
      <c r="A14">
        <v>235</v>
      </c>
      <c r="B14" s="5">
        <v>45410</v>
      </c>
      <c r="C14" s="2">
        <v>0.45833333333333331</v>
      </c>
      <c r="D14">
        <v>4</v>
      </c>
      <c r="E14" s="4" t="str">
        <f>_xlfn.XLOOKUP(J14,Divisions!A:A,Divisions!F:F)&amp;TEXT(D14,IF(Q14,"-P0","-00"))</f>
        <v>5XX-P4</v>
      </c>
      <c r="F14" t="s">
        <v>139</v>
      </c>
      <c r="G14" s="8" t="str">
        <f>_xlfn.XLOOKUP(F14,Venues!A:A,Venues!B:B)</f>
        <v>NED-5</v>
      </c>
      <c r="H14" s="8" t="str">
        <f>LEFT(G14,3)</f>
        <v>NED</v>
      </c>
      <c r="I14" s="8" t="str">
        <f>RIGHT(G14,1)</f>
        <v>5</v>
      </c>
      <c r="J14" t="s">
        <v>54</v>
      </c>
      <c r="K14" t="str">
        <f>IF(O14="Div",LEFT($E14,3)&amp;" Seed #"&amp;M14,"Winner of "&amp;LEFT($E14,3)&amp;TEXT(M14,"-00"))</f>
        <v>5XX Seed #2</v>
      </c>
      <c r="L14" t="str">
        <f>IF(P14="Div",LEFT($E14,3)&amp;" Seed #"&amp;N14,"Winner of "&amp;LEFT($E14,3)&amp;TEXT(N14,"-00"))</f>
        <v>5XX Seed #7</v>
      </c>
      <c r="M14">
        <v>2</v>
      </c>
      <c r="N14">
        <v>7</v>
      </c>
      <c r="O14" t="s">
        <v>462</v>
      </c>
      <c r="P14" t="s">
        <v>462</v>
      </c>
      <c r="Q14" t="b">
        <v>1</v>
      </c>
    </row>
    <row r="15" spans="1:17" x14ac:dyDescent="0.2">
      <c r="A15">
        <v>260</v>
      </c>
      <c r="B15" s="5">
        <v>45410</v>
      </c>
      <c r="C15" s="2">
        <v>0.54166666666666663</v>
      </c>
      <c r="D15">
        <v>5</v>
      </c>
      <c r="E15" s="4" t="str">
        <f>_xlfn.XLOOKUP(J15,Divisions!A:A,Divisions!F:F)&amp;TEXT(D15,IF(Q15,"-P0","-00"))</f>
        <v>5XX-P5</v>
      </c>
      <c r="F15" t="s">
        <v>203</v>
      </c>
      <c r="G15" s="8" t="str">
        <f>_xlfn.XLOOKUP(F15,Venues!A:A,Venues!B:B)</f>
        <v>NED-3</v>
      </c>
      <c r="H15" s="8" t="str">
        <f>LEFT(G15,3)</f>
        <v>NED</v>
      </c>
      <c r="I15" s="8" t="str">
        <f>RIGHT(G15,1)</f>
        <v>3</v>
      </c>
      <c r="J15" t="s">
        <v>54</v>
      </c>
      <c r="K15" t="str">
        <f>IF(O15="Div",LEFT($E15,3)&amp;" Seed #"&amp;M15,"Winner of "&amp;LEFT($E15,3)&amp;TEXT(M15,"-00"))</f>
        <v>5XX Seed #1</v>
      </c>
      <c r="L15" t="str">
        <f>IF(P15="Div",LEFT($E15,3)&amp;" Seed #"&amp;N15,"Winner of "&amp;LEFT($E15,3)&amp;TEXT(N15,"-00"))</f>
        <v>Winner of 5XX-02</v>
      </c>
      <c r="M15">
        <v>1</v>
      </c>
      <c r="N15">
        <v>2</v>
      </c>
      <c r="O15" t="s">
        <v>462</v>
      </c>
      <c r="P15" t="s">
        <v>463</v>
      </c>
      <c r="Q15" t="b">
        <v>1</v>
      </c>
    </row>
    <row r="16" spans="1:17" x14ac:dyDescent="0.2">
      <c r="A16">
        <v>261</v>
      </c>
      <c r="B16" s="5">
        <v>45410</v>
      </c>
      <c r="C16" s="2">
        <v>0.54166666666666663</v>
      </c>
      <c r="D16">
        <v>6</v>
      </c>
      <c r="E16" s="4" t="str">
        <f>_xlfn.XLOOKUP(J16,Divisions!A:A,Divisions!F:F)&amp;TEXT(D16,IF(Q16,"-P0","-00"))</f>
        <v>5XX-P6</v>
      </c>
      <c r="F16" t="s">
        <v>139</v>
      </c>
      <c r="G16" s="8" t="str">
        <f>_xlfn.XLOOKUP(F16,Venues!A:A,Venues!B:B)</f>
        <v>NED-5</v>
      </c>
      <c r="H16" s="8" t="str">
        <f>LEFT(G16,3)</f>
        <v>NED</v>
      </c>
      <c r="I16" s="8" t="str">
        <f>RIGHT(G16,1)</f>
        <v>5</v>
      </c>
      <c r="J16" t="s">
        <v>54</v>
      </c>
      <c r="K16" t="str">
        <f>IF(O16="Div",LEFT($E16,3)&amp;" Seed #"&amp;M16,"Winner of "&amp;LEFT($E16,3)&amp;TEXT(M16,"-00"))</f>
        <v>Winner of 5XX-03</v>
      </c>
      <c r="L16" t="str">
        <f>IF(P16="Div",LEFT($E16,3)&amp;" Seed #"&amp;N16,"Winner of "&amp;LEFT($E16,3)&amp;TEXT(N16,"-00"))</f>
        <v>Winner of 5XX-04</v>
      </c>
      <c r="M16">
        <v>3</v>
      </c>
      <c r="N16">
        <v>4</v>
      </c>
      <c r="O16" t="s">
        <v>463</v>
      </c>
      <c r="P16" t="s">
        <v>463</v>
      </c>
      <c r="Q16" t="b">
        <v>1</v>
      </c>
    </row>
    <row r="17" spans="1:17" x14ac:dyDescent="0.2">
      <c r="A17">
        <v>282</v>
      </c>
      <c r="B17" s="5">
        <v>45410</v>
      </c>
      <c r="C17" s="2">
        <v>0.625</v>
      </c>
      <c r="D17">
        <v>7</v>
      </c>
      <c r="E17" s="4" t="str">
        <f>_xlfn.XLOOKUP(J17,Divisions!A:A,Divisions!F:F)&amp;TEXT(D17,IF(Q17,"-P0","-00"))</f>
        <v>5XX-P7</v>
      </c>
      <c r="F17" t="s">
        <v>203</v>
      </c>
      <c r="G17" s="8" t="str">
        <f>_xlfn.XLOOKUP(F17,Venues!A:A,Venues!B:B)</f>
        <v>NED-3</v>
      </c>
      <c r="H17" s="8" t="str">
        <f>LEFT(G17,3)</f>
        <v>NED</v>
      </c>
      <c r="I17" s="8" t="str">
        <f>RIGHT(G17,1)</f>
        <v>3</v>
      </c>
      <c r="J17" t="s">
        <v>54</v>
      </c>
      <c r="K17" t="str">
        <f>IF(O17="Div",LEFT($E17,3)&amp;" Seed #"&amp;M17,"Winner of "&amp;LEFT($E17,3)&amp;TEXT(M17,"-00"))</f>
        <v>Winner of 5XX-05</v>
      </c>
      <c r="L17" t="str">
        <f>IF(P17="Div",LEFT($E17,3)&amp;" Seed #"&amp;N17,"Winner of "&amp;LEFT($E17,3)&amp;TEXT(N17,"-00"))</f>
        <v>Winner of 5XX-06</v>
      </c>
      <c r="M17">
        <v>5</v>
      </c>
      <c r="N17">
        <v>6</v>
      </c>
      <c r="O17" t="s">
        <v>463</v>
      </c>
      <c r="P17" t="s">
        <v>463</v>
      </c>
      <c r="Q17" t="b">
        <v>1</v>
      </c>
    </row>
    <row r="18" spans="1:17" x14ac:dyDescent="0.2">
      <c r="A18">
        <v>16</v>
      </c>
      <c r="B18" s="5">
        <v>45409</v>
      </c>
      <c r="C18" s="2">
        <v>0.375</v>
      </c>
      <c r="D18">
        <v>1</v>
      </c>
      <c r="E18" s="4" t="str">
        <f>_xlfn.XLOOKUP(J18,Divisions!A:A,Divisions!F:F)&amp;TEXT(D18,IF(Q18,"-P0","-00"))</f>
        <v>5AM-01</v>
      </c>
      <c r="F18" t="s">
        <v>61</v>
      </c>
      <c r="G18" s="8" t="str">
        <f>_xlfn.XLOOKUP(F18,Venues!A:A,Venues!B:B)</f>
        <v>LHL-2</v>
      </c>
      <c r="H18" s="8" t="str">
        <f>LEFT(G18,3)</f>
        <v>LHL</v>
      </c>
      <c r="I18" s="8" t="str">
        <f>RIGHT(G18,1)</f>
        <v>2</v>
      </c>
      <c r="J18" t="s">
        <v>62</v>
      </c>
      <c r="K18" t="s">
        <v>63</v>
      </c>
      <c r="L18" t="s">
        <v>64</v>
      </c>
      <c r="Q18" t="b">
        <v>0</v>
      </c>
    </row>
    <row r="19" spans="1:17" x14ac:dyDescent="0.2">
      <c r="A19">
        <v>17</v>
      </c>
      <c r="B19" s="5">
        <v>45409</v>
      </c>
      <c r="C19" s="2">
        <v>0.375</v>
      </c>
      <c r="D19">
        <v>4</v>
      </c>
      <c r="E19" s="4" t="str">
        <f>_xlfn.XLOOKUP(J19,Divisions!A:A,Divisions!F:F)&amp;TEXT(D19,IF(Q19,"-P0","-00"))</f>
        <v>5AM-04</v>
      </c>
      <c r="F19" t="s">
        <v>65</v>
      </c>
      <c r="G19" s="8" t="str">
        <f>_xlfn.XLOOKUP(F19,Venues!A:A,Venues!B:B)</f>
        <v>LHL-3</v>
      </c>
      <c r="H19" s="8" t="str">
        <f>LEFT(G19,3)</f>
        <v>LHL</v>
      </c>
      <c r="I19" s="8" t="str">
        <f>RIGHT(G19,1)</f>
        <v>3</v>
      </c>
      <c r="J19" t="s">
        <v>62</v>
      </c>
      <c r="K19" t="s">
        <v>66</v>
      </c>
      <c r="L19" t="s">
        <v>67</v>
      </c>
      <c r="Q19" t="b">
        <v>0</v>
      </c>
    </row>
    <row r="20" spans="1:17" x14ac:dyDescent="0.2">
      <c r="A20">
        <v>49</v>
      </c>
      <c r="B20" s="5">
        <v>45409</v>
      </c>
      <c r="C20" s="2">
        <v>0.45833333333333331</v>
      </c>
      <c r="D20">
        <v>2</v>
      </c>
      <c r="E20" s="4" t="str">
        <f>_xlfn.XLOOKUP(J20,Divisions!A:A,Divisions!F:F)&amp;TEXT(D20,IF(Q20,"-P0","-00"))</f>
        <v>5AM-02</v>
      </c>
      <c r="F20" t="s">
        <v>61</v>
      </c>
      <c r="G20" s="8" t="str">
        <f>_xlfn.XLOOKUP(F20,Venues!A:A,Venues!B:B)</f>
        <v>LHL-2</v>
      </c>
      <c r="H20" s="8" t="str">
        <f>LEFT(G20,3)</f>
        <v>LHL</v>
      </c>
      <c r="I20" s="8" t="str">
        <f>RIGHT(G20,1)</f>
        <v>2</v>
      </c>
      <c r="J20" t="s">
        <v>62</v>
      </c>
      <c r="K20" t="s">
        <v>136</v>
      </c>
      <c r="L20" t="s">
        <v>63</v>
      </c>
      <c r="Q20" t="b">
        <v>0</v>
      </c>
    </row>
    <row r="21" spans="1:17" x14ac:dyDescent="0.2">
      <c r="A21">
        <v>50</v>
      </c>
      <c r="B21" s="5">
        <v>45409</v>
      </c>
      <c r="C21" s="2">
        <v>0.45833333333333331</v>
      </c>
      <c r="D21">
        <v>5</v>
      </c>
      <c r="E21" s="4" t="str">
        <f>_xlfn.XLOOKUP(J21,Divisions!A:A,Divisions!F:F)&amp;TEXT(D21,IF(Q21,"-P0","-00"))</f>
        <v>5AM-05</v>
      </c>
      <c r="F21" t="s">
        <v>65</v>
      </c>
      <c r="G21" s="8" t="str">
        <f>_xlfn.XLOOKUP(F21,Venues!A:A,Venues!B:B)</f>
        <v>LHL-3</v>
      </c>
      <c r="H21" s="8" t="str">
        <f>LEFT(G21,3)</f>
        <v>LHL</v>
      </c>
      <c r="I21" s="8" t="str">
        <f>RIGHT(G21,1)</f>
        <v>3</v>
      </c>
      <c r="J21" t="s">
        <v>62</v>
      </c>
      <c r="K21" t="s">
        <v>137</v>
      </c>
      <c r="L21" t="s">
        <v>66</v>
      </c>
      <c r="Q21" t="b">
        <v>0</v>
      </c>
    </row>
    <row r="22" spans="1:17" x14ac:dyDescent="0.2">
      <c r="A22">
        <v>79</v>
      </c>
      <c r="B22" s="5">
        <v>45409</v>
      </c>
      <c r="C22" s="2">
        <v>0.54166666666666663</v>
      </c>
      <c r="D22">
        <v>3</v>
      </c>
      <c r="E22" s="4" t="str">
        <f>_xlfn.XLOOKUP(J22,Divisions!A:A,Divisions!F:F)&amp;TEXT(D22,IF(Q22,"-P0","-00"))</f>
        <v>5AM-03</v>
      </c>
      <c r="F22" t="s">
        <v>61</v>
      </c>
      <c r="G22" s="8" t="str">
        <f>_xlfn.XLOOKUP(F22,Venues!A:A,Venues!B:B)</f>
        <v>LHL-2</v>
      </c>
      <c r="H22" s="8" t="str">
        <f>LEFT(G22,3)</f>
        <v>LHL</v>
      </c>
      <c r="I22" s="8" t="str">
        <f>RIGHT(G22,1)</f>
        <v>2</v>
      </c>
      <c r="J22" t="s">
        <v>62</v>
      </c>
      <c r="K22" t="s">
        <v>64</v>
      </c>
      <c r="L22" t="s">
        <v>136</v>
      </c>
      <c r="Q22" t="b">
        <v>0</v>
      </c>
    </row>
    <row r="23" spans="1:17" x14ac:dyDescent="0.2">
      <c r="A23">
        <v>80</v>
      </c>
      <c r="B23" s="5">
        <v>45409</v>
      </c>
      <c r="C23" s="2">
        <v>0.54166666666666663</v>
      </c>
      <c r="D23">
        <v>6</v>
      </c>
      <c r="E23" s="4" t="str">
        <f>_xlfn.XLOOKUP(J23,Divisions!A:A,Divisions!F:F)&amp;TEXT(D23,IF(Q23,"-P0","-00"))</f>
        <v>5AM-06</v>
      </c>
      <c r="F23" t="s">
        <v>65</v>
      </c>
      <c r="G23" s="8" t="str">
        <f>_xlfn.XLOOKUP(F23,Venues!A:A,Venues!B:B)</f>
        <v>LHL-3</v>
      </c>
      <c r="H23" s="8" t="str">
        <f>LEFT(G23,3)</f>
        <v>LHL</v>
      </c>
      <c r="I23" s="8" t="str">
        <f>RIGHT(G23,1)</f>
        <v>3</v>
      </c>
      <c r="J23" t="s">
        <v>62</v>
      </c>
      <c r="K23" t="s">
        <v>67</v>
      </c>
      <c r="L23" t="s">
        <v>137</v>
      </c>
      <c r="Q23" t="b">
        <v>0</v>
      </c>
    </row>
    <row r="24" spans="1:17" x14ac:dyDescent="0.2">
      <c r="A24">
        <v>120</v>
      </c>
      <c r="B24" s="5">
        <v>45409</v>
      </c>
      <c r="C24" s="2">
        <v>0.625</v>
      </c>
      <c r="D24">
        <v>1</v>
      </c>
      <c r="E24" s="4" t="str">
        <f>_xlfn.XLOOKUP(J24,Divisions!A:A,Divisions!F:F)&amp;TEXT(D24,IF(Q24,"-P0","-00"))</f>
        <v>5AM-P1</v>
      </c>
      <c r="F24" t="s">
        <v>61</v>
      </c>
      <c r="G24" s="8" t="str">
        <f>_xlfn.XLOOKUP(F24,Venues!A:A,Venues!B:B)</f>
        <v>LHL-2</v>
      </c>
      <c r="H24" s="8" t="str">
        <f>LEFT(G24,3)</f>
        <v>LHL</v>
      </c>
      <c r="I24" s="8" t="str">
        <f>RIGHT(G24,1)</f>
        <v>2</v>
      </c>
      <c r="J24" t="s">
        <v>62</v>
      </c>
      <c r="K24" t="str">
        <f>IF(O24="Div",LEFT($E24,3)&amp;" Seed #"&amp;M24,"Winner of "&amp;LEFT($E24,3)&amp;TEXT(M24,"-00"))</f>
        <v>5AM Seed #1</v>
      </c>
      <c r="L24" t="str">
        <f>IF(P24="Div",LEFT($E24,3)&amp;" Seed #"&amp;N24,"Winner of "&amp;LEFT($E24,3)&amp;TEXT(N24,"-00"))</f>
        <v>5AM Seed #2</v>
      </c>
      <c r="M24">
        <v>1</v>
      </c>
      <c r="N24">
        <v>2</v>
      </c>
      <c r="O24" t="s">
        <v>462</v>
      </c>
      <c r="P24" t="s">
        <v>462</v>
      </c>
      <c r="Q24" t="b">
        <v>1</v>
      </c>
    </row>
    <row r="25" spans="1:17" x14ac:dyDescent="0.2">
      <c r="A25">
        <v>82</v>
      </c>
      <c r="B25" s="5">
        <v>45409</v>
      </c>
      <c r="C25" s="2">
        <v>0.54166666666666663</v>
      </c>
      <c r="D25">
        <v>1</v>
      </c>
      <c r="E25" s="4" t="str">
        <f>_xlfn.XLOOKUP(J25,Divisions!A:A,Divisions!F:F)&amp;TEXT(D25,IF(Q25,"-P0","-00"))</f>
        <v>5CC-01</v>
      </c>
      <c r="F25" t="s">
        <v>164</v>
      </c>
      <c r="G25" s="8" t="str">
        <f>_xlfn.XLOOKUP(F25,Venues!A:A,Venues!B:B)</f>
        <v>MAN-1</v>
      </c>
      <c r="H25" s="8" t="str">
        <f>LEFT(G25,3)</f>
        <v>MAN</v>
      </c>
      <c r="I25" s="8" t="str">
        <f>RIGHT(G25,1)</f>
        <v>1</v>
      </c>
      <c r="J25" t="s">
        <v>165</v>
      </c>
      <c r="K25" t="s">
        <v>166</v>
      </c>
      <c r="L25" t="s">
        <v>167</v>
      </c>
      <c r="Q25" t="b">
        <v>0</v>
      </c>
    </row>
    <row r="26" spans="1:17" x14ac:dyDescent="0.2">
      <c r="A26">
        <v>83</v>
      </c>
      <c r="B26" s="5">
        <v>45409</v>
      </c>
      <c r="C26" s="2">
        <v>0.54166666666666663</v>
      </c>
      <c r="D26">
        <v>4</v>
      </c>
      <c r="E26" s="4" t="str">
        <f>_xlfn.XLOOKUP(J26,Divisions!A:A,Divisions!F:F)&amp;TEXT(D26,IF(Q26,"-P0","-00"))</f>
        <v>5CC-04</v>
      </c>
      <c r="F26" t="s">
        <v>168</v>
      </c>
      <c r="G26" s="8" t="str">
        <f>_xlfn.XLOOKUP(F26,Venues!A:A,Venues!B:B)</f>
        <v>MAN-2</v>
      </c>
      <c r="H26" s="8" t="str">
        <f>LEFT(G26,3)</f>
        <v>MAN</v>
      </c>
      <c r="I26" s="8" t="str">
        <f>RIGHT(G26,1)</f>
        <v>2</v>
      </c>
      <c r="J26" t="s">
        <v>165</v>
      </c>
      <c r="K26" t="s">
        <v>169</v>
      </c>
      <c r="L26" t="s">
        <v>170</v>
      </c>
      <c r="Q26" t="b">
        <v>0</v>
      </c>
    </row>
    <row r="27" spans="1:17" x14ac:dyDescent="0.2">
      <c r="A27">
        <v>123</v>
      </c>
      <c r="B27" s="5">
        <v>45409</v>
      </c>
      <c r="C27" s="2">
        <v>0.625</v>
      </c>
      <c r="D27">
        <v>2</v>
      </c>
      <c r="E27" s="4" t="str">
        <f>_xlfn.XLOOKUP(J27,Divisions!A:A,Divisions!F:F)&amp;TEXT(D27,IF(Q27,"-P0","-00"))</f>
        <v>5CC-02</v>
      </c>
      <c r="F27" t="s">
        <v>164</v>
      </c>
      <c r="G27" s="8" t="str">
        <f>_xlfn.XLOOKUP(F27,Venues!A:A,Venues!B:B)</f>
        <v>MAN-1</v>
      </c>
      <c r="H27" s="8" t="str">
        <f>LEFT(G27,3)</f>
        <v>MAN</v>
      </c>
      <c r="I27" s="8" t="str">
        <f>RIGHT(G27,1)</f>
        <v>1</v>
      </c>
      <c r="J27" t="s">
        <v>165</v>
      </c>
      <c r="K27" t="s">
        <v>222</v>
      </c>
      <c r="L27" t="s">
        <v>166</v>
      </c>
      <c r="Q27" t="b">
        <v>0</v>
      </c>
    </row>
    <row r="28" spans="1:17" x14ac:dyDescent="0.2">
      <c r="A28">
        <v>124</v>
      </c>
      <c r="B28" s="5">
        <v>45409</v>
      </c>
      <c r="C28" s="2">
        <v>0.625</v>
      </c>
      <c r="D28">
        <v>5</v>
      </c>
      <c r="E28" s="4" t="str">
        <f>_xlfn.XLOOKUP(J28,Divisions!A:A,Divisions!F:F)&amp;TEXT(D28,IF(Q28,"-P0","-00"))</f>
        <v>5CC-05</v>
      </c>
      <c r="F28" t="s">
        <v>168</v>
      </c>
      <c r="G28" s="8" t="str">
        <f>_xlfn.XLOOKUP(F28,Venues!A:A,Venues!B:B)</f>
        <v>MAN-2</v>
      </c>
      <c r="H28" s="8" t="str">
        <f>LEFT(G28,3)</f>
        <v>MAN</v>
      </c>
      <c r="I28" s="8" t="str">
        <f>RIGHT(G28,1)</f>
        <v>2</v>
      </c>
      <c r="J28" t="s">
        <v>165</v>
      </c>
      <c r="K28" t="s">
        <v>223</v>
      </c>
      <c r="L28" t="s">
        <v>169</v>
      </c>
      <c r="Q28" t="b">
        <v>0</v>
      </c>
    </row>
    <row r="29" spans="1:17" x14ac:dyDescent="0.2">
      <c r="A29">
        <v>161</v>
      </c>
      <c r="B29" s="5">
        <v>45409</v>
      </c>
      <c r="C29" s="2">
        <v>0.70833333333333337</v>
      </c>
      <c r="D29">
        <v>3</v>
      </c>
      <c r="E29" s="4" t="str">
        <f>_xlfn.XLOOKUP(J29,Divisions!A:A,Divisions!F:F)&amp;TEXT(D29,IF(Q29,"-P0","-00"))</f>
        <v>5CC-03</v>
      </c>
      <c r="F29" t="s">
        <v>164</v>
      </c>
      <c r="G29" s="8" t="str">
        <f>_xlfn.XLOOKUP(F29,Venues!A:A,Venues!B:B)</f>
        <v>MAN-1</v>
      </c>
      <c r="H29" s="8" t="str">
        <f>LEFT(G29,3)</f>
        <v>MAN</v>
      </c>
      <c r="I29" s="8" t="str">
        <f>RIGHT(G29,1)</f>
        <v>1</v>
      </c>
      <c r="J29" t="s">
        <v>165</v>
      </c>
      <c r="K29" t="s">
        <v>167</v>
      </c>
      <c r="L29" t="s">
        <v>222</v>
      </c>
      <c r="Q29" t="b">
        <v>0</v>
      </c>
    </row>
    <row r="30" spans="1:17" x14ac:dyDescent="0.2">
      <c r="A30">
        <v>162</v>
      </c>
      <c r="B30" s="5">
        <v>45409</v>
      </c>
      <c r="C30" s="2">
        <v>0.70833333333333337</v>
      </c>
      <c r="D30">
        <v>6</v>
      </c>
      <c r="E30" s="4" t="str">
        <f>_xlfn.XLOOKUP(J30,Divisions!A:A,Divisions!F:F)&amp;TEXT(D30,IF(Q30,"-P0","-00"))</f>
        <v>5CC-06</v>
      </c>
      <c r="F30" t="s">
        <v>168</v>
      </c>
      <c r="G30" s="8" t="str">
        <f>_xlfn.XLOOKUP(F30,Venues!A:A,Venues!B:B)</f>
        <v>MAN-2</v>
      </c>
      <c r="H30" s="8" t="str">
        <f>LEFT(G30,3)</f>
        <v>MAN</v>
      </c>
      <c r="I30" s="8" t="str">
        <f>RIGHT(G30,1)</f>
        <v>2</v>
      </c>
      <c r="J30" t="s">
        <v>165</v>
      </c>
      <c r="K30" t="s">
        <v>170</v>
      </c>
      <c r="L30" t="s">
        <v>223</v>
      </c>
      <c r="Q30" t="b">
        <v>0</v>
      </c>
    </row>
    <row r="31" spans="1:17" x14ac:dyDescent="0.2">
      <c r="A31">
        <v>188</v>
      </c>
      <c r="B31" s="5">
        <v>45409</v>
      </c>
      <c r="C31" s="2">
        <v>0.79166666666666663</v>
      </c>
      <c r="D31">
        <v>1</v>
      </c>
      <c r="E31" s="4" t="str">
        <f>_xlfn.XLOOKUP(J31,Divisions!A:A,Divisions!F:F)&amp;TEXT(D31,IF(Q31,"-P0","-00"))</f>
        <v>5CC-P1</v>
      </c>
      <c r="F31" t="s">
        <v>164</v>
      </c>
      <c r="G31" s="8" t="str">
        <f>_xlfn.XLOOKUP(F31,Venues!A:A,Venues!B:B)</f>
        <v>MAN-1</v>
      </c>
      <c r="H31" s="8" t="str">
        <f>LEFT(G31,3)</f>
        <v>MAN</v>
      </c>
      <c r="I31" s="8" t="str">
        <f>RIGHT(G31,1)</f>
        <v>1</v>
      </c>
      <c r="J31" t="s">
        <v>165</v>
      </c>
      <c r="K31" t="str">
        <f>IF(O31="Div",LEFT($E31,3)&amp;" Seed #"&amp;M31,"Winner of "&amp;LEFT($E31,3)&amp;TEXT(M31,"-00"))</f>
        <v>5CC Seed #1</v>
      </c>
      <c r="L31" t="str">
        <f>IF(P31="Div",LEFT($E31,3)&amp;" Seed #"&amp;N31,"Winner of "&amp;LEFT($E31,3)&amp;TEXT(N31,"-00"))</f>
        <v>5CC Seed #2</v>
      </c>
      <c r="M31">
        <v>1</v>
      </c>
      <c r="N31">
        <v>2</v>
      </c>
      <c r="O31" t="s">
        <v>462</v>
      </c>
      <c r="P31" t="s">
        <v>462</v>
      </c>
      <c r="Q31" t="b">
        <v>1</v>
      </c>
    </row>
    <row r="32" spans="1:17" x14ac:dyDescent="0.2">
      <c r="A32">
        <v>104</v>
      </c>
      <c r="B32" s="5">
        <v>45409</v>
      </c>
      <c r="C32" s="2">
        <v>0.58333333333333337</v>
      </c>
      <c r="D32">
        <v>1</v>
      </c>
      <c r="E32" s="4" t="str">
        <f>_xlfn.XLOOKUP(J32,Divisions!A:A,Divisions!F:F)&amp;TEXT(D32,IF(Q32,"-P0","-00"))</f>
        <v>5CW-01</v>
      </c>
      <c r="F32" t="s">
        <v>199</v>
      </c>
      <c r="G32" s="8" t="str">
        <f>_xlfn.XLOOKUP(F32,Venues!A:A,Venues!B:B)</f>
        <v>SAA-1</v>
      </c>
      <c r="H32" s="8" t="str">
        <f>LEFT(G32,3)</f>
        <v>SAA</v>
      </c>
      <c r="I32" s="8" t="str">
        <f>RIGHT(G32,1)</f>
        <v>1</v>
      </c>
      <c r="J32" t="s">
        <v>200</v>
      </c>
      <c r="K32" t="s">
        <v>201</v>
      </c>
      <c r="L32" t="s">
        <v>202</v>
      </c>
      <c r="Q32" t="b">
        <v>0</v>
      </c>
    </row>
    <row r="33" spans="1:17" x14ac:dyDescent="0.2">
      <c r="A33">
        <v>121</v>
      </c>
      <c r="B33" s="5">
        <v>45409</v>
      </c>
      <c r="C33" s="2">
        <v>0.625</v>
      </c>
      <c r="D33">
        <v>2</v>
      </c>
      <c r="E33" s="4" t="str">
        <f>_xlfn.XLOOKUP(J33,Divisions!A:A,Divisions!F:F)&amp;TEXT(D33,IF(Q33,"-P0","-00"))</f>
        <v>5CW-02</v>
      </c>
      <c r="F33" t="s">
        <v>65</v>
      </c>
      <c r="G33" s="8" t="str">
        <f>_xlfn.XLOOKUP(F33,Venues!A:A,Venues!B:B)</f>
        <v>LHL-3</v>
      </c>
      <c r="H33" s="8" t="str">
        <f>LEFT(G33,3)</f>
        <v>LHL</v>
      </c>
      <c r="I33" s="8" t="str">
        <f>RIGHT(G33,1)</f>
        <v>3</v>
      </c>
      <c r="J33" t="s">
        <v>200</v>
      </c>
      <c r="K33" t="s">
        <v>220</v>
      </c>
      <c r="L33" t="s">
        <v>221</v>
      </c>
      <c r="Q33" t="b">
        <v>0</v>
      </c>
    </row>
    <row r="34" spans="1:17" x14ac:dyDescent="0.2">
      <c r="A34">
        <v>146</v>
      </c>
      <c r="B34" s="5">
        <v>45409</v>
      </c>
      <c r="C34" s="2">
        <v>0.66666666666666663</v>
      </c>
      <c r="D34">
        <v>3</v>
      </c>
      <c r="E34" s="4" t="str">
        <f>_xlfn.XLOOKUP(J34,Divisions!A:A,Divisions!F:F)&amp;TEXT(D34,IF(Q34,"-P0","-00"))</f>
        <v>5CW-03</v>
      </c>
      <c r="F34" t="s">
        <v>199</v>
      </c>
      <c r="G34" s="8" t="str">
        <f>_xlfn.XLOOKUP(F34,Venues!A:A,Venues!B:B)</f>
        <v>SAA-1</v>
      </c>
      <c r="H34" s="8" t="str">
        <f>LEFT(G34,3)</f>
        <v>SAA</v>
      </c>
      <c r="I34" s="8" t="str">
        <f>RIGHT(G34,1)</f>
        <v>1</v>
      </c>
      <c r="J34" t="s">
        <v>200</v>
      </c>
      <c r="K34" t="s">
        <v>239</v>
      </c>
      <c r="L34" t="s">
        <v>201</v>
      </c>
      <c r="Q34" t="b">
        <v>0</v>
      </c>
    </row>
    <row r="35" spans="1:17" x14ac:dyDescent="0.2">
      <c r="A35">
        <v>147</v>
      </c>
      <c r="B35" s="5">
        <v>45409</v>
      </c>
      <c r="C35" s="2">
        <v>0.66666666666666663</v>
      </c>
      <c r="D35">
        <v>4</v>
      </c>
      <c r="E35" s="4" t="str">
        <f>_xlfn.XLOOKUP(J35,Divisions!A:A,Divisions!F:F)&amp;TEXT(D35,IF(Q35,"-P0","-00"))</f>
        <v>5CW-04</v>
      </c>
      <c r="F35" t="s">
        <v>240</v>
      </c>
      <c r="G35" s="8" t="str">
        <f>_xlfn.XLOOKUP(F35,Venues!A:A,Venues!B:B)</f>
        <v>SAA-3</v>
      </c>
      <c r="H35" s="8" t="str">
        <f>LEFT(G35,3)</f>
        <v>SAA</v>
      </c>
      <c r="I35" s="8" t="str">
        <f>RIGHT(G35,1)</f>
        <v>3</v>
      </c>
      <c r="J35" t="s">
        <v>200</v>
      </c>
      <c r="K35" t="s">
        <v>202</v>
      </c>
      <c r="L35" t="s">
        <v>241</v>
      </c>
      <c r="Q35" t="b">
        <v>0</v>
      </c>
    </row>
    <row r="36" spans="1:17" x14ac:dyDescent="0.2">
      <c r="A36">
        <v>181</v>
      </c>
      <c r="B36" s="5">
        <v>45409</v>
      </c>
      <c r="C36" s="2">
        <v>0.75</v>
      </c>
      <c r="D36">
        <v>5</v>
      </c>
      <c r="E36" s="4" t="str">
        <f>_xlfn.XLOOKUP(J36,Divisions!A:A,Divisions!F:F)&amp;TEXT(D36,IF(Q36,"-P0","-00"))</f>
        <v>5CW-05</v>
      </c>
      <c r="F36" t="s">
        <v>199</v>
      </c>
      <c r="G36" s="8" t="str">
        <f>_xlfn.XLOOKUP(F36,Venues!A:A,Venues!B:B)</f>
        <v>SAA-1</v>
      </c>
      <c r="H36" s="8" t="str">
        <f>LEFT(G36,3)</f>
        <v>SAA</v>
      </c>
      <c r="I36" s="8" t="str">
        <f>RIGHT(G36,1)</f>
        <v>1</v>
      </c>
      <c r="J36" t="s">
        <v>200</v>
      </c>
      <c r="K36" t="s">
        <v>241</v>
      </c>
      <c r="L36" t="s">
        <v>220</v>
      </c>
      <c r="Q36" t="b">
        <v>0</v>
      </c>
    </row>
    <row r="37" spans="1:17" x14ac:dyDescent="0.2">
      <c r="A37">
        <v>182</v>
      </c>
      <c r="B37" s="5">
        <v>45409</v>
      </c>
      <c r="C37" s="2">
        <v>0.75</v>
      </c>
      <c r="D37">
        <v>6</v>
      </c>
      <c r="E37" s="4" t="str">
        <f>_xlfn.XLOOKUP(J37,Divisions!A:A,Divisions!F:F)&amp;TEXT(D37,IF(Q37,"-P0","-00"))</f>
        <v>5CW-06</v>
      </c>
      <c r="F37" t="s">
        <v>240</v>
      </c>
      <c r="G37" s="8" t="str">
        <f>_xlfn.XLOOKUP(F37,Venues!A:A,Venues!B:B)</f>
        <v>SAA-3</v>
      </c>
      <c r="H37" s="8" t="str">
        <f>LEFT(G37,3)</f>
        <v>SAA</v>
      </c>
      <c r="I37" s="8" t="str">
        <f>RIGHT(G37,1)</f>
        <v>3</v>
      </c>
      <c r="J37" t="s">
        <v>200</v>
      </c>
      <c r="K37" t="s">
        <v>221</v>
      </c>
      <c r="L37" t="s">
        <v>239</v>
      </c>
      <c r="Q37" t="b">
        <v>0</v>
      </c>
    </row>
    <row r="38" spans="1:17" x14ac:dyDescent="0.2">
      <c r="A38">
        <v>193</v>
      </c>
      <c r="B38" s="5">
        <v>45409</v>
      </c>
      <c r="C38" s="2">
        <v>0.83333333333333337</v>
      </c>
      <c r="D38">
        <v>1</v>
      </c>
      <c r="E38" s="4" t="str">
        <f>_xlfn.XLOOKUP(J38,Divisions!A:A,Divisions!F:F)&amp;TEXT(D38,IF(Q38,"-P0","-00"))</f>
        <v>5CW-P1</v>
      </c>
      <c r="F38" t="s">
        <v>199</v>
      </c>
      <c r="G38" s="8" t="str">
        <f>_xlfn.XLOOKUP(F38,Venues!A:A,Venues!B:B)</f>
        <v>SAA-1</v>
      </c>
      <c r="H38" s="8" t="str">
        <f>LEFT(G38,3)</f>
        <v>SAA</v>
      </c>
      <c r="I38" s="8" t="str">
        <f>RIGHT(G38,1)</f>
        <v>1</v>
      </c>
      <c r="J38" t="s">
        <v>200</v>
      </c>
      <c r="K38" t="str">
        <f>IF(O38="Div",LEFT($E38,3)&amp;" Seed #"&amp;M38,"Winner of "&amp;LEFT($E38,3)&amp;TEXT(M38,"-00"))</f>
        <v>5CW Seed #1</v>
      </c>
      <c r="L38" t="str">
        <f>IF(P38="Div",LEFT($E38,3)&amp;" Seed #"&amp;N38,"Winner of "&amp;LEFT($E38,3)&amp;TEXT(N38,"-00"))</f>
        <v>5CW Seed #2</v>
      </c>
      <c r="M38">
        <v>1</v>
      </c>
      <c r="N38">
        <v>2</v>
      </c>
      <c r="O38" t="s">
        <v>462</v>
      </c>
      <c r="P38" t="s">
        <v>462</v>
      </c>
      <c r="Q38" t="b">
        <v>1</v>
      </c>
    </row>
    <row r="39" spans="1:17" x14ac:dyDescent="0.2">
      <c r="A39">
        <v>8</v>
      </c>
      <c r="B39" s="5">
        <v>45409</v>
      </c>
      <c r="C39" s="2">
        <v>0.35416666666666669</v>
      </c>
      <c r="D39">
        <v>1</v>
      </c>
      <c r="E39" s="4" t="str">
        <f>_xlfn.XLOOKUP(J39,Divisions!A:A,Divisions!F:F)&amp;TEXT(D39,IF(Q39,"-P0","-00"))</f>
        <v>6AM-01</v>
      </c>
      <c r="F39" t="s">
        <v>32</v>
      </c>
      <c r="G39" s="8" t="str">
        <f>_xlfn.XLOOKUP(F39,Venues!A:A,Venues!B:B)</f>
        <v>SPC-3</v>
      </c>
      <c r="H39" s="8" t="str">
        <f>LEFT(G39,3)</f>
        <v>SPC</v>
      </c>
      <c r="I39" s="8" t="str">
        <f>RIGHT(G39,1)</f>
        <v>3</v>
      </c>
      <c r="J39" t="s">
        <v>33</v>
      </c>
      <c r="K39" t="s">
        <v>34</v>
      </c>
      <c r="L39" t="s">
        <v>35</v>
      </c>
      <c r="Q39" t="b">
        <v>0</v>
      </c>
    </row>
    <row r="40" spans="1:17" x14ac:dyDescent="0.2">
      <c r="A40">
        <v>37</v>
      </c>
      <c r="B40" s="5">
        <v>45409</v>
      </c>
      <c r="C40" s="2">
        <v>0.4375</v>
      </c>
      <c r="D40">
        <v>2</v>
      </c>
      <c r="E40" s="4" t="str">
        <f>_xlfn.XLOOKUP(J40,Divisions!A:A,Divisions!F:F)&amp;TEXT(D40,IF(Q40,"-P0","-00"))</f>
        <v>6AM-02</v>
      </c>
      <c r="F40" t="s">
        <v>32</v>
      </c>
      <c r="G40" s="8" t="str">
        <f>_xlfn.XLOOKUP(F40,Venues!A:A,Venues!B:B)</f>
        <v>SPC-3</v>
      </c>
      <c r="H40" s="8" t="str">
        <f>LEFT(G40,3)</f>
        <v>SPC</v>
      </c>
      <c r="I40" s="8" t="str">
        <f>RIGHT(G40,1)</f>
        <v>3</v>
      </c>
      <c r="J40" t="s">
        <v>33</v>
      </c>
      <c r="K40" t="s">
        <v>125</v>
      </c>
      <c r="L40" t="s">
        <v>34</v>
      </c>
      <c r="Q40" t="b">
        <v>0</v>
      </c>
    </row>
    <row r="41" spans="1:17" x14ac:dyDescent="0.2">
      <c r="A41">
        <v>71</v>
      </c>
      <c r="B41" s="5">
        <v>45409</v>
      </c>
      <c r="C41" s="2">
        <v>0.52083333333333337</v>
      </c>
      <c r="D41">
        <v>3</v>
      </c>
      <c r="E41" s="4" t="str">
        <f>_xlfn.XLOOKUP(J41,Divisions!A:A,Divisions!F:F)&amp;TEXT(D41,IF(Q41,"-P0","-00"))</f>
        <v>6AM-03</v>
      </c>
      <c r="F41" t="s">
        <v>32</v>
      </c>
      <c r="G41" s="8" t="str">
        <f>_xlfn.XLOOKUP(F41,Venues!A:A,Venues!B:B)</f>
        <v>SPC-3</v>
      </c>
      <c r="H41" s="8" t="str">
        <f>LEFT(G41,3)</f>
        <v>SPC</v>
      </c>
      <c r="I41" s="8" t="str">
        <f>RIGHT(G41,1)</f>
        <v>3</v>
      </c>
      <c r="J41" t="s">
        <v>33</v>
      </c>
      <c r="K41" t="s">
        <v>35</v>
      </c>
      <c r="L41" t="s">
        <v>125</v>
      </c>
      <c r="Q41" t="b">
        <v>0</v>
      </c>
    </row>
    <row r="42" spans="1:17" x14ac:dyDescent="0.2">
      <c r="A42">
        <v>101</v>
      </c>
      <c r="B42" s="5">
        <v>45409</v>
      </c>
      <c r="C42" s="2">
        <v>0.58333333333333337</v>
      </c>
      <c r="D42">
        <v>7</v>
      </c>
      <c r="E42" s="4" t="str">
        <f>_xlfn.XLOOKUP(J42,Divisions!A:A,Divisions!F:F)&amp;TEXT(D42,IF(Q42,"-P0","-00"))</f>
        <v>6AM-07</v>
      </c>
      <c r="F42" t="s">
        <v>192</v>
      </c>
      <c r="G42" s="8" t="str">
        <f>_xlfn.XLOOKUP(F42,Venues!A:A,Venues!B:B)</f>
        <v>MAN-4</v>
      </c>
      <c r="H42" s="8" t="str">
        <f>LEFT(G42,3)</f>
        <v>MAN</v>
      </c>
      <c r="I42" s="8" t="str">
        <f>RIGHT(G42,1)</f>
        <v>4</v>
      </c>
      <c r="J42" t="s">
        <v>33</v>
      </c>
      <c r="K42" t="s">
        <v>193</v>
      </c>
      <c r="L42" t="s">
        <v>194</v>
      </c>
      <c r="Q42" t="b">
        <v>0</v>
      </c>
    </row>
    <row r="43" spans="1:17" x14ac:dyDescent="0.2">
      <c r="A43">
        <v>111</v>
      </c>
      <c r="B43" s="5">
        <v>45409</v>
      </c>
      <c r="C43" s="2">
        <v>0.60416666666666663</v>
      </c>
      <c r="D43">
        <v>4</v>
      </c>
      <c r="E43" s="4" t="str">
        <f>_xlfn.XLOOKUP(J43,Divisions!A:A,Divisions!F:F)&amp;TEXT(D43,IF(Q43,"-P0","-00"))</f>
        <v>6AM-04</v>
      </c>
      <c r="F43" t="s">
        <v>32</v>
      </c>
      <c r="G43" s="8" t="str">
        <f>_xlfn.XLOOKUP(F43,Venues!A:A,Venues!B:B)</f>
        <v>SPC-3</v>
      </c>
      <c r="H43" s="8" t="str">
        <f>LEFT(G43,3)</f>
        <v>SPC</v>
      </c>
      <c r="I43" s="8" t="str">
        <f>RIGHT(G43,1)</f>
        <v>3</v>
      </c>
      <c r="J43" t="s">
        <v>33</v>
      </c>
      <c r="K43" t="s">
        <v>209</v>
      </c>
      <c r="L43" t="s">
        <v>210</v>
      </c>
      <c r="Q43" t="b">
        <v>0</v>
      </c>
    </row>
    <row r="44" spans="1:17" x14ac:dyDescent="0.2">
      <c r="A44">
        <v>143</v>
      </c>
      <c r="B44" s="5">
        <v>45409</v>
      </c>
      <c r="C44" s="2">
        <v>0.66666666666666663</v>
      </c>
      <c r="D44">
        <v>8</v>
      </c>
      <c r="E44" s="4" t="str">
        <f>_xlfn.XLOOKUP(J44,Divisions!A:A,Divisions!F:F)&amp;TEXT(D44,IF(Q44,"-P0","-00"))</f>
        <v>6AM-08</v>
      </c>
      <c r="F44" t="s">
        <v>192</v>
      </c>
      <c r="G44" s="8" t="str">
        <f>_xlfn.XLOOKUP(F44,Venues!A:A,Venues!B:B)</f>
        <v>MAN-4</v>
      </c>
      <c r="H44" s="8" t="str">
        <f>LEFT(G44,3)</f>
        <v>MAN</v>
      </c>
      <c r="I44" s="8" t="str">
        <f>RIGHT(G44,1)</f>
        <v>4</v>
      </c>
      <c r="J44" t="s">
        <v>33</v>
      </c>
      <c r="K44" t="s">
        <v>237</v>
      </c>
      <c r="L44" t="s">
        <v>193</v>
      </c>
      <c r="Q44" t="b">
        <v>0</v>
      </c>
    </row>
    <row r="45" spans="1:17" x14ac:dyDescent="0.2">
      <c r="A45">
        <v>152</v>
      </c>
      <c r="B45" s="5">
        <v>45409</v>
      </c>
      <c r="C45" s="2">
        <v>0.6875</v>
      </c>
      <c r="D45">
        <v>5</v>
      </c>
      <c r="E45" s="4" t="str">
        <f>_xlfn.XLOOKUP(J45,Divisions!A:A,Divisions!F:F)&amp;TEXT(D45,IF(Q45,"-P0","-00"))</f>
        <v>6AM-05</v>
      </c>
      <c r="F45" t="s">
        <v>32</v>
      </c>
      <c r="G45" s="8" t="str">
        <f>_xlfn.XLOOKUP(F45,Venues!A:A,Venues!B:B)</f>
        <v>SPC-3</v>
      </c>
      <c r="H45" s="8" t="str">
        <f>LEFT(G45,3)</f>
        <v>SPC</v>
      </c>
      <c r="I45" s="8" t="str">
        <f>RIGHT(G45,1)</f>
        <v>3</v>
      </c>
      <c r="J45" t="s">
        <v>33</v>
      </c>
      <c r="K45" t="s">
        <v>243</v>
      </c>
      <c r="L45" t="s">
        <v>209</v>
      </c>
      <c r="Q45" t="b">
        <v>0</v>
      </c>
    </row>
    <row r="46" spans="1:17" x14ac:dyDescent="0.2">
      <c r="A46">
        <v>178</v>
      </c>
      <c r="B46" s="5">
        <v>45409</v>
      </c>
      <c r="C46" s="2">
        <v>0.75</v>
      </c>
      <c r="D46">
        <v>9</v>
      </c>
      <c r="E46" s="4" t="str">
        <f>_xlfn.XLOOKUP(J46,Divisions!A:A,Divisions!F:F)&amp;TEXT(D46,IF(Q46,"-P0","-00"))</f>
        <v>6AM-09</v>
      </c>
      <c r="F46" t="s">
        <v>192</v>
      </c>
      <c r="G46" s="8" t="str">
        <f>_xlfn.XLOOKUP(F46,Venues!A:A,Venues!B:B)</f>
        <v>MAN-4</v>
      </c>
      <c r="H46" s="8" t="str">
        <f>LEFT(G46,3)</f>
        <v>MAN</v>
      </c>
      <c r="I46" s="8" t="str">
        <f>RIGHT(G46,1)</f>
        <v>4</v>
      </c>
      <c r="J46" t="s">
        <v>33</v>
      </c>
      <c r="K46" t="s">
        <v>194</v>
      </c>
      <c r="L46" t="s">
        <v>246</v>
      </c>
      <c r="Q46" t="b">
        <v>0</v>
      </c>
    </row>
    <row r="47" spans="1:17" x14ac:dyDescent="0.2">
      <c r="A47">
        <v>186</v>
      </c>
      <c r="B47" s="5">
        <v>45409</v>
      </c>
      <c r="C47" s="2">
        <v>0.77083333333333337</v>
      </c>
      <c r="D47">
        <v>6</v>
      </c>
      <c r="E47" s="4" t="str">
        <f>_xlfn.XLOOKUP(J47,Divisions!A:A,Divisions!F:F)&amp;TEXT(D47,IF(Q47,"-P0","-00"))</f>
        <v>6AM-06</v>
      </c>
      <c r="F47" t="s">
        <v>32</v>
      </c>
      <c r="G47" s="8" t="str">
        <f>_xlfn.XLOOKUP(F47,Venues!A:A,Venues!B:B)</f>
        <v>SPC-3</v>
      </c>
      <c r="H47" s="8" t="str">
        <f>LEFT(G47,3)</f>
        <v>SPC</v>
      </c>
      <c r="I47" s="8" t="str">
        <f>RIGHT(G47,1)</f>
        <v>3</v>
      </c>
      <c r="J47" t="s">
        <v>33</v>
      </c>
      <c r="K47" t="s">
        <v>210</v>
      </c>
      <c r="L47" t="s">
        <v>243</v>
      </c>
      <c r="Q47" t="b">
        <v>0</v>
      </c>
    </row>
    <row r="48" spans="1:17" x14ac:dyDescent="0.2">
      <c r="A48">
        <v>192</v>
      </c>
      <c r="B48" s="5">
        <v>45409</v>
      </c>
      <c r="C48" s="2">
        <v>0.83333333333333337</v>
      </c>
      <c r="D48">
        <v>10</v>
      </c>
      <c r="E48" s="4" t="str">
        <f>_xlfn.XLOOKUP(J48,Divisions!A:A,Divisions!F:F)&amp;TEXT(D48,IF(Q48,"-P0","-00"))</f>
        <v>6AM-10</v>
      </c>
      <c r="F48" t="s">
        <v>192</v>
      </c>
      <c r="G48" s="8" t="str">
        <f>_xlfn.XLOOKUP(F48,Venues!A:A,Venues!B:B)</f>
        <v>MAN-4</v>
      </c>
      <c r="H48" s="8" t="str">
        <f>LEFT(G48,3)</f>
        <v>MAN</v>
      </c>
      <c r="I48" s="8" t="str">
        <f>RIGHT(G48,1)</f>
        <v>4</v>
      </c>
      <c r="J48" t="s">
        <v>33</v>
      </c>
      <c r="K48" t="s">
        <v>246</v>
      </c>
      <c r="L48" t="s">
        <v>237</v>
      </c>
      <c r="Q48" t="b">
        <v>0</v>
      </c>
    </row>
    <row r="49" spans="1:17" x14ac:dyDescent="0.2">
      <c r="A49">
        <v>208</v>
      </c>
      <c r="B49" s="5">
        <v>45410</v>
      </c>
      <c r="C49" s="2">
        <v>0.375</v>
      </c>
      <c r="D49">
        <v>3</v>
      </c>
      <c r="E49" s="4" t="str">
        <f>_xlfn.XLOOKUP(J49,Divisions!A:A,Divisions!F:F)&amp;TEXT(D49,IF(Q49,"-P0","-00"))</f>
        <v>6AM-P3</v>
      </c>
      <c r="F49" t="s">
        <v>192</v>
      </c>
      <c r="G49" s="8" t="str">
        <f>_xlfn.XLOOKUP(F49,Venues!A:A,Venues!B:B)</f>
        <v>MAN-4</v>
      </c>
      <c r="H49" s="8" t="str">
        <f>LEFT(G49,3)</f>
        <v>MAN</v>
      </c>
      <c r="I49" s="8" t="str">
        <f>RIGHT(G49,1)</f>
        <v>4</v>
      </c>
      <c r="J49" t="s">
        <v>33</v>
      </c>
      <c r="K49" t="str">
        <f>IF(O49="Div",LEFT($E49,3)&amp;" Seed #"&amp;M49,"Winner of "&amp;LEFT($E49,3)&amp;TEXT(M49,"-00"))</f>
        <v>6AM Seed #4</v>
      </c>
      <c r="L49" t="str">
        <f>IF(P49="Div",LEFT($E49,3)&amp;" Seed #"&amp;N49,"Winner of "&amp;LEFT($E49,3)&amp;TEXT(N49,"-00"))</f>
        <v>6AM Seed #5</v>
      </c>
      <c r="M49">
        <v>4</v>
      </c>
      <c r="N49">
        <v>5</v>
      </c>
      <c r="O49" t="s">
        <v>462</v>
      </c>
      <c r="P49" t="s">
        <v>462</v>
      </c>
      <c r="Q49" t="b">
        <v>1</v>
      </c>
    </row>
    <row r="50" spans="1:17" x14ac:dyDescent="0.2">
      <c r="A50">
        <v>222</v>
      </c>
      <c r="B50" s="5">
        <v>45410</v>
      </c>
      <c r="C50" s="2">
        <v>0.41666666666666669</v>
      </c>
      <c r="D50">
        <v>1</v>
      </c>
      <c r="E50" s="4" t="str">
        <f>_xlfn.XLOOKUP(J50,Divisions!A:A,Divisions!F:F)&amp;TEXT(D50,IF(Q50,"-P0","-00"))</f>
        <v>6AM-P1</v>
      </c>
      <c r="F50" t="s">
        <v>32</v>
      </c>
      <c r="G50" s="8" t="str">
        <f>_xlfn.XLOOKUP(F50,Venues!A:A,Venues!B:B)</f>
        <v>SPC-3</v>
      </c>
      <c r="H50" s="8" t="str">
        <f>LEFT(G50,3)</f>
        <v>SPC</v>
      </c>
      <c r="I50" s="8" t="str">
        <f>RIGHT(G50,1)</f>
        <v>3</v>
      </c>
      <c r="J50" t="s">
        <v>33</v>
      </c>
      <c r="K50" t="str">
        <f>IF(O50="Div",LEFT($E50,3)&amp;" Seed #"&amp;M50,"Winner of "&amp;LEFT($E50,3)&amp;TEXT(M50,"-00"))</f>
        <v>6AM Seed #9</v>
      </c>
      <c r="L50" t="str">
        <f>IF(P50="Div",LEFT($E50,3)&amp;" Seed #"&amp;N50,"Winner of "&amp;LEFT($E50,3)&amp;TEXT(N50,"-00"))</f>
        <v>6AM Seed #10</v>
      </c>
      <c r="M50">
        <v>9</v>
      </c>
      <c r="N50">
        <v>10</v>
      </c>
      <c r="O50" t="s">
        <v>462</v>
      </c>
      <c r="P50" t="s">
        <v>462</v>
      </c>
      <c r="Q50" t="b">
        <v>1</v>
      </c>
    </row>
    <row r="51" spans="1:17" x14ac:dyDescent="0.2">
      <c r="A51">
        <v>231</v>
      </c>
      <c r="B51" s="5">
        <v>45410</v>
      </c>
      <c r="C51" s="2">
        <v>0.45833333333333331</v>
      </c>
      <c r="D51">
        <v>4</v>
      </c>
      <c r="E51" s="4" t="str">
        <f>_xlfn.XLOOKUP(J51,Divisions!A:A,Divisions!F:F)&amp;TEXT(D51,IF(Q51,"-P0","-00"))</f>
        <v>6AM-P4</v>
      </c>
      <c r="F51" t="s">
        <v>192</v>
      </c>
      <c r="G51" s="8" t="str">
        <f>_xlfn.XLOOKUP(F51,Venues!A:A,Venues!B:B)</f>
        <v>MAN-4</v>
      </c>
      <c r="H51" s="8" t="str">
        <f>LEFT(G51,3)</f>
        <v>MAN</v>
      </c>
      <c r="I51" s="8" t="str">
        <f>RIGHT(G51,1)</f>
        <v>4</v>
      </c>
      <c r="J51" t="s">
        <v>33</v>
      </c>
      <c r="K51" t="str">
        <f>IF(O51="Div",LEFT($E51,3)&amp;" Seed #"&amp;M51,"Winner of "&amp;LEFT($E51,3)&amp;TEXT(M51,"-00"))</f>
        <v>6AM Seed #3</v>
      </c>
      <c r="L51" t="str">
        <f>IF(P51="Div",LEFT($E51,3)&amp;" Seed #"&amp;N51,"Winner of "&amp;LEFT($E51,3)&amp;TEXT(N51,"-00"))</f>
        <v>6AM Seed #6</v>
      </c>
      <c r="M51">
        <v>3</v>
      </c>
      <c r="N51">
        <v>6</v>
      </c>
      <c r="O51" t="s">
        <v>462</v>
      </c>
      <c r="P51" t="s">
        <v>462</v>
      </c>
      <c r="Q51" t="b">
        <v>1</v>
      </c>
    </row>
    <row r="52" spans="1:17" x14ac:dyDescent="0.2">
      <c r="A52">
        <v>247</v>
      </c>
      <c r="B52" s="5">
        <v>45410</v>
      </c>
      <c r="C52" s="2">
        <v>0.5</v>
      </c>
      <c r="D52">
        <v>2</v>
      </c>
      <c r="E52" s="4" t="str">
        <f>_xlfn.XLOOKUP(J52,Divisions!A:A,Divisions!F:F)&amp;TEXT(D52,IF(Q52,"-P0","-00"))</f>
        <v>6AM-P2</v>
      </c>
      <c r="F52" t="s">
        <v>32</v>
      </c>
      <c r="G52" s="8" t="str">
        <f>_xlfn.XLOOKUP(F52,Venues!A:A,Venues!B:B)</f>
        <v>SPC-3</v>
      </c>
      <c r="H52" s="8" t="str">
        <f>LEFT(G52,3)</f>
        <v>SPC</v>
      </c>
      <c r="I52" s="8" t="str">
        <f>RIGHT(G52,1)</f>
        <v>3</v>
      </c>
      <c r="J52" t="s">
        <v>33</v>
      </c>
      <c r="K52" t="str">
        <f>IF(O52="Div",LEFT($E52,3)&amp;" Seed #"&amp;M52,"Winner of "&amp;LEFT($E52,3)&amp;TEXT(M52,"-00"))</f>
        <v>6AM Seed #7</v>
      </c>
      <c r="L52" t="str">
        <f>IF(P52="Div",LEFT($E52,3)&amp;" Seed #"&amp;N52,"Winner of "&amp;LEFT($E52,3)&amp;TEXT(N52,"-00"))</f>
        <v>6AM Seed #8</v>
      </c>
      <c r="M52">
        <v>7</v>
      </c>
      <c r="N52">
        <v>8</v>
      </c>
      <c r="O52" t="s">
        <v>462</v>
      </c>
      <c r="P52" t="s">
        <v>462</v>
      </c>
      <c r="Q52" t="b">
        <v>1</v>
      </c>
    </row>
    <row r="53" spans="1:17" x14ac:dyDescent="0.2">
      <c r="A53">
        <v>255</v>
      </c>
      <c r="B53" s="5">
        <v>45410</v>
      </c>
      <c r="C53" s="2">
        <v>0.54166666666666663</v>
      </c>
      <c r="D53">
        <v>5</v>
      </c>
      <c r="E53" s="4" t="str">
        <f>_xlfn.XLOOKUP(J53,Divisions!A:A,Divisions!F:F)&amp;TEXT(D53,IF(Q53,"-P0","-00"))</f>
        <v>6AM-P5</v>
      </c>
      <c r="F53" t="s">
        <v>192</v>
      </c>
      <c r="G53" s="8" t="str">
        <f>_xlfn.XLOOKUP(F53,Venues!A:A,Venues!B:B)</f>
        <v>MAN-4</v>
      </c>
      <c r="H53" s="8" t="str">
        <f>LEFT(G53,3)</f>
        <v>MAN</v>
      </c>
      <c r="I53" s="8" t="str">
        <f>RIGHT(G53,1)</f>
        <v>4</v>
      </c>
      <c r="J53" t="s">
        <v>33</v>
      </c>
      <c r="K53" t="str">
        <f>IF(O53="Div",LEFT($E53,3)&amp;" Seed #"&amp;M53,"Winner of "&amp;LEFT($E53,3)&amp;TEXT(M53,"-00"))</f>
        <v>6AM Seed #1</v>
      </c>
      <c r="L53" t="str">
        <f>IF(P53="Div",LEFT($E53,3)&amp;" Seed #"&amp;N53,"Winner of "&amp;LEFT($E53,3)&amp;TEXT(N53,"-00"))</f>
        <v>Winner of 6AM-03</v>
      </c>
      <c r="M53">
        <v>1</v>
      </c>
      <c r="N53">
        <v>3</v>
      </c>
      <c r="O53" t="s">
        <v>462</v>
      </c>
      <c r="P53" t="s">
        <v>463</v>
      </c>
      <c r="Q53" t="b">
        <v>1</v>
      </c>
    </row>
    <row r="54" spans="1:17" x14ac:dyDescent="0.2">
      <c r="A54">
        <v>277</v>
      </c>
      <c r="B54" s="5">
        <v>45410</v>
      </c>
      <c r="C54" s="2">
        <v>0.625</v>
      </c>
      <c r="D54">
        <v>6</v>
      </c>
      <c r="E54" s="4" t="str">
        <f>_xlfn.XLOOKUP(J54,Divisions!A:A,Divisions!F:F)&amp;TEXT(D54,IF(Q54,"-P0","-00"))</f>
        <v>6AM-P6</v>
      </c>
      <c r="F54" t="s">
        <v>192</v>
      </c>
      <c r="G54" s="8" t="str">
        <f>_xlfn.XLOOKUP(F54,Venues!A:A,Venues!B:B)</f>
        <v>MAN-4</v>
      </c>
      <c r="H54" s="8" t="str">
        <f>LEFT(G54,3)</f>
        <v>MAN</v>
      </c>
      <c r="I54" s="8" t="str">
        <f>RIGHT(G54,1)</f>
        <v>4</v>
      </c>
      <c r="J54" t="s">
        <v>33</v>
      </c>
      <c r="K54" t="str">
        <f>IF(O54="Div",LEFT($E54,3)&amp;" Seed #"&amp;M54,"Winner of "&amp;LEFT($E54,3)&amp;TEXT(M54,"-00"))</f>
        <v>Winner of 6AM-04</v>
      </c>
      <c r="L54" t="str">
        <f>IF(P54="Div",LEFT($E54,3)&amp;" Seed #"&amp;N54,"Winner of "&amp;LEFT($E54,3)&amp;TEXT(N54,"-00"))</f>
        <v>6AM Seed #2</v>
      </c>
      <c r="M54">
        <v>4</v>
      </c>
      <c r="N54">
        <v>2</v>
      </c>
      <c r="O54" t="s">
        <v>463</v>
      </c>
      <c r="P54" t="s">
        <v>462</v>
      </c>
      <c r="Q54" t="b">
        <v>1</v>
      </c>
    </row>
    <row r="55" spans="1:17" x14ac:dyDescent="0.2">
      <c r="A55">
        <v>292</v>
      </c>
      <c r="B55" s="5">
        <v>45410</v>
      </c>
      <c r="C55" s="2">
        <v>0.70833333333333337</v>
      </c>
      <c r="D55">
        <v>7</v>
      </c>
      <c r="E55" s="4" t="str">
        <f>_xlfn.XLOOKUP(J55,Divisions!A:A,Divisions!F:F)&amp;TEXT(D55,IF(Q55,"-P0","-00"))</f>
        <v>6AM-P7</v>
      </c>
      <c r="F55" t="s">
        <v>192</v>
      </c>
      <c r="G55" s="8" t="str">
        <f>_xlfn.XLOOKUP(F55,Venues!A:A,Venues!B:B)</f>
        <v>MAN-4</v>
      </c>
      <c r="H55" s="8" t="str">
        <f>LEFT(G55,3)</f>
        <v>MAN</v>
      </c>
      <c r="I55" s="8" t="str">
        <f>RIGHT(G55,1)</f>
        <v>4</v>
      </c>
      <c r="J55" t="s">
        <v>33</v>
      </c>
      <c r="K55" t="str">
        <f>IF(O55="Div",LEFT($E55,3)&amp;" Seed #"&amp;M55,"Winner of "&amp;LEFT($E55,3)&amp;TEXT(M55,"-00"))</f>
        <v>Winner of 6AM-05</v>
      </c>
      <c r="L55" t="str">
        <f>IF(P55="Div",LEFT($E55,3)&amp;" Seed #"&amp;N55,"Winner of "&amp;LEFT($E55,3)&amp;TEXT(N55,"-00"))</f>
        <v>Winner of 6AM-06</v>
      </c>
      <c r="M55">
        <v>5</v>
      </c>
      <c r="N55">
        <v>6</v>
      </c>
      <c r="O55" t="s">
        <v>463</v>
      </c>
      <c r="P55" t="s">
        <v>463</v>
      </c>
      <c r="Q55" t="b">
        <v>1</v>
      </c>
    </row>
    <row r="56" spans="1:17" x14ac:dyDescent="0.2">
      <c r="A56">
        <v>12</v>
      </c>
      <c r="B56" s="5">
        <v>45409</v>
      </c>
      <c r="C56" s="2">
        <v>0.375</v>
      </c>
      <c r="D56">
        <v>8</v>
      </c>
      <c r="E56" s="4" t="str">
        <f>_xlfn.XLOOKUP(J56,Divisions!A:A,Divisions!F:F)&amp;TEXT(D56,IF(Q56,"-P0","-00"))</f>
        <v>6CC-08</v>
      </c>
      <c r="F56" t="s">
        <v>46</v>
      </c>
      <c r="G56" s="8" t="str">
        <f>_xlfn.XLOOKUP(F56,Venues!A:A,Venues!B:B)</f>
        <v>CAR-C</v>
      </c>
      <c r="H56" s="8" t="str">
        <f>LEFT(G56,3)</f>
        <v>CAR</v>
      </c>
      <c r="I56" s="8" t="str">
        <f>RIGHT(G56,1)</f>
        <v>C</v>
      </c>
      <c r="J56" t="s">
        <v>47</v>
      </c>
      <c r="K56" t="s">
        <v>48</v>
      </c>
      <c r="L56" t="s">
        <v>49</v>
      </c>
      <c r="Q56" t="b">
        <v>0</v>
      </c>
    </row>
    <row r="57" spans="1:17" x14ac:dyDescent="0.2">
      <c r="A57">
        <v>13</v>
      </c>
      <c r="B57" s="5">
        <v>45409</v>
      </c>
      <c r="C57" s="2">
        <v>0.375</v>
      </c>
      <c r="D57">
        <v>1</v>
      </c>
      <c r="E57" s="4" t="str">
        <f>_xlfn.XLOOKUP(J57,Divisions!A:A,Divisions!F:F)&amp;TEXT(D57,IF(Q57,"-P0","-00"))</f>
        <v>6CC-01</v>
      </c>
      <c r="F57" t="s">
        <v>50</v>
      </c>
      <c r="G57" s="8" t="str">
        <f>_xlfn.XLOOKUP(F57,Venues!A:A,Venues!B:B)</f>
        <v>CAR-M</v>
      </c>
      <c r="H57" s="8" t="str">
        <f>LEFT(G57,3)</f>
        <v>CAR</v>
      </c>
      <c r="I57" s="8" t="str">
        <f>RIGHT(G57,1)</f>
        <v>M</v>
      </c>
      <c r="J57" t="s">
        <v>47</v>
      </c>
      <c r="K57" t="s">
        <v>51</v>
      </c>
      <c r="L57" t="s">
        <v>52</v>
      </c>
      <c r="Q57" t="b">
        <v>0</v>
      </c>
    </row>
    <row r="58" spans="1:17" x14ac:dyDescent="0.2">
      <c r="A58">
        <v>45</v>
      </c>
      <c r="B58" s="5">
        <v>45409</v>
      </c>
      <c r="C58" s="2">
        <v>0.45833333333333331</v>
      </c>
      <c r="D58">
        <v>10</v>
      </c>
      <c r="E58" s="4" t="str">
        <f>_xlfn.XLOOKUP(J58,Divisions!A:A,Divisions!F:F)&amp;TEXT(D58,IF(Q58,"-P0","-00"))</f>
        <v>6CC-10</v>
      </c>
      <c r="F58" t="s">
        <v>46</v>
      </c>
      <c r="G58" s="8" t="str">
        <f>_xlfn.XLOOKUP(F58,Venues!A:A,Venues!B:B)</f>
        <v>CAR-C</v>
      </c>
      <c r="H58" s="8" t="str">
        <f>LEFT(G58,3)</f>
        <v>CAR</v>
      </c>
      <c r="I58" s="8" t="str">
        <f>RIGHT(G58,1)</f>
        <v>C</v>
      </c>
      <c r="J58" t="s">
        <v>47</v>
      </c>
      <c r="K58" t="s">
        <v>49</v>
      </c>
      <c r="L58" t="s">
        <v>133</v>
      </c>
      <c r="Q58" t="b">
        <v>0</v>
      </c>
    </row>
    <row r="59" spans="1:17" x14ac:dyDescent="0.2">
      <c r="A59">
        <v>46</v>
      </c>
      <c r="B59" s="5">
        <v>45409</v>
      </c>
      <c r="C59" s="2">
        <v>0.45833333333333331</v>
      </c>
      <c r="D59">
        <v>3</v>
      </c>
      <c r="E59" s="4" t="str">
        <f>_xlfn.XLOOKUP(J59,Divisions!A:A,Divisions!F:F)&amp;TEXT(D59,IF(Q59,"-P0","-00"))</f>
        <v>6CC-03</v>
      </c>
      <c r="F59" t="s">
        <v>50</v>
      </c>
      <c r="G59" s="8" t="str">
        <f>_xlfn.XLOOKUP(F59,Venues!A:A,Venues!B:B)</f>
        <v>CAR-M</v>
      </c>
      <c r="H59" s="8" t="str">
        <f>LEFT(G59,3)</f>
        <v>CAR</v>
      </c>
      <c r="I59" s="8" t="str">
        <f>RIGHT(G59,1)</f>
        <v>M</v>
      </c>
      <c r="J59" t="s">
        <v>47</v>
      </c>
      <c r="K59" t="s">
        <v>52</v>
      </c>
      <c r="L59" t="s">
        <v>70</v>
      </c>
      <c r="Q59" t="b">
        <v>0</v>
      </c>
    </row>
    <row r="60" spans="1:17" x14ac:dyDescent="0.2">
      <c r="A60">
        <v>75</v>
      </c>
      <c r="B60" s="5">
        <v>45409</v>
      </c>
      <c r="C60" s="2">
        <v>0.54166666666666663</v>
      </c>
      <c r="D60">
        <v>6</v>
      </c>
      <c r="E60" s="4" t="str">
        <f>_xlfn.XLOOKUP(J60,Divisions!A:A,Divisions!F:F)&amp;TEXT(D60,IF(Q60,"-P0","-00"))</f>
        <v>6CC-06</v>
      </c>
      <c r="F60" t="s">
        <v>46</v>
      </c>
      <c r="G60" s="8" t="str">
        <f>_xlfn.XLOOKUP(F60,Venues!A:A,Venues!B:B)</f>
        <v>CAR-C</v>
      </c>
      <c r="H60" s="8" t="str">
        <f>LEFT(G60,3)</f>
        <v>CAR</v>
      </c>
      <c r="I60" s="8" t="str">
        <f>RIGHT(G60,1)</f>
        <v>C</v>
      </c>
      <c r="J60" t="s">
        <v>47</v>
      </c>
      <c r="K60" t="s">
        <v>160</v>
      </c>
      <c r="L60" t="s">
        <v>48</v>
      </c>
      <c r="Q60" t="b">
        <v>0</v>
      </c>
    </row>
    <row r="61" spans="1:17" x14ac:dyDescent="0.2">
      <c r="A61">
        <v>76</v>
      </c>
      <c r="B61" s="5">
        <v>45409</v>
      </c>
      <c r="C61" s="2">
        <v>0.54166666666666663</v>
      </c>
      <c r="D61">
        <v>4</v>
      </c>
      <c r="E61" s="4" t="str">
        <f>_xlfn.XLOOKUP(J61,Divisions!A:A,Divisions!F:F)&amp;TEXT(D61,IF(Q61,"-P0","-00"))</f>
        <v>6CC-04</v>
      </c>
      <c r="F61" t="s">
        <v>50</v>
      </c>
      <c r="G61" s="8" t="str">
        <f>_xlfn.XLOOKUP(F61,Venues!A:A,Venues!B:B)</f>
        <v>CAR-M</v>
      </c>
      <c r="H61" s="8" t="str">
        <f>LEFT(G61,3)</f>
        <v>CAR</v>
      </c>
      <c r="I61" s="8" t="str">
        <f>RIGHT(G61,1)</f>
        <v>M</v>
      </c>
      <c r="J61" t="s">
        <v>47</v>
      </c>
      <c r="K61" t="s">
        <v>161</v>
      </c>
      <c r="L61" t="s">
        <v>51</v>
      </c>
      <c r="Q61" t="b">
        <v>0</v>
      </c>
    </row>
    <row r="62" spans="1:17" x14ac:dyDescent="0.2">
      <c r="A62">
        <v>115</v>
      </c>
      <c r="B62" s="5">
        <v>45409</v>
      </c>
      <c r="C62" s="2">
        <v>0.625</v>
      </c>
      <c r="D62">
        <v>7</v>
      </c>
      <c r="E62" s="4" t="str">
        <f>_xlfn.XLOOKUP(J62,Divisions!A:A,Divisions!F:F)&amp;TEXT(D62,IF(Q62,"-P0","-00"))</f>
        <v>6CC-07</v>
      </c>
      <c r="F62" t="s">
        <v>46</v>
      </c>
      <c r="G62" s="8" t="str">
        <f>_xlfn.XLOOKUP(F62,Venues!A:A,Venues!B:B)</f>
        <v>CAR-C</v>
      </c>
      <c r="H62" s="8" t="str">
        <f>LEFT(G62,3)</f>
        <v>CAR</v>
      </c>
      <c r="I62" s="8" t="str">
        <f>RIGHT(G62,1)</f>
        <v>C</v>
      </c>
      <c r="J62" t="s">
        <v>47</v>
      </c>
      <c r="K62" t="s">
        <v>133</v>
      </c>
      <c r="L62" t="s">
        <v>212</v>
      </c>
      <c r="Q62" t="b">
        <v>0</v>
      </c>
    </row>
    <row r="63" spans="1:17" x14ac:dyDescent="0.2">
      <c r="A63">
        <v>116</v>
      </c>
      <c r="B63" s="5">
        <v>45409</v>
      </c>
      <c r="C63" s="2">
        <v>0.625</v>
      </c>
      <c r="D63">
        <v>5</v>
      </c>
      <c r="E63" s="4" t="str">
        <f>_xlfn.XLOOKUP(J63,Divisions!A:A,Divisions!F:F)&amp;TEXT(D63,IF(Q63,"-P0","-00"))</f>
        <v>6CC-05</v>
      </c>
      <c r="F63" t="s">
        <v>50</v>
      </c>
      <c r="G63" s="8" t="str">
        <f>_xlfn.XLOOKUP(F63,Venues!A:A,Venues!B:B)</f>
        <v>CAR-M</v>
      </c>
      <c r="H63" s="8" t="str">
        <f>LEFT(G63,3)</f>
        <v>CAR</v>
      </c>
      <c r="I63" s="8" t="str">
        <f>RIGHT(G63,1)</f>
        <v>M</v>
      </c>
      <c r="J63" t="s">
        <v>47</v>
      </c>
      <c r="K63" t="s">
        <v>70</v>
      </c>
      <c r="L63" t="s">
        <v>213</v>
      </c>
      <c r="Q63" t="b">
        <v>0</v>
      </c>
    </row>
    <row r="64" spans="1:17" x14ac:dyDescent="0.2">
      <c r="A64">
        <v>156</v>
      </c>
      <c r="B64" s="5">
        <v>45409</v>
      </c>
      <c r="C64" s="2">
        <v>0.70833333333333337</v>
      </c>
      <c r="D64">
        <v>9</v>
      </c>
      <c r="E64" s="4" t="str">
        <f>_xlfn.XLOOKUP(J64,Divisions!A:A,Divisions!F:F)&amp;TEXT(D64,IF(Q64,"-P0","-00"))</f>
        <v>6CC-09</v>
      </c>
      <c r="F64" t="s">
        <v>46</v>
      </c>
      <c r="G64" s="8" t="str">
        <f>_xlfn.XLOOKUP(F64,Venues!A:A,Venues!B:B)</f>
        <v>CAR-C</v>
      </c>
      <c r="H64" s="8" t="str">
        <f>LEFT(G64,3)</f>
        <v>CAR</v>
      </c>
      <c r="I64" s="8" t="str">
        <f>RIGHT(G64,1)</f>
        <v>C</v>
      </c>
      <c r="J64" t="s">
        <v>47</v>
      </c>
      <c r="K64" t="s">
        <v>212</v>
      </c>
      <c r="L64" t="s">
        <v>160</v>
      </c>
      <c r="Q64" t="b">
        <v>0</v>
      </c>
    </row>
    <row r="65" spans="1:17" x14ac:dyDescent="0.2">
      <c r="A65">
        <v>157</v>
      </c>
      <c r="B65" s="5">
        <v>45409</v>
      </c>
      <c r="C65" s="2">
        <v>0.70833333333333337</v>
      </c>
      <c r="D65">
        <v>2</v>
      </c>
      <c r="E65" s="4" t="str">
        <f>_xlfn.XLOOKUP(J65,Divisions!A:A,Divisions!F:F)&amp;TEXT(D65,IF(Q65,"-P0","-00"))</f>
        <v>6CC-02</v>
      </c>
      <c r="F65" t="s">
        <v>50</v>
      </c>
      <c r="G65" s="8" t="str">
        <f>_xlfn.XLOOKUP(F65,Venues!A:A,Venues!B:B)</f>
        <v>CAR-M</v>
      </c>
      <c r="H65" s="8" t="str">
        <f>LEFT(G65,3)</f>
        <v>CAR</v>
      </c>
      <c r="I65" s="8" t="str">
        <f>RIGHT(G65,1)</f>
        <v>M</v>
      </c>
      <c r="J65" t="s">
        <v>47</v>
      </c>
      <c r="K65" t="s">
        <v>213</v>
      </c>
      <c r="L65" t="s">
        <v>161</v>
      </c>
      <c r="Q65" t="b">
        <v>0</v>
      </c>
    </row>
    <row r="66" spans="1:17" x14ac:dyDescent="0.2">
      <c r="A66">
        <v>218</v>
      </c>
      <c r="B66" s="5">
        <v>45410</v>
      </c>
      <c r="C66" s="2">
        <v>0.41666666666666669</v>
      </c>
      <c r="D66">
        <v>2</v>
      </c>
      <c r="E66" s="4" t="str">
        <f>_xlfn.XLOOKUP(J66,Divisions!A:A,Divisions!F:F)&amp;TEXT(D66,IF(Q66,"-P0","-00"))</f>
        <v>6CC-P2</v>
      </c>
      <c r="F66" t="s">
        <v>46</v>
      </c>
      <c r="G66" s="8" t="str">
        <f>_xlfn.XLOOKUP(F66,Venues!A:A,Venues!B:B)</f>
        <v>CAR-C</v>
      </c>
      <c r="H66" s="8" t="str">
        <f>LEFT(G66,3)</f>
        <v>CAR</v>
      </c>
      <c r="I66" s="8" t="str">
        <f>RIGHT(G66,1)</f>
        <v>C</v>
      </c>
      <c r="J66" t="s">
        <v>47</v>
      </c>
      <c r="K66" t="str">
        <f>IF(O66="Div",LEFT($E66,3)&amp;" Seed #"&amp;M66,"Winner of "&amp;LEFT($E66,3)&amp;TEXT(M66,"-00"))</f>
        <v>6CC Seed #7</v>
      </c>
      <c r="L66" t="str">
        <f>IF(P66="Div",LEFT($E66,3)&amp;" Seed #"&amp;N66,"Winner of "&amp;LEFT($E66,3)&amp;TEXT(N66,"-00"))</f>
        <v>6CC Seed #8</v>
      </c>
      <c r="M66">
        <v>7</v>
      </c>
      <c r="N66">
        <v>8</v>
      </c>
      <c r="O66" t="s">
        <v>462</v>
      </c>
      <c r="P66" t="s">
        <v>462</v>
      </c>
      <c r="Q66" t="b">
        <v>1</v>
      </c>
    </row>
    <row r="67" spans="1:17" x14ac:dyDescent="0.2">
      <c r="A67">
        <v>219</v>
      </c>
      <c r="B67" s="5">
        <v>45410</v>
      </c>
      <c r="C67" s="2">
        <v>0.41666666666666669</v>
      </c>
      <c r="D67">
        <v>1</v>
      </c>
      <c r="E67" s="4" t="str">
        <f>_xlfn.XLOOKUP(J67,Divisions!A:A,Divisions!F:F)&amp;TEXT(D67,IF(Q67,"-P0","-00"))</f>
        <v>6CC-P1</v>
      </c>
      <c r="F67" t="s">
        <v>50</v>
      </c>
      <c r="G67" s="8" t="str">
        <f>_xlfn.XLOOKUP(F67,Venues!A:A,Venues!B:B)</f>
        <v>CAR-M</v>
      </c>
      <c r="H67" s="8" t="str">
        <f>LEFT(G67,3)</f>
        <v>CAR</v>
      </c>
      <c r="I67" s="8" t="str">
        <f>RIGHT(G67,1)</f>
        <v>M</v>
      </c>
      <c r="J67" t="s">
        <v>47</v>
      </c>
      <c r="K67" t="str">
        <f>IF(O67="Div",LEFT($E67,3)&amp;" Seed #"&amp;M67,"Winner of "&amp;LEFT($E67,3)&amp;TEXT(M67,"-00"))</f>
        <v>6CC Seed #9</v>
      </c>
      <c r="L67" t="str">
        <f>IF(P67="Div",LEFT($E67,3)&amp;" Seed #"&amp;N67,"Winner of "&amp;LEFT($E67,3)&amp;TEXT(N67,"-00"))</f>
        <v>6CC Seed #10</v>
      </c>
      <c r="M67">
        <v>9</v>
      </c>
      <c r="N67">
        <v>10</v>
      </c>
      <c r="O67" t="s">
        <v>462</v>
      </c>
      <c r="P67" t="s">
        <v>462</v>
      </c>
      <c r="Q67" t="b">
        <v>1</v>
      </c>
    </row>
    <row r="68" spans="1:17" x14ac:dyDescent="0.2">
      <c r="A68">
        <v>243</v>
      </c>
      <c r="B68" s="5">
        <v>45410</v>
      </c>
      <c r="C68" s="2">
        <v>0.5</v>
      </c>
      <c r="D68">
        <v>4</v>
      </c>
      <c r="E68" s="4" t="str">
        <f>_xlfn.XLOOKUP(J68,Divisions!A:A,Divisions!F:F)&amp;TEXT(D68,IF(Q68,"-P0","-00"))</f>
        <v>6CC-P4</v>
      </c>
      <c r="F68" t="s">
        <v>46</v>
      </c>
      <c r="G68" s="8" t="str">
        <f>_xlfn.XLOOKUP(F68,Venues!A:A,Venues!B:B)</f>
        <v>CAR-C</v>
      </c>
      <c r="H68" s="8" t="str">
        <f>LEFT(G68,3)</f>
        <v>CAR</v>
      </c>
      <c r="I68" s="8" t="str">
        <f>RIGHT(G68,1)</f>
        <v>C</v>
      </c>
      <c r="J68" t="s">
        <v>47</v>
      </c>
      <c r="K68" t="str">
        <f>IF(O68="Div",LEFT($E68,3)&amp;" Seed #"&amp;M68,"Winner of "&amp;LEFT($E68,3)&amp;TEXT(M68,"-00"))</f>
        <v>6CC Seed #3</v>
      </c>
      <c r="L68" t="str">
        <f>IF(P68="Div",LEFT($E68,3)&amp;" Seed #"&amp;N68,"Winner of "&amp;LEFT($E68,3)&amp;TEXT(N68,"-00"))</f>
        <v>6CC Seed #6</v>
      </c>
      <c r="M68">
        <v>3</v>
      </c>
      <c r="N68">
        <v>6</v>
      </c>
      <c r="O68" t="s">
        <v>462</v>
      </c>
      <c r="P68" t="s">
        <v>462</v>
      </c>
      <c r="Q68" t="b">
        <v>1</v>
      </c>
    </row>
    <row r="69" spans="1:17" x14ac:dyDescent="0.2">
      <c r="A69">
        <v>244</v>
      </c>
      <c r="B69" s="5">
        <v>45410</v>
      </c>
      <c r="C69" s="2">
        <v>0.5</v>
      </c>
      <c r="D69">
        <v>3</v>
      </c>
      <c r="E69" s="4" t="str">
        <f>_xlfn.XLOOKUP(J69,Divisions!A:A,Divisions!F:F)&amp;TEXT(D69,IF(Q69,"-P0","-00"))</f>
        <v>6CC-P3</v>
      </c>
      <c r="F69" t="s">
        <v>50</v>
      </c>
      <c r="G69" s="8" t="str">
        <f>_xlfn.XLOOKUP(F69,Venues!A:A,Venues!B:B)</f>
        <v>CAR-M</v>
      </c>
      <c r="H69" s="8" t="str">
        <f>LEFT(G69,3)</f>
        <v>CAR</v>
      </c>
      <c r="I69" s="8" t="str">
        <f>RIGHT(G69,1)</f>
        <v>M</v>
      </c>
      <c r="J69" t="s">
        <v>47</v>
      </c>
      <c r="K69" t="str">
        <f>IF(O69="Div",LEFT($E69,3)&amp;" Seed #"&amp;M69,"Winner of "&amp;LEFT($E69,3)&amp;TEXT(M69,"-00"))</f>
        <v>6CC Seed #4</v>
      </c>
      <c r="L69" t="str">
        <f>IF(P69="Div",LEFT($E69,3)&amp;" Seed #"&amp;N69,"Winner of "&amp;LEFT($E69,3)&amp;TEXT(N69,"-00"))</f>
        <v>6CC Seed #5</v>
      </c>
      <c r="M69">
        <v>4</v>
      </c>
      <c r="N69">
        <v>5</v>
      </c>
      <c r="O69" t="s">
        <v>462</v>
      </c>
      <c r="P69" t="s">
        <v>462</v>
      </c>
      <c r="Q69" t="b">
        <v>1</v>
      </c>
    </row>
    <row r="70" spans="1:17" x14ac:dyDescent="0.2">
      <c r="A70">
        <v>269</v>
      </c>
      <c r="B70" s="5">
        <v>45410</v>
      </c>
      <c r="C70" s="2">
        <v>0.58333333333333337</v>
      </c>
      <c r="D70">
        <v>6</v>
      </c>
      <c r="E70" s="4" t="str">
        <f>_xlfn.XLOOKUP(J70,Divisions!A:A,Divisions!F:F)&amp;TEXT(D70,IF(Q70,"-P0","-00"))</f>
        <v>6CC-P6</v>
      </c>
      <c r="F70" t="s">
        <v>46</v>
      </c>
      <c r="G70" s="8" t="str">
        <f>_xlfn.XLOOKUP(F70,Venues!A:A,Venues!B:B)</f>
        <v>CAR-C</v>
      </c>
      <c r="H70" s="8" t="str">
        <f>LEFT(G70,3)</f>
        <v>CAR</v>
      </c>
      <c r="I70" s="8" t="str">
        <f>RIGHT(G70,1)</f>
        <v>C</v>
      </c>
      <c r="J70" t="s">
        <v>47</v>
      </c>
      <c r="K70" t="str">
        <f>IF(O70="Div",LEFT($E70,3)&amp;" Seed #"&amp;M70,"Winner of "&amp;LEFT($E70,3)&amp;TEXT(M70,"-00"))</f>
        <v>Winner of 6CC-04</v>
      </c>
      <c r="L70" t="str">
        <f>IF(P70="Div",LEFT($E70,3)&amp;" Seed #"&amp;N70,"Winner of "&amp;LEFT($E70,3)&amp;TEXT(N70,"-00"))</f>
        <v>6CC Seed #2</v>
      </c>
      <c r="M70">
        <v>4</v>
      </c>
      <c r="N70">
        <v>2</v>
      </c>
      <c r="O70" t="s">
        <v>463</v>
      </c>
      <c r="P70" t="s">
        <v>462</v>
      </c>
      <c r="Q70" t="b">
        <v>1</v>
      </c>
    </row>
    <row r="71" spans="1:17" x14ac:dyDescent="0.2">
      <c r="A71">
        <v>270</v>
      </c>
      <c r="B71" s="5">
        <v>45410</v>
      </c>
      <c r="C71" s="2">
        <v>0.58333333333333337</v>
      </c>
      <c r="D71">
        <v>5</v>
      </c>
      <c r="E71" s="4" t="str">
        <f>_xlfn.XLOOKUP(J71,Divisions!A:A,Divisions!F:F)&amp;TEXT(D71,IF(Q71,"-P0","-00"))</f>
        <v>6CC-P5</v>
      </c>
      <c r="F71" t="s">
        <v>50</v>
      </c>
      <c r="G71" s="8" t="str">
        <f>_xlfn.XLOOKUP(F71,Venues!A:A,Venues!B:B)</f>
        <v>CAR-M</v>
      </c>
      <c r="H71" s="8" t="str">
        <f>LEFT(G71,3)</f>
        <v>CAR</v>
      </c>
      <c r="I71" s="8" t="str">
        <f>RIGHT(G71,1)</f>
        <v>M</v>
      </c>
      <c r="J71" t="s">
        <v>47</v>
      </c>
      <c r="K71" t="str">
        <f>IF(O71="Div",LEFT($E71,3)&amp;" Seed #"&amp;M71,"Winner of "&amp;LEFT($E71,3)&amp;TEXT(M71,"-00"))</f>
        <v>6CC Seed #1</v>
      </c>
      <c r="L71" t="str">
        <f>IF(P71="Div",LEFT($E71,3)&amp;" Seed #"&amp;N71,"Winner of "&amp;LEFT($E71,3)&amp;TEXT(N71,"-00"))</f>
        <v>Winner of 6CC-03</v>
      </c>
      <c r="M71">
        <v>1</v>
      </c>
      <c r="N71">
        <v>3</v>
      </c>
      <c r="O71" t="s">
        <v>462</v>
      </c>
      <c r="P71" t="s">
        <v>463</v>
      </c>
      <c r="Q71" t="b">
        <v>1</v>
      </c>
    </row>
    <row r="72" spans="1:17" x14ac:dyDescent="0.2">
      <c r="A72">
        <v>290</v>
      </c>
      <c r="B72" s="5">
        <v>45410</v>
      </c>
      <c r="C72" s="2">
        <v>0.66666666666666663</v>
      </c>
      <c r="D72">
        <v>7</v>
      </c>
      <c r="E72" s="4" t="str">
        <f>_xlfn.XLOOKUP(J72,Divisions!A:A,Divisions!F:F)&amp;TEXT(D72,IF(Q72,"-P0","-00"))</f>
        <v>6CC-P7</v>
      </c>
      <c r="F72" t="s">
        <v>50</v>
      </c>
      <c r="G72" s="8" t="str">
        <f>_xlfn.XLOOKUP(F72,Venues!A:A,Venues!B:B)</f>
        <v>CAR-M</v>
      </c>
      <c r="H72" s="8" t="str">
        <f>LEFT(G72,3)</f>
        <v>CAR</v>
      </c>
      <c r="I72" s="8" t="str">
        <f>RIGHT(G72,1)</f>
        <v>M</v>
      </c>
      <c r="J72" t="s">
        <v>47</v>
      </c>
      <c r="K72" t="str">
        <f>IF(O72="Div",LEFT($E72,3)&amp;" Seed #"&amp;M72,"Winner of "&amp;LEFT($E72,3)&amp;TEXT(M72,"-00"))</f>
        <v>Winner of 6CC-05</v>
      </c>
      <c r="L72" t="str">
        <f>IF(P72="Div",LEFT($E72,3)&amp;" Seed #"&amp;N72,"Winner of "&amp;LEFT($E72,3)&amp;TEXT(N72,"-00"))</f>
        <v>Winner of 6CC-06</v>
      </c>
      <c r="M72">
        <v>5</v>
      </c>
      <c r="N72">
        <v>6</v>
      </c>
      <c r="O72" t="s">
        <v>463</v>
      </c>
      <c r="P72" t="s">
        <v>463</v>
      </c>
      <c r="Q72" t="b">
        <v>1</v>
      </c>
    </row>
    <row r="73" spans="1:17" x14ac:dyDescent="0.2">
      <c r="A73">
        <v>7</v>
      </c>
      <c r="B73" s="5">
        <v>45409</v>
      </c>
      <c r="C73" s="2">
        <v>0.35416666666666669</v>
      </c>
      <c r="D73">
        <v>1</v>
      </c>
      <c r="E73" s="4" t="str">
        <f>_xlfn.XLOOKUP(J73,Divisions!A:A,Divisions!F:F)&amp;TEXT(D73,IF(Q73,"-P0","-00"))</f>
        <v>7AM-01</v>
      </c>
      <c r="F73" t="s">
        <v>28</v>
      </c>
      <c r="G73" s="8" t="str">
        <f>_xlfn.XLOOKUP(F73,Venues!A:A,Venues!B:B)</f>
        <v>MVP-4</v>
      </c>
      <c r="H73" s="8" t="str">
        <f>LEFT(G73,3)</f>
        <v>MVP</v>
      </c>
      <c r="I73" s="8" t="str">
        <f>RIGHT(G73,1)</f>
        <v>4</v>
      </c>
      <c r="J73" t="s">
        <v>29</v>
      </c>
      <c r="K73" t="s">
        <v>30</v>
      </c>
      <c r="L73" t="s">
        <v>31</v>
      </c>
      <c r="Q73" t="b">
        <v>0</v>
      </c>
    </row>
    <row r="74" spans="1:17" x14ac:dyDescent="0.2">
      <c r="A74">
        <v>36</v>
      </c>
      <c r="B74" s="5">
        <v>45409</v>
      </c>
      <c r="C74" s="2">
        <v>0.4375</v>
      </c>
      <c r="D74">
        <v>2</v>
      </c>
      <c r="E74" s="4" t="str">
        <f>_xlfn.XLOOKUP(J74,Divisions!A:A,Divisions!F:F)&amp;TEXT(D74,IF(Q74,"-P0","-00"))</f>
        <v>7AM-02</v>
      </c>
      <c r="F74" t="s">
        <v>28</v>
      </c>
      <c r="G74" s="8" t="str">
        <f>_xlfn.XLOOKUP(F74,Venues!A:A,Venues!B:B)</f>
        <v>MVP-4</v>
      </c>
      <c r="H74" s="8" t="str">
        <f>LEFT(G74,3)</f>
        <v>MVP</v>
      </c>
      <c r="I74" s="8" t="str">
        <f>RIGHT(G74,1)</f>
        <v>4</v>
      </c>
      <c r="J74" t="s">
        <v>29</v>
      </c>
      <c r="K74" t="s">
        <v>124</v>
      </c>
      <c r="L74" t="s">
        <v>30</v>
      </c>
      <c r="Q74" t="b">
        <v>0</v>
      </c>
    </row>
    <row r="75" spans="1:17" x14ac:dyDescent="0.2">
      <c r="A75">
        <v>70</v>
      </c>
      <c r="B75" s="5">
        <v>45409</v>
      </c>
      <c r="C75" s="2">
        <v>0.52083333333333337</v>
      </c>
      <c r="D75">
        <v>3</v>
      </c>
      <c r="E75" s="4" t="str">
        <f>_xlfn.XLOOKUP(J75,Divisions!A:A,Divisions!F:F)&amp;TEXT(D75,IF(Q75,"-P0","-00"))</f>
        <v>7AM-03</v>
      </c>
      <c r="F75" t="s">
        <v>28</v>
      </c>
      <c r="G75" s="8" t="str">
        <f>_xlfn.XLOOKUP(F75,Venues!A:A,Venues!B:B)</f>
        <v>MVP-4</v>
      </c>
      <c r="H75" s="8" t="str">
        <f>LEFT(G75,3)</f>
        <v>MVP</v>
      </c>
      <c r="I75" s="8" t="str">
        <f>RIGHT(G75,1)</f>
        <v>4</v>
      </c>
      <c r="J75" t="s">
        <v>29</v>
      </c>
      <c r="K75" t="s">
        <v>31</v>
      </c>
      <c r="L75" t="s">
        <v>124</v>
      </c>
      <c r="Q75" t="b">
        <v>0</v>
      </c>
    </row>
    <row r="76" spans="1:17" x14ac:dyDescent="0.2">
      <c r="A76">
        <v>103</v>
      </c>
      <c r="B76" s="5">
        <v>45409</v>
      </c>
      <c r="C76" s="2">
        <v>0.58333333333333337</v>
      </c>
      <c r="D76">
        <v>7</v>
      </c>
      <c r="E76" s="4" t="str">
        <f>_xlfn.XLOOKUP(J76,Divisions!A:A,Divisions!F:F)&amp;TEXT(D76,IF(Q76,"-P0","-00"))</f>
        <v>7AM-07</v>
      </c>
      <c r="F76" t="s">
        <v>196</v>
      </c>
      <c r="G76" s="8" t="str">
        <f>_xlfn.XLOOKUP(F76,Venues!A:A,Venues!B:B)</f>
        <v>MVP-3</v>
      </c>
      <c r="H76" s="8" t="str">
        <f>LEFT(G76,3)</f>
        <v>MVP</v>
      </c>
      <c r="I76" s="8" t="str">
        <f>RIGHT(G76,1)</f>
        <v>3</v>
      </c>
      <c r="J76" t="s">
        <v>29</v>
      </c>
      <c r="K76" t="s">
        <v>197</v>
      </c>
      <c r="L76" t="s">
        <v>198</v>
      </c>
      <c r="Q76" t="b">
        <v>0</v>
      </c>
    </row>
    <row r="77" spans="1:17" x14ac:dyDescent="0.2">
      <c r="A77">
        <v>107</v>
      </c>
      <c r="B77" s="5">
        <v>45409</v>
      </c>
      <c r="C77" s="2">
        <v>0.60416666666666663</v>
      </c>
      <c r="D77">
        <v>4</v>
      </c>
      <c r="E77" s="4" t="str">
        <f>_xlfn.XLOOKUP(J77,Divisions!A:A,Divisions!F:F)&amp;TEXT(D77,IF(Q77,"-P0","-00"))</f>
        <v>7AM-04</v>
      </c>
      <c r="F77" t="s">
        <v>28</v>
      </c>
      <c r="G77" s="8" t="str">
        <f>_xlfn.XLOOKUP(F77,Venues!A:A,Venues!B:B)</f>
        <v>MVP-4</v>
      </c>
      <c r="H77" s="8" t="str">
        <f>LEFT(G77,3)</f>
        <v>MVP</v>
      </c>
      <c r="I77" s="8" t="str">
        <f>RIGHT(G77,1)</f>
        <v>4</v>
      </c>
      <c r="J77" t="s">
        <v>29</v>
      </c>
      <c r="K77" t="s">
        <v>205</v>
      </c>
      <c r="L77" t="s">
        <v>206</v>
      </c>
      <c r="Q77" t="b">
        <v>0</v>
      </c>
    </row>
    <row r="78" spans="1:17" x14ac:dyDescent="0.2">
      <c r="A78">
        <v>144</v>
      </c>
      <c r="B78" s="5">
        <v>45409</v>
      </c>
      <c r="C78" s="2">
        <v>0.66666666666666663</v>
      </c>
      <c r="D78">
        <v>8</v>
      </c>
      <c r="E78" s="4" t="str">
        <f>_xlfn.XLOOKUP(J78,Divisions!A:A,Divisions!F:F)&amp;TEXT(D78,IF(Q78,"-P0","-00"))</f>
        <v>7AM-08</v>
      </c>
      <c r="F78" t="s">
        <v>196</v>
      </c>
      <c r="G78" s="8" t="str">
        <f>_xlfn.XLOOKUP(F78,Venues!A:A,Venues!B:B)</f>
        <v>MVP-3</v>
      </c>
      <c r="H78" s="8" t="str">
        <f>LEFT(G78,3)</f>
        <v>MVP</v>
      </c>
      <c r="I78" s="8" t="str">
        <f>RIGHT(G78,1)</f>
        <v>3</v>
      </c>
      <c r="J78" t="s">
        <v>29</v>
      </c>
      <c r="K78" t="s">
        <v>238</v>
      </c>
      <c r="L78" t="s">
        <v>197</v>
      </c>
      <c r="Q78" t="b">
        <v>0</v>
      </c>
    </row>
    <row r="79" spans="1:17" x14ac:dyDescent="0.2">
      <c r="A79">
        <v>151</v>
      </c>
      <c r="B79" s="5">
        <v>45409</v>
      </c>
      <c r="C79" s="2">
        <v>0.6875</v>
      </c>
      <c r="D79">
        <v>5</v>
      </c>
      <c r="E79" s="4" t="str">
        <f>_xlfn.XLOOKUP(J79,Divisions!A:A,Divisions!F:F)&amp;TEXT(D79,IF(Q79,"-P0","-00"))</f>
        <v>7AM-05</v>
      </c>
      <c r="F79" t="s">
        <v>28</v>
      </c>
      <c r="G79" s="8" t="str">
        <f>_xlfn.XLOOKUP(F79,Venues!A:A,Venues!B:B)</f>
        <v>MVP-4</v>
      </c>
      <c r="H79" s="8" t="str">
        <f>LEFT(G79,3)</f>
        <v>MVP</v>
      </c>
      <c r="I79" s="8" t="str">
        <f>RIGHT(G79,1)</f>
        <v>4</v>
      </c>
      <c r="J79" t="s">
        <v>29</v>
      </c>
      <c r="K79" t="s">
        <v>242</v>
      </c>
      <c r="L79" t="s">
        <v>205</v>
      </c>
      <c r="Q79" t="b">
        <v>0</v>
      </c>
    </row>
    <row r="80" spans="1:17" x14ac:dyDescent="0.2">
      <c r="A80">
        <v>179</v>
      </c>
      <c r="B80" s="5">
        <v>45409</v>
      </c>
      <c r="C80" s="2">
        <v>0.75</v>
      </c>
      <c r="D80">
        <v>9</v>
      </c>
      <c r="E80" s="4" t="str">
        <f>_xlfn.XLOOKUP(J80,Divisions!A:A,Divisions!F:F)&amp;TEXT(D80,IF(Q80,"-P0","-00"))</f>
        <v>7AM-09</v>
      </c>
      <c r="F80" t="s">
        <v>196</v>
      </c>
      <c r="G80" s="8" t="str">
        <f>_xlfn.XLOOKUP(F80,Venues!A:A,Venues!B:B)</f>
        <v>MVP-3</v>
      </c>
      <c r="H80" s="8" t="str">
        <f>LEFT(G80,3)</f>
        <v>MVP</v>
      </c>
      <c r="I80" s="8" t="str">
        <f>RIGHT(G80,1)</f>
        <v>3</v>
      </c>
      <c r="J80" t="s">
        <v>29</v>
      </c>
      <c r="K80" t="s">
        <v>198</v>
      </c>
      <c r="L80" t="s">
        <v>238</v>
      </c>
      <c r="Q80" t="b">
        <v>0</v>
      </c>
    </row>
    <row r="81" spans="1:17" x14ac:dyDescent="0.2">
      <c r="A81">
        <v>185</v>
      </c>
      <c r="B81" s="5">
        <v>45409</v>
      </c>
      <c r="C81" s="2">
        <v>0.77083333333333337</v>
      </c>
      <c r="D81">
        <v>6</v>
      </c>
      <c r="E81" s="4" t="str">
        <f>_xlfn.XLOOKUP(J81,Divisions!A:A,Divisions!F:F)&amp;TEXT(D81,IF(Q81,"-P0","-00"))</f>
        <v>7AM-06</v>
      </c>
      <c r="F81" t="s">
        <v>28</v>
      </c>
      <c r="G81" s="8" t="str">
        <f>_xlfn.XLOOKUP(F81,Venues!A:A,Venues!B:B)</f>
        <v>MVP-4</v>
      </c>
      <c r="H81" s="8" t="str">
        <f>LEFT(G81,3)</f>
        <v>MVP</v>
      </c>
      <c r="I81" s="8" t="str">
        <f>RIGHT(G81,1)</f>
        <v>4</v>
      </c>
      <c r="J81" t="s">
        <v>29</v>
      </c>
      <c r="K81" t="s">
        <v>206</v>
      </c>
      <c r="L81" t="s">
        <v>242</v>
      </c>
      <c r="Q81" t="b">
        <v>0</v>
      </c>
    </row>
    <row r="82" spans="1:17" x14ac:dyDescent="0.2">
      <c r="A82">
        <v>210</v>
      </c>
      <c r="B82" s="5">
        <v>45410</v>
      </c>
      <c r="C82" s="2">
        <v>0.375</v>
      </c>
      <c r="D82">
        <v>2</v>
      </c>
      <c r="E82" s="4" t="str">
        <f>_xlfn.XLOOKUP(J82,Divisions!A:A,Divisions!F:F)&amp;TEXT(D82,IF(Q82,"-P0","-00"))</f>
        <v>7AM-P2</v>
      </c>
      <c r="F82" t="s">
        <v>196</v>
      </c>
      <c r="G82" s="8" t="str">
        <f>_xlfn.XLOOKUP(F82,Venues!A:A,Venues!B:B)</f>
        <v>MVP-3</v>
      </c>
      <c r="H82" s="8" t="str">
        <f>LEFT(G82,3)</f>
        <v>MVP</v>
      </c>
      <c r="I82" s="8" t="str">
        <f>RIGHT(G82,1)</f>
        <v>3</v>
      </c>
      <c r="J82" t="s">
        <v>29</v>
      </c>
      <c r="K82" t="str">
        <f>IF(O82="Div",LEFT($E82,3)&amp;" Seed #"&amp;M82,"Winner of "&amp;LEFT($E82,3)&amp;TEXT(M82,"-00"))</f>
        <v>7AM Seed #4</v>
      </c>
      <c r="L82" t="str">
        <f>IF(P82="Div",LEFT($E82,3)&amp;" Seed #"&amp;N82,"Winner of "&amp;LEFT($E82,3)&amp;TEXT(N82,"-00"))</f>
        <v>7AM Seed #5</v>
      </c>
      <c r="M82">
        <v>4</v>
      </c>
      <c r="N82">
        <v>5</v>
      </c>
      <c r="O82" t="s">
        <v>462</v>
      </c>
      <c r="P82" t="s">
        <v>462</v>
      </c>
      <c r="Q82" t="b">
        <v>1</v>
      </c>
    </row>
    <row r="83" spans="1:17" x14ac:dyDescent="0.2">
      <c r="A83">
        <v>211</v>
      </c>
      <c r="B83" s="5">
        <v>45410</v>
      </c>
      <c r="C83" s="2">
        <v>0.375</v>
      </c>
      <c r="D83">
        <v>1</v>
      </c>
      <c r="E83" s="4" t="str">
        <f>_xlfn.XLOOKUP(J83,Divisions!A:A,Divisions!F:F)&amp;TEXT(D83,IF(Q83,"-P0","-00"))</f>
        <v>7AM-P1</v>
      </c>
      <c r="F83" t="s">
        <v>28</v>
      </c>
      <c r="G83" s="8" t="str">
        <f>_xlfn.XLOOKUP(F83,Venues!A:A,Venues!B:B)</f>
        <v>MVP-4</v>
      </c>
      <c r="H83" s="8" t="str">
        <f>LEFT(G83,3)</f>
        <v>MVP</v>
      </c>
      <c r="I83" s="8" t="str">
        <f>RIGHT(G83,1)</f>
        <v>4</v>
      </c>
      <c r="J83" t="s">
        <v>29</v>
      </c>
      <c r="K83" t="str">
        <f>IF(O83="Div",LEFT($E83,3)&amp;" Seed #"&amp;M83,"Winner of "&amp;LEFT($E83,3)&amp;TEXT(M83,"-00"))</f>
        <v>7AM Seed #8</v>
      </c>
      <c r="L83" t="str">
        <f>IF(P83="Div",LEFT($E83,3)&amp;" Seed #"&amp;N83,"Winner of "&amp;LEFT($E83,3)&amp;TEXT(N83,"-00"))</f>
        <v>7AM Seed #9</v>
      </c>
      <c r="M83">
        <v>8</v>
      </c>
      <c r="N83">
        <v>9</v>
      </c>
      <c r="O83" t="s">
        <v>462</v>
      </c>
      <c r="P83" t="s">
        <v>462</v>
      </c>
      <c r="Q83" t="b">
        <v>1</v>
      </c>
    </row>
    <row r="84" spans="1:17" x14ac:dyDescent="0.2">
      <c r="A84">
        <v>232</v>
      </c>
      <c r="B84" s="5">
        <v>45410</v>
      </c>
      <c r="C84" s="2">
        <v>0.45833333333333331</v>
      </c>
      <c r="D84">
        <v>3</v>
      </c>
      <c r="E84" s="4" t="str">
        <f>_xlfn.XLOOKUP(J84,Divisions!A:A,Divisions!F:F)&amp;TEXT(D84,IF(Q84,"-P0","-00"))</f>
        <v>7AM-P3</v>
      </c>
      <c r="F84" t="s">
        <v>196</v>
      </c>
      <c r="G84" s="8" t="str">
        <f>_xlfn.XLOOKUP(F84,Venues!A:A,Venues!B:B)</f>
        <v>MVP-3</v>
      </c>
      <c r="H84" s="8" t="str">
        <f>LEFT(G84,3)</f>
        <v>MVP</v>
      </c>
      <c r="I84" s="8" t="str">
        <f>RIGHT(G84,1)</f>
        <v>3</v>
      </c>
      <c r="J84" t="s">
        <v>29</v>
      </c>
      <c r="K84" t="str">
        <f>IF(O84="Div",LEFT($E84,3)&amp;" Seed #"&amp;M84,"Winner of "&amp;LEFT($E84,3)&amp;TEXT(M84,"-00"))</f>
        <v>7AM Seed #3</v>
      </c>
      <c r="L84" t="str">
        <f>IF(P84="Div",LEFT($E84,3)&amp;" Seed #"&amp;N84,"Winner of "&amp;LEFT($E84,3)&amp;TEXT(N84,"-00"))</f>
        <v>7AM Seed #6</v>
      </c>
      <c r="M84">
        <v>3</v>
      </c>
      <c r="N84">
        <v>6</v>
      </c>
      <c r="O84" t="s">
        <v>462</v>
      </c>
      <c r="P84" t="s">
        <v>462</v>
      </c>
      <c r="Q84" t="b">
        <v>1</v>
      </c>
    </row>
    <row r="85" spans="1:17" x14ac:dyDescent="0.2">
      <c r="A85">
        <v>233</v>
      </c>
      <c r="B85" s="5">
        <v>45410</v>
      </c>
      <c r="C85" s="2">
        <v>0.45833333333333331</v>
      </c>
      <c r="D85">
        <v>4</v>
      </c>
      <c r="E85" s="4" t="str">
        <f>_xlfn.XLOOKUP(J85,Divisions!A:A,Divisions!F:F)&amp;TEXT(D85,IF(Q85,"-P0","-00"))</f>
        <v>7AM-P4</v>
      </c>
      <c r="F85" t="s">
        <v>28</v>
      </c>
      <c r="G85" s="8" t="str">
        <f>_xlfn.XLOOKUP(F85,Venues!A:A,Venues!B:B)</f>
        <v>MVP-4</v>
      </c>
      <c r="H85" s="8" t="str">
        <f>LEFT(G85,3)</f>
        <v>MVP</v>
      </c>
      <c r="I85" s="8" t="str">
        <f>RIGHT(G85,1)</f>
        <v>4</v>
      </c>
      <c r="J85" t="s">
        <v>29</v>
      </c>
      <c r="K85" t="str">
        <f>IF(O85="Div",LEFT($E85,3)&amp;" Seed #"&amp;M85,"Winner of "&amp;LEFT($E85,3)&amp;TEXT(M85,"-00"))</f>
        <v>7AM Seed #2</v>
      </c>
      <c r="L85" t="str">
        <f>IF(P85="Div",LEFT($E85,3)&amp;" Seed #"&amp;N85,"Winner of "&amp;LEFT($E85,3)&amp;TEXT(N85,"-00"))</f>
        <v>7AM Seed #7</v>
      </c>
      <c r="M85">
        <v>2</v>
      </c>
      <c r="N85">
        <v>7</v>
      </c>
      <c r="O85" t="s">
        <v>462</v>
      </c>
      <c r="P85" t="s">
        <v>462</v>
      </c>
      <c r="Q85" t="b">
        <v>1</v>
      </c>
    </row>
    <row r="86" spans="1:17" x14ac:dyDescent="0.2">
      <c r="A86">
        <v>258</v>
      </c>
      <c r="B86" s="5">
        <v>45410</v>
      </c>
      <c r="C86" s="2">
        <v>0.54166666666666663</v>
      </c>
      <c r="D86">
        <v>5</v>
      </c>
      <c r="E86" s="4" t="str">
        <f>_xlfn.XLOOKUP(J86,Divisions!A:A,Divisions!F:F)&amp;TEXT(D86,IF(Q86,"-P0","-00"))</f>
        <v>7AM-P5</v>
      </c>
      <c r="F86" t="s">
        <v>196</v>
      </c>
      <c r="G86" s="8" t="str">
        <f>_xlfn.XLOOKUP(F86,Venues!A:A,Venues!B:B)</f>
        <v>MVP-3</v>
      </c>
      <c r="H86" s="8" t="str">
        <f>LEFT(G86,3)</f>
        <v>MVP</v>
      </c>
      <c r="I86" s="8" t="str">
        <f>RIGHT(G86,1)</f>
        <v>3</v>
      </c>
      <c r="J86" t="s">
        <v>29</v>
      </c>
      <c r="K86" t="str">
        <f>IF(O86="Div",LEFT($E86,3)&amp;" Seed #"&amp;M86,"Winner of "&amp;LEFT($E86,3)&amp;TEXT(M86,"-00"))</f>
        <v>7AM Seed #1</v>
      </c>
      <c r="L86" t="str">
        <f>IF(P86="Div",LEFT($E86,3)&amp;" Seed #"&amp;N86,"Winner of "&amp;LEFT($E86,3)&amp;TEXT(N86,"-00"))</f>
        <v>Winner of 7AM-02</v>
      </c>
      <c r="M86">
        <v>1</v>
      </c>
      <c r="N86">
        <v>2</v>
      </c>
      <c r="O86" t="s">
        <v>462</v>
      </c>
      <c r="P86" t="s">
        <v>463</v>
      </c>
      <c r="Q86" t="b">
        <v>1</v>
      </c>
    </row>
    <row r="87" spans="1:17" x14ac:dyDescent="0.2">
      <c r="A87">
        <v>259</v>
      </c>
      <c r="B87" s="5">
        <v>45410</v>
      </c>
      <c r="C87" s="2">
        <v>0.54166666666666663</v>
      </c>
      <c r="D87">
        <v>6</v>
      </c>
      <c r="E87" s="4" t="str">
        <f>_xlfn.XLOOKUP(J87,Divisions!A:A,Divisions!F:F)&amp;TEXT(D87,IF(Q87,"-P0","-00"))</f>
        <v>7AM-P6</v>
      </c>
      <c r="F87" t="s">
        <v>28</v>
      </c>
      <c r="G87" s="8" t="str">
        <f>_xlfn.XLOOKUP(F87,Venues!A:A,Venues!B:B)</f>
        <v>MVP-4</v>
      </c>
      <c r="H87" s="8" t="str">
        <f>LEFT(G87,3)</f>
        <v>MVP</v>
      </c>
      <c r="I87" s="8" t="str">
        <f>RIGHT(G87,1)</f>
        <v>4</v>
      </c>
      <c r="J87" t="s">
        <v>29</v>
      </c>
      <c r="K87" t="str">
        <f>IF(O87="Div",LEFT($E87,3)&amp;" Seed #"&amp;M87,"Winner of "&amp;LEFT($E87,3)&amp;TEXT(M87,"-00"))</f>
        <v>Winner of 7AM-03</v>
      </c>
      <c r="L87" t="str">
        <f>IF(P87="Div",LEFT($E87,3)&amp;" Seed #"&amp;N87,"Winner of "&amp;LEFT($E87,3)&amp;TEXT(N87,"-00"))</f>
        <v>Winner of 7AM-04</v>
      </c>
      <c r="M87">
        <v>3</v>
      </c>
      <c r="N87">
        <v>4</v>
      </c>
      <c r="O87" t="s">
        <v>463</v>
      </c>
      <c r="P87" t="s">
        <v>463</v>
      </c>
      <c r="Q87" t="b">
        <v>1</v>
      </c>
    </row>
    <row r="88" spans="1:17" x14ac:dyDescent="0.2">
      <c r="A88">
        <v>281</v>
      </c>
      <c r="B88" s="5">
        <v>45410</v>
      </c>
      <c r="C88" s="2">
        <v>0.625</v>
      </c>
      <c r="D88">
        <v>7</v>
      </c>
      <c r="E88" s="4" t="str">
        <f>_xlfn.XLOOKUP(J88,Divisions!A:A,Divisions!F:F)&amp;TEXT(D88,IF(Q88,"-P0","-00"))</f>
        <v>7AM-P7</v>
      </c>
      <c r="F88" t="s">
        <v>196</v>
      </c>
      <c r="G88" s="8" t="str">
        <f>_xlfn.XLOOKUP(F88,Venues!A:A,Venues!B:B)</f>
        <v>MVP-3</v>
      </c>
      <c r="H88" s="8" t="str">
        <f>LEFT(G88,3)</f>
        <v>MVP</v>
      </c>
      <c r="I88" s="8" t="str">
        <f>RIGHT(G88,1)</f>
        <v>3</v>
      </c>
      <c r="J88" t="s">
        <v>29</v>
      </c>
      <c r="K88" t="str">
        <f>IF(O88="Div",LEFT($E88,3)&amp;" Seed #"&amp;M88,"Winner of "&amp;LEFT($E88,3)&amp;TEXT(M88,"-00"))</f>
        <v>Winner of 7AM-05</v>
      </c>
      <c r="L88" t="str">
        <f>IF(P88="Div",LEFT($E88,3)&amp;" Seed #"&amp;N88,"Winner of "&amp;LEFT($E88,3)&amp;TEXT(N88,"-00"))</f>
        <v>Winner of 7AM-06</v>
      </c>
      <c r="M88">
        <v>5</v>
      </c>
      <c r="N88">
        <v>6</v>
      </c>
      <c r="O88" t="s">
        <v>463</v>
      </c>
      <c r="P88" t="s">
        <v>463</v>
      </c>
      <c r="Q88" t="b">
        <v>1</v>
      </c>
    </row>
    <row r="89" spans="1:17" x14ac:dyDescent="0.2">
      <c r="A89">
        <v>15</v>
      </c>
      <c r="B89" s="5">
        <v>45409</v>
      </c>
      <c r="C89" s="2">
        <v>0.375</v>
      </c>
      <c r="D89">
        <v>1</v>
      </c>
      <c r="E89" s="4" t="str">
        <f>_xlfn.XLOOKUP(J89,Divisions!A:A,Divisions!F:F)&amp;TEXT(D89,IF(Q89,"-P0","-00"))</f>
        <v>7CC-01</v>
      </c>
      <c r="F89" t="s">
        <v>57</v>
      </c>
      <c r="G89" s="8" t="str">
        <f>_xlfn.XLOOKUP(F89,Venues!A:A,Venues!B:B)</f>
        <v>EBB-4</v>
      </c>
      <c r="H89" s="8" t="str">
        <f>LEFT(G89,3)</f>
        <v>EBB</v>
      </c>
      <c r="I89" s="8" t="str">
        <f>RIGHT(G89,1)</f>
        <v>4</v>
      </c>
      <c r="J89" t="s">
        <v>58</v>
      </c>
      <c r="K89" t="s">
        <v>59</v>
      </c>
      <c r="L89" t="s">
        <v>60</v>
      </c>
      <c r="Q89" t="b">
        <v>0</v>
      </c>
    </row>
    <row r="90" spans="1:17" x14ac:dyDescent="0.2">
      <c r="A90">
        <v>48</v>
      </c>
      <c r="B90" s="5">
        <v>45409</v>
      </c>
      <c r="C90" s="2">
        <v>0.45833333333333331</v>
      </c>
      <c r="D90">
        <v>2</v>
      </c>
      <c r="E90" s="4" t="str">
        <f>_xlfn.XLOOKUP(J90,Divisions!A:A,Divisions!F:F)&amp;TEXT(D90,IF(Q90,"-P0","-00"))</f>
        <v>7CC-02</v>
      </c>
      <c r="F90" t="s">
        <v>57</v>
      </c>
      <c r="G90" s="8" t="str">
        <f>_xlfn.XLOOKUP(F90,Venues!A:A,Venues!B:B)</f>
        <v>EBB-4</v>
      </c>
      <c r="H90" s="8" t="str">
        <f>LEFT(G90,3)</f>
        <v>EBB</v>
      </c>
      <c r="I90" s="8" t="str">
        <f>RIGHT(G90,1)</f>
        <v>4</v>
      </c>
      <c r="J90" t="s">
        <v>58</v>
      </c>
      <c r="K90" t="s">
        <v>135</v>
      </c>
      <c r="L90" t="s">
        <v>59</v>
      </c>
      <c r="Q90" t="b">
        <v>0</v>
      </c>
    </row>
    <row r="91" spans="1:17" x14ac:dyDescent="0.2">
      <c r="A91">
        <v>78</v>
      </c>
      <c r="B91" s="5">
        <v>45409</v>
      </c>
      <c r="C91" s="2">
        <v>0.54166666666666663</v>
      </c>
      <c r="D91">
        <v>3</v>
      </c>
      <c r="E91" s="4" t="str">
        <f>_xlfn.XLOOKUP(J91,Divisions!A:A,Divisions!F:F)&amp;TEXT(D91,IF(Q91,"-P0","-00"))</f>
        <v>7CC-03</v>
      </c>
      <c r="F91" t="s">
        <v>57</v>
      </c>
      <c r="G91" s="8" t="str">
        <f>_xlfn.XLOOKUP(F91,Venues!A:A,Venues!B:B)</f>
        <v>EBB-4</v>
      </c>
      <c r="H91" s="8" t="str">
        <f>LEFT(G91,3)</f>
        <v>EBB</v>
      </c>
      <c r="I91" s="8" t="str">
        <f>RIGHT(G91,1)</f>
        <v>4</v>
      </c>
      <c r="J91" t="s">
        <v>58</v>
      </c>
      <c r="K91" t="s">
        <v>60</v>
      </c>
      <c r="L91" t="s">
        <v>135</v>
      </c>
      <c r="Q91" t="b">
        <v>0</v>
      </c>
    </row>
    <row r="92" spans="1:17" x14ac:dyDescent="0.2">
      <c r="A92">
        <v>118</v>
      </c>
      <c r="B92" s="5">
        <v>45409</v>
      </c>
      <c r="C92" s="2">
        <v>0.625</v>
      </c>
      <c r="D92">
        <v>5</v>
      </c>
      <c r="E92" s="4" t="str">
        <f>_xlfn.XLOOKUP(J92,Divisions!A:A,Divisions!F:F)&amp;TEXT(D92,IF(Q92,"-P0","-00"))</f>
        <v>7CC-05</v>
      </c>
      <c r="F92" t="s">
        <v>215</v>
      </c>
      <c r="G92" s="8" t="str">
        <f>_xlfn.XLOOKUP(F92,Venues!A:A,Venues!B:B)</f>
        <v>EBB-1</v>
      </c>
      <c r="H92" s="8" t="str">
        <f>LEFT(G92,3)</f>
        <v>EBB</v>
      </c>
      <c r="I92" s="8" t="str">
        <f>RIGHT(G92,1)</f>
        <v>1</v>
      </c>
      <c r="J92" t="s">
        <v>58</v>
      </c>
      <c r="K92" t="s">
        <v>216</v>
      </c>
      <c r="L92" t="s">
        <v>217</v>
      </c>
      <c r="Q92" t="b">
        <v>0</v>
      </c>
    </row>
    <row r="93" spans="1:17" x14ac:dyDescent="0.2">
      <c r="A93">
        <v>119</v>
      </c>
      <c r="B93" s="5">
        <v>45409</v>
      </c>
      <c r="C93" s="2">
        <v>0.625</v>
      </c>
      <c r="D93">
        <v>4</v>
      </c>
      <c r="E93" s="4" t="str">
        <f>_xlfn.XLOOKUP(J93,Divisions!A:A,Divisions!F:F)&amp;TEXT(D93,IF(Q93,"-P0","-00"))</f>
        <v>7CC-04</v>
      </c>
      <c r="F93" t="s">
        <v>57</v>
      </c>
      <c r="G93" s="8" t="str">
        <f>_xlfn.XLOOKUP(F93,Venues!A:A,Venues!B:B)</f>
        <v>EBB-4</v>
      </c>
      <c r="H93" s="8" t="str">
        <f>LEFT(G93,3)</f>
        <v>EBB</v>
      </c>
      <c r="I93" s="8" t="str">
        <f>RIGHT(G93,1)</f>
        <v>4</v>
      </c>
      <c r="J93" t="s">
        <v>58</v>
      </c>
      <c r="K93" t="s">
        <v>218</v>
      </c>
      <c r="L93" t="s">
        <v>219</v>
      </c>
      <c r="Q93" t="b">
        <v>0</v>
      </c>
    </row>
    <row r="94" spans="1:17" x14ac:dyDescent="0.2">
      <c r="A94">
        <v>159</v>
      </c>
      <c r="B94" s="5">
        <v>45409</v>
      </c>
      <c r="C94" s="2">
        <v>0.70833333333333337</v>
      </c>
      <c r="D94">
        <v>6</v>
      </c>
      <c r="E94" s="4" t="str">
        <f>_xlfn.XLOOKUP(J94,Divisions!A:A,Divisions!F:F)&amp;TEXT(D94,IF(Q94,"-P0","-00"))</f>
        <v>7CC-06</v>
      </c>
      <c r="F94" t="s">
        <v>57</v>
      </c>
      <c r="G94" s="8" t="str">
        <f>_xlfn.XLOOKUP(F94,Venues!A:A,Venues!B:B)</f>
        <v>EBB-4</v>
      </c>
      <c r="H94" s="8" t="str">
        <f>LEFT(G94,3)</f>
        <v>EBB</v>
      </c>
      <c r="I94" s="8" t="str">
        <f>RIGHT(G94,1)</f>
        <v>4</v>
      </c>
      <c r="J94" t="s">
        <v>58</v>
      </c>
      <c r="K94" t="s">
        <v>219</v>
      </c>
      <c r="L94" t="s">
        <v>216</v>
      </c>
      <c r="Q94" t="b">
        <v>0</v>
      </c>
    </row>
    <row r="95" spans="1:17" x14ac:dyDescent="0.2">
      <c r="A95">
        <v>187</v>
      </c>
      <c r="B95" s="5">
        <v>45409</v>
      </c>
      <c r="C95" s="2">
        <v>0.79166666666666663</v>
      </c>
      <c r="D95">
        <v>7</v>
      </c>
      <c r="E95" s="4" t="str">
        <f>_xlfn.XLOOKUP(J95,Divisions!A:A,Divisions!F:F)&amp;TEXT(D95,IF(Q95,"-P0","-00"))</f>
        <v>7CC-07</v>
      </c>
      <c r="F95" t="s">
        <v>247</v>
      </c>
      <c r="G95" s="8" t="str">
        <f>_xlfn.XLOOKUP(F95,Venues!A:A,Venues!B:B)</f>
        <v>EBB-2</v>
      </c>
      <c r="H95" s="8" t="str">
        <f>LEFT(G95,3)</f>
        <v>EBB</v>
      </c>
      <c r="I95" s="8" t="str">
        <f>RIGHT(G95,1)</f>
        <v>2</v>
      </c>
      <c r="J95" t="s">
        <v>58</v>
      </c>
      <c r="K95" t="s">
        <v>217</v>
      </c>
      <c r="L95" t="s">
        <v>218</v>
      </c>
      <c r="Q95" t="b">
        <v>0</v>
      </c>
    </row>
    <row r="96" spans="1:17" x14ac:dyDescent="0.2">
      <c r="A96">
        <v>202</v>
      </c>
      <c r="B96" s="5">
        <v>45410</v>
      </c>
      <c r="C96" s="2">
        <v>0.375</v>
      </c>
      <c r="D96">
        <v>1</v>
      </c>
      <c r="E96" s="4" t="str">
        <f>_xlfn.XLOOKUP(J96,Divisions!A:A,Divisions!F:F)&amp;TEXT(D96,IF(Q96,"-P0","-00"))</f>
        <v>7CC-P1</v>
      </c>
      <c r="F96" t="s">
        <v>215</v>
      </c>
      <c r="G96" s="8" t="str">
        <f>_xlfn.XLOOKUP(F96,Venues!A:A,Venues!B:B)</f>
        <v>EBB-1</v>
      </c>
      <c r="H96" s="8" t="str">
        <f>LEFT(G96,3)</f>
        <v>EBB</v>
      </c>
      <c r="I96" s="8" t="str">
        <f>RIGHT(G96,1)</f>
        <v>1</v>
      </c>
      <c r="J96" t="s">
        <v>58</v>
      </c>
      <c r="K96" t="str">
        <f>IF(O96="Div",LEFT($E96,3)&amp;" Seed #"&amp;M96,"Winner of "&amp;LEFT($E96,3)&amp;TEXT(M96,"-00"))</f>
        <v>7CC Seed #6</v>
      </c>
      <c r="L96" t="str">
        <f>IF(P96="Div",LEFT($E96,3)&amp;" Seed #"&amp;N96,"Winner of "&amp;LEFT($E96,3)&amp;TEXT(N96,"-00"))</f>
        <v>7CC Seed #7</v>
      </c>
      <c r="M96">
        <v>6</v>
      </c>
      <c r="N96">
        <v>7</v>
      </c>
      <c r="O96" t="s">
        <v>462</v>
      </c>
      <c r="P96" t="s">
        <v>462</v>
      </c>
      <c r="Q96" t="b">
        <v>1</v>
      </c>
    </row>
    <row r="97" spans="1:17" x14ac:dyDescent="0.2">
      <c r="A97">
        <v>203</v>
      </c>
      <c r="B97" s="5">
        <v>45410</v>
      </c>
      <c r="C97" s="2">
        <v>0.375</v>
      </c>
      <c r="D97">
        <v>3</v>
      </c>
      <c r="E97" s="4" t="str">
        <f>_xlfn.XLOOKUP(J97,Divisions!A:A,Divisions!F:F)&amp;TEXT(D97,IF(Q97,"-P0","-00"))</f>
        <v>7CC-P3</v>
      </c>
      <c r="F97" t="s">
        <v>247</v>
      </c>
      <c r="G97" s="8" t="str">
        <f>_xlfn.XLOOKUP(F97,Venues!A:A,Venues!B:B)</f>
        <v>EBB-2</v>
      </c>
      <c r="H97" s="8" t="str">
        <f>LEFT(G97,3)</f>
        <v>EBB</v>
      </c>
      <c r="I97" s="8" t="str">
        <f>RIGHT(G97,1)</f>
        <v>2</v>
      </c>
      <c r="J97" t="s">
        <v>58</v>
      </c>
      <c r="K97" t="str">
        <f>IF(O97="Div",LEFT($E97,3)&amp;" Seed #"&amp;M97,"Winner of "&amp;LEFT($E97,3)&amp;TEXT(M97,"-00"))</f>
        <v>7CC Seed #2</v>
      </c>
      <c r="L97" t="str">
        <f>IF(P97="Div",LEFT($E97,3)&amp;" Seed #"&amp;N97,"Winner of "&amp;LEFT($E97,3)&amp;TEXT(N97,"-00"))</f>
        <v>7CC Seed #3</v>
      </c>
      <c r="M97">
        <v>2</v>
      </c>
      <c r="N97">
        <v>3</v>
      </c>
      <c r="O97" t="s">
        <v>462</v>
      </c>
      <c r="P97" t="s">
        <v>462</v>
      </c>
      <c r="Q97" t="b">
        <v>1</v>
      </c>
    </row>
    <row r="98" spans="1:17" x14ac:dyDescent="0.2">
      <c r="A98">
        <v>205</v>
      </c>
      <c r="B98" s="5">
        <v>45410</v>
      </c>
      <c r="C98" s="2">
        <v>0.375</v>
      </c>
      <c r="D98">
        <v>2</v>
      </c>
      <c r="E98" s="4" t="str">
        <f>_xlfn.XLOOKUP(J98,Divisions!A:A,Divisions!F:F)&amp;TEXT(D98,IF(Q98,"-P0","-00"))</f>
        <v>7CC-P2</v>
      </c>
      <c r="F98" t="s">
        <v>57</v>
      </c>
      <c r="G98" s="8" t="str">
        <f>_xlfn.XLOOKUP(F98,Venues!A:A,Venues!B:B)</f>
        <v>EBB-4</v>
      </c>
      <c r="H98" s="8" t="str">
        <f>LEFT(G98,3)</f>
        <v>EBB</v>
      </c>
      <c r="I98" s="8" t="str">
        <f>RIGHT(G98,1)</f>
        <v>4</v>
      </c>
      <c r="J98" t="s">
        <v>58</v>
      </c>
      <c r="K98" t="str">
        <f>IF(O98="Div",LEFT($E98,3)&amp;" Seed #"&amp;M98,"Winner of "&amp;LEFT($E98,3)&amp;TEXT(M98,"-00"))</f>
        <v>7CC Seed #4</v>
      </c>
      <c r="L98" t="str">
        <f>IF(P98="Div",LEFT($E98,3)&amp;" Seed #"&amp;N98,"Winner of "&amp;LEFT($E98,3)&amp;TEXT(N98,"-00"))</f>
        <v>7CC Seed #5</v>
      </c>
      <c r="M98">
        <v>4</v>
      </c>
      <c r="N98">
        <v>5</v>
      </c>
      <c r="O98" t="s">
        <v>462</v>
      </c>
      <c r="P98" t="s">
        <v>462</v>
      </c>
      <c r="Q98" t="b">
        <v>1</v>
      </c>
    </row>
    <row r="99" spans="1:17" x14ac:dyDescent="0.2">
      <c r="A99">
        <v>253</v>
      </c>
      <c r="B99" s="5">
        <v>45410</v>
      </c>
      <c r="C99" s="2">
        <v>0.54166666666666663</v>
      </c>
      <c r="D99">
        <v>4</v>
      </c>
      <c r="E99" s="4" t="str">
        <f>_xlfn.XLOOKUP(J99,Divisions!A:A,Divisions!F:F)&amp;TEXT(D99,IF(Q99,"-P0","-00"))</f>
        <v>7CC-P4</v>
      </c>
      <c r="F99" t="s">
        <v>57</v>
      </c>
      <c r="G99" s="8" t="str">
        <f>_xlfn.XLOOKUP(F99,Venues!A:A,Venues!B:B)</f>
        <v>EBB-4</v>
      </c>
      <c r="H99" s="8" t="str">
        <f>LEFT(G99,3)</f>
        <v>EBB</v>
      </c>
      <c r="I99" s="8" t="str">
        <f>RIGHT(G99,1)</f>
        <v>4</v>
      </c>
      <c r="J99" t="s">
        <v>58</v>
      </c>
      <c r="K99" t="str">
        <f>IF(O99="Div",LEFT($E99,3)&amp;" Seed #"&amp;M99,"Winner of "&amp;LEFT($E99,3)&amp;TEXT(M99,"-00"))</f>
        <v>7CC Seed #1</v>
      </c>
      <c r="L99" t="str">
        <f>IF(P99="Div",LEFT($E99,3)&amp;" Seed #"&amp;N99,"Winner of "&amp;LEFT($E99,3)&amp;TEXT(N99,"-00"))</f>
        <v>Winner of 7CC-02</v>
      </c>
      <c r="M99">
        <v>1</v>
      </c>
      <c r="N99">
        <v>2</v>
      </c>
      <c r="O99" t="s">
        <v>462</v>
      </c>
      <c r="P99" t="s">
        <v>463</v>
      </c>
      <c r="Q99" t="b">
        <v>1</v>
      </c>
    </row>
    <row r="100" spans="1:17" x14ac:dyDescent="0.2">
      <c r="A100">
        <v>275</v>
      </c>
      <c r="B100" s="5">
        <v>45410</v>
      </c>
      <c r="C100" s="2">
        <v>0.625</v>
      </c>
      <c r="D100">
        <v>5</v>
      </c>
      <c r="E100" s="4" t="str">
        <f>_xlfn.XLOOKUP(J100,Divisions!A:A,Divisions!F:F)&amp;TEXT(D100,IF(Q100,"-P0","-00"))</f>
        <v>7CC-P5</v>
      </c>
      <c r="F100" t="s">
        <v>57</v>
      </c>
      <c r="G100" s="8" t="str">
        <f>_xlfn.XLOOKUP(F100,Venues!A:A,Venues!B:B)</f>
        <v>EBB-4</v>
      </c>
      <c r="H100" s="8" t="str">
        <f>LEFT(G100,3)</f>
        <v>EBB</v>
      </c>
      <c r="I100" s="8" t="str">
        <f>RIGHT(G100,1)</f>
        <v>4</v>
      </c>
      <c r="J100" t="s">
        <v>58</v>
      </c>
      <c r="K100" t="str">
        <f>IF(O100="Div",LEFT($E100,3)&amp;" Seed #"&amp;M100,"Winner of "&amp;LEFT($E100,3)&amp;TEXT(M100,"-00"))</f>
        <v>Winner of 7CC-04</v>
      </c>
      <c r="L100" t="str">
        <f>IF(P100="Div",LEFT($E100,3)&amp;" Seed #"&amp;N100,"Winner of "&amp;LEFT($E100,3)&amp;TEXT(N100,"-00"))</f>
        <v>Winner of 7CC-03</v>
      </c>
      <c r="M100">
        <v>4</v>
      </c>
      <c r="N100">
        <v>3</v>
      </c>
      <c r="O100" t="s">
        <v>463</v>
      </c>
      <c r="P100" t="s">
        <v>463</v>
      </c>
      <c r="Q100" t="b">
        <v>1</v>
      </c>
    </row>
    <row r="101" spans="1:17" x14ac:dyDescent="0.2">
      <c r="A101">
        <v>18</v>
      </c>
      <c r="B101" s="5">
        <v>45409</v>
      </c>
      <c r="C101" s="2">
        <v>0.375</v>
      </c>
      <c r="D101">
        <v>2</v>
      </c>
      <c r="E101" s="4" t="str">
        <f>_xlfn.XLOOKUP(J101,Divisions!A:A,Divisions!F:F)&amp;TEXT(D101,IF(Q101,"-P0","-00"))</f>
        <v>7CN-02</v>
      </c>
      <c r="F101" t="s">
        <v>68</v>
      </c>
      <c r="G101" s="8" t="str">
        <f>_xlfn.XLOOKUP(F101,Venues!A:A,Venues!B:B)</f>
        <v>LHL-4</v>
      </c>
      <c r="H101" s="8" t="str">
        <f>LEFT(G101,3)</f>
        <v>LHL</v>
      </c>
      <c r="I101" s="8" t="str">
        <f>RIGHT(G101,1)</f>
        <v>4</v>
      </c>
      <c r="J101" t="s">
        <v>69</v>
      </c>
      <c r="K101" t="s">
        <v>70</v>
      </c>
      <c r="L101" t="s">
        <v>71</v>
      </c>
      <c r="Q101" t="b">
        <v>0</v>
      </c>
    </row>
    <row r="102" spans="1:17" x14ac:dyDescent="0.2">
      <c r="A102">
        <v>51</v>
      </c>
      <c r="B102" s="5">
        <v>45409</v>
      </c>
      <c r="C102" s="2">
        <v>0.45833333333333331</v>
      </c>
      <c r="D102">
        <v>4</v>
      </c>
      <c r="E102" s="4" t="str">
        <f>_xlfn.XLOOKUP(J102,Divisions!A:A,Divisions!F:F)&amp;TEXT(D102,IF(Q102,"-P0","-00"))</f>
        <v>7CN-04</v>
      </c>
      <c r="F102" t="s">
        <v>68</v>
      </c>
      <c r="G102" s="8" t="str">
        <f>_xlfn.XLOOKUP(F102,Venues!A:A,Venues!B:B)</f>
        <v>LHL-4</v>
      </c>
      <c r="H102" s="8" t="str">
        <f>LEFT(G102,3)</f>
        <v>LHL</v>
      </c>
      <c r="I102" s="8" t="str">
        <f>RIGHT(G102,1)</f>
        <v>4</v>
      </c>
      <c r="J102" t="s">
        <v>69</v>
      </c>
      <c r="K102" t="s">
        <v>71</v>
      </c>
      <c r="L102" t="s">
        <v>138</v>
      </c>
      <c r="Q102" t="b">
        <v>0</v>
      </c>
    </row>
    <row r="103" spans="1:17" x14ac:dyDescent="0.2">
      <c r="A103">
        <v>81</v>
      </c>
      <c r="B103" s="5">
        <v>45409</v>
      </c>
      <c r="C103" s="2">
        <v>0.54166666666666663</v>
      </c>
      <c r="D103">
        <v>5</v>
      </c>
      <c r="E103" s="4" t="str">
        <f>_xlfn.XLOOKUP(J103,Divisions!A:A,Divisions!F:F)&amp;TEXT(D103,IF(Q103,"-P0","-00"))</f>
        <v>7CN-05</v>
      </c>
      <c r="F103" t="s">
        <v>68</v>
      </c>
      <c r="G103" s="8" t="str">
        <f>_xlfn.XLOOKUP(F103,Venues!A:A,Venues!B:B)</f>
        <v>LHL-4</v>
      </c>
      <c r="H103" s="8" t="str">
        <f>LEFT(G103,3)</f>
        <v>LHL</v>
      </c>
      <c r="I103" s="8" t="str">
        <f>RIGHT(G103,1)</f>
        <v>4</v>
      </c>
      <c r="J103" t="s">
        <v>69</v>
      </c>
      <c r="K103" t="s">
        <v>163</v>
      </c>
      <c r="L103" t="s">
        <v>70</v>
      </c>
      <c r="Q103" t="b">
        <v>0</v>
      </c>
    </row>
    <row r="104" spans="1:17" x14ac:dyDescent="0.2">
      <c r="A104">
        <v>85</v>
      </c>
      <c r="B104" s="5">
        <v>45409</v>
      </c>
      <c r="C104" s="2">
        <v>0.54166666666666663</v>
      </c>
      <c r="D104">
        <v>6</v>
      </c>
      <c r="E104" s="4" t="str">
        <f>_xlfn.XLOOKUP(J104,Divisions!A:A,Divisions!F:F)&amp;TEXT(D104,IF(Q104,"-P0","-00"))</f>
        <v>7CN-06</v>
      </c>
      <c r="F104" t="s">
        <v>172</v>
      </c>
      <c r="G104" s="8" t="str">
        <f>_xlfn.XLOOKUP(F104,Venues!A:A,Venues!B:B)</f>
        <v>MAN-5</v>
      </c>
      <c r="H104" s="8" t="str">
        <f>LEFT(G104,3)</f>
        <v>MAN</v>
      </c>
      <c r="I104" s="8" t="str">
        <f>RIGHT(G104,1)</f>
        <v>5</v>
      </c>
      <c r="J104" t="s">
        <v>69</v>
      </c>
      <c r="K104" t="s">
        <v>173</v>
      </c>
      <c r="L104" t="s">
        <v>174</v>
      </c>
      <c r="Q104" t="b">
        <v>0</v>
      </c>
    </row>
    <row r="105" spans="1:17" x14ac:dyDescent="0.2">
      <c r="A105">
        <v>122</v>
      </c>
      <c r="B105" s="5">
        <v>45409</v>
      </c>
      <c r="C105" s="2">
        <v>0.625</v>
      </c>
      <c r="D105">
        <v>1</v>
      </c>
      <c r="E105" s="4" t="str">
        <f>_xlfn.XLOOKUP(J105,Divisions!A:A,Divisions!F:F)&amp;TEXT(D105,IF(Q105,"-P0","-00"))</f>
        <v>7CN-01</v>
      </c>
      <c r="F105" t="s">
        <v>68</v>
      </c>
      <c r="G105" s="8" t="str">
        <f>_xlfn.XLOOKUP(F105,Venues!A:A,Venues!B:B)</f>
        <v>LHL-4</v>
      </c>
      <c r="H105" s="8" t="str">
        <f>LEFT(G105,3)</f>
        <v>LHL</v>
      </c>
      <c r="I105" s="8" t="str">
        <f>RIGHT(G105,1)</f>
        <v>4</v>
      </c>
      <c r="J105" t="s">
        <v>69</v>
      </c>
      <c r="K105" t="s">
        <v>138</v>
      </c>
      <c r="L105" t="s">
        <v>149</v>
      </c>
      <c r="Q105" t="b">
        <v>0</v>
      </c>
    </row>
    <row r="106" spans="1:17" x14ac:dyDescent="0.2">
      <c r="A106">
        <v>125</v>
      </c>
      <c r="B106" s="5">
        <v>45409</v>
      </c>
      <c r="C106" s="2">
        <v>0.625</v>
      </c>
      <c r="D106">
        <v>8</v>
      </c>
      <c r="E106" s="4" t="str">
        <f>_xlfn.XLOOKUP(J106,Divisions!A:A,Divisions!F:F)&amp;TEXT(D106,IF(Q106,"-P0","-00"))</f>
        <v>7CN-08</v>
      </c>
      <c r="F106" t="s">
        <v>172</v>
      </c>
      <c r="G106" s="8" t="str">
        <f>_xlfn.XLOOKUP(F106,Venues!A:A,Venues!B:B)</f>
        <v>MAN-5</v>
      </c>
      <c r="H106" s="8" t="str">
        <f>LEFT(G106,3)</f>
        <v>MAN</v>
      </c>
      <c r="I106" s="8" t="str">
        <f>RIGHT(G106,1)</f>
        <v>5</v>
      </c>
      <c r="J106" t="s">
        <v>69</v>
      </c>
      <c r="K106" t="s">
        <v>224</v>
      </c>
      <c r="L106" t="s">
        <v>173</v>
      </c>
      <c r="Q106" t="b">
        <v>0</v>
      </c>
    </row>
    <row r="107" spans="1:17" x14ac:dyDescent="0.2">
      <c r="A107">
        <v>160</v>
      </c>
      <c r="B107" s="5">
        <v>45409</v>
      </c>
      <c r="C107" s="2">
        <v>0.70833333333333337</v>
      </c>
      <c r="D107">
        <v>3</v>
      </c>
      <c r="E107" s="4" t="str">
        <f>_xlfn.XLOOKUP(J107,Divisions!A:A,Divisions!F:F)&amp;TEXT(D107,IF(Q107,"-P0","-00"))</f>
        <v>7CN-03</v>
      </c>
      <c r="F107" t="s">
        <v>68</v>
      </c>
      <c r="G107" s="8" t="str">
        <f>_xlfn.XLOOKUP(F107,Venues!A:A,Venues!B:B)</f>
        <v>LHL-4</v>
      </c>
      <c r="H107" s="8" t="str">
        <f>LEFT(G107,3)</f>
        <v>LHL</v>
      </c>
      <c r="I107" s="8" t="str">
        <f>RIGHT(G107,1)</f>
        <v>4</v>
      </c>
      <c r="J107" t="s">
        <v>69</v>
      </c>
      <c r="K107" t="s">
        <v>149</v>
      </c>
      <c r="L107" t="s">
        <v>163</v>
      </c>
      <c r="Q107" t="b">
        <v>0</v>
      </c>
    </row>
    <row r="108" spans="1:17" x14ac:dyDescent="0.2">
      <c r="A108">
        <v>163</v>
      </c>
      <c r="B108" s="5">
        <v>45409</v>
      </c>
      <c r="C108" s="2">
        <v>0.70833333333333337</v>
      </c>
      <c r="D108">
        <v>9</v>
      </c>
      <c r="E108" s="4" t="str">
        <f>_xlfn.XLOOKUP(J108,Divisions!A:A,Divisions!F:F)&amp;TEXT(D108,IF(Q108,"-P0","-00"))</f>
        <v>7CN-09</v>
      </c>
      <c r="F108" t="s">
        <v>172</v>
      </c>
      <c r="G108" s="8" t="str">
        <f>_xlfn.XLOOKUP(F108,Venues!A:A,Venues!B:B)</f>
        <v>MAN-5</v>
      </c>
      <c r="H108" s="8" t="str">
        <f>LEFT(G108,3)</f>
        <v>MAN</v>
      </c>
      <c r="I108" s="8" t="str">
        <f>RIGHT(G108,1)</f>
        <v>5</v>
      </c>
      <c r="J108" t="s">
        <v>69</v>
      </c>
      <c r="K108" t="s">
        <v>174</v>
      </c>
      <c r="L108" t="s">
        <v>244</v>
      </c>
      <c r="Q108" t="b">
        <v>0</v>
      </c>
    </row>
    <row r="109" spans="1:17" x14ac:dyDescent="0.2">
      <c r="A109">
        <v>189</v>
      </c>
      <c r="B109" s="5">
        <v>45409</v>
      </c>
      <c r="C109" s="2">
        <v>0.79166666666666663</v>
      </c>
      <c r="D109">
        <v>7</v>
      </c>
      <c r="E109" s="4" t="str">
        <f>_xlfn.XLOOKUP(J109,Divisions!A:A,Divisions!F:F)&amp;TEXT(D109,IF(Q109,"-P0","-00"))</f>
        <v>7CN-07</v>
      </c>
      <c r="F109" t="s">
        <v>172</v>
      </c>
      <c r="G109" s="8" t="str">
        <f>_xlfn.XLOOKUP(F109,Venues!A:A,Venues!B:B)</f>
        <v>MAN-5</v>
      </c>
      <c r="H109" s="8" t="str">
        <f>LEFT(G109,3)</f>
        <v>MAN</v>
      </c>
      <c r="I109" s="8" t="str">
        <f>RIGHT(G109,1)</f>
        <v>5</v>
      </c>
      <c r="J109" t="s">
        <v>69</v>
      </c>
      <c r="K109" t="s">
        <v>244</v>
      </c>
      <c r="L109" t="s">
        <v>224</v>
      </c>
      <c r="Q109" t="b">
        <v>0</v>
      </c>
    </row>
    <row r="110" spans="1:17" x14ac:dyDescent="0.2">
      <c r="A110">
        <v>194</v>
      </c>
      <c r="B110" s="5">
        <v>45410</v>
      </c>
      <c r="C110" s="2">
        <v>0.33333333333333331</v>
      </c>
      <c r="D110">
        <v>3</v>
      </c>
      <c r="E110" s="4" t="str">
        <f>_xlfn.XLOOKUP(J110,Divisions!A:A,Divisions!F:F)&amp;TEXT(D110,IF(Q110,"-P0","-00"))</f>
        <v>7CN-P3</v>
      </c>
      <c r="F110" t="s">
        <v>172</v>
      </c>
      <c r="G110" s="8" t="str">
        <f>_xlfn.XLOOKUP(F110,Venues!A:A,Venues!B:B)</f>
        <v>MAN-5</v>
      </c>
      <c r="H110" s="8" t="str">
        <f>LEFT(G110,3)</f>
        <v>MAN</v>
      </c>
      <c r="I110" s="8" t="str">
        <f>RIGHT(G110,1)</f>
        <v>5</v>
      </c>
      <c r="J110" t="s">
        <v>69</v>
      </c>
      <c r="K110" t="str">
        <f>IF(O110="Div",LEFT($E110,3)&amp;" Seed #"&amp;M110,"Winner of "&amp;LEFT($E110,3)&amp;TEXT(M110,"-00"))</f>
        <v>7CN Seed #3</v>
      </c>
      <c r="L110" t="str">
        <f>IF(P110="Div",LEFT($E110,3)&amp;" Seed #"&amp;N110,"Winner of "&amp;LEFT($E110,3)&amp;TEXT(N110,"-00"))</f>
        <v>7CN Seed #6</v>
      </c>
      <c r="M110">
        <v>3</v>
      </c>
      <c r="N110">
        <v>6</v>
      </c>
      <c r="O110" t="s">
        <v>462</v>
      </c>
      <c r="P110" t="s">
        <v>462</v>
      </c>
      <c r="Q110" t="b">
        <v>1</v>
      </c>
    </row>
    <row r="111" spans="1:17" x14ac:dyDescent="0.2">
      <c r="A111">
        <v>206</v>
      </c>
      <c r="B111" s="5">
        <v>45410</v>
      </c>
      <c r="C111" s="2">
        <v>0.375</v>
      </c>
      <c r="D111">
        <v>4</v>
      </c>
      <c r="E111" s="4" t="str">
        <f>_xlfn.XLOOKUP(J111,Divisions!A:A,Divisions!F:F)&amp;TEXT(D111,IF(Q111,"-P0","-00"))</f>
        <v>7CN-P4</v>
      </c>
      <c r="F111" t="s">
        <v>68</v>
      </c>
      <c r="G111" s="8" t="str">
        <f>_xlfn.XLOOKUP(F111,Venues!A:A,Venues!B:B)</f>
        <v>LHL-4</v>
      </c>
      <c r="H111" s="8" t="str">
        <f>LEFT(G111,3)</f>
        <v>LHL</v>
      </c>
      <c r="I111" s="8" t="str">
        <f>RIGHT(G111,1)</f>
        <v>4</v>
      </c>
      <c r="J111" t="s">
        <v>69</v>
      </c>
      <c r="K111" t="str">
        <f>IF(O111="Div",LEFT($E111,3)&amp;" Seed #"&amp;M111,"Winner of "&amp;LEFT($E111,3)&amp;TEXT(M111,"-00"))</f>
        <v>7CN Seed #2</v>
      </c>
      <c r="L111" t="str">
        <f>IF(P111="Div",LEFT($E111,3)&amp;" Seed #"&amp;N111,"Winner of "&amp;LEFT($E111,3)&amp;TEXT(N111,"-00"))</f>
        <v>7CN Seed #7</v>
      </c>
      <c r="M111">
        <v>2</v>
      </c>
      <c r="N111">
        <v>7</v>
      </c>
      <c r="O111" t="s">
        <v>462</v>
      </c>
      <c r="P111" t="s">
        <v>462</v>
      </c>
      <c r="Q111" t="b">
        <v>1</v>
      </c>
    </row>
    <row r="112" spans="1:17" x14ac:dyDescent="0.2">
      <c r="A112">
        <v>230</v>
      </c>
      <c r="B112" s="5">
        <v>45410</v>
      </c>
      <c r="C112" s="2">
        <v>0.45833333333333331</v>
      </c>
      <c r="D112">
        <v>2</v>
      </c>
      <c r="E112" s="4" t="str">
        <f>_xlfn.XLOOKUP(J112,Divisions!A:A,Divisions!F:F)&amp;TEXT(D112,IF(Q112,"-P0","-00"))</f>
        <v>7CN-P2</v>
      </c>
      <c r="F112" t="s">
        <v>68</v>
      </c>
      <c r="G112" s="8" t="str">
        <f>_xlfn.XLOOKUP(F112,Venues!A:A,Venues!B:B)</f>
        <v>LHL-4</v>
      </c>
      <c r="H112" s="8" t="str">
        <f>LEFT(G112,3)</f>
        <v>LHL</v>
      </c>
      <c r="I112" s="8" t="str">
        <f>RIGHT(G112,1)</f>
        <v>4</v>
      </c>
      <c r="J112" t="s">
        <v>69</v>
      </c>
      <c r="K112" t="str">
        <f>IF(O112="Div",LEFT($E112,3)&amp;" Seed #"&amp;M112,"Winner of "&amp;LEFT($E112,3)&amp;TEXT(M112,"-00"))</f>
        <v>7CN Seed #4</v>
      </c>
      <c r="L112" t="str">
        <f>IF(P112="Div",LEFT($E112,3)&amp;" Seed #"&amp;N112,"Winner of "&amp;LEFT($E112,3)&amp;TEXT(N112,"-00"))</f>
        <v>7CN Seed #5</v>
      </c>
      <c r="M112">
        <v>4</v>
      </c>
      <c r="N112">
        <v>5</v>
      </c>
      <c r="O112" t="s">
        <v>462</v>
      </c>
      <c r="P112" t="s">
        <v>462</v>
      </c>
      <c r="Q112" t="b">
        <v>1</v>
      </c>
    </row>
    <row r="113" spans="1:17" x14ac:dyDescent="0.2">
      <c r="A113">
        <v>254</v>
      </c>
      <c r="B113" s="5">
        <v>45410</v>
      </c>
      <c r="C113" s="2">
        <v>0.54166666666666663</v>
      </c>
      <c r="D113">
        <v>6</v>
      </c>
      <c r="E113" s="4" t="str">
        <f>_xlfn.XLOOKUP(J113,Divisions!A:A,Divisions!F:F)&amp;TEXT(D113,IF(Q113,"-P0","-00"))</f>
        <v>7CN-P6</v>
      </c>
      <c r="F113" t="s">
        <v>68</v>
      </c>
      <c r="G113" s="8" t="str">
        <f>_xlfn.XLOOKUP(F113,Venues!A:A,Venues!B:B)</f>
        <v>LHL-4</v>
      </c>
      <c r="H113" s="8" t="str">
        <f>LEFT(G113,3)</f>
        <v>LHL</v>
      </c>
      <c r="I113" s="8" t="str">
        <f>RIGHT(G113,1)</f>
        <v>4</v>
      </c>
      <c r="J113" t="s">
        <v>69</v>
      </c>
      <c r="K113" t="str">
        <f>IF(O113="Div",LEFT($E113,3)&amp;" Seed #"&amp;M113,"Winner of "&amp;LEFT($E113,3)&amp;TEXT(M113,"-00"))</f>
        <v>Winner of 7CN-03</v>
      </c>
      <c r="L113" t="str">
        <f>IF(P113="Div",LEFT($E113,3)&amp;" Seed #"&amp;N113,"Winner of "&amp;LEFT($E113,3)&amp;TEXT(N113,"-00"))</f>
        <v>Winner of 7CN-04</v>
      </c>
      <c r="M113">
        <v>3</v>
      </c>
      <c r="N113">
        <v>4</v>
      </c>
      <c r="O113" t="s">
        <v>463</v>
      </c>
      <c r="P113" t="s">
        <v>463</v>
      </c>
      <c r="Q113" t="b">
        <v>1</v>
      </c>
    </row>
    <row r="114" spans="1:17" x14ac:dyDescent="0.2">
      <c r="A114">
        <v>273</v>
      </c>
      <c r="B114" s="5">
        <v>45410</v>
      </c>
      <c r="C114" s="2">
        <v>0.58333333333333337</v>
      </c>
      <c r="D114">
        <v>1</v>
      </c>
      <c r="E114" s="4" t="str">
        <f>_xlfn.XLOOKUP(J114,Divisions!A:A,Divisions!F:F)&amp;TEXT(D114,IF(Q114,"-P0","-00"))</f>
        <v>7CN-P1</v>
      </c>
      <c r="F114" t="s">
        <v>32</v>
      </c>
      <c r="G114" s="8" t="str">
        <f>_xlfn.XLOOKUP(F114,Venues!A:A,Venues!B:B)</f>
        <v>SPC-3</v>
      </c>
      <c r="H114" s="8" t="str">
        <f>LEFT(G114,3)</f>
        <v>SPC</v>
      </c>
      <c r="I114" s="8" t="str">
        <f>RIGHT(G114,1)</f>
        <v>3</v>
      </c>
      <c r="J114" t="s">
        <v>69</v>
      </c>
      <c r="K114" t="str">
        <f>IF(O114="Div",LEFT($E114,3)&amp;" Seed #"&amp;M114,"Winner of "&amp;LEFT($E114,3)&amp;TEXT(M114,"-00"))</f>
        <v>7CN Seed #8</v>
      </c>
      <c r="L114" t="str">
        <f>IF(P114="Div",LEFT($E114,3)&amp;" Seed #"&amp;N114,"Winner of "&amp;LEFT($E114,3)&amp;TEXT(N114,"-00"))</f>
        <v>7CN Seed #9</v>
      </c>
      <c r="M114">
        <v>8</v>
      </c>
      <c r="N114">
        <v>9</v>
      </c>
      <c r="O114" t="s">
        <v>462</v>
      </c>
      <c r="P114" t="s">
        <v>462</v>
      </c>
      <c r="Q114" t="b">
        <v>1</v>
      </c>
    </row>
    <row r="115" spans="1:17" x14ac:dyDescent="0.2">
      <c r="A115">
        <v>278</v>
      </c>
      <c r="B115" s="5">
        <v>45410</v>
      </c>
      <c r="C115" s="2">
        <v>0.625</v>
      </c>
      <c r="D115">
        <v>5</v>
      </c>
      <c r="E115" s="4" t="str">
        <f>_xlfn.XLOOKUP(J115,Divisions!A:A,Divisions!F:F)&amp;TEXT(D115,IF(Q115,"-P0","-00"))</f>
        <v>7CN-P5</v>
      </c>
      <c r="F115" t="s">
        <v>172</v>
      </c>
      <c r="G115" s="8" t="str">
        <f>_xlfn.XLOOKUP(F115,Venues!A:A,Venues!B:B)</f>
        <v>MAN-5</v>
      </c>
      <c r="H115" s="8" t="str">
        <f>LEFT(G115,3)</f>
        <v>MAN</v>
      </c>
      <c r="I115" s="8" t="str">
        <f>RIGHT(G115,1)</f>
        <v>5</v>
      </c>
      <c r="J115" t="s">
        <v>69</v>
      </c>
      <c r="K115" t="str">
        <f>IF(O115="Div",LEFT($E115,3)&amp;" Seed #"&amp;M115,"Winner of "&amp;LEFT($E115,3)&amp;TEXT(M115,"-00"))</f>
        <v>7CN Seed #1</v>
      </c>
      <c r="L115" t="str">
        <f>IF(P115="Div",LEFT($E115,3)&amp;" Seed #"&amp;N115,"Winner of "&amp;LEFT($E115,3)&amp;TEXT(N115,"-00"))</f>
        <v>Winner of 7CN-02</v>
      </c>
      <c r="M115">
        <v>1</v>
      </c>
      <c r="N115">
        <v>2</v>
      </c>
      <c r="O115" t="s">
        <v>462</v>
      </c>
      <c r="P115" t="s">
        <v>463</v>
      </c>
      <c r="Q115" t="b">
        <v>1</v>
      </c>
    </row>
    <row r="116" spans="1:17" x14ac:dyDescent="0.2">
      <c r="A116">
        <v>293</v>
      </c>
      <c r="B116" s="5">
        <v>45410</v>
      </c>
      <c r="C116" s="2">
        <v>0.70833333333333337</v>
      </c>
      <c r="D116">
        <v>7</v>
      </c>
      <c r="E116" s="4" t="str">
        <f>_xlfn.XLOOKUP(J116,Divisions!A:A,Divisions!F:F)&amp;TEXT(D116,IF(Q116,"-P0","-00"))</f>
        <v>7CN-P7</v>
      </c>
      <c r="F116" t="s">
        <v>172</v>
      </c>
      <c r="G116" s="8" t="str">
        <f>_xlfn.XLOOKUP(F116,Venues!A:A,Venues!B:B)</f>
        <v>MAN-5</v>
      </c>
      <c r="H116" s="8" t="str">
        <f>LEFT(G116,3)</f>
        <v>MAN</v>
      </c>
      <c r="I116" s="8" t="str">
        <f>RIGHT(G116,1)</f>
        <v>5</v>
      </c>
      <c r="J116" t="s">
        <v>69</v>
      </c>
      <c r="K116" t="str">
        <f>IF(O116="Div",LEFT($E116,3)&amp;" Seed #"&amp;M116,"Winner of "&amp;LEFT($E116,3)&amp;TEXT(M116,"-00"))</f>
        <v>Winner of 7CN-05</v>
      </c>
      <c r="L116" t="str">
        <f>IF(P116="Div",LEFT($E116,3)&amp;" Seed #"&amp;N116,"Winner of "&amp;LEFT($E116,3)&amp;TEXT(N116,"-00"))</f>
        <v>Winner of 7CN-06</v>
      </c>
      <c r="M116">
        <v>5</v>
      </c>
      <c r="N116">
        <v>6</v>
      </c>
      <c r="O116" t="s">
        <v>463</v>
      </c>
      <c r="P116" t="s">
        <v>463</v>
      </c>
      <c r="Q116" t="b">
        <v>1</v>
      </c>
    </row>
    <row r="117" spans="1:17" x14ac:dyDescent="0.2">
      <c r="A117">
        <v>22</v>
      </c>
      <c r="B117" s="5">
        <v>45409</v>
      </c>
      <c r="C117" s="2">
        <v>0.39583333333333331</v>
      </c>
      <c r="D117">
        <v>8</v>
      </c>
      <c r="E117" s="4" t="str">
        <f>_xlfn.XLOOKUP(J117,Divisions!A:A,Divisions!F:F)&amp;TEXT(D117,IF(Q117,"-P0","-00"))</f>
        <v>7CW-08</v>
      </c>
      <c r="F117" t="s">
        <v>83</v>
      </c>
      <c r="G117" s="8" t="str">
        <f>_xlfn.XLOOKUP(F117,Venues!A:A,Venues!B:B)</f>
        <v>HTR-A</v>
      </c>
      <c r="H117" s="8" t="str">
        <f>LEFT(G117,3)</f>
        <v>HTR</v>
      </c>
      <c r="I117" s="8" t="str">
        <f>RIGHT(G117,1)</f>
        <v>A</v>
      </c>
      <c r="J117" t="s">
        <v>84</v>
      </c>
      <c r="K117" t="s">
        <v>85</v>
      </c>
      <c r="L117" t="s">
        <v>86</v>
      </c>
      <c r="Q117" t="b">
        <v>0</v>
      </c>
    </row>
    <row r="118" spans="1:17" x14ac:dyDescent="0.2">
      <c r="A118">
        <v>27</v>
      </c>
      <c r="B118" s="5">
        <v>45409</v>
      </c>
      <c r="C118" s="2">
        <v>0.41666666666666669</v>
      </c>
      <c r="D118">
        <v>4</v>
      </c>
      <c r="E118" s="4" t="str">
        <f>_xlfn.XLOOKUP(J118,Divisions!A:A,Divisions!F:F)&amp;TEXT(D118,IF(Q118,"-P0","-00"))</f>
        <v>7CW-04</v>
      </c>
      <c r="F118" t="s">
        <v>100</v>
      </c>
      <c r="G118" s="8" t="str">
        <f>_xlfn.XLOOKUP(F118,Venues!A:A,Venues!B:B)</f>
        <v>HTR-B</v>
      </c>
      <c r="H118" s="8" t="str">
        <f>LEFT(G118,3)</f>
        <v>HTR</v>
      </c>
      <c r="I118" s="8" t="str">
        <f>RIGHT(G118,1)</f>
        <v>B</v>
      </c>
      <c r="J118" t="s">
        <v>84</v>
      </c>
      <c r="K118" t="s">
        <v>101</v>
      </c>
      <c r="L118" t="s">
        <v>102</v>
      </c>
      <c r="Q118" t="b">
        <v>0</v>
      </c>
    </row>
    <row r="119" spans="1:17" x14ac:dyDescent="0.2">
      <c r="A119">
        <v>57</v>
      </c>
      <c r="B119" s="5">
        <v>45409</v>
      </c>
      <c r="C119" s="2">
        <v>0.47916666666666669</v>
      </c>
      <c r="D119">
        <v>6</v>
      </c>
      <c r="E119" s="4" t="str">
        <f>_xlfn.XLOOKUP(J119,Divisions!A:A,Divisions!F:F)&amp;TEXT(D119,IF(Q119,"-P0","-00"))</f>
        <v>7CW-06</v>
      </c>
      <c r="F119" t="s">
        <v>83</v>
      </c>
      <c r="G119" s="8" t="str">
        <f>_xlfn.XLOOKUP(F119,Venues!A:A,Venues!B:B)</f>
        <v>HTR-A</v>
      </c>
      <c r="H119" s="8" t="str">
        <f>LEFT(G119,3)</f>
        <v>HTR</v>
      </c>
      <c r="I119" s="8" t="str">
        <f>RIGHT(G119,1)</f>
        <v>A</v>
      </c>
      <c r="J119" t="s">
        <v>84</v>
      </c>
      <c r="K119" t="s">
        <v>147</v>
      </c>
      <c r="L119" t="s">
        <v>85</v>
      </c>
      <c r="Q119" t="b">
        <v>0</v>
      </c>
    </row>
    <row r="120" spans="1:17" x14ac:dyDescent="0.2">
      <c r="A120">
        <v>61</v>
      </c>
      <c r="B120" s="5">
        <v>45409</v>
      </c>
      <c r="C120" s="2">
        <v>0.5</v>
      </c>
      <c r="D120">
        <v>2</v>
      </c>
      <c r="E120" s="4" t="str">
        <f>_xlfn.XLOOKUP(J120,Divisions!A:A,Divisions!F:F)&amp;TEXT(D120,IF(Q120,"-P0","-00"))</f>
        <v>7CW-02</v>
      </c>
      <c r="F120" t="s">
        <v>100</v>
      </c>
      <c r="G120" s="8" t="str">
        <f>_xlfn.XLOOKUP(F120,Venues!A:A,Venues!B:B)</f>
        <v>HTR-B</v>
      </c>
      <c r="H120" s="8" t="str">
        <f>LEFT(G120,3)</f>
        <v>HTR</v>
      </c>
      <c r="I120" s="8" t="str">
        <f>RIGHT(G120,1)</f>
        <v>B</v>
      </c>
      <c r="J120" t="s">
        <v>84</v>
      </c>
      <c r="K120" t="s">
        <v>114</v>
      </c>
      <c r="L120" t="s">
        <v>101</v>
      </c>
      <c r="Q120" t="b">
        <v>0</v>
      </c>
    </row>
    <row r="121" spans="1:17" x14ac:dyDescent="0.2">
      <c r="A121">
        <v>95</v>
      </c>
      <c r="B121" s="5">
        <v>45409</v>
      </c>
      <c r="C121" s="2">
        <v>0.5625</v>
      </c>
      <c r="D121">
        <v>10</v>
      </c>
      <c r="E121" s="4" t="str">
        <f>_xlfn.XLOOKUP(J121,Divisions!A:A,Divisions!F:F)&amp;TEXT(D121,IF(Q121,"-P0","-00"))</f>
        <v>7CW-10</v>
      </c>
      <c r="F121" t="s">
        <v>83</v>
      </c>
      <c r="G121" s="8" t="str">
        <f>_xlfn.XLOOKUP(F121,Venues!A:A,Venues!B:B)</f>
        <v>HTR-A</v>
      </c>
      <c r="H121" s="8" t="str">
        <f>LEFT(G121,3)</f>
        <v>HTR</v>
      </c>
      <c r="I121" s="8" t="str">
        <f>RIGHT(G121,1)</f>
        <v>A</v>
      </c>
      <c r="J121" t="s">
        <v>84</v>
      </c>
      <c r="K121" t="s">
        <v>86</v>
      </c>
      <c r="L121" t="s">
        <v>186</v>
      </c>
      <c r="Q121" t="b">
        <v>0</v>
      </c>
    </row>
    <row r="122" spans="1:17" x14ac:dyDescent="0.2">
      <c r="A122">
        <v>99</v>
      </c>
      <c r="B122" s="5">
        <v>45409</v>
      </c>
      <c r="C122" s="2">
        <v>0.58333333333333337</v>
      </c>
      <c r="D122">
        <v>1</v>
      </c>
      <c r="E122" s="4" t="str">
        <f>_xlfn.XLOOKUP(J122,Divisions!A:A,Divisions!F:F)&amp;TEXT(D122,IF(Q122,"-P0","-00"))</f>
        <v>7CW-01</v>
      </c>
      <c r="F122" t="s">
        <v>100</v>
      </c>
      <c r="G122" s="8" t="str">
        <f>_xlfn.XLOOKUP(F122,Venues!A:A,Venues!B:B)</f>
        <v>HTR-B</v>
      </c>
      <c r="H122" s="8" t="str">
        <f>LEFT(G122,3)</f>
        <v>HTR</v>
      </c>
      <c r="I122" s="8" t="str">
        <f>RIGHT(G122,1)</f>
        <v>B</v>
      </c>
      <c r="J122" t="s">
        <v>84</v>
      </c>
      <c r="K122" t="s">
        <v>102</v>
      </c>
      <c r="L122" t="s">
        <v>190</v>
      </c>
      <c r="Q122" t="b">
        <v>0</v>
      </c>
    </row>
    <row r="123" spans="1:17" x14ac:dyDescent="0.2">
      <c r="A123">
        <v>138</v>
      </c>
      <c r="B123" s="5">
        <v>45409</v>
      </c>
      <c r="C123" s="2">
        <v>0.64583333333333337</v>
      </c>
      <c r="D123">
        <v>9</v>
      </c>
      <c r="E123" s="4" t="str">
        <f>_xlfn.XLOOKUP(J123,Divisions!A:A,Divisions!F:F)&amp;TEXT(D123,IF(Q123,"-P0","-00"))</f>
        <v>7CW-09</v>
      </c>
      <c r="F123" t="s">
        <v>83</v>
      </c>
      <c r="G123" s="8" t="str">
        <f>_xlfn.XLOOKUP(F123,Venues!A:A,Venues!B:B)</f>
        <v>HTR-A</v>
      </c>
      <c r="H123" s="8" t="str">
        <f>LEFT(G123,3)</f>
        <v>HTR</v>
      </c>
      <c r="I123" s="8" t="str">
        <f>RIGHT(G123,1)</f>
        <v>A</v>
      </c>
      <c r="J123" t="s">
        <v>84</v>
      </c>
      <c r="K123" t="s">
        <v>234</v>
      </c>
      <c r="L123" t="s">
        <v>147</v>
      </c>
      <c r="Q123" t="b">
        <v>0</v>
      </c>
    </row>
    <row r="124" spans="1:17" x14ac:dyDescent="0.2">
      <c r="A124">
        <v>142</v>
      </c>
      <c r="B124" s="5">
        <v>45409</v>
      </c>
      <c r="C124" s="2">
        <v>0.66666666666666663</v>
      </c>
      <c r="D124">
        <v>5</v>
      </c>
      <c r="E124" s="4" t="str">
        <f>_xlfn.XLOOKUP(J124,Divisions!A:A,Divisions!F:F)&amp;TEXT(D124,IF(Q124,"-P0","-00"))</f>
        <v>7CW-05</v>
      </c>
      <c r="F124" t="s">
        <v>100</v>
      </c>
      <c r="G124" s="8" t="str">
        <f>_xlfn.XLOOKUP(F124,Venues!A:A,Venues!B:B)</f>
        <v>HTR-B</v>
      </c>
      <c r="H124" s="8" t="str">
        <f>LEFT(G124,3)</f>
        <v>HTR</v>
      </c>
      <c r="I124" s="8" t="str">
        <f>RIGHT(G124,1)</f>
        <v>B</v>
      </c>
      <c r="J124" t="s">
        <v>84</v>
      </c>
      <c r="K124" t="s">
        <v>236</v>
      </c>
      <c r="L124" t="s">
        <v>114</v>
      </c>
      <c r="Q124" t="b">
        <v>0</v>
      </c>
    </row>
    <row r="125" spans="1:17" x14ac:dyDescent="0.2">
      <c r="A125">
        <v>170</v>
      </c>
      <c r="B125" s="5">
        <v>45409</v>
      </c>
      <c r="C125" s="2">
        <v>0.72916666666666663</v>
      </c>
      <c r="D125">
        <v>7</v>
      </c>
      <c r="E125" s="4" t="str">
        <f>_xlfn.XLOOKUP(J125,Divisions!A:A,Divisions!F:F)&amp;TEXT(D125,IF(Q125,"-P0","-00"))</f>
        <v>7CW-07</v>
      </c>
      <c r="F125" t="s">
        <v>83</v>
      </c>
      <c r="G125" s="8" t="str">
        <f>_xlfn.XLOOKUP(F125,Venues!A:A,Venues!B:B)</f>
        <v>HTR-A</v>
      </c>
      <c r="H125" s="8" t="str">
        <f>LEFT(G125,3)</f>
        <v>HTR</v>
      </c>
      <c r="I125" s="8" t="str">
        <f>RIGHT(G125,1)</f>
        <v>A</v>
      </c>
      <c r="J125" t="s">
        <v>84</v>
      </c>
      <c r="K125" t="s">
        <v>186</v>
      </c>
      <c r="L125" t="s">
        <v>234</v>
      </c>
      <c r="Q125" t="b">
        <v>0</v>
      </c>
    </row>
    <row r="126" spans="1:17" x14ac:dyDescent="0.2">
      <c r="A126">
        <v>177</v>
      </c>
      <c r="B126" s="5">
        <v>45409</v>
      </c>
      <c r="C126" s="2">
        <v>0.75</v>
      </c>
      <c r="D126">
        <v>3</v>
      </c>
      <c r="E126" s="4" t="str">
        <f>_xlfn.XLOOKUP(J126,Divisions!A:A,Divisions!F:F)&amp;TEXT(D126,IF(Q126,"-P0","-00"))</f>
        <v>7CW-03</v>
      </c>
      <c r="F126" t="s">
        <v>100</v>
      </c>
      <c r="G126" s="8" t="str">
        <f>_xlfn.XLOOKUP(F126,Venues!A:A,Venues!B:B)</f>
        <v>HTR-B</v>
      </c>
      <c r="H126" s="8" t="str">
        <f>LEFT(G126,3)</f>
        <v>HTR</v>
      </c>
      <c r="I126" s="8" t="str">
        <f>RIGHT(G126,1)</f>
        <v>B</v>
      </c>
      <c r="J126" t="s">
        <v>84</v>
      </c>
      <c r="K126" t="s">
        <v>190</v>
      </c>
      <c r="L126" t="s">
        <v>236</v>
      </c>
      <c r="Q126" t="b">
        <v>0</v>
      </c>
    </row>
    <row r="127" spans="1:17" x14ac:dyDescent="0.2">
      <c r="A127">
        <v>220</v>
      </c>
      <c r="B127" s="5">
        <v>45410</v>
      </c>
      <c r="C127" s="2">
        <v>0.41666666666666669</v>
      </c>
      <c r="D127">
        <v>2</v>
      </c>
      <c r="E127" s="4" t="str">
        <f>_xlfn.XLOOKUP(J127,Divisions!A:A,Divisions!F:F)&amp;TEXT(D127,IF(Q127,"-P0","-00"))</f>
        <v>7CW-P2</v>
      </c>
      <c r="F127" t="s">
        <v>83</v>
      </c>
      <c r="G127" s="8" t="str">
        <f>_xlfn.XLOOKUP(F127,Venues!A:A,Venues!B:B)</f>
        <v>HTR-A</v>
      </c>
      <c r="H127" s="8" t="str">
        <f>LEFT(G127,3)</f>
        <v>HTR</v>
      </c>
      <c r="I127" s="8" t="str">
        <f>RIGHT(G127,1)</f>
        <v>A</v>
      </c>
      <c r="J127" t="s">
        <v>84</v>
      </c>
      <c r="K127" t="str">
        <f>IF(O127="Div",LEFT($E127,3)&amp;" Seed #"&amp;M127,"Winner of "&amp;LEFT($E127,3)&amp;TEXT(M127,"-00"))</f>
        <v>7CW Seed #7</v>
      </c>
      <c r="L127" t="str">
        <f>IF(P127="Div",LEFT($E127,3)&amp;" Seed #"&amp;N127,"Winner of "&amp;LEFT($E127,3)&amp;TEXT(N127,"-00"))</f>
        <v>7CW Seed #8</v>
      </c>
      <c r="M127">
        <v>7</v>
      </c>
      <c r="N127">
        <v>8</v>
      </c>
      <c r="O127" t="s">
        <v>462</v>
      </c>
      <c r="P127" t="s">
        <v>462</v>
      </c>
      <c r="Q127" t="b">
        <v>1</v>
      </c>
    </row>
    <row r="128" spans="1:17" x14ac:dyDescent="0.2">
      <c r="A128">
        <v>221</v>
      </c>
      <c r="B128" s="5">
        <v>45410</v>
      </c>
      <c r="C128" s="2">
        <v>0.41666666666666669</v>
      </c>
      <c r="D128">
        <v>1</v>
      </c>
      <c r="E128" s="4" t="str">
        <f>_xlfn.XLOOKUP(J128,Divisions!A:A,Divisions!F:F)&amp;TEXT(D128,IF(Q128,"-P0","-00"))</f>
        <v>7CW-P1</v>
      </c>
      <c r="F128" t="s">
        <v>100</v>
      </c>
      <c r="G128" s="8" t="str">
        <f>_xlfn.XLOOKUP(F128,Venues!A:A,Venues!B:B)</f>
        <v>HTR-B</v>
      </c>
      <c r="H128" s="8" t="str">
        <f>LEFT(G128,3)</f>
        <v>HTR</v>
      </c>
      <c r="I128" s="8" t="str">
        <f>RIGHT(G128,1)</f>
        <v>B</v>
      </c>
      <c r="J128" t="s">
        <v>84</v>
      </c>
      <c r="K128" t="str">
        <f>IF(O128="Div",LEFT($E128,3)&amp;" Seed #"&amp;M128,"Winner of "&amp;LEFT($E128,3)&amp;TEXT(M128,"-00"))</f>
        <v>7CW Seed #9</v>
      </c>
      <c r="L128" t="str">
        <f>IF(P128="Div",LEFT($E128,3)&amp;" Seed #"&amp;N128,"Winner of "&amp;LEFT($E128,3)&amp;TEXT(N128,"-00"))</f>
        <v>7CW Seed #10</v>
      </c>
      <c r="M128">
        <v>9</v>
      </c>
      <c r="N128">
        <v>10</v>
      </c>
      <c r="O128" t="s">
        <v>462</v>
      </c>
      <c r="P128" t="s">
        <v>462</v>
      </c>
      <c r="Q128" t="b">
        <v>1</v>
      </c>
    </row>
    <row r="129" spans="1:17" x14ac:dyDescent="0.2">
      <c r="A129">
        <v>245</v>
      </c>
      <c r="B129" s="5">
        <v>45410</v>
      </c>
      <c r="C129" s="2">
        <v>0.5</v>
      </c>
      <c r="D129">
        <v>3</v>
      </c>
      <c r="E129" s="4" t="str">
        <f>_xlfn.XLOOKUP(J129,Divisions!A:A,Divisions!F:F)&amp;TEXT(D129,IF(Q129,"-P0","-00"))</f>
        <v>7CW-P3</v>
      </c>
      <c r="F129" t="s">
        <v>83</v>
      </c>
      <c r="G129" s="8" t="str">
        <f>_xlfn.XLOOKUP(F129,Venues!A:A,Venues!B:B)</f>
        <v>HTR-A</v>
      </c>
      <c r="H129" s="8" t="str">
        <f>LEFT(G129,3)</f>
        <v>HTR</v>
      </c>
      <c r="I129" s="8" t="str">
        <f>RIGHT(G129,1)</f>
        <v>A</v>
      </c>
      <c r="J129" t="s">
        <v>84</v>
      </c>
      <c r="K129" t="str">
        <f>IF(O129="Div",LEFT($E129,3)&amp;" Seed #"&amp;M129,"Winner of "&amp;LEFT($E129,3)&amp;TEXT(M129,"-00"))</f>
        <v>7CW Seed #4</v>
      </c>
      <c r="L129" t="str">
        <f>IF(P129="Div",LEFT($E129,3)&amp;" Seed #"&amp;N129,"Winner of "&amp;LEFT($E129,3)&amp;TEXT(N129,"-00"))</f>
        <v>7CW Seed #5</v>
      </c>
      <c r="M129">
        <v>4</v>
      </c>
      <c r="N129">
        <v>5</v>
      </c>
      <c r="O129" t="s">
        <v>462</v>
      </c>
      <c r="P129" t="s">
        <v>462</v>
      </c>
      <c r="Q129" t="b">
        <v>1</v>
      </c>
    </row>
    <row r="130" spans="1:17" x14ac:dyDescent="0.2">
      <c r="A130">
        <v>246</v>
      </c>
      <c r="B130" s="5">
        <v>45410</v>
      </c>
      <c r="C130" s="2">
        <v>0.5</v>
      </c>
      <c r="D130">
        <v>4</v>
      </c>
      <c r="E130" s="4" t="str">
        <f>_xlfn.XLOOKUP(J130,Divisions!A:A,Divisions!F:F)&amp;TEXT(D130,IF(Q130,"-P0","-00"))</f>
        <v>7CW-P4</v>
      </c>
      <c r="F130" t="s">
        <v>100</v>
      </c>
      <c r="G130" s="8" t="str">
        <f>_xlfn.XLOOKUP(F130,Venues!A:A,Venues!B:B)</f>
        <v>HTR-B</v>
      </c>
      <c r="H130" s="8" t="str">
        <f>LEFT(G130,3)</f>
        <v>HTR</v>
      </c>
      <c r="I130" s="8" t="str">
        <f>RIGHT(G130,1)</f>
        <v>B</v>
      </c>
      <c r="J130" t="s">
        <v>84</v>
      </c>
      <c r="K130" t="str">
        <f>IF(O130="Div",LEFT($E130,3)&amp;" Seed #"&amp;M130,"Winner of "&amp;LEFT($E130,3)&amp;TEXT(M130,"-00"))</f>
        <v>7CW Seed #3</v>
      </c>
      <c r="L130" t="str">
        <f>IF(P130="Div",LEFT($E130,3)&amp;" Seed #"&amp;N130,"Winner of "&amp;LEFT($E130,3)&amp;TEXT(N130,"-00"))</f>
        <v>7CW Seed #6</v>
      </c>
      <c r="M130">
        <v>3</v>
      </c>
      <c r="N130">
        <v>6</v>
      </c>
      <c r="O130" t="s">
        <v>462</v>
      </c>
      <c r="P130" t="s">
        <v>462</v>
      </c>
      <c r="Q130" t="b">
        <v>1</v>
      </c>
    </row>
    <row r="131" spans="1:17" x14ac:dyDescent="0.2">
      <c r="A131">
        <v>271</v>
      </c>
      <c r="B131" s="5">
        <v>45410</v>
      </c>
      <c r="C131" s="2">
        <v>0.58333333333333337</v>
      </c>
      <c r="D131">
        <v>5</v>
      </c>
      <c r="E131" s="4" t="str">
        <f>_xlfn.XLOOKUP(J131,Divisions!A:A,Divisions!F:F)&amp;TEXT(D131,IF(Q131,"-P0","-00"))</f>
        <v>7CW-P5</v>
      </c>
      <c r="F131" t="s">
        <v>83</v>
      </c>
      <c r="G131" s="8" t="str">
        <f>_xlfn.XLOOKUP(F131,Venues!A:A,Venues!B:B)</f>
        <v>HTR-A</v>
      </c>
      <c r="H131" s="8" t="str">
        <f>LEFT(G131,3)</f>
        <v>HTR</v>
      </c>
      <c r="I131" s="8" t="str">
        <f>RIGHT(G131,1)</f>
        <v>A</v>
      </c>
      <c r="J131" t="s">
        <v>84</v>
      </c>
      <c r="K131" t="str">
        <f>IF(O131="Div",LEFT($E131,3)&amp;" Seed #"&amp;M131,"Winner of "&amp;LEFT($E131,3)&amp;TEXT(M131,"-00"))</f>
        <v>7CW Seed #1</v>
      </c>
      <c r="L131" t="str">
        <f>IF(P131="Div",LEFT($E131,3)&amp;" Seed #"&amp;N131,"Winner of "&amp;LEFT($E131,3)&amp;TEXT(N131,"-00"))</f>
        <v>Winner of 7CW-03</v>
      </c>
      <c r="M131">
        <v>1</v>
      </c>
      <c r="N131">
        <v>3</v>
      </c>
      <c r="O131" t="s">
        <v>462</v>
      </c>
      <c r="P131" t="s">
        <v>463</v>
      </c>
      <c r="Q131" t="b">
        <v>1</v>
      </c>
    </row>
    <row r="132" spans="1:17" x14ac:dyDescent="0.2">
      <c r="A132">
        <v>272</v>
      </c>
      <c r="B132" s="5">
        <v>45410</v>
      </c>
      <c r="C132" s="2">
        <v>0.58333333333333337</v>
      </c>
      <c r="D132">
        <v>6</v>
      </c>
      <c r="E132" s="4" t="str">
        <f>_xlfn.XLOOKUP(J132,Divisions!A:A,Divisions!F:F)&amp;TEXT(D132,IF(Q132,"-P0","-00"))</f>
        <v>7CW-P6</v>
      </c>
      <c r="F132" t="s">
        <v>100</v>
      </c>
      <c r="G132" s="8" t="str">
        <f>_xlfn.XLOOKUP(F132,Venues!A:A,Venues!B:B)</f>
        <v>HTR-B</v>
      </c>
      <c r="H132" s="8" t="str">
        <f>LEFT(G132,3)</f>
        <v>HTR</v>
      </c>
      <c r="I132" s="8" t="str">
        <f>RIGHT(G132,1)</f>
        <v>B</v>
      </c>
      <c r="J132" t="s">
        <v>84</v>
      </c>
      <c r="K132" t="str">
        <f>IF(O132="Div",LEFT($E132,3)&amp;" Seed #"&amp;M132,"Winner of "&amp;LEFT($E132,3)&amp;TEXT(M132,"-00"))</f>
        <v>Winner of 7CW-04</v>
      </c>
      <c r="L132" t="str">
        <f>IF(P132="Div",LEFT($E132,3)&amp;" Seed #"&amp;N132,"Winner of "&amp;LEFT($E132,3)&amp;TEXT(N132,"-00"))</f>
        <v>7CW Seed #2</v>
      </c>
      <c r="M132">
        <v>4</v>
      </c>
      <c r="N132">
        <v>2</v>
      </c>
      <c r="O132" t="s">
        <v>463</v>
      </c>
      <c r="P132" t="s">
        <v>462</v>
      </c>
      <c r="Q132" t="b">
        <v>1</v>
      </c>
    </row>
    <row r="133" spans="1:17" x14ac:dyDescent="0.2">
      <c r="A133">
        <v>291</v>
      </c>
      <c r="B133" s="5">
        <v>45410</v>
      </c>
      <c r="C133" s="2">
        <v>0.66666666666666663</v>
      </c>
      <c r="D133">
        <v>7</v>
      </c>
      <c r="E133" s="4" t="str">
        <f>_xlfn.XLOOKUP(J133,Divisions!A:A,Divisions!F:F)&amp;TEXT(D133,IF(Q133,"-P0","-00"))</f>
        <v>7CW-P7</v>
      </c>
      <c r="F133" t="s">
        <v>83</v>
      </c>
      <c r="G133" s="8" t="str">
        <f>_xlfn.XLOOKUP(F133,Venues!A:A,Venues!B:B)</f>
        <v>HTR-A</v>
      </c>
      <c r="H133" s="8" t="str">
        <f>LEFT(G133,3)</f>
        <v>HTR</v>
      </c>
      <c r="I133" s="8" t="str">
        <f>RIGHT(G133,1)</f>
        <v>A</v>
      </c>
      <c r="J133" t="s">
        <v>84</v>
      </c>
      <c r="K133" t="str">
        <f>IF(O133="Div",LEFT($E133,3)&amp;" Seed #"&amp;M133,"Winner of "&amp;LEFT($E133,3)&amp;TEXT(M133,"-00"))</f>
        <v>Winner of 7CW-05</v>
      </c>
      <c r="L133" t="str">
        <f>IF(P133="Div",LEFT($E133,3)&amp;" Seed #"&amp;N133,"Winner of "&amp;LEFT($E133,3)&amp;TEXT(N133,"-00"))</f>
        <v>Winner of 7CW-06</v>
      </c>
      <c r="M133">
        <v>5</v>
      </c>
      <c r="N133">
        <v>6</v>
      </c>
      <c r="O133" t="s">
        <v>463</v>
      </c>
      <c r="P133" t="s">
        <v>463</v>
      </c>
      <c r="Q133" t="b">
        <v>1</v>
      </c>
    </row>
    <row r="134" spans="1:17" x14ac:dyDescent="0.2">
      <c r="A134">
        <v>24</v>
      </c>
      <c r="B134" s="5">
        <v>45409</v>
      </c>
      <c r="C134" s="2">
        <v>0.39583333333333331</v>
      </c>
      <c r="D134">
        <v>1</v>
      </c>
      <c r="E134" s="4" t="str">
        <f>_xlfn.XLOOKUP(J134,Divisions!A:A,Divisions!F:F)&amp;TEXT(D134,IF(Q134,"-P0","-00"))</f>
        <v>8AM-01</v>
      </c>
      <c r="F134" t="s">
        <v>91</v>
      </c>
      <c r="G134" s="8" t="str">
        <f>_xlfn.XLOOKUP(F134,Venues!A:A,Venues!B:B)</f>
        <v>MCP-2</v>
      </c>
      <c r="H134" s="8" t="str">
        <f>LEFT(G134,3)</f>
        <v>MCP</v>
      </c>
      <c r="I134" s="8" t="str">
        <f>RIGHT(G134,1)</f>
        <v>2</v>
      </c>
      <c r="J134" t="s">
        <v>92</v>
      </c>
      <c r="K134" t="s">
        <v>93</v>
      </c>
      <c r="L134" t="s">
        <v>94</v>
      </c>
      <c r="Q134" t="b">
        <v>0</v>
      </c>
    </row>
    <row r="135" spans="1:17" x14ac:dyDescent="0.2">
      <c r="A135">
        <v>32</v>
      </c>
      <c r="B135" s="5">
        <v>45409</v>
      </c>
      <c r="C135" s="2">
        <v>0.41666666666666669</v>
      </c>
      <c r="D135">
        <v>8</v>
      </c>
      <c r="E135" s="4" t="str">
        <f>_xlfn.XLOOKUP(J135,Divisions!A:A,Divisions!F:F)&amp;TEXT(D135,IF(Q135,"-P0","-00"))</f>
        <v>8AM-08</v>
      </c>
      <c r="F135" t="s">
        <v>116</v>
      </c>
      <c r="G135" s="8" t="str">
        <f>_xlfn.XLOOKUP(F135,Venues!A:A,Venues!B:B)</f>
        <v>TCA-0</v>
      </c>
      <c r="H135" s="8" t="str">
        <f>LEFT(G135,3)</f>
        <v>TCA</v>
      </c>
      <c r="I135" s="8" t="str">
        <f>RIGHT(G135,1)</f>
        <v>0</v>
      </c>
      <c r="J135" t="s">
        <v>92</v>
      </c>
      <c r="K135" t="s">
        <v>117</v>
      </c>
      <c r="L135" t="s">
        <v>118</v>
      </c>
      <c r="Q135" t="b">
        <v>0</v>
      </c>
    </row>
    <row r="136" spans="1:17" x14ac:dyDescent="0.2">
      <c r="A136">
        <v>60</v>
      </c>
      <c r="B136" s="5">
        <v>45409</v>
      </c>
      <c r="C136" s="2">
        <v>0.48958333333333331</v>
      </c>
      <c r="D136">
        <v>2</v>
      </c>
      <c r="E136" s="4" t="str">
        <f>_xlfn.XLOOKUP(J136,Divisions!A:A,Divisions!F:F)&amp;TEXT(D136,IF(Q136,"-P0","-00"))</f>
        <v>8AM-02</v>
      </c>
      <c r="F136" t="s">
        <v>91</v>
      </c>
      <c r="G136" s="8" t="str">
        <f>_xlfn.XLOOKUP(F136,Venues!A:A,Venues!B:B)</f>
        <v>MCP-2</v>
      </c>
      <c r="H136" s="8" t="str">
        <f>LEFT(G136,3)</f>
        <v>MCP</v>
      </c>
      <c r="I136" s="8" t="str">
        <f>RIGHT(G136,1)</f>
        <v>2</v>
      </c>
      <c r="J136" t="s">
        <v>92</v>
      </c>
      <c r="K136" t="s">
        <v>94</v>
      </c>
      <c r="L136" t="s">
        <v>150</v>
      </c>
      <c r="Q136" t="b">
        <v>0</v>
      </c>
    </row>
    <row r="137" spans="1:17" x14ac:dyDescent="0.2">
      <c r="A137">
        <v>67</v>
      </c>
      <c r="B137" s="5">
        <v>45409</v>
      </c>
      <c r="C137" s="2">
        <v>0.51041666666666663</v>
      </c>
      <c r="D137">
        <v>9</v>
      </c>
      <c r="E137" s="4" t="str">
        <f>_xlfn.XLOOKUP(J137,Divisions!A:A,Divisions!F:F)&amp;TEXT(D137,IF(Q137,"-P0","-00"))</f>
        <v>8AM-09</v>
      </c>
      <c r="F137" t="s">
        <v>116</v>
      </c>
      <c r="G137" s="8" t="str">
        <f>_xlfn.XLOOKUP(F137,Venues!A:A,Venues!B:B)</f>
        <v>TCA-0</v>
      </c>
      <c r="H137" s="8" t="str">
        <f>LEFT(G137,3)</f>
        <v>TCA</v>
      </c>
      <c r="I137" s="8" t="str">
        <f>RIGHT(G137,1)</f>
        <v>0</v>
      </c>
      <c r="J137" t="s">
        <v>92</v>
      </c>
      <c r="K137" t="s">
        <v>155</v>
      </c>
      <c r="L137" t="s">
        <v>117</v>
      </c>
      <c r="Q137" t="b">
        <v>0</v>
      </c>
    </row>
    <row r="138" spans="1:17" x14ac:dyDescent="0.2">
      <c r="A138">
        <v>88</v>
      </c>
      <c r="B138" s="5">
        <v>45409</v>
      </c>
      <c r="C138" s="2">
        <v>0.54166666666666663</v>
      </c>
      <c r="D138">
        <v>5</v>
      </c>
      <c r="E138" s="4" t="str">
        <f>_xlfn.XLOOKUP(J138,Divisions!A:A,Divisions!F:F)&amp;TEXT(D138,IF(Q138,"-P0","-00"))</f>
        <v>8AM-05</v>
      </c>
      <c r="F138" t="s">
        <v>177</v>
      </c>
      <c r="G138" s="8" t="str">
        <f>_xlfn.XLOOKUP(F138,Venues!A:A,Venues!B:B)</f>
        <v>MCP-1</v>
      </c>
      <c r="H138" s="8" t="str">
        <f>LEFT(G138,3)</f>
        <v>MCP</v>
      </c>
      <c r="I138" s="8" t="str">
        <f>RIGHT(G138,1)</f>
        <v>1</v>
      </c>
      <c r="J138" t="s">
        <v>92</v>
      </c>
      <c r="K138" t="s">
        <v>178</v>
      </c>
      <c r="L138" t="s">
        <v>179</v>
      </c>
      <c r="Q138" t="b">
        <v>0</v>
      </c>
    </row>
    <row r="139" spans="1:17" x14ac:dyDescent="0.2">
      <c r="A139">
        <v>102</v>
      </c>
      <c r="B139" s="5">
        <v>45409</v>
      </c>
      <c r="C139" s="2">
        <v>0.58333333333333337</v>
      </c>
      <c r="D139">
        <v>3</v>
      </c>
      <c r="E139" s="4" t="str">
        <f>_xlfn.XLOOKUP(J139,Divisions!A:A,Divisions!F:F)&amp;TEXT(D139,IF(Q139,"-P0","-00"))</f>
        <v>8AM-03</v>
      </c>
      <c r="F139" t="s">
        <v>91</v>
      </c>
      <c r="G139" s="8" t="str">
        <f>_xlfn.XLOOKUP(F139,Venues!A:A,Venues!B:B)</f>
        <v>MCP-2</v>
      </c>
      <c r="H139" s="8" t="str">
        <f>LEFT(G139,3)</f>
        <v>MCP</v>
      </c>
      <c r="I139" s="8" t="str">
        <f>RIGHT(G139,1)</f>
        <v>2</v>
      </c>
      <c r="J139" t="s">
        <v>92</v>
      </c>
      <c r="K139" t="s">
        <v>195</v>
      </c>
      <c r="L139" t="s">
        <v>93</v>
      </c>
      <c r="Q139" t="b">
        <v>0</v>
      </c>
    </row>
    <row r="140" spans="1:17" x14ac:dyDescent="0.2">
      <c r="A140">
        <v>112</v>
      </c>
      <c r="B140" s="5">
        <v>45409</v>
      </c>
      <c r="C140" s="2">
        <v>0.60416666666666663</v>
      </c>
      <c r="D140">
        <v>10</v>
      </c>
      <c r="E140" s="4" t="str">
        <f>_xlfn.XLOOKUP(J140,Divisions!A:A,Divisions!F:F)&amp;TEXT(D140,IF(Q140,"-P0","-00"))</f>
        <v>8AM-10</v>
      </c>
      <c r="F140" t="s">
        <v>116</v>
      </c>
      <c r="G140" s="8" t="str">
        <f>_xlfn.XLOOKUP(F140,Venues!A:A,Venues!B:B)</f>
        <v>TCA-0</v>
      </c>
      <c r="H140" s="8" t="str">
        <f>LEFT(G140,3)</f>
        <v>TCA</v>
      </c>
      <c r="I140" s="8" t="str">
        <f>RIGHT(G140,1)</f>
        <v>0</v>
      </c>
      <c r="J140" t="s">
        <v>92</v>
      </c>
      <c r="K140" t="s">
        <v>118</v>
      </c>
      <c r="L140" t="s">
        <v>155</v>
      </c>
      <c r="Q140" t="b">
        <v>0</v>
      </c>
    </row>
    <row r="141" spans="1:17" x14ac:dyDescent="0.2">
      <c r="A141">
        <v>135</v>
      </c>
      <c r="B141" s="5">
        <v>45409</v>
      </c>
      <c r="C141" s="2">
        <v>0.63541666666666663</v>
      </c>
      <c r="D141">
        <v>6</v>
      </c>
      <c r="E141" s="4" t="str">
        <f>_xlfn.XLOOKUP(J141,Divisions!A:A,Divisions!F:F)&amp;TEXT(D141,IF(Q141,"-P0","-00"))</f>
        <v>8AM-06</v>
      </c>
      <c r="F141" t="s">
        <v>177</v>
      </c>
      <c r="G141" s="8" t="str">
        <f>_xlfn.XLOOKUP(F141,Venues!A:A,Venues!B:B)</f>
        <v>MCP-1</v>
      </c>
      <c r="H141" s="8" t="str">
        <f>LEFT(G141,3)</f>
        <v>MCP</v>
      </c>
      <c r="I141" s="8" t="str">
        <f>RIGHT(G141,1)</f>
        <v>1</v>
      </c>
      <c r="J141" t="s">
        <v>92</v>
      </c>
      <c r="K141" t="s">
        <v>231</v>
      </c>
      <c r="L141" t="s">
        <v>178</v>
      </c>
      <c r="Q141" t="b">
        <v>0</v>
      </c>
    </row>
    <row r="142" spans="1:17" x14ac:dyDescent="0.2">
      <c r="A142">
        <v>149</v>
      </c>
      <c r="B142" s="5">
        <v>45409</v>
      </c>
      <c r="C142" s="2">
        <v>0.67708333333333337</v>
      </c>
      <c r="D142">
        <v>4</v>
      </c>
      <c r="E142" s="4" t="str">
        <f>_xlfn.XLOOKUP(J142,Divisions!A:A,Divisions!F:F)&amp;TEXT(D142,IF(Q142,"-P0","-00"))</f>
        <v>8AM-04</v>
      </c>
      <c r="F142" t="s">
        <v>91</v>
      </c>
      <c r="G142" s="8" t="str">
        <f>_xlfn.XLOOKUP(F142,Venues!A:A,Venues!B:B)</f>
        <v>MCP-2</v>
      </c>
      <c r="H142" s="8" t="str">
        <f>LEFT(G142,3)</f>
        <v>MCP</v>
      </c>
      <c r="I142" s="8" t="str">
        <f>RIGHT(G142,1)</f>
        <v>2</v>
      </c>
      <c r="J142" t="s">
        <v>92</v>
      </c>
      <c r="K142" t="s">
        <v>195</v>
      </c>
      <c r="L142" t="s">
        <v>150</v>
      </c>
      <c r="Q142" t="b">
        <v>0</v>
      </c>
    </row>
    <row r="143" spans="1:17" x14ac:dyDescent="0.2">
      <c r="A143">
        <v>174</v>
      </c>
      <c r="B143" s="5">
        <v>45409</v>
      </c>
      <c r="C143" s="2">
        <v>0.72916666666666663</v>
      </c>
      <c r="D143">
        <v>7</v>
      </c>
      <c r="E143" s="4" t="str">
        <f>_xlfn.XLOOKUP(J143,Divisions!A:A,Divisions!F:F)&amp;TEXT(D143,IF(Q143,"-P0","-00"))</f>
        <v>8AM-07</v>
      </c>
      <c r="F143" t="s">
        <v>177</v>
      </c>
      <c r="G143" s="8" t="str">
        <f>_xlfn.XLOOKUP(F143,Venues!A:A,Venues!B:B)</f>
        <v>MCP-1</v>
      </c>
      <c r="H143" s="8" t="str">
        <f>LEFT(G143,3)</f>
        <v>MCP</v>
      </c>
      <c r="I143" s="8" t="str">
        <f>RIGHT(G143,1)</f>
        <v>1</v>
      </c>
      <c r="J143" t="s">
        <v>92</v>
      </c>
      <c r="K143" t="s">
        <v>179</v>
      </c>
      <c r="L143" t="s">
        <v>231</v>
      </c>
      <c r="Q143" t="b">
        <v>0</v>
      </c>
    </row>
    <row r="144" spans="1:17" x14ac:dyDescent="0.2">
      <c r="A144">
        <v>209</v>
      </c>
      <c r="B144" s="5">
        <v>45410</v>
      </c>
      <c r="C144" s="2">
        <v>0.375</v>
      </c>
      <c r="D144">
        <v>4</v>
      </c>
      <c r="E144" s="4" t="str">
        <f>_xlfn.XLOOKUP(J144,Divisions!A:A,Divisions!F:F)&amp;TEXT(D144,IF(Q144,"-P0","-00"))</f>
        <v>8AM-P4</v>
      </c>
      <c r="F144" t="s">
        <v>91</v>
      </c>
      <c r="G144" s="8" t="str">
        <f>_xlfn.XLOOKUP(F144,Venues!A:A,Venues!B:B)</f>
        <v>MCP-2</v>
      </c>
      <c r="H144" s="8" t="str">
        <f>LEFT(G144,3)</f>
        <v>MCP</v>
      </c>
      <c r="I144" s="8" t="str">
        <f>RIGHT(G144,1)</f>
        <v>2</v>
      </c>
      <c r="J144" t="s">
        <v>92</v>
      </c>
      <c r="K144" t="str">
        <f>IF(O144="Div",LEFT($E144,3)&amp;" Seed #"&amp;M144,"Winner of "&amp;LEFT($E144,3)&amp;TEXT(M144,"-00"))</f>
        <v>8AM Seed #3</v>
      </c>
      <c r="L144" t="str">
        <f>IF(P144="Div",LEFT($E144,3)&amp;" Seed #"&amp;N144,"Winner of "&amp;LEFT($E144,3)&amp;TEXT(N144,"-00"))</f>
        <v>8AM Seed #6</v>
      </c>
      <c r="M144">
        <v>3</v>
      </c>
      <c r="N144">
        <v>6</v>
      </c>
      <c r="O144" t="s">
        <v>462</v>
      </c>
      <c r="P144" t="s">
        <v>462</v>
      </c>
      <c r="Q144" t="b">
        <v>1</v>
      </c>
    </row>
    <row r="145" spans="1:17" x14ac:dyDescent="0.2">
      <c r="A145">
        <v>223</v>
      </c>
      <c r="B145" s="5">
        <v>45410</v>
      </c>
      <c r="C145" s="2">
        <v>0.41666666666666669</v>
      </c>
      <c r="D145">
        <v>1</v>
      </c>
      <c r="E145" s="4" t="str">
        <f>_xlfn.XLOOKUP(J145,Divisions!A:A,Divisions!F:F)&amp;TEXT(D145,IF(Q145,"-P0","-00"))</f>
        <v>8AM-P1</v>
      </c>
      <c r="F145" t="s">
        <v>116</v>
      </c>
      <c r="G145" s="8" t="str">
        <f>_xlfn.XLOOKUP(F145,Venues!A:A,Venues!B:B)</f>
        <v>TCA-0</v>
      </c>
      <c r="H145" s="8" t="str">
        <f>LEFT(G145,3)</f>
        <v>TCA</v>
      </c>
      <c r="I145" s="8" t="str">
        <f>RIGHT(G145,1)</f>
        <v>0</v>
      </c>
      <c r="J145" t="s">
        <v>92</v>
      </c>
      <c r="K145" t="str">
        <f>IF(O145="Div",LEFT($E145,3)&amp;" Seed #"&amp;M145,"Winner of "&amp;LEFT($E145,3)&amp;TEXT(M145,"-00"))</f>
        <v>8AM Seed #9</v>
      </c>
      <c r="L145" t="str">
        <f>IF(P145="Div",LEFT($E145,3)&amp;" Seed #"&amp;N145,"Winner of "&amp;LEFT($E145,3)&amp;TEXT(N145,"-00"))</f>
        <v>8AM Seed #10</v>
      </c>
      <c r="M145">
        <v>9</v>
      </c>
      <c r="N145">
        <v>10</v>
      </c>
      <c r="O145" t="s">
        <v>462</v>
      </c>
      <c r="P145" t="s">
        <v>462</v>
      </c>
      <c r="Q145" t="b">
        <v>1</v>
      </c>
    </row>
    <row r="146" spans="1:17" x14ac:dyDescent="0.2">
      <c r="A146">
        <v>238</v>
      </c>
      <c r="B146" s="5">
        <v>45410</v>
      </c>
      <c r="C146" s="2">
        <v>0.46875</v>
      </c>
      <c r="D146">
        <v>3</v>
      </c>
      <c r="E146" s="4" t="str">
        <f>_xlfn.XLOOKUP(J146,Divisions!A:A,Divisions!F:F)&amp;TEXT(D146,IF(Q146,"-P0","-00"))</f>
        <v>8AM-P3</v>
      </c>
      <c r="F146" t="s">
        <v>91</v>
      </c>
      <c r="G146" s="8" t="str">
        <f>_xlfn.XLOOKUP(F146,Venues!A:A,Venues!B:B)</f>
        <v>MCP-2</v>
      </c>
      <c r="H146" s="8" t="str">
        <f>LEFT(G146,3)</f>
        <v>MCP</v>
      </c>
      <c r="I146" s="8" t="str">
        <f>RIGHT(G146,1)</f>
        <v>2</v>
      </c>
      <c r="J146" t="s">
        <v>92</v>
      </c>
      <c r="K146" t="str">
        <f>IF(O146="Div",LEFT($E146,3)&amp;" Seed #"&amp;M146,"Winner of "&amp;LEFT($E146,3)&amp;TEXT(M146,"-00"))</f>
        <v>8AM Seed #4</v>
      </c>
      <c r="L146" t="str">
        <f>IF(P146="Div",LEFT($E146,3)&amp;" Seed #"&amp;N146,"Winner of "&amp;LEFT($E146,3)&amp;TEXT(N146,"-00"))</f>
        <v>8AM Seed #5</v>
      </c>
      <c r="M146">
        <v>4</v>
      </c>
      <c r="N146">
        <v>5</v>
      </c>
      <c r="O146" t="s">
        <v>462</v>
      </c>
      <c r="P146" t="s">
        <v>462</v>
      </c>
      <c r="Q146" t="b">
        <v>1</v>
      </c>
    </row>
    <row r="147" spans="1:17" x14ac:dyDescent="0.2">
      <c r="A147">
        <v>248</v>
      </c>
      <c r="B147" s="5">
        <v>45410</v>
      </c>
      <c r="C147" s="2">
        <v>0.51041666666666663</v>
      </c>
      <c r="D147">
        <v>2</v>
      </c>
      <c r="E147" s="4" t="str">
        <f>_xlfn.XLOOKUP(J147,Divisions!A:A,Divisions!F:F)&amp;TEXT(D147,IF(Q147,"-P0","-00"))</f>
        <v>8AM-P2</v>
      </c>
      <c r="F147" t="s">
        <v>116</v>
      </c>
      <c r="G147" s="8" t="str">
        <f>_xlfn.XLOOKUP(F147,Venues!A:A,Venues!B:B)</f>
        <v>TCA-0</v>
      </c>
      <c r="H147" s="8" t="str">
        <f>LEFT(G147,3)</f>
        <v>TCA</v>
      </c>
      <c r="I147" s="8" t="str">
        <f>RIGHT(G147,1)</f>
        <v>0</v>
      </c>
      <c r="J147" t="s">
        <v>92</v>
      </c>
      <c r="K147" t="str">
        <f>IF(O147="Div",LEFT($E147,3)&amp;" Seed #"&amp;M147,"Winner of "&amp;LEFT($E147,3)&amp;TEXT(M147,"-00"))</f>
        <v>8AM Seed #7</v>
      </c>
      <c r="L147" t="str">
        <f>IF(P147="Div",LEFT($E147,3)&amp;" Seed #"&amp;N147,"Winner of "&amp;LEFT($E147,3)&amp;TEXT(N147,"-00"))</f>
        <v>8AM Seed #8</v>
      </c>
      <c r="M147">
        <v>7</v>
      </c>
      <c r="N147">
        <v>8</v>
      </c>
      <c r="O147" t="s">
        <v>462</v>
      </c>
      <c r="P147" t="s">
        <v>462</v>
      </c>
      <c r="Q147" t="b">
        <v>1</v>
      </c>
    </row>
    <row r="148" spans="1:17" x14ac:dyDescent="0.2">
      <c r="A148">
        <v>264</v>
      </c>
      <c r="B148" s="5">
        <v>45410</v>
      </c>
      <c r="C148" s="2">
        <v>0.5625</v>
      </c>
      <c r="D148">
        <v>5</v>
      </c>
      <c r="E148" s="4" t="str">
        <f>_xlfn.XLOOKUP(J148,Divisions!A:A,Divisions!F:F)&amp;TEXT(D148,IF(Q148,"-P0","-00"))</f>
        <v>8AM-P5</v>
      </c>
      <c r="F148" t="s">
        <v>177</v>
      </c>
      <c r="G148" s="8" t="str">
        <f>_xlfn.XLOOKUP(F148,Venues!A:A,Venues!B:B)</f>
        <v>MCP-1</v>
      </c>
      <c r="H148" s="8" t="str">
        <f>LEFT(G148,3)</f>
        <v>MCP</v>
      </c>
      <c r="I148" s="8" t="str">
        <f>RIGHT(G148,1)</f>
        <v>1</v>
      </c>
      <c r="J148" t="s">
        <v>92</v>
      </c>
      <c r="K148" t="str">
        <f>IF(O148="Div",LEFT($E148,3)&amp;" Seed #"&amp;M148,"Winner of "&amp;LEFT($E148,3)&amp;TEXT(M148,"-00"))</f>
        <v>8AM Seed #1</v>
      </c>
      <c r="L148" t="str">
        <f>IF(P148="Div",LEFT($E148,3)&amp;" Seed #"&amp;N148,"Winner of "&amp;LEFT($E148,3)&amp;TEXT(N148,"-00"))</f>
        <v>Winner of 8AM-03</v>
      </c>
      <c r="M148">
        <v>1</v>
      </c>
      <c r="N148">
        <v>3</v>
      </c>
      <c r="O148" t="s">
        <v>462</v>
      </c>
      <c r="P148" t="s">
        <v>463</v>
      </c>
      <c r="Q148" t="b">
        <v>1</v>
      </c>
    </row>
    <row r="149" spans="1:17" x14ac:dyDescent="0.2">
      <c r="A149">
        <v>265</v>
      </c>
      <c r="B149" s="5">
        <v>45410</v>
      </c>
      <c r="C149" s="2">
        <v>0.5625</v>
      </c>
      <c r="D149">
        <v>6</v>
      </c>
      <c r="E149" s="4" t="str">
        <f>_xlfn.XLOOKUP(J149,Divisions!A:A,Divisions!F:F)&amp;TEXT(D149,IF(Q149,"-P0","-00"))</f>
        <v>8AM-P6</v>
      </c>
      <c r="F149" t="s">
        <v>91</v>
      </c>
      <c r="G149" s="8" t="str">
        <f>_xlfn.XLOOKUP(F149,Venues!A:A,Venues!B:B)</f>
        <v>MCP-2</v>
      </c>
      <c r="H149" s="8" t="str">
        <f>LEFT(G149,3)</f>
        <v>MCP</v>
      </c>
      <c r="I149" s="8" t="str">
        <f>RIGHT(G149,1)</f>
        <v>2</v>
      </c>
      <c r="J149" t="s">
        <v>92</v>
      </c>
      <c r="K149" t="str">
        <f>IF(O149="Div",LEFT($E149,3)&amp;" Seed #"&amp;M149,"Winner of "&amp;LEFT($E149,3)&amp;TEXT(M149,"-00"))</f>
        <v>Winner of 8AM-04</v>
      </c>
      <c r="L149" t="str">
        <f>IF(P149="Div",LEFT($E149,3)&amp;" Seed #"&amp;N149,"Winner of "&amp;LEFT($E149,3)&amp;TEXT(N149,"-00"))</f>
        <v>8AM Seed #2</v>
      </c>
      <c r="M149">
        <v>4</v>
      </c>
      <c r="N149">
        <v>2</v>
      </c>
      <c r="O149" t="s">
        <v>463</v>
      </c>
      <c r="P149" t="s">
        <v>462</v>
      </c>
      <c r="Q149" t="b">
        <v>1</v>
      </c>
    </row>
    <row r="150" spans="1:17" x14ac:dyDescent="0.2">
      <c r="A150">
        <v>287</v>
      </c>
      <c r="B150" s="5">
        <v>45410</v>
      </c>
      <c r="C150" s="2">
        <v>0.65625</v>
      </c>
      <c r="D150">
        <v>7</v>
      </c>
      <c r="E150" s="4" t="str">
        <f>_xlfn.XLOOKUP(J150,Divisions!A:A,Divisions!F:F)&amp;TEXT(D150,IF(Q150,"-P0","-00"))</f>
        <v>8AM-P7</v>
      </c>
      <c r="F150" t="s">
        <v>177</v>
      </c>
      <c r="G150" s="8" t="str">
        <f>_xlfn.XLOOKUP(F150,Venues!A:A,Venues!B:B)</f>
        <v>MCP-1</v>
      </c>
      <c r="H150" s="8" t="str">
        <f>LEFT(G150,3)</f>
        <v>MCP</v>
      </c>
      <c r="I150" s="8" t="str">
        <f>RIGHT(G150,1)</f>
        <v>1</v>
      </c>
      <c r="J150" t="s">
        <v>92</v>
      </c>
      <c r="K150" t="str">
        <f>IF(O150="Div",LEFT($E150,3)&amp;" Seed #"&amp;M150,"Winner of "&amp;LEFT($E150,3)&amp;TEXT(M150,"-00"))</f>
        <v>Winner of 8AM-05</v>
      </c>
      <c r="L150" t="str">
        <f>IF(P150="Div",LEFT($E150,3)&amp;" Seed #"&amp;N150,"Winner of "&amp;LEFT($E150,3)&amp;TEXT(N150,"-00"))</f>
        <v>Winner of 8AM-06</v>
      </c>
      <c r="M150">
        <v>5</v>
      </c>
      <c r="N150">
        <v>6</v>
      </c>
      <c r="O150" t="s">
        <v>463</v>
      </c>
      <c r="P150" t="s">
        <v>463</v>
      </c>
      <c r="Q150" t="b">
        <v>1</v>
      </c>
    </row>
    <row r="151" spans="1:17" x14ac:dyDescent="0.2">
      <c r="A151">
        <v>4</v>
      </c>
      <c r="B151" s="5">
        <v>45409</v>
      </c>
      <c r="C151" s="2">
        <v>0.35416666666666669</v>
      </c>
      <c r="D151">
        <v>1</v>
      </c>
      <c r="E151" s="4" t="str">
        <f>_xlfn.XLOOKUP(J151,Divisions!A:A,Divisions!F:F)&amp;TEXT(D151,IF(Q151,"-P0","-00"))</f>
        <v>8CC-01</v>
      </c>
      <c r="F151" t="s">
        <v>17</v>
      </c>
      <c r="G151" s="8" t="str">
        <f>_xlfn.XLOOKUP(F151,Venues!A:A,Venues!B:B)</f>
        <v>MAN-3</v>
      </c>
      <c r="H151" s="8" t="str">
        <f>LEFT(G151,3)</f>
        <v>MAN</v>
      </c>
      <c r="I151" s="8" t="str">
        <f>RIGHT(G151,1)</f>
        <v>3</v>
      </c>
      <c r="J151" t="s">
        <v>18</v>
      </c>
      <c r="K151" t="s">
        <v>19</v>
      </c>
      <c r="L151" t="s">
        <v>20</v>
      </c>
      <c r="Q151" t="b">
        <v>0</v>
      </c>
    </row>
    <row r="152" spans="1:17" x14ac:dyDescent="0.2">
      <c r="A152">
        <v>31</v>
      </c>
      <c r="B152" s="5">
        <v>45409</v>
      </c>
      <c r="C152" s="2">
        <v>0.41666666666666669</v>
      </c>
      <c r="D152">
        <v>6</v>
      </c>
      <c r="E152" s="4" t="str">
        <f>_xlfn.XLOOKUP(J152,Divisions!A:A,Divisions!F:F)&amp;TEXT(D152,IF(Q152,"-P0","-00"))</f>
        <v>8CC-06</v>
      </c>
      <c r="F152" t="s">
        <v>113</v>
      </c>
      <c r="G152" s="8" t="str">
        <f>_xlfn.XLOOKUP(F152,Venues!A:A,Venues!B:B)</f>
        <v>SLL-S</v>
      </c>
      <c r="H152" s="8" t="str">
        <f>LEFT(G152,3)</f>
        <v>SLL</v>
      </c>
      <c r="I152" s="8" t="str">
        <f>RIGHT(G152,1)</f>
        <v>S</v>
      </c>
      <c r="J152" t="s">
        <v>18</v>
      </c>
      <c r="K152" t="s">
        <v>114</v>
      </c>
      <c r="L152" t="s">
        <v>115</v>
      </c>
      <c r="Q152" t="b">
        <v>0</v>
      </c>
    </row>
    <row r="153" spans="1:17" x14ac:dyDescent="0.2">
      <c r="A153">
        <v>39</v>
      </c>
      <c r="B153" s="5">
        <v>45409</v>
      </c>
      <c r="C153" s="2">
        <v>0.44791666666666669</v>
      </c>
      <c r="D153">
        <v>2</v>
      </c>
      <c r="E153" s="4" t="str">
        <f>_xlfn.XLOOKUP(J153,Divisions!A:A,Divisions!F:F)&amp;TEXT(D153,IF(Q153,"-P0","-00"))</f>
        <v>8CC-02</v>
      </c>
      <c r="F153" t="s">
        <v>17</v>
      </c>
      <c r="G153" s="8" t="str">
        <f>_xlfn.XLOOKUP(F153,Venues!A:A,Venues!B:B)</f>
        <v>MAN-3</v>
      </c>
      <c r="H153" s="8" t="str">
        <f>LEFT(G153,3)</f>
        <v>MAN</v>
      </c>
      <c r="I153" s="8" t="str">
        <f>RIGHT(G153,1)</f>
        <v>3</v>
      </c>
      <c r="J153" t="s">
        <v>18</v>
      </c>
      <c r="K153" t="s">
        <v>19</v>
      </c>
      <c r="L153" t="s">
        <v>127</v>
      </c>
      <c r="Q153" t="b">
        <v>0</v>
      </c>
    </row>
    <row r="154" spans="1:17" x14ac:dyDescent="0.2">
      <c r="A154">
        <v>66</v>
      </c>
      <c r="B154" s="5">
        <v>45409</v>
      </c>
      <c r="C154" s="2">
        <v>0.51041666666666663</v>
      </c>
      <c r="D154">
        <v>7</v>
      </c>
      <c r="E154" s="4" t="str">
        <f>_xlfn.XLOOKUP(J154,Divisions!A:A,Divisions!F:F)&amp;TEXT(D154,IF(Q154,"-P0","-00"))</f>
        <v>8CC-07</v>
      </c>
      <c r="F154" t="s">
        <v>113</v>
      </c>
      <c r="G154" s="8" t="str">
        <f>_xlfn.XLOOKUP(F154,Venues!A:A,Venues!B:B)</f>
        <v>SLL-S</v>
      </c>
      <c r="H154" s="8" t="str">
        <f>LEFT(G154,3)</f>
        <v>SLL</v>
      </c>
      <c r="I154" s="8" t="str">
        <f>RIGHT(G154,1)</f>
        <v>S</v>
      </c>
      <c r="J154" t="s">
        <v>18</v>
      </c>
      <c r="K154" t="s">
        <v>154</v>
      </c>
      <c r="L154" t="s">
        <v>114</v>
      </c>
      <c r="Q154" t="b">
        <v>0</v>
      </c>
    </row>
    <row r="155" spans="1:17" x14ac:dyDescent="0.2">
      <c r="A155">
        <v>84</v>
      </c>
      <c r="B155" s="5">
        <v>45409</v>
      </c>
      <c r="C155" s="2">
        <v>0.54166666666666663</v>
      </c>
      <c r="D155">
        <v>3</v>
      </c>
      <c r="E155" s="4" t="str">
        <f>_xlfn.XLOOKUP(J155,Divisions!A:A,Divisions!F:F)&amp;TEXT(D155,IF(Q155,"-P0","-00"))</f>
        <v>8CC-03</v>
      </c>
      <c r="F155" t="s">
        <v>17</v>
      </c>
      <c r="G155" s="8" t="str">
        <f>_xlfn.XLOOKUP(F155,Venues!A:A,Venues!B:B)</f>
        <v>MAN-3</v>
      </c>
      <c r="H155" s="8" t="str">
        <f>LEFT(G155,3)</f>
        <v>MAN</v>
      </c>
      <c r="I155" s="8" t="str">
        <f>RIGHT(G155,1)</f>
        <v>3</v>
      </c>
      <c r="J155" t="s">
        <v>18</v>
      </c>
      <c r="K155" t="s">
        <v>20</v>
      </c>
      <c r="L155" t="s">
        <v>171</v>
      </c>
      <c r="Q155" t="b">
        <v>0</v>
      </c>
    </row>
    <row r="156" spans="1:17" x14ac:dyDescent="0.2">
      <c r="A156">
        <v>110</v>
      </c>
      <c r="B156" s="5">
        <v>45409</v>
      </c>
      <c r="C156" s="2">
        <v>0.60416666666666663</v>
      </c>
      <c r="D156">
        <v>8</v>
      </c>
      <c r="E156" s="4" t="str">
        <f>_xlfn.XLOOKUP(J156,Divisions!A:A,Divisions!F:F)&amp;TEXT(D156,IF(Q156,"-P0","-00"))</f>
        <v>8CC-08</v>
      </c>
      <c r="F156" t="s">
        <v>113</v>
      </c>
      <c r="G156" s="8" t="str">
        <f>_xlfn.XLOOKUP(F156,Venues!A:A,Venues!B:B)</f>
        <v>SLL-S</v>
      </c>
      <c r="H156" s="8" t="str">
        <f>LEFT(G156,3)</f>
        <v>SLL</v>
      </c>
      <c r="I156" s="8" t="str">
        <f>RIGHT(G156,1)</f>
        <v>S</v>
      </c>
      <c r="J156" t="s">
        <v>18</v>
      </c>
      <c r="K156" t="s">
        <v>115</v>
      </c>
      <c r="L156" t="s">
        <v>154</v>
      </c>
      <c r="Q156" t="b">
        <v>0</v>
      </c>
    </row>
    <row r="157" spans="1:17" x14ac:dyDescent="0.2">
      <c r="A157">
        <v>132</v>
      </c>
      <c r="B157" s="5">
        <v>45409</v>
      </c>
      <c r="C157" s="2">
        <v>0.63541666666666663</v>
      </c>
      <c r="D157">
        <v>4</v>
      </c>
      <c r="E157" s="4" t="str">
        <f>_xlfn.XLOOKUP(J157,Divisions!A:A,Divisions!F:F)&amp;TEXT(D157,IF(Q157,"-P0","-00"))</f>
        <v>8CC-04</v>
      </c>
      <c r="F157" t="s">
        <v>17</v>
      </c>
      <c r="G157" s="8" t="str">
        <f>_xlfn.XLOOKUP(F157,Venues!A:A,Venues!B:B)</f>
        <v>MAN-3</v>
      </c>
      <c r="H157" s="8" t="str">
        <f>LEFT(G157,3)</f>
        <v>MAN</v>
      </c>
      <c r="I157" s="8" t="str">
        <f>RIGHT(G157,1)</f>
        <v>3</v>
      </c>
      <c r="J157" t="s">
        <v>18</v>
      </c>
      <c r="K157" t="s">
        <v>228</v>
      </c>
      <c r="L157" t="s">
        <v>127</v>
      </c>
      <c r="Q157" t="b">
        <v>0</v>
      </c>
    </row>
    <row r="158" spans="1:17" x14ac:dyDescent="0.2">
      <c r="A158">
        <v>171</v>
      </c>
      <c r="B158" s="5">
        <v>45409</v>
      </c>
      <c r="C158" s="2">
        <v>0.72916666666666663</v>
      </c>
      <c r="D158">
        <v>5</v>
      </c>
      <c r="E158" s="4" t="str">
        <f>_xlfn.XLOOKUP(J158,Divisions!A:A,Divisions!F:F)&amp;TEXT(D158,IF(Q158,"-P0","-00"))</f>
        <v>8CC-05</v>
      </c>
      <c r="F158" t="s">
        <v>17</v>
      </c>
      <c r="G158" s="8" t="str">
        <f>_xlfn.XLOOKUP(F158,Venues!A:A,Venues!B:B)</f>
        <v>MAN-3</v>
      </c>
      <c r="H158" s="8" t="str">
        <f>LEFT(G158,3)</f>
        <v>MAN</v>
      </c>
      <c r="I158" s="8" t="str">
        <f>RIGHT(G158,1)</f>
        <v>3</v>
      </c>
      <c r="J158" t="s">
        <v>18</v>
      </c>
      <c r="K158" t="s">
        <v>171</v>
      </c>
      <c r="L158" t="s">
        <v>228</v>
      </c>
      <c r="Q158" t="b">
        <v>0</v>
      </c>
    </row>
    <row r="159" spans="1:17" x14ac:dyDescent="0.2">
      <c r="A159">
        <v>207</v>
      </c>
      <c r="B159" s="5">
        <v>45410</v>
      </c>
      <c r="C159" s="2">
        <v>0.375</v>
      </c>
      <c r="D159">
        <v>2</v>
      </c>
      <c r="E159" s="4" t="str">
        <f>_xlfn.XLOOKUP(J159,Divisions!A:A,Divisions!F:F)&amp;TEXT(D159,IF(Q159,"-P0","-00"))</f>
        <v>8CC-P2</v>
      </c>
      <c r="F159" t="s">
        <v>17</v>
      </c>
      <c r="G159" s="8" t="str">
        <f>_xlfn.XLOOKUP(F159,Venues!A:A,Venues!B:B)</f>
        <v>MAN-3</v>
      </c>
      <c r="H159" s="8" t="str">
        <f>LEFT(G159,3)</f>
        <v>MAN</v>
      </c>
      <c r="I159" s="8" t="str">
        <f>RIGHT(G159,1)</f>
        <v>3</v>
      </c>
      <c r="J159" t="s">
        <v>18</v>
      </c>
      <c r="K159" t="str">
        <f>IF(O159="Div",LEFT($E159,3)&amp;" Seed #"&amp;M159,"Winner of "&amp;LEFT($E159,3)&amp;TEXT(M159,"-00"))</f>
        <v>8CC Seed #4</v>
      </c>
      <c r="L159" t="str">
        <f>IF(P159="Div",LEFT($E159,3)&amp;" Seed #"&amp;N159,"Winner of "&amp;LEFT($E159,3)&amp;TEXT(N159,"-00"))</f>
        <v>8CC Seed #5</v>
      </c>
      <c r="M159">
        <v>4</v>
      </c>
      <c r="N159">
        <v>5</v>
      </c>
      <c r="O159" t="s">
        <v>462</v>
      </c>
      <c r="P159" t="s">
        <v>462</v>
      </c>
      <c r="Q159" t="b">
        <v>1</v>
      </c>
    </row>
    <row r="160" spans="1:17" x14ac:dyDescent="0.2">
      <c r="A160">
        <v>217</v>
      </c>
      <c r="B160" s="5">
        <v>45410</v>
      </c>
      <c r="C160" s="2">
        <v>0.39583333333333331</v>
      </c>
      <c r="D160">
        <v>1</v>
      </c>
      <c r="E160" s="4" t="str">
        <f>_xlfn.XLOOKUP(J160,Divisions!A:A,Divisions!F:F)&amp;TEXT(D160,IF(Q160,"-P0","-00"))</f>
        <v>8CC-P1</v>
      </c>
      <c r="F160" t="s">
        <v>248</v>
      </c>
      <c r="G160" s="8" t="str">
        <f>_xlfn.XLOOKUP(F160,Venues!A:A,Venues!B:B)</f>
        <v>SPC-4</v>
      </c>
      <c r="H160" s="8" t="str">
        <f>LEFT(G160,3)</f>
        <v>SPC</v>
      </c>
      <c r="I160" s="8" t="str">
        <f>RIGHT(G160,1)</f>
        <v>4</v>
      </c>
      <c r="J160" t="s">
        <v>18</v>
      </c>
      <c r="K160" t="str">
        <f>IF(O160="Div",LEFT($E160,3)&amp;" Seed #"&amp;M160,"Winner of "&amp;LEFT($E160,3)&amp;TEXT(M160,"-00"))</f>
        <v>8CC Seed #7</v>
      </c>
      <c r="L160" t="str">
        <f>IF(P160="Div",LEFT($E160,3)&amp;" Seed #"&amp;N160,"Winner of "&amp;LEFT($E160,3)&amp;TEXT(N160,"-00"))</f>
        <v>8CC Seed #8</v>
      </c>
      <c r="M160">
        <v>7</v>
      </c>
      <c r="N160">
        <v>8</v>
      </c>
      <c r="O160" t="s">
        <v>462</v>
      </c>
      <c r="P160" t="s">
        <v>462</v>
      </c>
      <c r="Q160" t="b">
        <v>1</v>
      </c>
    </row>
    <row r="161" spans="1:17" x14ac:dyDescent="0.2">
      <c r="A161">
        <v>237</v>
      </c>
      <c r="B161" s="5">
        <v>45410</v>
      </c>
      <c r="C161" s="2">
        <v>0.46875</v>
      </c>
      <c r="D161">
        <v>3</v>
      </c>
      <c r="E161" s="4" t="str">
        <f>_xlfn.XLOOKUP(J161,Divisions!A:A,Divisions!F:F)&amp;TEXT(D161,IF(Q161,"-P0","-00"))</f>
        <v>8CC-P3</v>
      </c>
      <c r="F161" t="s">
        <v>17</v>
      </c>
      <c r="G161" s="8" t="str">
        <f>_xlfn.XLOOKUP(F161,Venues!A:A,Venues!B:B)</f>
        <v>MAN-3</v>
      </c>
      <c r="H161" s="8" t="str">
        <f>LEFT(G161,3)</f>
        <v>MAN</v>
      </c>
      <c r="I161" s="8" t="str">
        <f>RIGHT(G161,1)</f>
        <v>3</v>
      </c>
      <c r="J161" t="s">
        <v>18</v>
      </c>
      <c r="K161" t="str">
        <f>IF(O161="Div",LEFT($E161,3)&amp;" Seed #"&amp;M161,"Winner of "&amp;LEFT($E161,3)&amp;TEXT(M161,"-00"))</f>
        <v>8CC Seed #3</v>
      </c>
      <c r="L161" t="str">
        <f>IF(P161="Div",LEFT($E161,3)&amp;" Seed #"&amp;N161,"Winner of "&amp;LEFT($E161,3)&amp;TEXT(N161,"-00"))</f>
        <v>8CC Seed #6</v>
      </c>
      <c r="M161">
        <v>3</v>
      </c>
      <c r="N161">
        <v>6</v>
      </c>
      <c r="O161" t="s">
        <v>462</v>
      </c>
      <c r="P161" t="s">
        <v>462</v>
      </c>
      <c r="Q161" t="b">
        <v>1</v>
      </c>
    </row>
    <row r="162" spans="1:17" x14ac:dyDescent="0.2">
      <c r="A162">
        <v>263</v>
      </c>
      <c r="B162" s="5">
        <v>45410</v>
      </c>
      <c r="C162" s="2">
        <v>0.5625</v>
      </c>
      <c r="D162">
        <v>4</v>
      </c>
      <c r="E162" s="4" t="str">
        <f>_xlfn.XLOOKUP(J162,Divisions!A:A,Divisions!F:F)&amp;TEXT(D162,IF(Q162,"-P0","-00"))</f>
        <v>8CC-P4</v>
      </c>
      <c r="F162" t="s">
        <v>17</v>
      </c>
      <c r="G162" s="8" t="str">
        <f>_xlfn.XLOOKUP(F162,Venues!A:A,Venues!B:B)</f>
        <v>MAN-3</v>
      </c>
      <c r="H162" s="8" t="str">
        <f>LEFT(G162,3)</f>
        <v>MAN</v>
      </c>
      <c r="I162" s="8" t="str">
        <f>RIGHT(G162,1)</f>
        <v>3</v>
      </c>
      <c r="J162" t="s">
        <v>18</v>
      </c>
      <c r="K162" t="str">
        <f>IF(O162="Div",LEFT($E162,3)&amp;" Seed #"&amp;M162,"Winner of "&amp;LEFT($E162,3)&amp;TEXT(M162,"-00"))</f>
        <v>8CC Seed #1</v>
      </c>
      <c r="L162" t="str">
        <f>IF(P162="Div",LEFT($E162,3)&amp;" Seed #"&amp;N162,"Winner of "&amp;LEFT($E162,3)&amp;TEXT(N162,"-00"))</f>
        <v>Winner of 8CC-02</v>
      </c>
      <c r="M162">
        <v>1</v>
      </c>
      <c r="N162">
        <v>2</v>
      </c>
      <c r="O162" t="s">
        <v>462</v>
      </c>
      <c r="P162" t="s">
        <v>463</v>
      </c>
      <c r="Q162" t="b">
        <v>1</v>
      </c>
    </row>
    <row r="163" spans="1:17" x14ac:dyDescent="0.2">
      <c r="A163">
        <v>286</v>
      </c>
      <c r="B163" s="5">
        <v>45410</v>
      </c>
      <c r="C163" s="2">
        <v>0.65625</v>
      </c>
      <c r="D163">
        <v>5</v>
      </c>
      <c r="E163" s="4" t="str">
        <f>_xlfn.XLOOKUP(J163,Divisions!A:A,Divisions!F:F)&amp;TEXT(D163,IF(Q163,"-P0","-00"))</f>
        <v>8CC-P5</v>
      </c>
      <c r="F163" t="s">
        <v>17</v>
      </c>
      <c r="G163" s="8" t="str">
        <f>_xlfn.XLOOKUP(F163,Venues!A:A,Venues!B:B)</f>
        <v>MAN-3</v>
      </c>
      <c r="H163" s="8" t="str">
        <f>LEFT(G163,3)</f>
        <v>MAN</v>
      </c>
      <c r="I163" s="8" t="str">
        <f>RIGHT(G163,1)</f>
        <v>3</v>
      </c>
      <c r="J163" t="s">
        <v>18</v>
      </c>
      <c r="K163" t="str">
        <f>IF(O163="Div",LEFT($E163,3)&amp;" Seed #"&amp;M163,"Winner of "&amp;LEFT($E163,3)&amp;TEXT(M163,"-00"))</f>
        <v>Winner of 8CC-03</v>
      </c>
      <c r="L163" t="str">
        <f>IF(P163="Div",LEFT($E163,3)&amp;" Seed #"&amp;N163,"Winner of "&amp;LEFT($E163,3)&amp;TEXT(N163,"-00"))</f>
        <v>8CC Seed #2</v>
      </c>
      <c r="M163">
        <v>3</v>
      </c>
      <c r="N163">
        <v>2</v>
      </c>
      <c r="O163" t="s">
        <v>463</v>
      </c>
      <c r="P163" t="s">
        <v>462</v>
      </c>
      <c r="Q163" t="b">
        <v>1</v>
      </c>
    </row>
    <row r="164" spans="1:17" x14ac:dyDescent="0.2">
      <c r="A164">
        <v>296</v>
      </c>
      <c r="B164" s="5">
        <v>45410</v>
      </c>
      <c r="C164" s="2">
        <v>0.75</v>
      </c>
      <c r="D164">
        <v>6</v>
      </c>
      <c r="E164" s="4" t="str">
        <f>_xlfn.XLOOKUP(J164,Divisions!A:A,Divisions!F:F)&amp;TEXT(D164,IF(Q164,"-P0","-00"))</f>
        <v>8CC-P6</v>
      </c>
      <c r="F164" t="s">
        <v>17</v>
      </c>
      <c r="G164" s="8" t="str">
        <f>_xlfn.XLOOKUP(F164,Venues!A:A,Venues!B:B)</f>
        <v>MAN-3</v>
      </c>
      <c r="H164" s="8" t="str">
        <f>LEFT(G164,3)</f>
        <v>MAN</v>
      </c>
      <c r="I164" s="8" t="str">
        <f>RIGHT(G164,1)</f>
        <v>3</v>
      </c>
      <c r="J164" t="s">
        <v>18</v>
      </c>
      <c r="K164" t="str">
        <f>IF(O164="Div",LEFT($E164,3)&amp;" Seed #"&amp;M164,"Winner of "&amp;LEFT($E164,3)&amp;TEXT(M164,"-00"))</f>
        <v>Winner of 8CC-04</v>
      </c>
      <c r="L164" t="str">
        <f>IF(P164="Div",LEFT($E164,3)&amp;" Seed #"&amp;N164,"Winner of "&amp;LEFT($E164,3)&amp;TEXT(N164,"-00"))</f>
        <v>Winner of 8CC-05</v>
      </c>
      <c r="M164">
        <v>4</v>
      </c>
      <c r="N164">
        <v>5</v>
      </c>
      <c r="O164" t="s">
        <v>463</v>
      </c>
      <c r="P164" t="s">
        <v>463</v>
      </c>
      <c r="Q164" t="b">
        <v>1</v>
      </c>
    </row>
    <row r="165" spans="1:17" x14ac:dyDescent="0.2">
      <c r="A165">
        <v>2</v>
      </c>
      <c r="B165" s="5">
        <v>45409</v>
      </c>
      <c r="C165" s="2">
        <v>0.34375</v>
      </c>
      <c r="D165">
        <v>6</v>
      </c>
      <c r="E165" s="4" t="str">
        <f>_xlfn.XLOOKUP(J165,Divisions!A:A,Divisions!F:F)&amp;TEXT(D165,IF(Q165,"-P0","-00"))</f>
        <v>8CE-06</v>
      </c>
      <c r="F165" t="s">
        <v>9</v>
      </c>
      <c r="G165" s="8" t="str">
        <f>_xlfn.XLOOKUP(F165,Venues!A:A,Venues!B:B)</f>
        <v>MVP-2</v>
      </c>
      <c r="H165" s="8" t="str">
        <f>LEFT(G165,3)</f>
        <v>MVP</v>
      </c>
      <c r="I165" s="8" t="str">
        <f>RIGHT(G165,1)</f>
        <v>2</v>
      </c>
      <c r="J165" t="s">
        <v>10</v>
      </c>
      <c r="K165" t="s">
        <v>11</v>
      </c>
      <c r="L165" t="s">
        <v>12</v>
      </c>
      <c r="Q165" t="b">
        <v>0</v>
      </c>
    </row>
    <row r="166" spans="1:17" x14ac:dyDescent="0.2">
      <c r="A166">
        <v>10</v>
      </c>
      <c r="B166" s="5">
        <v>45409</v>
      </c>
      <c r="C166" s="2">
        <v>0.35416666666666669</v>
      </c>
      <c r="D166">
        <v>1</v>
      </c>
      <c r="E166" s="4" t="str">
        <f>_xlfn.XLOOKUP(J166,Divisions!A:A,Divisions!F:F)&amp;TEXT(D166,IF(Q166,"-P0","-00"))</f>
        <v>8CE-01</v>
      </c>
      <c r="F166" t="s">
        <v>39</v>
      </c>
      <c r="G166" s="8" t="str">
        <f>_xlfn.XLOOKUP(F166,Venues!A:A,Venues!B:B)</f>
        <v>WOP-9</v>
      </c>
      <c r="H166" s="8" t="str">
        <f>LEFT(G166,3)</f>
        <v>WOP</v>
      </c>
      <c r="I166" s="8" t="str">
        <f>RIGHT(G166,1)</f>
        <v>9</v>
      </c>
      <c r="J166" t="s">
        <v>10</v>
      </c>
      <c r="K166" t="s">
        <v>40</v>
      </c>
      <c r="L166" t="s">
        <v>41</v>
      </c>
      <c r="Q166" t="b">
        <v>0</v>
      </c>
    </row>
    <row r="167" spans="1:17" x14ac:dyDescent="0.2">
      <c r="A167">
        <v>35</v>
      </c>
      <c r="B167" s="5">
        <v>45409</v>
      </c>
      <c r="C167" s="2">
        <v>0.4375</v>
      </c>
      <c r="D167">
        <v>8</v>
      </c>
      <c r="E167" s="4" t="str">
        <f>_xlfn.XLOOKUP(J167,Divisions!A:A,Divisions!F:F)&amp;TEXT(D167,IF(Q167,"-P0","-00"))</f>
        <v>8CE-08</v>
      </c>
      <c r="F167" t="s">
        <v>9</v>
      </c>
      <c r="G167" s="8" t="str">
        <f>_xlfn.XLOOKUP(F167,Venues!A:A,Venues!B:B)</f>
        <v>MVP-2</v>
      </c>
      <c r="H167" s="8" t="str">
        <f>LEFT(G167,3)</f>
        <v>MVP</v>
      </c>
      <c r="I167" s="8" t="str">
        <f>RIGHT(G167,1)</f>
        <v>2</v>
      </c>
      <c r="J167" t="s">
        <v>10</v>
      </c>
      <c r="K167" t="s">
        <v>12</v>
      </c>
      <c r="L167" t="s">
        <v>123</v>
      </c>
      <c r="Q167" t="b">
        <v>0</v>
      </c>
    </row>
    <row r="168" spans="1:17" x14ac:dyDescent="0.2">
      <c r="A168">
        <v>43</v>
      </c>
      <c r="B168" s="5">
        <v>45409</v>
      </c>
      <c r="C168" s="2">
        <v>0.44791666666666669</v>
      </c>
      <c r="D168">
        <v>3</v>
      </c>
      <c r="E168" s="4" t="str">
        <f>_xlfn.XLOOKUP(J168,Divisions!A:A,Divisions!F:F)&amp;TEXT(D168,IF(Q168,"-P0","-00"))</f>
        <v>8CE-03</v>
      </c>
      <c r="F168" t="s">
        <v>39</v>
      </c>
      <c r="G168" s="8" t="str">
        <f>_xlfn.XLOOKUP(F168,Venues!A:A,Venues!B:B)</f>
        <v>WOP-9</v>
      </c>
      <c r="H168" s="8" t="str">
        <f>LEFT(G168,3)</f>
        <v>WOP</v>
      </c>
      <c r="I168" s="8" t="str">
        <f>RIGHT(G168,1)</f>
        <v>9</v>
      </c>
      <c r="J168" t="s">
        <v>10</v>
      </c>
      <c r="K168" t="s">
        <v>41</v>
      </c>
      <c r="L168" t="s">
        <v>131</v>
      </c>
      <c r="Q168" t="b">
        <v>0</v>
      </c>
    </row>
    <row r="169" spans="1:17" x14ac:dyDescent="0.2">
      <c r="A169">
        <v>72</v>
      </c>
      <c r="B169" s="5">
        <v>45409</v>
      </c>
      <c r="C169" s="2">
        <v>0.53125</v>
      </c>
      <c r="D169">
        <v>9</v>
      </c>
      <c r="E169" s="4" t="str">
        <f>_xlfn.XLOOKUP(J169,Divisions!A:A,Divisions!F:F)&amp;TEXT(D169,IF(Q169,"-P0","-00"))</f>
        <v>8CE-09</v>
      </c>
      <c r="F169" t="s">
        <v>9</v>
      </c>
      <c r="G169" s="8" t="str">
        <f>_xlfn.XLOOKUP(F169,Venues!A:A,Venues!B:B)</f>
        <v>MVP-2</v>
      </c>
      <c r="H169" s="8" t="str">
        <f>LEFT(G169,3)</f>
        <v>MVP</v>
      </c>
      <c r="I169" s="8" t="str">
        <f>RIGHT(G169,1)</f>
        <v>2</v>
      </c>
      <c r="J169" t="s">
        <v>10</v>
      </c>
      <c r="K169" t="s">
        <v>158</v>
      </c>
      <c r="L169" t="s">
        <v>11</v>
      </c>
      <c r="Q169" t="b">
        <v>0</v>
      </c>
    </row>
    <row r="170" spans="1:17" x14ac:dyDescent="0.2">
      <c r="A170">
        <v>94</v>
      </c>
      <c r="B170" s="5">
        <v>45409</v>
      </c>
      <c r="C170" s="2">
        <v>0.54166666666666663</v>
      </c>
      <c r="D170">
        <v>4</v>
      </c>
      <c r="E170" s="4" t="str">
        <f>_xlfn.XLOOKUP(J170,Divisions!A:A,Divisions!F:F)&amp;TEXT(D170,IF(Q170,"-P0","-00"))</f>
        <v>8CE-04</v>
      </c>
      <c r="F170" t="s">
        <v>39</v>
      </c>
      <c r="G170" s="8" t="str">
        <f>_xlfn.XLOOKUP(F170,Venues!A:A,Venues!B:B)</f>
        <v>WOP-9</v>
      </c>
      <c r="H170" s="8" t="str">
        <f>LEFT(G170,3)</f>
        <v>WOP</v>
      </c>
      <c r="I170" s="8" t="str">
        <f>RIGHT(G170,1)</f>
        <v>9</v>
      </c>
      <c r="J170" t="s">
        <v>10</v>
      </c>
      <c r="K170" t="s">
        <v>185</v>
      </c>
      <c r="L170" t="s">
        <v>40</v>
      </c>
      <c r="Q170" t="b">
        <v>0</v>
      </c>
    </row>
    <row r="171" spans="1:17" x14ac:dyDescent="0.2">
      <c r="A171">
        <v>126</v>
      </c>
      <c r="B171" s="5">
        <v>45409</v>
      </c>
      <c r="C171" s="2">
        <v>0.625</v>
      </c>
      <c r="D171">
        <v>10</v>
      </c>
      <c r="E171" s="4" t="str">
        <f>_xlfn.XLOOKUP(J171,Divisions!A:A,Divisions!F:F)&amp;TEXT(D171,IF(Q171,"-P0","-00"))</f>
        <v>8CE-10</v>
      </c>
      <c r="F171" t="s">
        <v>9</v>
      </c>
      <c r="G171" s="8" t="str">
        <f>_xlfn.XLOOKUP(F171,Venues!A:A,Venues!B:B)</f>
        <v>MVP-2</v>
      </c>
      <c r="H171" s="8" t="str">
        <f>LEFT(G171,3)</f>
        <v>MVP</v>
      </c>
      <c r="I171" s="8" t="str">
        <f>RIGHT(G171,1)</f>
        <v>2</v>
      </c>
      <c r="J171" t="s">
        <v>10</v>
      </c>
      <c r="K171" t="s">
        <v>123</v>
      </c>
      <c r="L171" t="s">
        <v>37</v>
      </c>
      <c r="Q171" t="b">
        <v>0</v>
      </c>
    </row>
    <row r="172" spans="1:17" x14ac:dyDescent="0.2">
      <c r="A172">
        <v>137</v>
      </c>
      <c r="B172" s="5">
        <v>45409</v>
      </c>
      <c r="C172" s="2">
        <v>0.63541666666666663</v>
      </c>
      <c r="D172">
        <v>5</v>
      </c>
      <c r="E172" s="4" t="str">
        <f>_xlfn.XLOOKUP(J172,Divisions!A:A,Divisions!F:F)&amp;TEXT(D172,IF(Q172,"-P0","-00"))</f>
        <v>8CE-05</v>
      </c>
      <c r="F172" t="s">
        <v>39</v>
      </c>
      <c r="G172" s="8" t="str">
        <f>_xlfn.XLOOKUP(F172,Venues!A:A,Venues!B:B)</f>
        <v>WOP-9</v>
      </c>
      <c r="H172" s="8" t="str">
        <f>LEFT(G172,3)</f>
        <v>WOP</v>
      </c>
      <c r="I172" s="8" t="str">
        <f>RIGHT(G172,1)</f>
        <v>9</v>
      </c>
      <c r="J172" t="s">
        <v>10</v>
      </c>
      <c r="K172" t="s">
        <v>131</v>
      </c>
      <c r="L172" t="s">
        <v>233</v>
      </c>
      <c r="Q172" t="b">
        <v>0</v>
      </c>
    </row>
    <row r="173" spans="1:17" x14ac:dyDescent="0.2">
      <c r="A173">
        <v>168</v>
      </c>
      <c r="B173" s="5">
        <v>45409</v>
      </c>
      <c r="C173" s="2">
        <v>0.71875</v>
      </c>
      <c r="D173">
        <v>7</v>
      </c>
      <c r="E173" s="4" t="str">
        <f>_xlfn.XLOOKUP(J173,Divisions!A:A,Divisions!F:F)&amp;TEXT(D173,IF(Q173,"-P0","-00"))</f>
        <v>8CE-07</v>
      </c>
      <c r="F173" t="s">
        <v>9</v>
      </c>
      <c r="G173" s="8" t="str">
        <f>_xlfn.XLOOKUP(F173,Venues!A:A,Venues!B:B)</f>
        <v>MVP-2</v>
      </c>
      <c r="H173" s="8" t="str">
        <f>LEFT(G173,3)</f>
        <v>MVP</v>
      </c>
      <c r="I173" s="8" t="str">
        <f>RIGHT(G173,1)</f>
        <v>2</v>
      </c>
      <c r="J173" t="s">
        <v>10</v>
      </c>
      <c r="K173" t="s">
        <v>37</v>
      </c>
      <c r="L173" t="s">
        <v>158</v>
      </c>
      <c r="Q173" t="b">
        <v>0</v>
      </c>
    </row>
    <row r="174" spans="1:17" x14ac:dyDescent="0.2">
      <c r="A174">
        <v>176</v>
      </c>
      <c r="B174" s="5">
        <v>45409</v>
      </c>
      <c r="C174" s="2">
        <v>0.72916666666666663</v>
      </c>
      <c r="D174">
        <v>2</v>
      </c>
      <c r="E174" s="4" t="str">
        <f>_xlfn.XLOOKUP(J174,Divisions!A:A,Divisions!F:F)&amp;TEXT(D174,IF(Q174,"-P0","-00"))</f>
        <v>8CE-02</v>
      </c>
      <c r="F174" t="s">
        <v>39</v>
      </c>
      <c r="G174" s="8" t="str">
        <f>_xlfn.XLOOKUP(F174,Venues!A:A,Venues!B:B)</f>
        <v>WOP-9</v>
      </c>
      <c r="H174" s="8" t="str">
        <f>LEFT(G174,3)</f>
        <v>WOP</v>
      </c>
      <c r="I174" s="8" t="str">
        <f>RIGHT(G174,1)</f>
        <v>9</v>
      </c>
      <c r="J174" t="s">
        <v>10</v>
      </c>
      <c r="K174" t="s">
        <v>233</v>
      </c>
      <c r="L174" t="s">
        <v>185</v>
      </c>
      <c r="Q174" t="b">
        <v>0</v>
      </c>
    </row>
    <row r="175" spans="1:17" x14ac:dyDescent="0.2">
      <c r="A175">
        <v>200</v>
      </c>
      <c r="B175" s="5">
        <v>45410</v>
      </c>
      <c r="C175" s="2">
        <v>0.35416666666666669</v>
      </c>
      <c r="D175">
        <v>1</v>
      </c>
      <c r="E175" s="4" t="str">
        <f>_xlfn.XLOOKUP(J175,Divisions!A:A,Divisions!F:F)&amp;TEXT(D175,IF(Q175,"-P0","-00"))</f>
        <v>8CE-P1</v>
      </c>
      <c r="F175" t="s">
        <v>5</v>
      </c>
      <c r="G175" s="8" t="str">
        <f>_xlfn.XLOOKUP(F175,Venues!A:A,Venues!B:B)</f>
        <v>MVP-1</v>
      </c>
      <c r="H175" s="8" t="str">
        <f>LEFT(G175,3)</f>
        <v>MVP</v>
      </c>
      <c r="I175" s="8" t="str">
        <f>RIGHT(G175,1)</f>
        <v>1</v>
      </c>
      <c r="J175" t="s">
        <v>10</v>
      </c>
      <c r="K175" t="str">
        <f>IF(O175="Div",LEFT($E175,3)&amp;" Seed #"&amp;M175,"Winner of "&amp;LEFT($E175,3)&amp;TEXT(M175,"-00"))</f>
        <v>8CE Seed #9</v>
      </c>
      <c r="L175" t="str">
        <f>IF(P175="Div",LEFT($E175,3)&amp;" Seed #"&amp;N175,"Winner of "&amp;LEFT($E175,3)&amp;TEXT(N175,"-00"))</f>
        <v>8CE Seed #10</v>
      </c>
      <c r="M175">
        <v>9</v>
      </c>
      <c r="N175">
        <v>10</v>
      </c>
      <c r="O175" t="s">
        <v>462</v>
      </c>
      <c r="P175" t="s">
        <v>462</v>
      </c>
      <c r="Q175" t="b">
        <v>1</v>
      </c>
    </row>
    <row r="176" spans="1:17" x14ac:dyDescent="0.2">
      <c r="A176">
        <v>201</v>
      </c>
      <c r="B176" s="5">
        <v>45410</v>
      </c>
      <c r="C176" s="2">
        <v>0.35416666666666669</v>
      </c>
      <c r="D176">
        <v>2</v>
      </c>
      <c r="E176" s="4" t="str">
        <f>_xlfn.XLOOKUP(J176,Divisions!A:A,Divisions!F:F)&amp;TEXT(D176,IF(Q176,"-P0","-00"))</f>
        <v>8CE-P2</v>
      </c>
      <c r="F176" t="s">
        <v>9</v>
      </c>
      <c r="G176" s="8" t="str">
        <f>_xlfn.XLOOKUP(F176,Venues!A:A,Venues!B:B)</f>
        <v>MVP-2</v>
      </c>
      <c r="H176" s="8" t="str">
        <f>LEFT(G176,3)</f>
        <v>MVP</v>
      </c>
      <c r="I176" s="8" t="str">
        <f>RIGHT(G176,1)</f>
        <v>2</v>
      </c>
      <c r="J176" t="s">
        <v>10</v>
      </c>
      <c r="K176" t="str">
        <f>IF(O176="Div",LEFT($E176,3)&amp;" Seed #"&amp;M176,"Winner of "&amp;LEFT($E176,3)&amp;TEXT(M176,"-00"))</f>
        <v>8CE Seed #7</v>
      </c>
      <c r="L176" t="str">
        <f>IF(P176="Div",LEFT($E176,3)&amp;" Seed #"&amp;N176,"Winner of "&amp;LEFT($E176,3)&amp;TEXT(N176,"-00"))</f>
        <v>8CE Seed #8</v>
      </c>
      <c r="M176">
        <v>7</v>
      </c>
      <c r="N176">
        <v>8</v>
      </c>
      <c r="O176" t="s">
        <v>462</v>
      </c>
      <c r="P176" t="s">
        <v>462</v>
      </c>
      <c r="Q176" t="b">
        <v>1</v>
      </c>
    </row>
    <row r="177" spans="1:17" x14ac:dyDescent="0.2">
      <c r="A177">
        <v>228</v>
      </c>
      <c r="B177" s="5">
        <v>45410</v>
      </c>
      <c r="C177" s="2">
        <v>0.44791666666666669</v>
      </c>
      <c r="D177">
        <v>4</v>
      </c>
      <c r="E177" s="4" t="str">
        <f>_xlfn.XLOOKUP(J177,Divisions!A:A,Divisions!F:F)&amp;TEXT(D177,IF(Q177,"-P0","-00"))</f>
        <v>8CE-P4</v>
      </c>
      <c r="F177" t="s">
        <v>5</v>
      </c>
      <c r="G177" s="8" t="str">
        <f>_xlfn.XLOOKUP(F177,Venues!A:A,Venues!B:B)</f>
        <v>MVP-1</v>
      </c>
      <c r="H177" s="8" t="str">
        <f>LEFT(G177,3)</f>
        <v>MVP</v>
      </c>
      <c r="I177" s="8" t="str">
        <f>RIGHT(G177,1)</f>
        <v>1</v>
      </c>
      <c r="J177" t="s">
        <v>10</v>
      </c>
      <c r="K177" t="str">
        <f>IF(O177="Div",LEFT($E177,3)&amp;" Seed #"&amp;M177,"Winner of "&amp;LEFT($E177,3)&amp;TEXT(M177,"-00"))</f>
        <v>8CE Seed #3</v>
      </c>
      <c r="L177" t="str">
        <f>IF(P177="Div",LEFT($E177,3)&amp;" Seed #"&amp;N177,"Winner of "&amp;LEFT($E177,3)&amp;TEXT(N177,"-00"))</f>
        <v>8CE Seed #6</v>
      </c>
      <c r="M177">
        <v>3</v>
      </c>
      <c r="N177">
        <v>6</v>
      </c>
      <c r="O177" t="s">
        <v>462</v>
      </c>
      <c r="P177" t="s">
        <v>462</v>
      </c>
      <c r="Q177" t="b">
        <v>1</v>
      </c>
    </row>
    <row r="178" spans="1:17" x14ac:dyDescent="0.2">
      <c r="A178">
        <v>229</v>
      </c>
      <c r="B178" s="5">
        <v>45410</v>
      </c>
      <c r="C178" s="2">
        <v>0.44791666666666669</v>
      </c>
      <c r="D178">
        <v>3</v>
      </c>
      <c r="E178" s="4" t="str">
        <f>_xlfn.XLOOKUP(J178,Divisions!A:A,Divisions!F:F)&amp;TEXT(D178,IF(Q178,"-P0","-00"))</f>
        <v>8CE-P3</v>
      </c>
      <c r="F178" t="s">
        <v>9</v>
      </c>
      <c r="G178" s="8" t="str">
        <f>_xlfn.XLOOKUP(F178,Venues!A:A,Venues!B:B)</f>
        <v>MVP-2</v>
      </c>
      <c r="H178" s="8" t="str">
        <f>LEFT(G178,3)</f>
        <v>MVP</v>
      </c>
      <c r="I178" s="8" t="str">
        <f>RIGHT(G178,1)</f>
        <v>2</v>
      </c>
      <c r="J178" t="s">
        <v>10</v>
      </c>
      <c r="K178" t="str">
        <f>IF(O178="Div",LEFT($E178,3)&amp;" Seed #"&amp;M178,"Winner of "&amp;LEFT($E178,3)&amp;TEXT(M178,"-00"))</f>
        <v>8CE Seed #4</v>
      </c>
      <c r="L178" t="str">
        <f>IF(P178="Div",LEFT($E178,3)&amp;" Seed #"&amp;N178,"Winner of "&amp;LEFT($E178,3)&amp;TEXT(N178,"-00"))</f>
        <v>8CE Seed #5</v>
      </c>
      <c r="M178">
        <v>4</v>
      </c>
      <c r="N178">
        <v>5</v>
      </c>
      <c r="O178" t="s">
        <v>462</v>
      </c>
      <c r="P178" t="s">
        <v>462</v>
      </c>
      <c r="Q178" t="b">
        <v>1</v>
      </c>
    </row>
    <row r="179" spans="1:17" x14ac:dyDescent="0.2">
      <c r="A179">
        <v>256</v>
      </c>
      <c r="B179" s="5">
        <v>45410</v>
      </c>
      <c r="C179" s="2">
        <v>0.54166666666666663</v>
      </c>
      <c r="D179">
        <v>6</v>
      </c>
      <c r="E179" s="4" t="str">
        <f>_xlfn.XLOOKUP(J179,Divisions!A:A,Divisions!F:F)&amp;TEXT(D179,IF(Q179,"-P0","-00"))</f>
        <v>8CE-P6</v>
      </c>
      <c r="F179" t="s">
        <v>5</v>
      </c>
      <c r="G179" s="8" t="str">
        <f>_xlfn.XLOOKUP(F179,Venues!A:A,Venues!B:B)</f>
        <v>MVP-1</v>
      </c>
      <c r="H179" s="8" t="str">
        <f>LEFT(G179,3)</f>
        <v>MVP</v>
      </c>
      <c r="I179" s="8" t="str">
        <f>RIGHT(G179,1)</f>
        <v>1</v>
      </c>
      <c r="J179" t="s">
        <v>10</v>
      </c>
      <c r="K179" t="str">
        <f>IF(O179="Div",LEFT($E179,3)&amp;" Seed #"&amp;M179,"Winner of "&amp;LEFT($E179,3)&amp;TEXT(M179,"-00"))</f>
        <v>Winner of 8CE-04</v>
      </c>
      <c r="L179" t="str">
        <f>IF(P179="Div",LEFT($E179,3)&amp;" Seed #"&amp;N179,"Winner of "&amp;LEFT($E179,3)&amp;TEXT(N179,"-00"))</f>
        <v>8CE Seed #2</v>
      </c>
      <c r="M179">
        <v>4</v>
      </c>
      <c r="N179">
        <v>2</v>
      </c>
      <c r="O179" t="s">
        <v>463</v>
      </c>
      <c r="P179" t="s">
        <v>462</v>
      </c>
      <c r="Q179" t="b">
        <v>1</v>
      </c>
    </row>
    <row r="180" spans="1:17" x14ac:dyDescent="0.2">
      <c r="A180">
        <v>257</v>
      </c>
      <c r="B180" s="5">
        <v>45410</v>
      </c>
      <c r="C180" s="2">
        <v>0.54166666666666663</v>
      </c>
      <c r="D180">
        <v>5</v>
      </c>
      <c r="E180" s="4" t="str">
        <f>_xlfn.XLOOKUP(J180,Divisions!A:A,Divisions!F:F)&amp;TEXT(D180,IF(Q180,"-P0","-00"))</f>
        <v>8CE-P5</v>
      </c>
      <c r="F180" t="s">
        <v>9</v>
      </c>
      <c r="G180" s="8" t="str">
        <f>_xlfn.XLOOKUP(F180,Venues!A:A,Venues!B:B)</f>
        <v>MVP-2</v>
      </c>
      <c r="H180" s="8" t="str">
        <f>LEFT(G180,3)</f>
        <v>MVP</v>
      </c>
      <c r="I180" s="8" t="str">
        <f>RIGHT(G180,1)</f>
        <v>2</v>
      </c>
      <c r="J180" t="s">
        <v>10</v>
      </c>
      <c r="K180" t="str">
        <f>IF(O180="Div",LEFT($E180,3)&amp;" Seed #"&amp;M180,"Winner of "&amp;LEFT($E180,3)&amp;TEXT(M180,"-00"))</f>
        <v>8CE Seed #1</v>
      </c>
      <c r="L180" t="str">
        <f>IF(P180="Div",LEFT($E180,3)&amp;" Seed #"&amp;N180,"Winner of "&amp;LEFT($E180,3)&amp;TEXT(N180,"-00"))</f>
        <v>Winner of 8CE-03</v>
      </c>
      <c r="M180">
        <v>1</v>
      </c>
      <c r="N180">
        <v>3</v>
      </c>
      <c r="O180" t="s">
        <v>462</v>
      </c>
      <c r="P180" t="s">
        <v>463</v>
      </c>
      <c r="Q180" t="b">
        <v>1</v>
      </c>
    </row>
    <row r="181" spans="1:17" x14ac:dyDescent="0.2">
      <c r="A181">
        <v>284</v>
      </c>
      <c r="B181" s="5">
        <v>45410</v>
      </c>
      <c r="C181" s="2">
        <v>0.63541666666666663</v>
      </c>
      <c r="D181">
        <v>7</v>
      </c>
      <c r="E181" s="4" t="str">
        <f>_xlfn.XLOOKUP(J181,Divisions!A:A,Divisions!F:F)&amp;TEXT(D181,IF(Q181,"-P0","-00"))</f>
        <v>8CE-P7</v>
      </c>
      <c r="F181" t="s">
        <v>9</v>
      </c>
      <c r="G181" s="8" t="str">
        <f>_xlfn.XLOOKUP(F181,Venues!A:A,Venues!B:B)</f>
        <v>MVP-2</v>
      </c>
      <c r="H181" s="8" t="str">
        <f>LEFT(G181,3)</f>
        <v>MVP</v>
      </c>
      <c r="I181" s="8" t="str">
        <f>RIGHT(G181,1)</f>
        <v>2</v>
      </c>
      <c r="J181" t="s">
        <v>10</v>
      </c>
      <c r="K181" t="str">
        <f>IF(O181="Div",LEFT($E181,3)&amp;" Seed #"&amp;M181,"Winner of "&amp;LEFT($E181,3)&amp;TEXT(M181,"-00"))</f>
        <v>Winner of 8CE-05</v>
      </c>
      <c r="L181" t="str">
        <f>IF(P181="Div",LEFT($E181,3)&amp;" Seed #"&amp;N181,"Winner of "&amp;LEFT($E181,3)&amp;TEXT(N181,"-00"))</f>
        <v>Winner of 8CE-06</v>
      </c>
      <c r="M181">
        <v>5</v>
      </c>
      <c r="N181">
        <v>6</v>
      </c>
      <c r="O181" t="s">
        <v>463</v>
      </c>
      <c r="P181" t="s">
        <v>463</v>
      </c>
      <c r="Q181" t="b">
        <v>1</v>
      </c>
    </row>
    <row r="182" spans="1:17" x14ac:dyDescent="0.2">
      <c r="A182">
        <v>21</v>
      </c>
      <c r="B182" s="5">
        <v>45409</v>
      </c>
      <c r="C182" s="2">
        <v>0.375</v>
      </c>
      <c r="D182">
        <v>1</v>
      </c>
      <c r="E182" s="4" t="str">
        <f>_xlfn.XLOOKUP(J182,Divisions!A:A,Divisions!F:F)&amp;TEXT(D182,IF(Q182,"-P0","-00"))</f>
        <v>8CN-01</v>
      </c>
      <c r="F182" t="s">
        <v>79</v>
      </c>
      <c r="G182" s="8" t="str">
        <f>_xlfn.XLOOKUP(F182,Venues!A:A,Venues!B:B)</f>
        <v>PAL-3</v>
      </c>
      <c r="H182" s="8" t="str">
        <f>LEFT(G182,3)</f>
        <v>PAL</v>
      </c>
      <c r="I182" s="8" t="str">
        <f>RIGHT(G182,1)</f>
        <v>3</v>
      </c>
      <c r="J182" t="s">
        <v>80</v>
      </c>
      <c r="K182" t="s">
        <v>81</v>
      </c>
      <c r="L182" t="s">
        <v>82</v>
      </c>
      <c r="Q182" t="b">
        <v>0</v>
      </c>
    </row>
    <row r="183" spans="1:17" x14ac:dyDescent="0.2">
      <c r="A183">
        <v>29</v>
      </c>
      <c r="B183" s="5">
        <v>45409</v>
      </c>
      <c r="C183" s="2">
        <v>0.41666666666666669</v>
      </c>
      <c r="D183">
        <v>6</v>
      </c>
      <c r="E183" s="4" t="str">
        <f>_xlfn.XLOOKUP(J183,Divisions!A:A,Divisions!F:F)&amp;TEXT(D183,IF(Q183,"-P0","-00"))</f>
        <v>8CN-06</v>
      </c>
      <c r="F183" t="s">
        <v>106</v>
      </c>
      <c r="G183" s="8" t="str">
        <f>_xlfn.XLOOKUP(F183,Venues!A:A,Venues!B:B)</f>
        <v>NED-6</v>
      </c>
      <c r="H183" s="8" t="str">
        <f>LEFT(G183,3)</f>
        <v>NED</v>
      </c>
      <c r="I183" s="8" t="str">
        <f>RIGHT(G183,1)</f>
        <v>6</v>
      </c>
      <c r="J183" t="s">
        <v>80</v>
      </c>
      <c r="K183" t="s">
        <v>107</v>
      </c>
      <c r="L183" t="s">
        <v>108</v>
      </c>
      <c r="Q183" t="b">
        <v>0</v>
      </c>
    </row>
    <row r="184" spans="1:17" x14ac:dyDescent="0.2">
      <c r="A184">
        <v>56</v>
      </c>
      <c r="B184" s="5">
        <v>45409</v>
      </c>
      <c r="C184" s="2">
        <v>0.46875</v>
      </c>
      <c r="D184">
        <v>2</v>
      </c>
      <c r="E184" s="4" t="str">
        <f>_xlfn.XLOOKUP(J184,Divisions!A:A,Divisions!F:F)&amp;TEXT(D184,IF(Q184,"-P0","-00"))</f>
        <v>8CN-02</v>
      </c>
      <c r="F184" t="s">
        <v>79</v>
      </c>
      <c r="G184" s="8" t="str">
        <f>_xlfn.XLOOKUP(F184,Venues!A:A,Venues!B:B)</f>
        <v>PAL-3</v>
      </c>
      <c r="H184" s="8" t="str">
        <f>LEFT(G184,3)</f>
        <v>PAL</v>
      </c>
      <c r="I184" s="8" t="str">
        <f>RIGHT(G184,1)</f>
        <v>3</v>
      </c>
      <c r="J184" t="s">
        <v>80</v>
      </c>
      <c r="K184" t="s">
        <v>82</v>
      </c>
      <c r="L184" t="s">
        <v>146</v>
      </c>
      <c r="Q184" t="b">
        <v>0</v>
      </c>
    </row>
    <row r="185" spans="1:17" x14ac:dyDescent="0.2">
      <c r="A185">
        <v>65</v>
      </c>
      <c r="B185" s="5">
        <v>45409</v>
      </c>
      <c r="C185" s="2">
        <v>0.51041666666666663</v>
      </c>
      <c r="D185">
        <v>7</v>
      </c>
      <c r="E185" s="4" t="str">
        <f>_xlfn.XLOOKUP(J185,Divisions!A:A,Divisions!F:F)&amp;TEXT(D185,IF(Q185,"-P0","-00"))</f>
        <v>8CN-07</v>
      </c>
      <c r="F185" t="s">
        <v>106</v>
      </c>
      <c r="G185" s="8" t="str">
        <f>_xlfn.XLOOKUP(F185,Venues!A:A,Venues!B:B)</f>
        <v>NED-6</v>
      </c>
      <c r="H185" s="8" t="str">
        <f>LEFT(G185,3)</f>
        <v>NED</v>
      </c>
      <c r="I185" s="8" t="str">
        <f>RIGHT(G185,1)</f>
        <v>6</v>
      </c>
      <c r="J185" t="s">
        <v>80</v>
      </c>
      <c r="K185" t="s">
        <v>108</v>
      </c>
      <c r="L185" t="s">
        <v>153</v>
      </c>
      <c r="Q185" t="b">
        <v>0</v>
      </c>
    </row>
    <row r="186" spans="1:17" x14ac:dyDescent="0.2">
      <c r="A186">
        <v>98</v>
      </c>
      <c r="B186" s="5">
        <v>45409</v>
      </c>
      <c r="C186" s="2">
        <v>0.5625</v>
      </c>
      <c r="D186">
        <v>3</v>
      </c>
      <c r="E186" s="4" t="str">
        <f>_xlfn.XLOOKUP(J186,Divisions!A:A,Divisions!F:F)&amp;TEXT(D186,IF(Q186,"-P0","-00"))</f>
        <v>8CN-03</v>
      </c>
      <c r="F186" t="s">
        <v>79</v>
      </c>
      <c r="G186" s="8" t="str">
        <f>_xlfn.XLOOKUP(F186,Venues!A:A,Venues!B:B)</f>
        <v>PAL-3</v>
      </c>
      <c r="H186" s="8" t="str">
        <f>LEFT(G186,3)</f>
        <v>PAL</v>
      </c>
      <c r="I186" s="8" t="str">
        <f>RIGHT(G186,1)</f>
        <v>3</v>
      </c>
      <c r="J186" t="s">
        <v>80</v>
      </c>
      <c r="K186" t="s">
        <v>189</v>
      </c>
      <c r="L186" t="s">
        <v>81</v>
      </c>
      <c r="Q186" t="b">
        <v>0</v>
      </c>
    </row>
    <row r="187" spans="1:17" x14ac:dyDescent="0.2">
      <c r="A187">
        <v>109</v>
      </c>
      <c r="B187" s="5">
        <v>45409</v>
      </c>
      <c r="C187" s="2">
        <v>0.60416666666666663</v>
      </c>
      <c r="D187">
        <v>8</v>
      </c>
      <c r="E187" s="4" t="str">
        <f>_xlfn.XLOOKUP(J187,Divisions!A:A,Divisions!F:F)&amp;TEXT(D187,IF(Q187,"-P0","-00"))</f>
        <v>8CN-08</v>
      </c>
      <c r="F187" t="s">
        <v>106</v>
      </c>
      <c r="G187" s="8" t="str">
        <f>_xlfn.XLOOKUP(F187,Venues!A:A,Venues!B:B)</f>
        <v>NED-6</v>
      </c>
      <c r="H187" s="8" t="str">
        <f>LEFT(G187,3)</f>
        <v>NED</v>
      </c>
      <c r="I187" s="8" t="str">
        <f>RIGHT(G187,1)</f>
        <v>6</v>
      </c>
      <c r="J187" t="s">
        <v>80</v>
      </c>
      <c r="K187" t="s">
        <v>208</v>
      </c>
      <c r="L187" t="s">
        <v>107</v>
      </c>
      <c r="Q187" t="b">
        <v>0</v>
      </c>
    </row>
    <row r="188" spans="1:17" x14ac:dyDescent="0.2">
      <c r="A188">
        <v>141</v>
      </c>
      <c r="B188" s="5">
        <v>45409</v>
      </c>
      <c r="C188" s="2">
        <v>0.65625</v>
      </c>
      <c r="D188">
        <v>4</v>
      </c>
      <c r="E188" s="4" t="str">
        <f>_xlfn.XLOOKUP(J188,Divisions!A:A,Divisions!F:F)&amp;TEXT(D188,IF(Q188,"-P0","-00"))</f>
        <v>8CN-04</v>
      </c>
      <c r="F188" t="s">
        <v>79</v>
      </c>
      <c r="G188" s="8" t="str">
        <f>_xlfn.XLOOKUP(F188,Venues!A:A,Venues!B:B)</f>
        <v>PAL-3</v>
      </c>
      <c r="H188" s="8" t="str">
        <f>LEFT(G188,3)</f>
        <v>PAL</v>
      </c>
      <c r="I188" s="8" t="str">
        <f>RIGHT(G188,1)</f>
        <v>3</v>
      </c>
      <c r="J188" t="s">
        <v>80</v>
      </c>
      <c r="K188" t="s">
        <v>146</v>
      </c>
      <c r="L188" t="s">
        <v>235</v>
      </c>
      <c r="Q188" t="b">
        <v>0</v>
      </c>
    </row>
    <row r="189" spans="1:17" x14ac:dyDescent="0.2">
      <c r="A189">
        <v>155</v>
      </c>
      <c r="B189" s="5">
        <v>45409</v>
      </c>
      <c r="C189" s="2">
        <v>0.69791666666666663</v>
      </c>
      <c r="D189">
        <v>9</v>
      </c>
      <c r="E189" s="4" t="str">
        <f>_xlfn.XLOOKUP(J189,Divisions!A:A,Divisions!F:F)&amp;TEXT(D189,IF(Q189,"-P0","-00"))</f>
        <v>8CN-09</v>
      </c>
      <c r="F189" t="s">
        <v>106</v>
      </c>
      <c r="G189" s="8" t="str">
        <f>_xlfn.XLOOKUP(F189,Venues!A:A,Venues!B:B)</f>
        <v>NED-6</v>
      </c>
      <c r="H189" s="8" t="str">
        <f>LEFT(G189,3)</f>
        <v>NED</v>
      </c>
      <c r="I189" s="8" t="str">
        <f>RIGHT(G189,1)</f>
        <v>6</v>
      </c>
      <c r="J189" t="s">
        <v>80</v>
      </c>
      <c r="K189" t="s">
        <v>153</v>
      </c>
      <c r="L189" t="s">
        <v>208</v>
      </c>
      <c r="Q189" t="b">
        <v>0</v>
      </c>
    </row>
    <row r="190" spans="1:17" x14ac:dyDescent="0.2">
      <c r="A190">
        <v>183</v>
      </c>
      <c r="B190" s="5">
        <v>45409</v>
      </c>
      <c r="C190" s="2">
        <v>0.75</v>
      </c>
      <c r="D190">
        <v>5</v>
      </c>
      <c r="E190" s="4" t="str">
        <f>_xlfn.XLOOKUP(J190,Divisions!A:A,Divisions!F:F)&amp;TEXT(D190,IF(Q190,"-P0","-00"))</f>
        <v>8CN-05</v>
      </c>
      <c r="F190" t="s">
        <v>79</v>
      </c>
      <c r="G190" s="8" t="str">
        <f>_xlfn.XLOOKUP(F190,Venues!A:A,Venues!B:B)</f>
        <v>PAL-3</v>
      </c>
      <c r="H190" s="8" t="str">
        <f>LEFT(G190,3)</f>
        <v>PAL</v>
      </c>
      <c r="I190" s="8" t="str">
        <f>RIGHT(G190,1)</f>
        <v>3</v>
      </c>
      <c r="J190" t="s">
        <v>80</v>
      </c>
      <c r="K190" t="s">
        <v>235</v>
      </c>
      <c r="L190" t="s">
        <v>189</v>
      </c>
      <c r="Q190" t="b">
        <v>0</v>
      </c>
    </row>
    <row r="191" spans="1:17" x14ac:dyDescent="0.2">
      <c r="A191">
        <v>212</v>
      </c>
      <c r="B191" s="5">
        <v>45410</v>
      </c>
      <c r="C191" s="2">
        <v>0.375</v>
      </c>
      <c r="D191">
        <v>2</v>
      </c>
      <c r="E191" s="4" t="str">
        <f>_xlfn.XLOOKUP(J191,Divisions!A:A,Divisions!F:F)&amp;TEXT(D191,IF(Q191,"-P0","-00"))</f>
        <v>8CN-P2</v>
      </c>
      <c r="F191" t="s">
        <v>103</v>
      </c>
      <c r="G191" s="8" t="str">
        <f>_xlfn.XLOOKUP(F191,Venues!A:A,Venues!B:B)</f>
        <v>NED-2</v>
      </c>
      <c r="H191" s="8" t="str">
        <f>LEFT(G191,3)</f>
        <v>NED</v>
      </c>
      <c r="I191" s="8" t="str">
        <f>RIGHT(G191,1)</f>
        <v>2</v>
      </c>
      <c r="J191" t="s">
        <v>80</v>
      </c>
      <c r="K191" t="str">
        <f>IF(O191="Div",LEFT($E191,3)&amp;" Seed #"&amp;M191,"Winner of "&amp;LEFT($E191,3)&amp;TEXT(M191,"-00"))</f>
        <v>8CN Seed #4</v>
      </c>
      <c r="L191" t="str">
        <f>IF(P191="Div",LEFT($E191,3)&amp;" Seed #"&amp;N191,"Winner of "&amp;LEFT($E191,3)&amp;TEXT(N191,"-00"))</f>
        <v>8CN Seed #5</v>
      </c>
      <c r="M191">
        <v>4</v>
      </c>
      <c r="N191">
        <v>5</v>
      </c>
      <c r="O191" t="s">
        <v>462</v>
      </c>
      <c r="P191" t="s">
        <v>462</v>
      </c>
      <c r="Q191" t="b">
        <v>1</v>
      </c>
    </row>
    <row r="192" spans="1:17" x14ac:dyDescent="0.2">
      <c r="A192">
        <v>215</v>
      </c>
      <c r="B192" s="5">
        <v>45410</v>
      </c>
      <c r="C192" s="2">
        <v>0.375</v>
      </c>
      <c r="D192">
        <v>1</v>
      </c>
      <c r="E192" s="4" t="str">
        <f>_xlfn.XLOOKUP(J192,Divisions!A:A,Divisions!F:F)&amp;TEXT(D192,IF(Q192,"-P0","-00"))</f>
        <v>8CN-P1</v>
      </c>
      <c r="F192" t="s">
        <v>106</v>
      </c>
      <c r="G192" s="8" t="str">
        <f>_xlfn.XLOOKUP(F192,Venues!A:A,Venues!B:B)</f>
        <v>NED-6</v>
      </c>
      <c r="H192" s="8" t="str">
        <f>LEFT(G192,3)</f>
        <v>NED</v>
      </c>
      <c r="I192" s="8" t="str">
        <f>RIGHT(G192,1)</f>
        <v>6</v>
      </c>
      <c r="J192" t="s">
        <v>80</v>
      </c>
      <c r="K192" t="str">
        <f>IF(O192="Div",LEFT($E192,3)&amp;" Seed #"&amp;M192,"Winner of "&amp;LEFT($E192,3)&amp;TEXT(M192,"-00"))</f>
        <v>8CN Seed #8</v>
      </c>
      <c r="L192" t="str">
        <f>IF(P192="Div",LEFT($E192,3)&amp;" Seed #"&amp;N192,"Winner of "&amp;LEFT($E192,3)&amp;TEXT(N192,"-00"))</f>
        <v>8CN Seed #9</v>
      </c>
      <c r="M192">
        <v>8</v>
      </c>
      <c r="N192">
        <v>9</v>
      </c>
      <c r="O192" t="s">
        <v>462</v>
      </c>
      <c r="P192" t="s">
        <v>462</v>
      </c>
      <c r="Q192" t="b">
        <v>1</v>
      </c>
    </row>
    <row r="193" spans="1:17" x14ac:dyDescent="0.2">
      <c r="A193">
        <v>239</v>
      </c>
      <c r="B193" s="5">
        <v>45410</v>
      </c>
      <c r="C193" s="2">
        <v>0.46875</v>
      </c>
      <c r="D193">
        <v>4</v>
      </c>
      <c r="E193" s="4" t="str">
        <f>_xlfn.XLOOKUP(J193,Divisions!A:A,Divisions!F:F)&amp;TEXT(D193,IF(Q193,"-P0","-00"))</f>
        <v>8CN-P4</v>
      </c>
      <c r="F193" t="s">
        <v>103</v>
      </c>
      <c r="G193" s="8" t="str">
        <f>_xlfn.XLOOKUP(F193,Venues!A:A,Venues!B:B)</f>
        <v>NED-2</v>
      </c>
      <c r="H193" s="8" t="str">
        <f>LEFT(G193,3)</f>
        <v>NED</v>
      </c>
      <c r="I193" s="8" t="str">
        <f>RIGHT(G193,1)</f>
        <v>2</v>
      </c>
      <c r="J193" t="s">
        <v>80</v>
      </c>
      <c r="K193" t="str">
        <f>IF(O193="Div",LEFT($E193,3)&amp;" Seed #"&amp;M193,"Winner of "&amp;LEFT($E193,3)&amp;TEXT(M193,"-00"))</f>
        <v>8CN Seed #2</v>
      </c>
      <c r="L193" t="str">
        <f>IF(P193="Div",LEFT($E193,3)&amp;" Seed #"&amp;N193,"Winner of "&amp;LEFT($E193,3)&amp;TEXT(N193,"-00"))</f>
        <v>8CN Seed #7</v>
      </c>
      <c r="M193">
        <v>2</v>
      </c>
      <c r="N193">
        <v>7</v>
      </c>
      <c r="O193" t="s">
        <v>462</v>
      </c>
      <c r="P193" t="s">
        <v>462</v>
      </c>
      <c r="Q193" t="b">
        <v>1</v>
      </c>
    </row>
    <row r="194" spans="1:17" x14ac:dyDescent="0.2">
      <c r="A194">
        <v>240</v>
      </c>
      <c r="B194" s="5">
        <v>45410</v>
      </c>
      <c r="C194" s="2">
        <v>0.46875</v>
      </c>
      <c r="D194">
        <v>3</v>
      </c>
      <c r="E194" s="4" t="str">
        <f>_xlfn.XLOOKUP(J194,Divisions!A:A,Divisions!F:F)&amp;TEXT(D194,IF(Q194,"-P0","-00"))</f>
        <v>8CN-P3</v>
      </c>
      <c r="F194" t="s">
        <v>106</v>
      </c>
      <c r="G194" s="8" t="str">
        <f>_xlfn.XLOOKUP(F194,Venues!A:A,Venues!B:B)</f>
        <v>NED-6</v>
      </c>
      <c r="H194" s="8" t="str">
        <f>LEFT(G194,3)</f>
        <v>NED</v>
      </c>
      <c r="I194" s="8" t="str">
        <f>RIGHT(G194,1)</f>
        <v>6</v>
      </c>
      <c r="J194" t="s">
        <v>80</v>
      </c>
      <c r="K194" t="str">
        <f>IF(O194="Div",LEFT($E194,3)&amp;" Seed #"&amp;M194,"Winner of "&amp;LEFT($E194,3)&amp;TEXT(M194,"-00"))</f>
        <v>8CN Seed #3</v>
      </c>
      <c r="L194" t="str">
        <f>IF(P194="Div",LEFT($E194,3)&amp;" Seed #"&amp;N194,"Winner of "&amp;LEFT($E194,3)&amp;TEXT(N194,"-00"))</f>
        <v>8CN Seed #6</v>
      </c>
      <c r="M194">
        <v>3</v>
      </c>
      <c r="N194">
        <v>6</v>
      </c>
      <c r="O194" t="s">
        <v>462</v>
      </c>
      <c r="P194" t="s">
        <v>462</v>
      </c>
      <c r="Q194" t="b">
        <v>1</v>
      </c>
    </row>
    <row r="195" spans="1:17" x14ac:dyDescent="0.2">
      <c r="A195">
        <v>266</v>
      </c>
      <c r="B195" s="5">
        <v>45410</v>
      </c>
      <c r="C195" s="2">
        <v>0.5625</v>
      </c>
      <c r="D195">
        <v>5</v>
      </c>
      <c r="E195" s="4" t="str">
        <f>_xlfn.XLOOKUP(J195,Divisions!A:A,Divisions!F:F)&amp;TEXT(D195,IF(Q195,"-P0","-00"))</f>
        <v>8CN-P5</v>
      </c>
      <c r="F195" t="s">
        <v>103</v>
      </c>
      <c r="G195" s="8" t="str">
        <f>_xlfn.XLOOKUP(F195,Venues!A:A,Venues!B:B)</f>
        <v>NED-2</v>
      </c>
      <c r="H195" s="8" t="str">
        <f>LEFT(G195,3)</f>
        <v>NED</v>
      </c>
      <c r="I195" s="8" t="str">
        <f>RIGHT(G195,1)</f>
        <v>2</v>
      </c>
      <c r="J195" t="s">
        <v>80</v>
      </c>
      <c r="K195" t="str">
        <f>IF(O195="Div",LEFT($E195,3)&amp;" Seed #"&amp;M195,"Winner of "&amp;LEFT($E195,3)&amp;TEXT(M195,"-00"))</f>
        <v>8CN Seed #1</v>
      </c>
      <c r="L195" t="str">
        <f>IF(P195="Div",LEFT($E195,3)&amp;" Seed #"&amp;N195,"Winner of "&amp;LEFT($E195,3)&amp;TEXT(N195,"-00"))</f>
        <v>Winner of 8CN-02</v>
      </c>
      <c r="M195">
        <v>1</v>
      </c>
      <c r="N195">
        <v>2</v>
      </c>
      <c r="O195" t="s">
        <v>462</v>
      </c>
      <c r="P195" t="s">
        <v>463</v>
      </c>
      <c r="Q195" t="b">
        <v>1</v>
      </c>
    </row>
    <row r="196" spans="1:17" x14ac:dyDescent="0.2">
      <c r="A196">
        <v>267</v>
      </c>
      <c r="B196" s="5">
        <v>45410</v>
      </c>
      <c r="C196" s="2">
        <v>0.5625</v>
      </c>
      <c r="D196">
        <v>6</v>
      </c>
      <c r="E196" s="4" t="str">
        <f>_xlfn.XLOOKUP(J196,Divisions!A:A,Divisions!F:F)&amp;TEXT(D196,IF(Q196,"-P0","-00"))</f>
        <v>8CN-P6</v>
      </c>
      <c r="F196" t="s">
        <v>106</v>
      </c>
      <c r="G196" s="8" t="str">
        <f>_xlfn.XLOOKUP(F196,Venues!A:A,Venues!B:B)</f>
        <v>NED-6</v>
      </c>
      <c r="H196" s="8" t="str">
        <f>LEFT(G196,3)</f>
        <v>NED</v>
      </c>
      <c r="I196" s="8" t="str">
        <f>RIGHT(G196,1)</f>
        <v>6</v>
      </c>
      <c r="J196" t="s">
        <v>80</v>
      </c>
      <c r="K196" t="str">
        <f>IF(O196="Div",LEFT($E196,3)&amp;" Seed #"&amp;M196,"Winner of "&amp;LEFT($E196,3)&amp;TEXT(M196,"-00"))</f>
        <v>Winner of 8CN-03</v>
      </c>
      <c r="L196" t="str">
        <f>IF(P196="Div",LEFT($E196,3)&amp;" Seed #"&amp;N196,"Winner of "&amp;LEFT($E196,3)&amp;TEXT(N196,"-00"))</f>
        <v>Winner of 8CN-04</v>
      </c>
      <c r="M196">
        <v>3</v>
      </c>
      <c r="N196">
        <v>4</v>
      </c>
      <c r="O196" t="s">
        <v>463</v>
      </c>
      <c r="P196" t="s">
        <v>463</v>
      </c>
      <c r="Q196" t="b">
        <v>1</v>
      </c>
    </row>
    <row r="197" spans="1:17" x14ac:dyDescent="0.2">
      <c r="A197">
        <v>288</v>
      </c>
      <c r="B197" s="5">
        <v>45410</v>
      </c>
      <c r="C197" s="2">
        <v>0.65625</v>
      </c>
      <c r="D197">
        <v>7</v>
      </c>
      <c r="E197" s="4" t="str">
        <f>_xlfn.XLOOKUP(J197,Divisions!A:A,Divisions!F:F)&amp;TEXT(D197,IF(Q197,"-P0","-00"))</f>
        <v>8CN-P7</v>
      </c>
      <c r="F197" t="s">
        <v>103</v>
      </c>
      <c r="G197" s="8" t="str">
        <f>_xlfn.XLOOKUP(F197,Venues!A:A,Venues!B:B)</f>
        <v>NED-2</v>
      </c>
      <c r="H197" s="8" t="str">
        <f>LEFT(G197,3)</f>
        <v>NED</v>
      </c>
      <c r="I197" s="8" t="str">
        <f>RIGHT(G197,1)</f>
        <v>2</v>
      </c>
      <c r="J197" t="s">
        <v>80</v>
      </c>
      <c r="K197" t="str">
        <f>IF(O197="Div",LEFT($E197,3)&amp;" Seed #"&amp;M197,"Winner of "&amp;LEFT($E197,3)&amp;TEXT(M197,"-00"))</f>
        <v>Winner of 8CN-05</v>
      </c>
      <c r="L197" t="str">
        <f>IF(P197="Div",LEFT($E197,3)&amp;" Seed #"&amp;N197,"Winner of "&amp;LEFT($E197,3)&amp;TEXT(N197,"-00"))</f>
        <v>Winner of 8CN-06</v>
      </c>
      <c r="M197">
        <v>5</v>
      </c>
      <c r="N197">
        <v>6</v>
      </c>
      <c r="O197" t="s">
        <v>463</v>
      </c>
      <c r="P197" t="s">
        <v>463</v>
      </c>
      <c r="Q197" t="b">
        <v>1</v>
      </c>
    </row>
    <row r="198" spans="1:17" x14ac:dyDescent="0.2">
      <c r="A198">
        <v>1</v>
      </c>
      <c r="B198" s="5">
        <v>45409</v>
      </c>
      <c r="C198" s="2">
        <v>0.33333333333333331</v>
      </c>
      <c r="D198">
        <v>1</v>
      </c>
      <c r="E198" s="4" t="str">
        <f>_xlfn.XLOOKUP(J198,Divisions!A:A,Divisions!F:F)&amp;TEXT(D198,IF(Q198,"-P0","-00"))</f>
        <v>8NA-01</v>
      </c>
      <c r="F198" t="s">
        <v>5</v>
      </c>
      <c r="G198" s="8" t="str">
        <f>_xlfn.XLOOKUP(F198,Venues!A:A,Venues!B:B)</f>
        <v>MVP-1</v>
      </c>
      <c r="H198" s="8" t="str">
        <f>LEFT(G198,3)</f>
        <v>MVP</v>
      </c>
      <c r="I198" s="8" t="str">
        <f>RIGHT(G198,1)</f>
        <v>1</v>
      </c>
      <c r="J198" t="s">
        <v>6</v>
      </c>
      <c r="K198" t="s">
        <v>7</v>
      </c>
      <c r="L198" t="s">
        <v>8</v>
      </c>
      <c r="Q198" t="b">
        <v>0</v>
      </c>
    </row>
    <row r="199" spans="1:17" x14ac:dyDescent="0.2">
      <c r="A199">
        <v>34</v>
      </c>
      <c r="B199" s="5">
        <v>45409</v>
      </c>
      <c r="C199" s="2">
        <v>0.42708333333333331</v>
      </c>
      <c r="D199">
        <v>4</v>
      </c>
      <c r="E199" s="4" t="str">
        <f>_xlfn.XLOOKUP(J199,Divisions!A:A,Divisions!F:F)&amp;TEXT(D199,IF(Q199,"-P0","-00"))</f>
        <v>8NA-04</v>
      </c>
      <c r="F199" t="s">
        <v>5</v>
      </c>
      <c r="G199" s="8" t="str">
        <f>_xlfn.XLOOKUP(F199,Venues!A:A,Venues!B:B)</f>
        <v>MVP-1</v>
      </c>
      <c r="H199" s="8" t="str">
        <f>LEFT(G199,3)</f>
        <v>MVP</v>
      </c>
      <c r="I199" s="8" t="str">
        <f>RIGHT(G199,1)</f>
        <v>1</v>
      </c>
      <c r="J199" t="s">
        <v>6</v>
      </c>
      <c r="K199" t="s">
        <v>122</v>
      </c>
      <c r="L199" t="s">
        <v>7</v>
      </c>
      <c r="Q199" t="b">
        <v>0</v>
      </c>
    </row>
    <row r="200" spans="1:17" x14ac:dyDescent="0.2">
      <c r="A200">
        <v>69</v>
      </c>
      <c r="B200" s="5">
        <v>45409</v>
      </c>
      <c r="C200" s="2">
        <v>0.52083333333333337</v>
      </c>
      <c r="D200">
        <v>3</v>
      </c>
      <c r="E200" s="4" t="str">
        <f>_xlfn.XLOOKUP(J200,Divisions!A:A,Divisions!F:F)&amp;TEXT(D200,IF(Q200,"-P0","-00"))</f>
        <v>8NA-03</v>
      </c>
      <c r="F200" t="s">
        <v>5</v>
      </c>
      <c r="G200" s="8" t="str">
        <f>_xlfn.XLOOKUP(F200,Venues!A:A,Venues!B:B)</f>
        <v>MVP-1</v>
      </c>
      <c r="H200" s="8" t="str">
        <f>LEFT(G200,3)</f>
        <v>MVP</v>
      </c>
      <c r="I200" s="8" t="str">
        <f>RIGHT(G200,1)</f>
        <v>1</v>
      </c>
      <c r="J200" t="s">
        <v>6</v>
      </c>
      <c r="K200" t="s">
        <v>8</v>
      </c>
      <c r="L200" t="s">
        <v>157</v>
      </c>
      <c r="Q200" t="b">
        <v>0</v>
      </c>
    </row>
    <row r="201" spans="1:17" x14ac:dyDescent="0.2">
      <c r="A201">
        <v>114</v>
      </c>
      <c r="B201" s="5">
        <v>45409</v>
      </c>
      <c r="C201" s="2">
        <v>0.61458333333333337</v>
      </c>
      <c r="D201">
        <v>2</v>
      </c>
      <c r="E201" s="4" t="str">
        <f>_xlfn.XLOOKUP(J201,Divisions!A:A,Divisions!F:F)&amp;TEXT(D201,IF(Q201,"-P0","-00"))</f>
        <v>8NA-02</v>
      </c>
      <c r="F201" t="s">
        <v>5</v>
      </c>
      <c r="G201" s="8" t="str">
        <f>_xlfn.XLOOKUP(F201,Venues!A:A,Venues!B:B)</f>
        <v>MVP-1</v>
      </c>
      <c r="H201" s="8" t="str">
        <f>LEFT(G201,3)</f>
        <v>MVP</v>
      </c>
      <c r="I201" s="8" t="str">
        <f>RIGHT(G201,1)</f>
        <v>1</v>
      </c>
      <c r="J201" t="s">
        <v>6</v>
      </c>
      <c r="K201" t="s">
        <v>211</v>
      </c>
      <c r="L201" t="s">
        <v>122</v>
      </c>
      <c r="Q201" t="b">
        <v>0</v>
      </c>
    </row>
    <row r="202" spans="1:17" x14ac:dyDescent="0.2">
      <c r="A202">
        <v>164</v>
      </c>
      <c r="B202" s="5">
        <v>45409</v>
      </c>
      <c r="C202" s="2">
        <v>0.70833333333333337</v>
      </c>
      <c r="D202">
        <v>5</v>
      </c>
      <c r="E202" s="4" t="str">
        <f>_xlfn.XLOOKUP(J202,Divisions!A:A,Divisions!F:F)&amp;TEXT(D202,IF(Q202,"-P0","-00"))</f>
        <v>8NA-05</v>
      </c>
      <c r="F202" t="s">
        <v>5</v>
      </c>
      <c r="G202" s="8" t="str">
        <f>_xlfn.XLOOKUP(F202,Venues!A:A,Venues!B:B)</f>
        <v>MVP-1</v>
      </c>
      <c r="H202" s="8" t="str">
        <f>LEFT(G202,3)</f>
        <v>MVP</v>
      </c>
      <c r="I202" s="8" t="str">
        <f>RIGHT(G202,1)</f>
        <v>1</v>
      </c>
      <c r="J202" t="s">
        <v>6</v>
      </c>
      <c r="K202" t="s">
        <v>157</v>
      </c>
      <c r="L202" t="s">
        <v>211</v>
      </c>
      <c r="Q202" t="b">
        <v>0</v>
      </c>
    </row>
    <row r="203" spans="1:17" x14ac:dyDescent="0.2">
      <c r="A203">
        <v>216</v>
      </c>
      <c r="B203" s="5">
        <v>45410</v>
      </c>
      <c r="C203" s="2">
        <v>0.375</v>
      </c>
      <c r="D203">
        <v>1</v>
      </c>
      <c r="E203" s="4" t="str">
        <f>_xlfn.XLOOKUP(J203,Divisions!A:A,Divisions!F:F)&amp;TEXT(D203,IF(Q203,"-P0","-00"))</f>
        <v>8NA-P1</v>
      </c>
      <c r="F203" t="s">
        <v>39</v>
      </c>
      <c r="G203" s="8" t="str">
        <f>_xlfn.XLOOKUP(F203,Venues!A:A,Venues!B:B)</f>
        <v>WOP-9</v>
      </c>
      <c r="H203" s="8" t="str">
        <f>LEFT(G203,3)</f>
        <v>WOP</v>
      </c>
      <c r="I203" s="8" t="str">
        <f>RIGHT(G203,1)</f>
        <v>9</v>
      </c>
      <c r="J203" t="s">
        <v>6</v>
      </c>
      <c r="K203" t="str">
        <f>IF(O203="Div",LEFT($E203,3)&amp;" Seed #"&amp;M203,"Winner of "&amp;LEFT($E203,3)&amp;TEXT(M203,"-00"))</f>
        <v>8NA Seed #4</v>
      </c>
      <c r="L203" t="str">
        <f>IF(P203="Div",LEFT($E203,3)&amp;" Seed #"&amp;N203,"Winner of "&amp;LEFT($E203,3)&amp;TEXT(N203,"-00"))</f>
        <v>8NA Seed #5</v>
      </c>
      <c r="M203">
        <v>4</v>
      </c>
      <c r="N203">
        <v>5</v>
      </c>
      <c r="O203" t="s">
        <v>462</v>
      </c>
      <c r="P203" t="s">
        <v>462</v>
      </c>
      <c r="Q203" t="b">
        <v>1</v>
      </c>
    </row>
    <row r="204" spans="1:17" x14ac:dyDescent="0.2">
      <c r="A204">
        <v>241</v>
      </c>
      <c r="B204" s="5">
        <v>45410</v>
      </c>
      <c r="C204" s="2">
        <v>0.46875</v>
      </c>
      <c r="D204">
        <v>2</v>
      </c>
      <c r="E204" s="4" t="str">
        <f>_xlfn.XLOOKUP(J204,Divisions!A:A,Divisions!F:F)&amp;TEXT(D204,IF(Q204,"-P0","-00"))</f>
        <v>8NA-P2</v>
      </c>
      <c r="F204" t="s">
        <v>39</v>
      </c>
      <c r="G204" s="8" t="str">
        <f>_xlfn.XLOOKUP(F204,Venues!A:A,Venues!B:B)</f>
        <v>WOP-9</v>
      </c>
      <c r="H204" s="8" t="str">
        <f>LEFT(G204,3)</f>
        <v>WOP</v>
      </c>
      <c r="I204" s="8" t="str">
        <f>RIGHT(G204,1)</f>
        <v>9</v>
      </c>
      <c r="J204" t="s">
        <v>6</v>
      </c>
      <c r="K204" t="str">
        <f>IF(O204="Div",LEFT($E204,3)&amp;" Seed #"&amp;M204,"Winner of "&amp;LEFT($E204,3)&amp;TEXT(M204,"-00"))</f>
        <v>8NA Seed #1</v>
      </c>
      <c r="L204" t="str">
        <f>IF(P204="Div",LEFT($E204,3)&amp;" Seed #"&amp;N204,"Winner of "&amp;LEFT($E204,3)&amp;TEXT(N204,"-00"))</f>
        <v>Winner of 8NA-01</v>
      </c>
      <c r="M204">
        <v>1</v>
      </c>
      <c r="N204">
        <v>1</v>
      </c>
      <c r="O204" t="s">
        <v>462</v>
      </c>
      <c r="P204" t="s">
        <v>463</v>
      </c>
      <c r="Q204" t="b">
        <v>1</v>
      </c>
    </row>
    <row r="205" spans="1:17" x14ac:dyDescent="0.2">
      <c r="A205">
        <v>268</v>
      </c>
      <c r="B205" s="5">
        <v>45410</v>
      </c>
      <c r="C205" s="2">
        <v>0.5625</v>
      </c>
      <c r="D205">
        <v>3</v>
      </c>
      <c r="E205" s="4" t="str">
        <f>_xlfn.XLOOKUP(J205,Divisions!A:A,Divisions!F:F)&amp;TEXT(D205,IF(Q205,"-P0","-00"))</f>
        <v>8NA-P3</v>
      </c>
      <c r="F205" t="s">
        <v>39</v>
      </c>
      <c r="G205" s="8" t="str">
        <f>_xlfn.XLOOKUP(F205,Venues!A:A,Venues!B:B)</f>
        <v>WOP-9</v>
      </c>
      <c r="H205" s="8" t="str">
        <f>LEFT(G205,3)</f>
        <v>WOP</v>
      </c>
      <c r="I205" s="8" t="str">
        <f>RIGHT(G205,1)</f>
        <v>9</v>
      </c>
      <c r="J205" t="s">
        <v>6</v>
      </c>
      <c r="K205" t="str">
        <f>IF(O205="Div",LEFT($E205,3)&amp;" Seed #"&amp;M205,"Winner of "&amp;LEFT($E205,3)&amp;TEXT(M205,"-00"))</f>
        <v>8NA Seed #2</v>
      </c>
      <c r="L205" t="str">
        <f>IF(P205="Div",LEFT($E205,3)&amp;" Seed #"&amp;N205,"Winner of "&amp;LEFT($E205,3)&amp;TEXT(N205,"-00"))</f>
        <v>8NA Seed #3</v>
      </c>
      <c r="M205">
        <v>2</v>
      </c>
      <c r="N205">
        <v>3</v>
      </c>
      <c r="O205" t="s">
        <v>462</v>
      </c>
      <c r="P205" t="s">
        <v>462</v>
      </c>
      <c r="Q205" t="b">
        <v>1</v>
      </c>
    </row>
    <row r="206" spans="1:17" x14ac:dyDescent="0.2">
      <c r="A206">
        <v>289</v>
      </c>
      <c r="B206" s="5">
        <v>45410</v>
      </c>
      <c r="C206" s="2">
        <v>0.65625</v>
      </c>
      <c r="D206">
        <v>4</v>
      </c>
      <c r="E206" s="4" t="str">
        <f>_xlfn.XLOOKUP(J206,Divisions!A:A,Divisions!F:F)&amp;TEXT(D206,IF(Q206,"-P0","-00"))</f>
        <v>8NA-P4</v>
      </c>
      <c r="F206" t="s">
        <v>39</v>
      </c>
      <c r="G206" s="8" t="str">
        <f>_xlfn.XLOOKUP(F206,Venues!A:A,Venues!B:B)</f>
        <v>WOP-9</v>
      </c>
      <c r="H206" s="8" t="str">
        <f>LEFT(G206,3)</f>
        <v>WOP</v>
      </c>
      <c r="I206" s="8" t="str">
        <f>RIGHT(G206,1)</f>
        <v>9</v>
      </c>
      <c r="J206" t="s">
        <v>6</v>
      </c>
      <c r="K206" t="str">
        <f>IF(O206="Div",LEFT($E206,3)&amp;" Seed #"&amp;M206,"Winner of "&amp;LEFT($E206,3)&amp;TEXT(M206,"-00"))</f>
        <v>Winner of 8NA-02</v>
      </c>
      <c r="L206" t="str">
        <f>IF(P206="Div",LEFT($E206,3)&amp;" Seed #"&amp;N206,"Winner of "&amp;LEFT($E206,3)&amp;TEXT(N206,"-00"))</f>
        <v>Winner of 8NA-03</v>
      </c>
      <c r="M206">
        <v>2</v>
      </c>
      <c r="N206">
        <v>3</v>
      </c>
      <c r="O206" t="s">
        <v>463</v>
      </c>
      <c r="P206" t="s">
        <v>463</v>
      </c>
      <c r="Q206" t="b">
        <v>1</v>
      </c>
    </row>
    <row r="207" spans="1:17" x14ac:dyDescent="0.2">
      <c r="A207">
        <v>3</v>
      </c>
      <c r="B207" s="5">
        <v>45409</v>
      </c>
      <c r="C207" s="2">
        <v>0.34375</v>
      </c>
      <c r="D207">
        <v>1</v>
      </c>
      <c r="E207" s="4" t="str">
        <f>_xlfn.XLOOKUP(J207,Divisions!A:A,Divisions!F:F)&amp;TEXT(D207,IF(Q207,"-P0","-00"))</f>
        <v>9AM-01</v>
      </c>
      <c r="F207" t="s">
        <v>13</v>
      </c>
      <c r="G207" s="8" t="str">
        <f>_xlfn.XLOOKUP(F207,Venues!A:A,Venues!B:B)</f>
        <v>WOP-17</v>
      </c>
      <c r="H207" s="8" t="str">
        <f>LEFT(G207,3)</f>
        <v>WOP</v>
      </c>
      <c r="I207" s="8" t="str">
        <f>RIGHT(G207,1)</f>
        <v>7</v>
      </c>
      <c r="J207" t="s">
        <v>14</v>
      </c>
      <c r="K207" t="s">
        <v>15</v>
      </c>
      <c r="L207" t="s">
        <v>16</v>
      </c>
      <c r="Q207" t="b">
        <v>0</v>
      </c>
    </row>
    <row r="208" spans="1:17" x14ac:dyDescent="0.2">
      <c r="A208">
        <v>9</v>
      </c>
      <c r="B208" s="5">
        <v>45409</v>
      </c>
      <c r="C208" s="2">
        <v>0.35416666666666669</v>
      </c>
      <c r="D208">
        <v>10</v>
      </c>
      <c r="E208" s="4" t="str">
        <f>_xlfn.XLOOKUP(J208,Divisions!A:A,Divisions!F:F)&amp;TEXT(D208,IF(Q208,"-P0","-00"))</f>
        <v>9AM-10</v>
      </c>
      <c r="F208" t="s">
        <v>36</v>
      </c>
      <c r="G208" s="8" t="str">
        <f>_xlfn.XLOOKUP(F208,Venues!A:A,Venues!B:B)</f>
        <v>WOP-3</v>
      </c>
      <c r="H208" s="8" t="str">
        <f>LEFT(G208,3)</f>
        <v>WOP</v>
      </c>
      <c r="I208" s="8" t="str">
        <f>RIGHT(G208,1)</f>
        <v>3</v>
      </c>
      <c r="J208" t="s">
        <v>14</v>
      </c>
      <c r="K208" t="s">
        <v>37</v>
      </c>
      <c r="L208" t="s">
        <v>38</v>
      </c>
      <c r="Q208" t="b">
        <v>0</v>
      </c>
    </row>
    <row r="209" spans="1:17" x14ac:dyDescent="0.2">
      <c r="A209">
        <v>38</v>
      </c>
      <c r="B209" s="5">
        <v>45409</v>
      </c>
      <c r="C209" s="2">
        <v>0.4375</v>
      </c>
      <c r="D209">
        <v>3</v>
      </c>
      <c r="E209" s="4" t="str">
        <f>_xlfn.XLOOKUP(J209,Divisions!A:A,Divisions!F:F)&amp;TEXT(D209,IF(Q209,"-P0","-00"))</f>
        <v>9AM-03</v>
      </c>
      <c r="F209" t="s">
        <v>13</v>
      </c>
      <c r="G209" s="8" t="str">
        <f>_xlfn.XLOOKUP(F209,Venues!A:A,Venues!B:B)</f>
        <v>WOP-17</v>
      </c>
      <c r="H209" s="8" t="str">
        <f>LEFT(G209,3)</f>
        <v>WOP</v>
      </c>
      <c r="I209" s="8" t="str">
        <f>RIGHT(G209,1)</f>
        <v>7</v>
      </c>
      <c r="J209" t="s">
        <v>14</v>
      </c>
      <c r="K209" t="s">
        <v>16</v>
      </c>
      <c r="L209" t="s">
        <v>126</v>
      </c>
      <c r="Q209" t="b">
        <v>0</v>
      </c>
    </row>
    <row r="210" spans="1:17" x14ac:dyDescent="0.2">
      <c r="A210">
        <v>42</v>
      </c>
      <c r="B210" s="5">
        <v>45409</v>
      </c>
      <c r="C210" s="2">
        <v>0.44791666666666669</v>
      </c>
      <c r="D210">
        <v>8</v>
      </c>
      <c r="E210" s="4" t="str">
        <f>_xlfn.XLOOKUP(J210,Divisions!A:A,Divisions!F:F)&amp;TEXT(D210,IF(Q210,"-P0","-00"))</f>
        <v>9AM-08</v>
      </c>
      <c r="F210" t="s">
        <v>36</v>
      </c>
      <c r="G210" s="8" t="str">
        <f>_xlfn.XLOOKUP(F210,Venues!A:A,Venues!B:B)</f>
        <v>WOP-3</v>
      </c>
      <c r="H210" s="8" t="str">
        <f>LEFT(G210,3)</f>
        <v>WOP</v>
      </c>
      <c r="I210" s="8" t="str">
        <f>RIGHT(G210,1)</f>
        <v>3</v>
      </c>
      <c r="J210" t="s">
        <v>14</v>
      </c>
      <c r="K210" t="s">
        <v>130</v>
      </c>
      <c r="L210" t="s">
        <v>37</v>
      </c>
      <c r="Q210" t="b">
        <v>0</v>
      </c>
    </row>
    <row r="211" spans="1:17" x14ac:dyDescent="0.2">
      <c r="A211">
        <v>73</v>
      </c>
      <c r="B211" s="5">
        <v>45409</v>
      </c>
      <c r="C211" s="2">
        <v>0.53125</v>
      </c>
      <c r="D211">
        <v>4</v>
      </c>
      <c r="E211" s="4" t="str">
        <f>_xlfn.XLOOKUP(J211,Divisions!A:A,Divisions!F:F)&amp;TEXT(D211,IF(Q211,"-P0","-00"))</f>
        <v>9AM-04</v>
      </c>
      <c r="F211" t="s">
        <v>13</v>
      </c>
      <c r="G211" s="8" t="str">
        <f>_xlfn.XLOOKUP(F211,Venues!A:A,Venues!B:B)</f>
        <v>WOP-17</v>
      </c>
      <c r="H211" s="8" t="str">
        <f>LEFT(G211,3)</f>
        <v>WOP</v>
      </c>
      <c r="I211" s="8" t="str">
        <f>RIGHT(G211,1)</f>
        <v>7</v>
      </c>
      <c r="J211" t="s">
        <v>14</v>
      </c>
      <c r="K211" t="s">
        <v>159</v>
      </c>
      <c r="L211" t="s">
        <v>15</v>
      </c>
      <c r="Q211" t="b">
        <v>0</v>
      </c>
    </row>
    <row r="212" spans="1:17" x14ac:dyDescent="0.2">
      <c r="A212">
        <v>93</v>
      </c>
      <c r="B212" s="5">
        <v>45409</v>
      </c>
      <c r="C212" s="2">
        <v>0.54166666666666663</v>
      </c>
      <c r="D212">
        <v>7</v>
      </c>
      <c r="E212" s="4" t="str">
        <f>_xlfn.XLOOKUP(J212,Divisions!A:A,Divisions!F:F)&amp;TEXT(D212,IF(Q212,"-P0","-00"))</f>
        <v>9AM-07</v>
      </c>
      <c r="F212" t="s">
        <v>36</v>
      </c>
      <c r="G212" s="8" t="str">
        <f>_xlfn.XLOOKUP(F212,Venues!A:A,Venues!B:B)</f>
        <v>WOP-3</v>
      </c>
      <c r="H212" s="8" t="str">
        <f>LEFT(G212,3)</f>
        <v>WOP</v>
      </c>
      <c r="I212" s="8" t="str">
        <f>RIGHT(G212,1)</f>
        <v>3</v>
      </c>
      <c r="J212" t="s">
        <v>14</v>
      </c>
      <c r="K212" t="s">
        <v>38</v>
      </c>
      <c r="L212" t="s">
        <v>184</v>
      </c>
      <c r="Q212" t="b">
        <v>0</v>
      </c>
    </row>
    <row r="213" spans="1:17" x14ac:dyDescent="0.2">
      <c r="A213">
        <v>131</v>
      </c>
      <c r="B213" s="5">
        <v>45409</v>
      </c>
      <c r="C213" s="2">
        <v>0.625</v>
      </c>
      <c r="D213">
        <v>5</v>
      </c>
      <c r="E213" s="4" t="str">
        <f>_xlfn.XLOOKUP(J213,Divisions!A:A,Divisions!F:F)&amp;TEXT(D213,IF(Q213,"-P0","-00"))</f>
        <v>9AM-05</v>
      </c>
      <c r="F213" t="s">
        <v>13</v>
      </c>
      <c r="G213" s="8" t="str">
        <f>_xlfn.XLOOKUP(F213,Venues!A:A,Venues!B:B)</f>
        <v>WOP-17</v>
      </c>
      <c r="H213" s="8" t="str">
        <f>LEFT(G213,3)</f>
        <v>WOP</v>
      </c>
      <c r="I213" s="8" t="str">
        <f>RIGHT(G213,1)</f>
        <v>7</v>
      </c>
      <c r="J213" t="s">
        <v>14</v>
      </c>
      <c r="K213" t="s">
        <v>126</v>
      </c>
      <c r="L213" t="s">
        <v>227</v>
      </c>
      <c r="Q213" t="b">
        <v>0</v>
      </c>
    </row>
    <row r="214" spans="1:17" x14ac:dyDescent="0.2">
      <c r="A214">
        <v>136</v>
      </c>
      <c r="B214" s="5">
        <v>45409</v>
      </c>
      <c r="C214" s="2">
        <v>0.63541666666666663</v>
      </c>
      <c r="D214">
        <v>6</v>
      </c>
      <c r="E214" s="4" t="str">
        <f>_xlfn.XLOOKUP(J214,Divisions!A:A,Divisions!F:F)&amp;TEXT(D214,IF(Q214,"-P0","-00"))</f>
        <v>9AM-06</v>
      </c>
      <c r="F214" t="s">
        <v>36</v>
      </c>
      <c r="G214" s="8" t="str">
        <f>_xlfn.XLOOKUP(F214,Venues!A:A,Venues!B:B)</f>
        <v>WOP-3</v>
      </c>
      <c r="H214" s="8" t="str">
        <f>LEFT(G214,3)</f>
        <v>WOP</v>
      </c>
      <c r="I214" s="8" t="str">
        <f>RIGHT(G214,1)</f>
        <v>3</v>
      </c>
      <c r="J214" t="s">
        <v>14</v>
      </c>
      <c r="K214" t="s">
        <v>232</v>
      </c>
      <c r="L214" t="s">
        <v>130</v>
      </c>
      <c r="Q214" t="b">
        <v>0</v>
      </c>
    </row>
    <row r="215" spans="1:17" x14ac:dyDescent="0.2">
      <c r="A215">
        <v>169</v>
      </c>
      <c r="B215" s="5">
        <v>45409</v>
      </c>
      <c r="C215" s="2">
        <v>0.71875</v>
      </c>
      <c r="D215">
        <v>2</v>
      </c>
      <c r="E215" s="4" t="str">
        <f>_xlfn.XLOOKUP(J215,Divisions!A:A,Divisions!F:F)&amp;TEXT(D215,IF(Q215,"-P0","-00"))</f>
        <v>9AM-02</v>
      </c>
      <c r="F215" t="s">
        <v>13</v>
      </c>
      <c r="G215" s="8" t="str">
        <f>_xlfn.XLOOKUP(F215,Venues!A:A,Venues!B:B)</f>
        <v>WOP-17</v>
      </c>
      <c r="H215" s="8" t="str">
        <f>LEFT(G215,3)</f>
        <v>WOP</v>
      </c>
      <c r="I215" s="8" t="str">
        <f>RIGHT(G215,1)</f>
        <v>7</v>
      </c>
      <c r="J215" t="s">
        <v>14</v>
      </c>
      <c r="K215" t="s">
        <v>227</v>
      </c>
      <c r="L215" t="s">
        <v>159</v>
      </c>
      <c r="Q215" t="b">
        <v>0</v>
      </c>
    </row>
    <row r="216" spans="1:17" x14ac:dyDescent="0.2">
      <c r="A216">
        <v>175</v>
      </c>
      <c r="B216" s="5">
        <v>45409</v>
      </c>
      <c r="C216" s="2">
        <v>0.72916666666666663</v>
      </c>
      <c r="D216">
        <v>9</v>
      </c>
      <c r="E216" s="4" t="str">
        <f>_xlfn.XLOOKUP(J216,Divisions!A:A,Divisions!F:F)&amp;TEXT(D216,IF(Q216,"-P0","-00"))</f>
        <v>9AM-09</v>
      </c>
      <c r="F216" t="s">
        <v>36</v>
      </c>
      <c r="G216" s="8" t="str">
        <f>_xlfn.XLOOKUP(F216,Venues!A:A,Venues!B:B)</f>
        <v>WOP-3</v>
      </c>
      <c r="H216" s="8" t="str">
        <f>LEFT(G216,3)</f>
        <v>WOP</v>
      </c>
      <c r="I216" s="8" t="str">
        <f>RIGHT(G216,1)</f>
        <v>3</v>
      </c>
      <c r="J216" t="s">
        <v>14</v>
      </c>
      <c r="K216" t="s">
        <v>184</v>
      </c>
      <c r="L216" t="s">
        <v>232</v>
      </c>
      <c r="Q216" t="b">
        <v>0</v>
      </c>
    </row>
    <row r="217" spans="1:17" x14ac:dyDescent="0.2">
      <c r="A217">
        <v>197</v>
      </c>
      <c r="B217" s="5">
        <v>45410</v>
      </c>
      <c r="C217" s="2">
        <v>0.34375</v>
      </c>
      <c r="D217">
        <v>1</v>
      </c>
      <c r="E217" s="4" t="str">
        <f>_xlfn.XLOOKUP(J217,Divisions!A:A,Divisions!F:F)&amp;TEXT(D217,IF(Q217,"-P0","-00"))</f>
        <v>9AM-P1</v>
      </c>
      <c r="F217" t="s">
        <v>13</v>
      </c>
      <c r="G217" s="8" t="str">
        <f>_xlfn.XLOOKUP(F217,Venues!A:A,Venues!B:B)</f>
        <v>WOP-17</v>
      </c>
      <c r="H217" s="8" t="str">
        <f>LEFT(G217,3)</f>
        <v>WOP</v>
      </c>
      <c r="I217" s="8" t="str">
        <f>RIGHT(G217,1)</f>
        <v>7</v>
      </c>
      <c r="J217" t="s">
        <v>14</v>
      </c>
      <c r="K217" t="str">
        <f>IF(O217="Div",LEFT($E217,3)&amp;" Seed #"&amp;M217,"Winner of "&amp;LEFT($E217,3)&amp;TEXT(M217,"-00"))</f>
        <v>9AM Seed #9</v>
      </c>
      <c r="L217" t="str">
        <f>IF(P217="Div",LEFT($E217,3)&amp;" Seed #"&amp;N217,"Winner of "&amp;LEFT($E217,3)&amp;TEXT(N217,"-00"))</f>
        <v>9AM Seed #10</v>
      </c>
      <c r="M217">
        <v>9</v>
      </c>
      <c r="N217">
        <v>10</v>
      </c>
      <c r="O217" t="s">
        <v>462</v>
      </c>
      <c r="P217" t="s">
        <v>462</v>
      </c>
      <c r="Q217" t="b">
        <v>1</v>
      </c>
    </row>
    <row r="218" spans="1:17" x14ac:dyDescent="0.2">
      <c r="A218">
        <v>198</v>
      </c>
      <c r="B218" s="5">
        <v>45410</v>
      </c>
      <c r="C218" s="2">
        <v>0.34375</v>
      </c>
      <c r="D218">
        <v>2</v>
      </c>
      <c r="E218" s="4" t="str">
        <f>_xlfn.XLOOKUP(J218,Divisions!A:A,Divisions!F:F)&amp;TEXT(D218,IF(Q218,"-P0","-00"))</f>
        <v>9AM-P2</v>
      </c>
      <c r="F218" t="s">
        <v>36</v>
      </c>
      <c r="G218" s="8" t="str">
        <f>_xlfn.XLOOKUP(F218,Venues!A:A,Venues!B:B)</f>
        <v>WOP-3</v>
      </c>
      <c r="H218" s="8" t="str">
        <f>LEFT(G218,3)</f>
        <v>WOP</v>
      </c>
      <c r="I218" s="8" t="str">
        <f>RIGHT(G218,1)</f>
        <v>3</v>
      </c>
      <c r="J218" t="s">
        <v>14</v>
      </c>
      <c r="K218" t="str">
        <f>IF(O218="Div",LEFT($E218,3)&amp;" Seed #"&amp;M218,"Winner of "&amp;LEFT($E218,3)&amp;TEXT(M218,"-00"))</f>
        <v>9AM Seed #7</v>
      </c>
      <c r="L218" t="str">
        <f>IF(P218="Div",LEFT($E218,3)&amp;" Seed #"&amp;N218,"Winner of "&amp;LEFT($E218,3)&amp;TEXT(N218,"-00"))</f>
        <v>9AM Seed #8</v>
      </c>
      <c r="M218">
        <v>7</v>
      </c>
      <c r="N218">
        <v>8</v>
      </c>
      <c r="O218" t="s">
        <v>462</v>
      </c>
      <c r="P218" t="s">
        <v>462</v>
      </c>
      <c r="Q218" t="b">
        <v>1</v>
      </c>
    </row>
    <row r="219" spans="1:17" x14ac:dyDescent="0.2">
      <c r="A219">
        <v>226</v>
      </c>
      <c r="B219" s="5">
        <v>45410</v>
      </c>
      <c r="C219" s="2">
        <v>0.4375</v>
      </c>
      <c r="D219">
        <v>4</v>
      </c>
      <c r="E219" s="4" t="str">
        <f>_xlfn.XLOOKUP(J219,Divisions!A:A,Divisions!F:F)&amp;TEXT(D219,IF(Q219,"-P0","-00"))</f>
        <v>9AM-P4</v>
      </c>
      <c r="F219" t="s">
        <v>13</v>
      </c>
      <c r="G219" s="8" t="str">
        <f>_xlfn.XLOOKUP(F219,Venues!A:A,Venues!B:B)</f>
        <v>WOP-17</v>
      </c>
      <c r="H219" s="8" t="str">
        <f>LEFT(G219,3)</f>
        <v>WOP</v>
      </c>
      <c r="I219" s="8" t="str">
        <f>RIGHT(G219,1)</f>
        <v>7</v>
      </c>
      <c r="J219" t="s">
        <v>14</v>
      </c>
      <c r="K219" t="str">
        <f>IF(O219="Div",LEFT($E219,3)&amp;" Seed #"&amp;M219,"Winner of "&amp;LEFT($E219,3)&amp;TEXT(M219,"-00"))</f>
        <v>9AM Seed #3</v>
      </c>
      <c r="L219" t="str">
        <f>IF(P219="Div",LEFT($E219,3)&amp;" Seed #"&amp;N219,"Winner of "&amp;LEFT($E219,3)&amp;TEXT(N219,"-00"))</f>
        <v>9AM Seed #6</v>
      </c>
      <c r="M219">
        <v>3</v>
      </c>
      <c r="N219">
        <v>6</v>
      </c>
      <c r="O219" t="s">
        <v>462</v>
      </c>
      <c r="P219" t="s">
        <v>462</v>
      </c>
      <c r="Q219" t="b">
        <v>1</v>
      </c>
    </row>
    <row r="220" spans="1:17" x14ac:dyDescent="0.2">
      <c r="A220">
        <v>227</v>
      </c>
      <c r="B220" s="5">
        <v>45410</v>
      </c>
      <c r="C220" s="2">
        <v>0.4375</v>
      </c>
      <c r="D220">
        <v>3</v>
      </c>
      <c r="E220" s="4" t="str">
        <f>_xlfn.XLOOKUP(J220,Divisions!A:A,Divisions!F:F)&amp;TEXT(D220,IF(Q220,"-P0","-00"))</f>
        <v>9AM-P3</v>
      </c>
      <c r="F220" t="s">
        <v>36</v>
      </c>
      <c r="G220" s="8" t="str">
        <f>_xlfn.XLOOKUP(F220,Venues!A:A,Venues!B:B)</f>
        <v>WOP-3</v>
      </c>
      <c r="H220" s="8" t="str">
        <f>LEFT(G220,3)</f>
        <v>WOP</v>
      </c>
      <c r="I220" s="8" t="str">
        <f>RIGHT(G220,1)</f>
        <v>3</v>
      </c>
      <c r="J220" t="s">
        <v>14</v>
      </c>
      <c r="K220" t="str">
        <f>IF(O220="Div",LEFT($E220,3)&amp;" Seed #"&amp;M220,"Winner of "&amp;LEFT($E220,3)&amp;TEXT(M220,"-00"))</f>
        <v>9AM Seed #4</v>
      </c>
      <c r="L220" t="str">
        <f>IF(P220="Div",LEFT($E220,3)&amp;" Seed #"&amp;N220,"Winner of "&amp;LEFT($E220,3)&amp;TEXT(N220,"-00"))</f>
        <v>9AM Seed #5</v>
      </c>
      <c r="M220">
        <v>4</v>
      </c>
      <c r="N220">
        <v>5</v>
      </c>
      <c r="O220" t="s">
        <v>462</v>
      </c>
      <c r="P220" t="s">
        <v>462</v>
      </c>
      <c r="Q220" t="b">
        <v>1</v>
      </c>
    </row>
    <row r="221" spans="1:17" x14ac:dyDescent="0.2">
      <c r="A221">
        <v>251</v>
      </c>
      <c r="B221" s="5">
        <v>45410</v>
      </c>
      <c r="C221" s="2">
        <v>0.53125</v>
      </c>
      <c r="D221">
        <v>6</v>
      </c>
      <c r="E221" s="4" t="str">
        <f>_xlfn.XLOOKUP(J221,Divisions!A:A,Divisions!F:F)&amp;TEXT(D221,IF(Q221,"-P0","-00"))</f>
        <v>9AM-P6</v>
      </c>
      <c r="F221" t="s">
        <v>13</v>
      </c>
      <c r="G221" s="8" t="str">
        <f>_xlfn.XLOOKUP(F221,Venues!A:A,Venues!B:B)</f>
        <v>WOP-17</v>
      </c>
      <c r="H221" s="8" t="str">
        <f>LEFT(G221,3)</f>
        <v>WOP</v>
      </c>
      <c r="I221" s="8" t="str">
        <f>RIGHT(G221,1)</f>
        <v>7</v>
      </c>
      <c r="J221" t="s">
        <v>14</v>
      </c>
      <c r="K221" t="str">
        <f>IF(O221="Div",LEFT($E221,3)&amp;" Seed #"&amp;M221,"Winner of "&amp;LEFT($E221,3)&amp;TEXT(M221,"-00"))</f>
        <v>Winner of 9AM-04</v>
      </c>
      <c r="L221" t="str">
        <f>IF(P221="Div",LEFT($E221,3)&amp;" Seed #"&amp;N221,"Winner of "&amp;LEFT($E221,3)&amp;TEXT(N221,"-00"))</f>
        <v>9AM Seed #2</v>
      </c>
      <c r="M221">
        <v>4</v>
      </c>
      <c r="N221">
        <v>2</v>
      </c>
      <c r="O221" t="s">
        <v>463</v>
      </c>
      <c r="P221" t="s">
        <v>462</v>
      </c>
      <c r="Q221" t="b">
        <v>1</v>
      </c>
    </row>
    <row r="222" spans="1:17" x14ac:dyDescent="0.2">
      <c r="A222">
        <v>252</v>
      </c>
      <c r="B222" s="5">
        <v>45410</v>
      </c>
      <c r="C222" s="2">
        <v>0.53125</v>
      </c>
      <c r="D222">
        <v>5</v>
      </c>
      <c r="E222" s="4" t="str">
        <f>_xlfn.XLOOKUP(J222,Divisions!A:A,Divisions!F:F)&amp;TEXT(D222,IF(Q222,"-P0","-00"))</f>
        <v>9AM-P5</v>
      </c>
      <c r="F222" t="s">
        <v>36</v>
      </c>
      <c r="G222" s="8" t="str">
        <f>_xlfn.XLOOKUP(F222,Venues!A:A,Venues!B:B)</f>
        <v>WOP-3</v>
      </c>
      <c r="H222" s="8" t="str">
        <f>LEFT(G222,3)</f>
        <v>WOP</v>
      </c>
      <c r="I222" s="8" t="str">
        <f>RIGHT(G222,1)</f>
        <v>3</v>
      </c>
      <c r="J222" t="s">
        <v>14</v>
      </c>
      <c r="K222" t="str">
        <f>IF(O222="Div",LEFT($E222,3)&amp;" Seed #"&amp;M222,"Winner of "&amp;LEFT($E222,3)&amp;TEXT(M222,"-00"))</f>
        <v>9AM Seed #1</v>
      </c>
      <c r="L222" t="str">
        <f>IF(P222="Div",LEFT($E222,3)&amp;" Seed #"&amp;N222,"Winner of "&amp;LEFT($E222,3)&amp;TEXT(N222,"-00"))</f>
        <v>Winner of 9AM-03</v>
      </c>
      <c r="M222">
        <v>1</v>
      </c>
      <c r="N222">
        <v>3</v>
      </c>
      <c r="O222" t="s">
        <v>462</v>
      </c>
      <c r="P222" t="s">
        <v>463</v>
      </c>
      <c r="Q222" t="b">
        <v>1</v>
      </c>
    </row>
    <row r="223" spans="1:17" x14ac:dyDescent="0.2">
      <c r="A223">
        <v>283</v>
      </c>
      <c r="B223" s="5">
        <v>45410</v>
      </c>
      <c r="C223" s="2">
        <v>0.625</v>
      </c>
      <c r="D223">
        <v>7</v>
      </c>
      <c r="E223" s="4" t="str">
        <f>_xlfn.XLOOKUP(J223,Divisions!A:A,Divisions!F:F)&amp;TEXT(D223,IF(Q223,"-P0","-00"))</f>
        <v>9AM-P7</v>
      </c>
      <c r="F223" t="s">
        <v>36</v>
      </c>
      <c r="G223" s="8" t="str">
        <f>_xlfn.XLOOKUP(F223,Venues!A:A,Venues!B:B)</f>
        <v>WOP-3</v>
      </c>
      <c r="H223" s="8" t="str">
        <f>LEFT(G223,3)</f>
        <v>WOP</v>
      </c>
      <c r="I223" s="8" t="str">
        <f>RIGHT(G223,1)</f>
        <v>3</v>
      </c>
      <c r="J223" t="s">
        <v>14</v>
      </c>
      <c r="K223" t="str">
        <f>IF(O223="Div",LEFT($E223,3)&amp;" Seed #"&amp;M223,"Winner of "&amp;LEFT($E223,3)&amp;TEXT(M223,"-00"))</f>
        <v>Winner of 9AM-05</v>
      </c>
      <c r="L223" t="str">
        <f>IF(P223="Div",LEFT($E223,3)&amp;" Seed #"&amp;N223,"Winner of "&amp;LEFT($E223,3)&amp;TEXT(N223,"-00"))</f>
        <v>Winner of 9AM-06</v>
      </c>
      <c r="M223">
        <v>5</v>
      </c>
      <c r="N223">
        <v>6</v>
      </c>
      <c r="O223" t="s">
        <v>463</v>
      </c>
      <c r="P223" t="s">
        <v>463</v>
      </c>
      <c r="Q223" t="b">
        <v>1</v>
      </c>
    </row>
    <row r="224" spans="1:17" x14ac:dyDescent="0.2">
      <c r="A224">
        <v>5</v>
      </c>
      <c r="B224" s="5">
        <v>45409</v>
      </c>
      <c r="C224" s="2">
        <v>0.35416666666666669</v>
      </c>
      <c r="D224">
        <v>1</v>
      </c>
      <c r="E224" s="4" t="str">
        <f>_xlfn.XLOOKUP(J224,Divisions!A:A,Divisions!F:F)&amp;TEXT(D224,IF(Q224,"-P0","-00"))</f>
        <v>9CC-01</v>
      </c>
      <c r="F224" t="s">
        <v>21</v>
      </c>
      <c r="G224" s="8" t="str">
        <f>_xlfn.XLOOKUP(F224,Venues!A:A,Venues!B:B)</f>
        <v>MLL-D</v>
      </c>
      <c r="H224" s="8" t="str">
        <f>LEFT(G224,3)</f>
        <v>MLL</v>
      </c>
      <c r="I224" s="8" t="str">
        <f>RIGHT(G224,1)</f>
        <v>D</v>
      </c>
      <c r="J224" t="s">
        <v>22</v>
      </c>
      <c r="K224" t="s">
        <v>23</v>
      </c>
      <c r="L224" t="s">
        <v>24</v>
      </c>
      <c r="Q224" t="b">
        <v>0</v>
      </c>
    </row>
    <row r="225" spans="1:17" x14ac:dyDescent="0.2">
      <c r="A225">
        <v>6</v>
      </c>
      <c r="B225" s="5">
        <v>45409</v>
      </c>
      <c r="C225" s="2">
        <v>0.35416666666666669</v>
      </c>
      <c r="D225">
        <v>9</v>
      </c>
      <c r="E225" s="4" t="str">
        <f>_xlfn.XLOOKUP(J225,Divisions!A:A,Divisions!F:F)&amp;TEXT(D225,IF(Q225,"-P0","-00"))</f>
        <v>9CC-09</v>
      </c>
      <c r="F225" t="s">
        <v>25</v>
      </c>
      <c r="G225" s="8" t="str">
        <f>_xlfn.XLOOKUP(F225,Venues!A:A,Venues!B:B)</f>
        <v>MLL-G</v>
      </c>
      <c r="H225" s="8" t="str">
        <f>LEFT(G225,3)</f>
        <v>MLL</v>
      </c>
      <c r="I225" s="8" t="str">
        <f>RIGHT(G225,1)</f>
        <v>G</v>
      </c>
      <c r="J225" t="s">
        <v>22</v>
      </c>
      <c r="K225" t="s">
        <v>26</v>
      </c>
      <c r="L225" t="s">
        <v>27</v>
      </c>
      <c r="Q225" t="b">
        <v>0</v>
      </c>
    </row>
    <row r="226" spans="1:17" x14ac:dyDescent="0.2">
      <c r="A226">
        <v>40</v>
      </c>
      <c r="B226" s="5">
        <v>45409</v>
      </c>
      <c r="C226" s="2">
        <v>0.44791666666666669</v>
      </c>
      <c r="D226">
        <v>4</v>
      </c>
      <c r="E226" s="4" t="str">
        <f>_xlfn.XLOOKUP(J226,Divisions!A:A,Divisions!F:F)&amp;TEXT(D226,IF(Q226,"-P0","-00"))</f>
        <v>9CC-04</v>
      </c>
      <c r="F226" t="s">
        <v>21</v>
      </c>
      <c r="G226" s="8" t="str">
        <f>_xlfn.XLOOKUP(F226,Venues!A:A,Venues!B:B)</f>
        <v>MLL-D</v>
      </c>
      <c r="H226" s="8" t="str">
        <f>LEFT(G226,3)</f>
        <v>MLL</v>
      </c>
      <c r="I226" s="8" t="str">
        <f>RIGHT(G226,1)</f>
        <v>D</v>
      </c>
      <c r="J226" t="s">
        <v>22</v>
      </c>
      <c r="K226" t="s">
        <v>128</v>
      </c>
      <c r="L226" t="s">
        <v>23</v>
      </c>
      <c r="Q226" t="b">
        <v>0</v>
      </c>
    </row>
    <row r="227" spans="1:17" x14ac:dyDescent="0.2">
      <c r="A227">
        <v>41</v>
      </c>
      <c r="B227" s="5">
        <v>45409</v>
      </c>
      <c r="C227" s="2">
        <v>0.44791666666666669</v>
      </c>
      <c r="D227">
        <v>6</v>
      </c>
      <c r="E227" s="4" t="str">
        <f>_xlfn.XLOOKUP(J227,Divisions!A:A,Divisions!F:F)&amp;TEXT(D227,IF(Q227,"-P0","-00"))</f>
        <v>9CC-06</v>
      </c>
      <c r="F227" t="s">
        <v>25</v>
      </c>
      <c r="G227" s="8" t="str">
        <f>_xlfn.XLOOKUP(F227,Venues!A:A,Venues!B:B)</f>
        <v>MLL-G</v>
      </c>
      <c r="H227" s="8" t="str">
        <f>LEFT(G227,3)</f>
        <v>MLL</v>
      </c>
      <c r="I227" s="8" t="str">
        <f>RIGHT(G227,1)</f>
        <v>G</v>
      </c>
      <c r="J227" t="s">
        <v>22</v>
      </c>
      <c r="K227" t="s">
        <v>27</v>
      </c>
      <c r="L227" t="s">
        <v>129</v>
      </c>
      <c r="Q227" t="b">
        <v>0</v>
      </c>
    </row>
    <row r="228" spans="1:17" x14ac:dyDescent="0.2">
      <c r="A228">
        <v>86</v>
      </c>
      <c r="B228" s="5">
        <v>45409</v>
      </c>
      <c r="C228" s="2">
        <v>0.54166666666666663</v>
      </c>
      <c r="D228">
        <v>3</v>
      </c>
      <c r="E228" s="4" t="str">
        <f>_xlfn.XLOOKUP(J228,Divisions!A:A,Divisions!F:F)&amp;TEXT(D228,IF(Q228,"-P0","-00"))</f>
        <v>9CC-03</v>
      </c>
      <c r="F228" t="s">
        <v>21</v>
      </c>
      <c r="G228" s="8" t="str">
        <f>_xlfn.XLOOKUP(F228,Venues!A:A,Venues!B:B)</f>
        <v>MLL-D</v>
      </c>
      <c r="H228" s="8" t="str">
        <f>LEFT(G228,3)</f>
        <v>MLL</v>
      </c>
      <c r="I228" s="8" t="str">
        <f>RIGHT(G228,1)</f>
        <v>D</v>
      </c>
      <c r="J228" t="s">
        <v>22</v>
      </c>
      <c r="K228" t="s">
        <v>24</v>
      </c>
      <c r="L228" t="s">
        <v>175</v>
      </c>
      <c r="Q228" t="b">
        <v>0</v>
      </c>
    </row>
    <row r="229" spans="1:17" x14ac:dyDescent="0.2">
      <c r="A229">
        <v>87</v>
      </c>
      <c r="B229" s="5">
        <v>45409</v>
      </c>
      <c r="C229" s="2">
        <v>0.54166666666666663</v>
      </c>
      <c r="D229">
        <v>7</v>
      </c>
      <c r="E229" s="4" t="str">
        <f>_xlfn.XLOOKUP(J229,Divisions!A:A,Divisions!F:F)&amp;TEXT(D229,IF(Q229,"-P0","-00"))</f>
        <v>9CC-07</v>
      </c>
      <c r="F229" t="s">
        <v>25</v>
      </c>
      <c r="G229" s="8" t="str">
        <f>_xlfn.XLOOKUP(F229,Venues!A:A,Venues!B:B)</f>
        <v>MLL-G</v>
      </c>
      <c r="H229" s="8" t="str">
        <f>LEFT(G229,3)</f>
        <v>MLL</v>
      </c>
      <c r="I229" s="8" t="str">
        <f>RIGHT(G229,1)</f>
        <v>G</v>
      </c>
      <c r="J229" t="s">
        <v>22</v>
      </c>
      <c r="K229" t="s">
        <v>176</v>
      </c>
      <c r="L229" t="s">
        <v>26</v>
      </c>
      <c r="Q229" t="b">
        <v>0</v>
      </c>
    </row>
    <row r="230" spans="1:17" x14ac:dyDescent="0.2">
      <c r="A230">
        <v>133</v>
      </c>
      <c r="B230" s="5">
        <v>45409</v>
      </c>
      <c r="C230" s="2">
        <v>0.63541666666666663</v>
      </c>
      <c r="D230">
        <v>2</v>
      </c>
      <c r="E230" s="4" t="str">
        <f>_xlfn.XLOOKUP(J230,Divisions!A:A,Divisions!F:F)&amp;TEXT(D230,IF(Q230,"-P0","-00"))</f>
        <v>9CC-02</v>
      </c>
      <c r="F230" t="s">
        <v>21</v>
      </c>
      <c r="G230" s="8" t="str">
        <f>_xlfn.XLOOKUP(F230,Venues!A:A,Venues!B:B)</f>
        <v>MLL-D</v>
      </c>
      <c r="H230" s="8" t="str">
        <f>LEFT(G230,3)</f>
        <v>MLL</v>
      </c>
      <c r="I230" s="8" t="str">
        <f>RIGHT(G230,1)</f>
        <v>D</v>
      </c>
      <c r="J230" t="s">
        <v>22</v>
      </c>
      <c r="K230" t="s">
        <v>229</v>
      </c>
      <c r="L230" t="s">
        <v>128</v>
      </c>
      <c r="Q230" t="b">
        <v>0</v>
      </c>
    </row>
    <row r="231" spans="1:17" x14ac:dyDescent="0.2">
      <c r="A231">
        <v>134</v>
      </c>
      <c r="B231" s="5">
        <v>45409</v>
      </c>
      <c r="C231" s="2">
        <v>0.63541666666666663</v>
      </c>
      <c r="D231">
        <v>8</v>
      </c>
      <c r="E231" s="4" t="str">
        <f>_xlfn.XLOOKUP(J231,Divisions!A:A,Divisions!F:F)&amp;TEXT(D231,IF(Q231,"-P0","-00"))</f>
        <v>9CC-08</v>
      </c>
      <c r="F231" t="s">
        <v>25</v>
      </c>
      <c r="G231" s="8" t="str">
        <f>_xlfn.XLOOKUP(F231,Venues!A:A,Venues!B:B)</f>
        <v>MLL-G</v>
      </c>
      <c r="H231" s="8" t="str">
        <f>LEFT(G231,3)</f>
        <v>MLL</v>
      </c>
      <c r="I231" s="8" t="str">
        <f>RIGHT(G231,1)</f>
        <v>G</v>
      </c>
      <c r="J231" t="s">
        <v>22</v>
      </c>
      <c r="K231" t="s">
        <v>129</v>
      </c>
      <c r="L231" t="s">
        <v>230</v>
      </c>
      <c r="Q231" t="b">
        <v>0</v>
      </c>
    </row>
    <row r="232" spans="1:17" x14ac:dyDescent="0.2">
      <c r="A232">
        <v>172</v>
      </c>
      <c r="B232" s="5">
        <v>45409</v>
      </c>
      <c r="C232" s="2">
        <v>0.72916666666666663</v>
      </c>
      <c r="D232">
        <v>5</v>
      </c>
      <c r="E232" s="4" t="str">
        <f>_xlfn.XLOOKUP(J232,Divisions!A:A,Divisions!F:F)&amp;TEXT(D232,IF(Q232,"-P0","-00"))</f>
        <v>9CC-05</v>
      </c>
      <c r="F232" t="s">
        <v>21</v>
      </c>
      <c r="G232" s="8" t="str">
        <f>_xlfn.XLOOKUP(F232,Venues!A:A,Venues!B:B)</f>
        <v>MLL-D</v>
      </c>
      <c r="H232" s="8" t="str">
        <f>LEFT(G232,3)</f>
        <v>MLL</v>
      </c>
      <c r="I232" s="8" t="str">
        <f>RIGHT(G232,1)</f>
        <v>D</v>
      </c>
      <c r="J232" t="s">
        <v>22</v>
      </c>
      <c r="K232" t="s">
        <v>175</v>
      </c>
      <c r="L232" t="s">
        <v>229</v>
      </c>
      <c r="Q232" t="b">
        <v>0</v>
      </c>
    </row>
    <row r="233" spans="1:17" x14ac:dyDescent="0.2">
      <c r="A233">
        <v>173</v>
      </c>
      <c r="B233" s="5">
        <v>45409</v>
      </c>
      <c r="C233" s="2">
        <v>0.72916666666666663</v>
      </c>
      <c r="D233">
        <v>10</v>
      </c>
      <c r="E233" s="4" t="str">
        <f>_xlfn.XLOOKUP(J233,Divisions!A:A,Divisions!F:F)&amp;TEXT(D233,IF(Q233,"-P0","-00"))</f>
        <v>9CC-10</v>
      </c>
      <c r="F233" t="s">
        <v>25</v>
      </c>
      <c r="G233" s="8" t="str">
        <f>_xlfn.XLOOKUP(F233,Venues!A:A,Venues!B:B)</f>
        <v>MLL-G</v>
      </c>
      <c r="H233" s="8" t="str">
        <f>LEFT(G233,3)</f>
        <v>MLL</v>
      </c>
      <c r="I233" s="8" t="str">
        <f>RIGHT(G233,1)</f>
        <v>G</v>
      </c>
      <c r="J233" t="s">
        <v>22</v>
      </c>
      <c r="K233" t="s">
        <v>230</v>
      </c>
      <c r="L233" t="s">
        <v>176</v>
      </c>
      <c r="Q233" t="b">
        <v>0</v>
      </c>
    </row>
    <row r="234" spans="1:17" x14ac:dyDescent="0.2">
      <c r="A234">
        <v>196</v>
      </c>
      <c r="B234" s="5">
        <v>45410</v>
      </c>
      <c r="C234" s="2">
        <v>0.34375</v>
      </c>
      <c r="D234">
        <v>1</v>
      </c>
      <c r="E234" s="4" t="str">
        <f>_xlfn.XLOOKUP(J234,Divisions!A:A,Divisions!F:F)&amp;TEXT(D234,IF(Q234,"-P0","-00"))</f>
        <v>9CC-P1</v>
      </c>
      <c r="F234" t="s">
        <v>25</v>
      </c>
      <c r="G234" s="8" t="str">
        <f>_xlfn.XLOOKUP(F234,Venues!A:A,Venues!B:B)</f>
        <v>MLL-G</v>
      </c>
      <c r="H234" s="8" t="str">
        <f>LEFT(G234,3)</f>
        <v>MLL</v>
      </c>
      <c r="I234" s="8" t="str">
        <f>RIGHT(G234,1)</f>
        <v>G</v>
      </c>
      <c r="J234" t="s">
        <v>22</v>
      </c>
      <c r="K234" t="str">
        <f>IF(O234="Div",LEFT($E234,3)&amp;" Seed #"&amp;M234,"Winner of "&amp;LEFT($E234,3)&amp;TEXT(M234,"-00"))</f>
        <v>9CC Seed #9</v>
      </c>
      <c r="L234" t="str">
        <f>IF(P234="Div",LEFT($E234,3)&amp;" Seed #"&amp;N234,"Winner of "&amp;LEFT($E234,3)&amp;TEXT(N234,"-00"))</f>
        <v>9CC Seed #10</v>
      </c>
      <c r="M234">
        <v>9</v>
      </c>
      <c r="N234">
        <v>10</v>
      </c>
      <c r="O234" t="s">
        <v>462</v>
      </c>
      <c r="P234" t="s">
        <v>462</v>
      </c>
      <c r="Q234" t="b">
        <v>1</v>
      </c>
    </row>
    <row r="235" spans="1:17" x14ac:dyDescent="0.2">
      <c r="A235">
        <v>199</v>
      </c>
      <c r="B235" s="5">
        <v>45410</v>
      </c>
      <c r="C235" s="2">
        <v>0.35416666666666669</v>
      </c>
      <c r="D235">
        <v>2</v>
      </c>
      <c r="E235" s="4" t="str">
        <f>_xlfn.XLOOKUP(J235,Divisions!A:A,Divisions!F:F)&amp;TEXT(D235,IF(Q235,"-P0","-00"))</f>
        <v>9CC-P2</v>
      </c>
      <c r="F235" t="s">
        <v>21</v>
      </c>
      <c r="G235" s="8" t="str">
        <f>_xlfn.XLOOKUP(F235,Venues!A:A,Venues!B:B)</f>
        <v>MLL-D</v>
      </c>
      <c r="H235" s="8" t="str">
        <f>LEFT(G235,3)</f>
        <v>MLL</v>
      </c>
      <c r="I235" s="8" t="str">
        <f>RIGHT(G235,1)</f>
        <v>D</v>
      </c>
      <c r="J235" t="s">
        <v>22</v>
      </c>
      <c r="K235" t="str">
        <f>IF(O235="Div",LEFT($E235,3)&amp;" Seed #"&amp;M235,"Winner of "&amp;LEFT($E235,3)&amp;TEXT(M235,"-00"))</f>
        <v>9CC Seed #7</v>
      </c>
      <c r="L235" t="str">
        <f>IF(P235="Div",LEFT($E235,3)&amp;" Seed #"&amp;N235,"Winner of "&amp;LEFT($E235,3)&amp;TEXT(N235,"-00"))</f>
        <v>9CC Seed #8</v>
      </c>
      <c r="M235">
        <v>7</v>
      </c>
      <c r="N235">
        <v>8</v>
      </c>
      <c r="O235" t="s">
        <v>462</v>
      </c>
      <c r="P235" t="s">
        <v>462</v>
      </c>
      <c r="Q235" t="b">
        <v>1</v>
      </c>
    </row>
    <row r="236" spans="1:17" x14ac:dyDescent="0.2">
      <c r="A236">
        <v>225</v>
      </c>
      <c r="B236" s="5">
        <v>45410</v>
      </c>
      <c r="C236" s="2">
        <v>0.4375</v>
      </c>
      <c r="D236">
        <v>3</v>
      </c>
      <c r="E236" s="4" t="str">
        <f>_xlfn.XLOOKUP(J236,Divisions!A:A,Divisions!F:F)&amp;TEXT(D236,IF(Q236,"-P0","-00"))</f>
        <v>9CC-P3</v>
      </c>
      <c r="F236" t="s">
        <v>25</v>
      </c>
      <c r="G236" s="8" t="str">
        <f>_xlfn.XLOOKUP(F236,Venues!A:A,Venues!B:B)</f>
        <v>MLL-G</v>
      </c>
      <c r="H236" s="8" t="str">
        <f>LEFT(G236,3)</f>
        <v>MLL</v>
      </c>
      <c r="I236" s="8" t="str">
        <f>RIGHT(G236,1)</f>
        <v>G</v>
      </c>
      <c r="J236" t="s">
        <v>22</v>
      </c>
      <c r="K236" t="str">
        <f>IF(O236="Div",LEFT($E236,3)&amp;" Seed #"&amp;M236,"Winner of "&amp;LEFT($E236,3)&amp;TEXT(M236,"-00"))</f>
        <v>9CC Seed #4</v>
      </c>
      <c r="L236" t="str">
        <f>IF(P236="Div",LEFT($E236,3)&amp;" Seed #"&amp;N236,"Winner of "&amp;LEFT($E236,3)&amp;TEXT(N236,"-00"))</f>
        <v>9CC Seed #5</v>
      </c>
      <c r="M236">
        <v>4</v>
      </c>
      <c r="N236">
        <v>5</v>
      </c>
      <c r="O236" t="s">
        <v>462</v>
      </c>
      <c r="P236" t="s">
        <v>462</v>
      </c>
      <c r="Q236" t="b">
        <v>1</v>
      </c>
    </row>
    <row r="237" spans="1:17" x14ac:dyDescent="0.2">
      <c r="A237">
        <v>250</v>
      </c>
      <c r="B237" s="5">
        <v>45410</v>
      </c>
      <c r="C237" s="2">
        <v>0.53125</v>
      </c>
      <c r="D237">
        <v>4</v>
      </c>
      <c r="E237" s="4" t="str">
        <f>_xlfn.XLOOKUP(J237,Divisions!A:A,Divisions!F:F)&amp;TEXT(D237,IF(Q237,"-P0","-00"))</f>
        <v>9CC-P4</v>
      </c>
      <c r="F237" t="s">
        <v>25</v>
      </c>
      <c r="G237" s="8" t="str">
        <f>_xlfn.XLOOKUP(F237,Venues!A:A,Venues!B:B)</f>
        <v>MLL-G</v>
      </c>
      <c r="H237" s="8" t="str">
        <f>LEFT(G237,3)</f>
        <v>MLL</v>
      </c>
      <c r="I237" s="8" t="str">
        <f>RIGHT(G237,1)</f>
        <v>G</v>
      </c>
      <c r="J237" t="s">
        <v>22</v>
      </c>
      <c r="K237" t="str">
        <f>IF(O237="Div",LEFT($E237,3)&amp;" Seed #"&amp;M237,"Winner of "&amp;LEFT($E237,3)&amp;TEXT(M237,"-00"))</f>
        <v>9CC Seed #3</v>
      </c>
      <c r="L237" t="str">
        <f>IF(P237="Div",LEFT($E237,3)&amp;" Seed #"&amp;N237,"Winner of "&amp;LEFT($E237,3)&amp;TEXT(N237,"-00"))</f>
        <v>9CC Seed #6</v>
      </c>
      <c r="M237">
        <v>3</v>
      </c>
      <c r="N237">
        <v>6</v>
      </c>
      <c r="O237" t="s">
        <v>462</v>
      </c>
      <c r="P237" t="s">
        <v>462</v>
      </c>
      <c r="Q237" t="b">
        <v>1</v>
      </c>
    </row>
    <row r="238" spans="1:17" x14ac:dyDescent="0.2">
      <c r="A238">
        <v>279</v>
      </c>
      <c r="B238" s="5">
        <v>45410</v>
      </c>
      <c r="C238" s="2">
        <v>0.625</v>
      </c>
      <c r="D238">
        <v>5</v>
      </c>
      <c r="E238" s="4" t="str">
        <f>_xlfn.XLOOKUP(J238,Divisions!A:A,Divisions!F:F)&amp;TEXT(D238,IF(Q238,"-P0","-00"))</f>
        <v>9CC-P5</v>
      </c>
      <c r="F238" t="s">
        <v>21</v>
      </c>
      <c r="G238" s="8" t="str">
        <f>_xlfn.XLOOKUP(F238,Venues!A:A,Venues!B:B)</f>
        <v>MLL-D</v>
      </c>
      <c r="H238" s="8" t="str">
        <f>LEFT(G238,3)</f>
        <v>MLL</v>
      </c>
      <c r="I238" s="8" t="str">
        <f>RIGHT(G238,1)</f>
        <v>D</v>
      </c>
      <c r="J238" t="s">
        <v>22</v>
      </c>
      <c r="K238" t="str">
        <f>IF(O238="Div",LEFT($E238,3)&amp;" Seed #"&amp;M238,"Winner of "&amp;LEFT($E238,3)&amp;TEXT(M238,"-00"))</f>
        <v>9CC Seed #1</v>
      </c>
      <c r="L238" t="str">
        <f>IF(P238="Div",LEFT($E238,3)&amp;" Seed #"&amp;N238,"Winner of "&amp;LEFT($E238,3)&amp;TEXT(N238,"-00"))</f>
        <v>Winner of 9CC-03</v>
      </c>
      <c r="M238">
        <v>1</v>
      </c>
      <c r="N238">
        <v>3</v>
      </c>
      <c r="O238" t="s">
        <v>462</v>
      </c>
      <c r="P238" t="s">
        <v>463</v>
      </c>
      <c r="Q238" t="b">
        <v>1</v>
      </c>
    </row>
    <row r="239" spans="1:17" x14ac:dyDescent="0.2">
      <c r="A239">
        <v>280</v>
      </c>
      <c r="B239" s="5">
        <v>45410</v>
      </c>
      <c r="C239" s="2">
        <v>0.625</v>
      </c>
      <c r="D239">
        <v>6</v>
      </c>
      <c r="E239" s="4" t="str">
        <f>_xlfn.XLOOKUP(J239,Divisions!A:A,Divisions!F:F)&amp;TEXT(D239,IF(Q239,"-P0","-00"))</f>
        <v>9CC-P6</v>
      </c>
      <c r="F239" t="s">
        <v>25</v>
      </c>
      <c r="G239" s="8" t="str">
        <f>_xlfn.XLOOKUP(F239,Venues!A:A,Venues!B:B)</f>
        <v>MLL-G</v>
      </c>
      <c r="H239" s="8" t="str">
        <f>LEFT(G239,3)</f>
        <v>MLL</v>
      </c>
      <c r="I239" s="8" t="str">
        <f>RIGHT(G239,1)</f>
        <v>G</v>
      </c>
      <c r="J239" t="s">
        <v>22</v>
      </c>
      <c r="K239" t="str">
        <f>IF(O239="Div",LEFT($E239,3)&amp;" Seed #"&amp;M239,"Winner of "&amp;LEFT($E239,3)&amp;TEXT(M239,"-00"))</f>
        <v>Winner of 9CC-04</v>
      </c>
      <c r="L239" t="str">
        <f>IF(P239="Div",LEFT($E239,3)&amp;" Seed #"&amp;N239,"Winner of "&amp;LEFT($E239,3)&amp;TEXT(N239,"-00"))</f>
        <v>9CC Seed #2</v>
      </c>
      <c r="M239">
        <v>4</v>
      </c>
      <c r="N239">
        <v>2</v>
      </c>
      <c r="O239" t="s">
        <v>463</v>
      </c>
      <c r="P239" t="s">
        <v>462</v>
      </c>
      <c r="Q239" t="b">
        <v>1</v>
      </c>
    </row>
    <row r="240" spans="1:17" x14ac:dyDescent="0.2">
      <c r="A240">
        <v>295</v>
      </c>
      <c r="B240" s="5">
        <v>45410</v>
      </c>
      <c r="C240" s="2">
        <v>0.71875</v>
      </c>
      <c r="D240">
        <v>7</v>
      </c>
      <c r="E240" s="4" t="str">
        <f>_xlfn.XLOOKUP(J240,Divisions!A:A,Divisions!F:F)&amp;TEXT(D240,IF(Q240,"-P0","-00"))</f>
        <v>9CC-P7</v>
      </c>
      <c r="F240" t="s">
        <v>21</v>
      </c>
      <c r="G240" s="8" t="str">
        <f>_xlfn.XLOOKUP(F240,Venues!A:A,Venues!B:B)</f>
        <v>MLL-D</v>
      </c>
      <c r="H240" s="8" t="str">
        <f>LEFT(G240,3)</f>
        <v>MLL</v>
      </c>
      <c r="I240" s="8" t="str">
        <f>RIGHT(G240,1)</f>
        <v>D</v>
      </c>
      <c r="J240" t="s">
        <v>22</v>
      </c>
      <c r="K240" t="str">
        <f>IF(O240="Div",LEFT($E240,3)&amp;" Seed #"&amp;M240,"Winner of "&amp;LEFT($E240,3)&amp;TEXT(M240,"-00"))</f>
        <v>Winner of 9CC-05</v>
      </c>
      <c r="L240" t="str">
        <f>IF(P240="Div",LEFT($E240,3)&amp;" Seed #"&amp;N240,"Winner of "&amp;LEFT($E240,3)&amp;TEXT(N240,"-00"))</f>
        <v>Winner of 9CC-06</v>
      </c>
      <c r="M240">
        <v>5</v>
      </c>
      <c r="N240">
        <v>6</v>
      </c>
      <c r="O240" t="s">
        <v>463</v>
      </c>
      <c r="P240" t="s">
        <v>463</v>
      </c>
      <c r="Q240" t="b">
        <v>1</v>
      </c>
    </row>
    <row r="241" spans="1:17" x14ac:dyDescent="0.2">
      <c r="A241">
        <v>23</v>
      </c>
      <c r="B241" s="5">
        <v>45409</v>
      </c>
      <c r="C241" s="2">
        <v>0.39583333333333331</v>
      </c>
      <c r="D241">
        <v>1</v>
      </c>
      <c r="E241" s="4" t="str">
        <f>_xlfn.XLOOKUP(J241,Divisions!A:A,Divisions!F:F)&amp;TEXT(D241,IF(Q241,"-P0","-00"))</f>
        <v>9CE-01</v>
      </c>
      <c r="F241" t="s">
        <v>87</v>
      </c>
      <c r="G241" s="8" t="str">
        <f>_xlfn.XLOOKUP(F241,Venues!A:A,Venues!B:B)</f>
        <v>LHL-1</v>
      </c>
      <c r="H241" s="8" t="str">
        <f>LEFT(G241,3)</f>
        <v>LHL</v>
      </c>
      <c r="I241" s="8" t="str">
        <f>RIGHT(G241,1)</f>
        <v>1</v>
      </c>
      <c r="J241" t="s">
        <v>88</v>
      </c>
      <c r="K241" t="s">
        <v>89</v>
      </c>
      <c r="L241" t="s">
        <v>90</v>
      </c>
      <c r="Q241" t="b">
        <v>0</v>
      </c>
    </row>
    <row r="242" spans="1:17" x14ac:dyDescent="0.2">
      <c r="A242">
        <v>28</v>
      </c>
      <c r="B242" s="5">
        <v>45409</v>
      </c>
      <c r="C242" s="2">
        <v>0.41666666666666669</v>
      </c>
      <c r="D242">
        <v>6</v>
      </c>
      <c r="E242" s="4" t="str">
        <f>_xlfn.XLOOKUP(J242,Divisions!A:A,Divisions!F:F)&amp;TEXT(D242,IF(Q242,"-P0","-00"))</f>
        <v>9CE-06</v>
      </c>
      <c r="F242" t="s">
        <v>103</v>
      </c>
      <c r="G242" s="8" t="str">
        <f>_xlfn.XLOOKUP(F242,Venues!A:A,Venues!B:B)</f>
        <v>NED-2</v>
      </c>
      <c r="H242" s="8" t="str">
        <f>LEFT(G242,3)</f>
        <v>NED</v>
      </c>
      <c r="I242" s="8" t="str">
        <f>RIGHT(G242,1)</f>
        <v>2</v>
      </c>
      <c r="J242" t="s">
        <v>88</v>
      </c>
      <c r="K242" t="s">
        <v>104</v>
      </c>
      <c r="L242" t="s">
        <v>105</v>
      </c>
      <c r="Q242" t="b">
        <v>0</v>
      </c>
    </row>
    <row r="243" spans="1:17" x14ac:dyDescent="0.2">
      <c r="A243">
        <v>59</v>
      </c>
      <c r="B243" s="5">
        <v>45409</v>
      </c>
      <c r="C243" s="2">
        <v>0.48958333333333331</v>
      </c>
      <c r="D243">
        <v>4</v>
      </c>
      <c r="E243" s="4" t="str">
        <f>_xlfn.XLOOKUP(J243,Divisions!A:A,Divisions!F:F)&amp;TEXT(D243,IF(Q243,"-P0","-00"))</f>
        <v>9CE-04</v>
      </c>
      <c r="F243" t="s">
        <v>87</v>
      </c>
      <c r="G243" s="8" t="str">
        <f>_xlfn.XLOOKUP(F243,Venues!A:A,Venues!B:B)</f>
        <v>LHL-1</v>
      </c>
      <c r="H243" s="8" t="str">
        <f>LEFT(G243,3)</f>
        <v>LHL</v>
      </c>
      <c r="I243" s="8" t="str">
        <f>RIGHT(G243,1)</f>
        <v>1</v>
      </c>
      <c r="J243" t="s">
        <v>88</v>
      </c>
      <c r="K243" t="s">
        <v>90</v>
      </c>
      <c r="L243" t="s">
        <v>149</v>
      </c>
      <c r="Q243" t="b">
        <v>0</v>
      </c>
    </row>
    <row r="244" spans="1:17" x14ac:dyDescent="0.2">
      <c r="A244">
        <v>64</v>
      </c>
      <c r="B244" s="5">
        <v>45409</v>
      </c>
      <c r="C244" s="2">
        <v>0.51041666666666663</v>
      </c>
      <c r="D244">
        <v>8</v>
      </c>
      <c r="E244" s="4" t="str">
        <f>_xlfn.XLOOKUP(J244,Divisions!A:A,Divisions!F:F)&amp;TEXT(D244,IF(Q244,"-P0","-00"))</f>
        <v>9CE-08</v>
      </c>
      <c r="F244" t="s">
        <v>103</v>
      </c>
      <c r="G244" s="8" t="str">
        <f>_xlfn.XLOOKUP(F244,Venues!A:A,Venues!B:B)</f>
        <v>NED-2</v>
      </c>
      <c r="H244" s="8" t="str">
        <f>LEFT(G244,3)</f>
        <v>NED</v>
      </c>
      <c r="I244" s="8" t="str">
        <f>RIGHT(G244,1)</f>
        <v>2</v>
      </c>
      <c r="J244" t="s">
        <v>88</v>
      </c>
      <c r="K244" t="s">
        <v>152</v>
      </c>
      <c r="L244" t="s">
        <v>104</v>
      </c>
      <c r="Q244" t="b">
        <v>0</v>
      </c>
    </row>
    <row r="245" spans="1:17" x14ac:dyDescent="0.2">
      <c r="A245">
        <v>100</v>
      </c>
      <c r="B245" s="5">
        <v>45409</v>
      </c>
      <c r="C245" s="2">
        <v>0.58333333333333337</v>
      </c>
      <c r="D245">
        <v>3</v>
      </c>
      <c r="E245" s="4" t="str">
        <f>_xlfn.XLOOKUP(J245,Divisions!A:A,Divisions!F:F)&amp;TEXT(D245,IF(Q245,"-P0","-00"))</f>
        <v>9CE-03</v>
      </c>
      <c r="F245" t="s">
        <v>87</v>
      </c>
      <c r="G245" s="8" t="str">
        <f>_xlfn.XLOOKUP(F245,Venues!A:A,Venues!B:B)</f>
        <v>LHL-1</v>
      </c>
      <c r="H245" s="8" t="str">
        <f>LEFT(G245,3)</f>
        <v>LHL</v>
      </c>
      <c r="I245" s="8" t="str">
        <f>RIGHT(G245,1)</f>
        <v>1</v>
      </c>
      <c r="J245" t="s">
        <v>88</v>
      </c>
      <c r="K245" t="s">
        <v>191</v>
      </c>
      <c r="L245" t="s">
        <v>89</v>
      </c>
      <c r="Q245" t="b">
        <v>0</v>
      </c>
    </row>
    <row r="246" spans="1:17" x14ac:dyDescent="0.2">
      <c r="A246">
        <v>108</v>
      </c>
      <c r="B246" s="5">
        <v>45409</v>
      </c>
      <c r="C246" s="2">
        <v>0.60416666666666663</v>
      </c>
      <c r="D246">
        <v>7</v>
      </c>
      <c r="E246" s="4" t="str">
        <f>_xlfn.XLOOKUP(J246,Divisions!A:A,Divisions!F:F)&amp;TEXT(D246,IF(Q246,"-P0","-00"))</f>
        <v>9CE-07</v>
      </c>
      <c r="F246" t="s">
        <v>103</v>
      </c>
      <c r="G246" s="8" t="str">
        <f>_xlfn.XLOOKUP(F246,Venues!A:A,Venues!B:B)</f>
        <v>NED-2</v>
      </c>
      <c r="H246" s="8" t="str">
        <f>LEFT(G246,3)</f>
        <v>NED</v>
      </c>
      <c r="I246" s="8" t="str">
        <f>RIGHT(G246,1)</f>
        <v>2</v>
      </c>
      <c r="J246" t="s">
        <v>88</v>
      </c>
      <c r="K246" t="s">
        <v>105</v>
      </c>
      <c r="L246" t="s">
        <v>207</v>
      </c>
      <c r="Q246" t="b">
        <v>0</v>
      </c>
    </row>
    <row r="247" spans="1:17" x14ac:dyDescent="0.2">
      <c r="A247">
        <v>148</v>
      </c>
      <c r="B247" s="5">
        <v>45409</v>
      </c>
      <c r="C247" s="2">
        <v>0.67708333333333337</v>
      </c>
      <c r="D247">
        <v>2</v>
      </c>
      <c r="E247" s="4" t="str">
        <f>_xlfn.XLOOKUP(J247,Divisions!A:A,Divisions!F:F)&amp;TEXT(D247,IF(Q247,"-P0","-00"))</f>
        <v>9CE-02</v>
      </c>
      <c r="F247" t="s">
        <v>87</v>
      </c>
      <c r="G247" s="8" t="str">
        <f>_xlfn.XLOOKUP(F247,Venues!A:A,Venues!B:B)</f>
        <v>LHL-1</v>
      </c>
      <c r="H247" s="8" t="str">
        <f>LEFT(G247,3)</f>
        <v>LHL</v>
      </c>
      <c r="I247" s="8" t="str">
        <f>RIGHT(G247,1)</f>
        <v>1</v>
      </c>
      <c r="J247" t="s">
        <v>88</v>
      </c>
      <c r="K247" t="s">
        <v>149</v>
      </c>
      <c r="L247" t="s">
        <v>191</v>
      </c>
      <c r="Q247" t="b">
        <v>0</v>
      </c>
    </row>
    <row r="248" spans="1:17" x14ac:dyDescent="0.2">
      <c r="A248">
        <v>154</v>
      </c>
      <c r="B248" s="5">
        <v>45409</v>
      </c>
      <c r="C248" s="2">
        <v>0.69791666666666663</v>
      </c>
      <c r="D248">
        <v>5</v>
      </c>
      <c r="E248" s="4" t="str">
        <f>_xlfn.XLOOKUP(J248,Divisions!A:A,Divisions!F:F)&amp;TEXT(D248,IF(Q248,"-P0","-00"))</f>
        <v>9CE-05</v>
      </c>
      <c r="F248" t="s">
        <v>103</v>
      </c>
      <c r="G248" s="8" t="str">
        <f>_xlfn.XLOOKUP(F248,Venues!A:A,Venues!B:B)</f>
        <v>NED-2</v>
      </c>
      <c r="H248" s="8" t="str">
        <f>LEFT(G248,3)</f>
        <v>NED</v>
      </c>
      <c r="I248" s="8" t="str">
        <f>RIGHT(G248,1)</f>
        <v>2</v>
      </c>
      <c r="J248" t="s">
        <v>88</v>
      </c>
      <c r="K248" t="s">
        <v>207</v>
      </c>
      <c r="L248" t="s">
        <v>152</v>
      </c>
      <c r="Q248" t="b">
        <v>0</v>
      </c>
    </row>
    <row r="249" spans="1:17" x14ac:dyDescent="0.2">
      <c r="A249">
        <v>195</v>
      </c>
      <c r="B249" s="5">
        <v>45410</v>
      </c>
      <c r="C249" s="2">
        <v>0.34375</v>
      </c>
      <c r="D249">
        <v>2</v>
      </c>
      <c r="E249" s="4" t="str">
        <f>_xlfn.XLOOKUP(J249,Divisions!A:A,Divisions!F:F)&amp;TEXT(D249,IF(Q249,"-P0","-00"))</f>
        <v>9CE-P2</v>
      </c>
      <c r="F249" t="s">
        <v>87</v>
      </c>
      <c r="G249" s="8" t="str">
        <f>_xlfn.XLOOKUP(F249,Venues!A:A,Venues!B:B)</f>
        <v>LHL-1</v>
      </c>
      <c r="H249" s="8" t="str">
        <f>LEFT(G249,3)</f>
        <v>LHL</v>
      </c>
      <c r="I249" s="8" t="str">
        <f>RIGHT(G249,1)</f>
        <v>1</v>
      </c>
      <c r="J249" t="s">
        <v>88</v>
      </c>
      <c r="K249" t="str">
        <f>IF(O249="Div",LEFT($E249,3)&amp;" Seed #"&amp;M249,"Winner of "&amp;LEFT($E249,3)&amp;TEXT(M249,"-00"))</f>
        <v>9CE Seed #4</v>
      </c>
      <c r="L249" t="str">
        <f>IF(P249="Div",LEFT($E249,3)&amp;" Seed #"&amp;N249,"Winner of "&amp;LEFT($E249,3)&amp;TEXT(N249,"-00"))</f>
        <v>9CE Seed #5</v>
      </c>
      <c r="M249">
        <v>4</v>
      </c>
      <c r="N249">
        <v>5</v>
      </c>
      <c r="O249" t="s">
        <v>462</v>
      </c>
      <c r="P249" t="s">
        <v>462</v>
      </c>
      <c r="Q249" t="b">
        <v>1</v>
      </c>
    </row>
    <row r="250" spans="1:17" x14ac:dyDescent="0.2">
      <c r="A250">
        <v>224</v>
      </c>
      <c r="B250" s="5">
        <v>45410</v>
      </c>
      <c r="C250" s="2">
        <v>0.4375</v>
      </c>
      <c r="D250">
        <v>3</v>
      </c>
      <c r="E250" s="4" t="str">
        <f>_xlfn.XLOOKUP(J250,Divisions!A:A,Divisions!F:F)&amp;TEXT(D250,IF(Q250,"-P0","-00"))</f>
        <v>9CE-P3</v>
      </c>
      <c r="F250" t="s">
        <v>87</v>
      </c>
      <c r="G250" s="8" t="str">
        <f>_xlfn.XLOOKUP(F250,Venues!A:A,Venues!B:B)</f>
        <v>LHL-1</v>
      </c>
      <c r="H250" s="8" t="str">
        <f>LEFT(G250,3)</f>
        <v>LHL</v>
      </c>
      <c r="I250" s="8" t="str">
        <f>RIGHT(G250,1)</f>
        <v>1</v>
      </c>
      <c r="J250" t="s">
        <v>88</v>
      </c>
      <c r="K250" t="str">
        <f>IF(O250="Div",LEFT($E250,3)&amp;" Seed #"&amp;M250,"Winner of "&amp;LEFT($E250,3)&amp;TEXT(M250,"-00"))</f>
        <v>9CE Seed #3</v>
      </c>
      <c r="L250" t="str">
        <f>IF(P250="Div",LEFT($E250,3)&amp;" Seed #"&amp;N250,"Winner of "&amp;LEFT($E250,3)&amp;TEXT(N250,"-00"))</f>
        <v>9CE Seed #6</v>
      </c>
      <c r="M250">
        <v>3</v>
      </c>
      <c r="N250">
        <v>6</v>
      </c>
      <c r="O250" t="s">
        <v>462</v>
      </c>
      <c r="P250" t="s">
        <v>462</v>
      </c>
      <c r="Q250" t="b">
        <v>1</v>
      </c>
    </row>
    <row r="251" spans="1:17" x14ac:dyDescent="0.2">
      <c r="A251">
        <v>242</v>
      </c>
      <c r="B251" s="5">
        <v>45410</v>
      </c>
      <c r="C251" s="2">
        <v>0.48958333333333331</v>
      </c>
      <c r="D251">
        <v>1</v>
      </c>
      <c r="E251" s="4" t="str">
        <f>_xlfn.XLOOKUP(J251,Divisions!A:A,Divisions!F:F)&amp;TEXT(D251,IF(Q251,"-P0","-00"))</f>
        <v>9CE-P1</v>
      </c>
      <c r="F251" t="s">
        <v>248</v>
      </c>
      <c r="G251" s="8" t="str">
        <f>_xlfn.XLOOKUP(F251,Venues!A:A,Venues!B:B)</f>
        <v>SPC-4</v>
      </c>
      <c r="H251" s="8" t="str">
        <f>LEFT(G251,3)</f>
        <v>SPC</v>
      </c>
      <c r="I251" s="8" t="str">
        <f>RIGHT(G251,1)</f>
        <v>4</v>
      </c>
      <c r="J251" t="s">
        <v>88</v>
      </c>
      <c r="K251" t="str">
        <f>IF(O251="Div",LEFT($E251,3)&amp;" Seed #"&amp;M251,"Winner of "&amp;LEFT($E251,3)&amp;TEXT(M251,"-00"))</f>
        <v>9CE Seed #7</v>
      </c>
      <c r="L251" t="str">
        <f>IF(P251="Div",LEFT($E251,3)&amp;" Seed #"&amp;N251,"Winner of "&amp;LEFT($E251,3)&amp;TEXT(N251,"-00"))</f>
        <v>9CE Seed #8</v>
      </c>
      <c r="M251">
        <v>7</v>
      </c>
      <c r="N251">
        <v>8</v>
      </c>
      <c r="O251" t="s">
        <v>462</v>
      </c>
      <c r="P251" t="s">
        <v>462</v>
      </c>
      <c r="Q251" t="b">
        <v>1</v>
      </c>
    </row>
    <row r="252" spans="1:17" x14ac:dyDescent="0.2">
      <c r="A252">
        <v>249</v>
      </c>
      <c r="B252" s="5">
        <v>45410</v>
      </c>
      <c r="C252" s="2">
        <v>0.53125</v>
      </c>
      <c r="D252">
        <v>4</v>
      </c>
      <c r="E252" s="4" t="str">
        <f>_xlfn.XLOOKUP(J252,Divisions!A:A,Divisions!F:F)&amp;TEXT(D252,IF(Q252,"-P0","-00"))</f>
        <v>9CE-P4</v>
      </c>
      <c r="F252" t="s">
        <v>87</v>
      </c>
      <c r="G252" s="8" t="str">
        <f>_xlfn.XLOOKUP(F252,Venues!A:A,Venues!B:B)</f>
        <v>LHL-1</v>
      </c>
      <c r="H252" s="8" t="str">
        <f>LEFT(G252,3)</f>
        <v>LHL</v>
      </c>
      <c r="I252" s="8" t="str">
        <f>RIGHT(G252,1)</f>
        <v>1</v>
      </c>
      <c r="J252" t="s">
        <v>88</v>
      </c>
      <c r="K252" t="str">
        <f>IF(O252="Div",LEFT($E252,3)&amp;" Seed #"&amp;M252,"Winner of "&amp;LEFT($E252,3)&amp;TEXT(M252,"-00"))</f>
        <v>9CE Seed #1</v>
      </c>
      <c r="L252" t="str">
        <f>IF(P252="Div",LEFT($E252,3)&amp;" Seed #"&amp;N252,"Winner of "&amp;LEFT($E252,3)&amp;TEXT(N252,"-00"))</f>
        <v>Winner of 9CE-02</v>
      </c>
      <c r="M252">
        <v>1</v>
      </c>
      <c r="N252">
        <v>2</v>
      </c>
      <c r="O252" t="s">
        <v>462</v>
      </c>
      <c r="P252" t="s">
        <v>463</v>
      </c>
      <c r="Q252" t="b">
        <v>1</v>
      </c>
    </row>
    <row r="253" spans="1:17" x14ac:dyDescent="0.2">
      <c r="A253">
        <v>276</v>
      </c>
      <c r="B253" s="5">
        <v>45410</v>
      </c>
      <c r="C253" s="2">
        <v>0.625</v>
      </c>
      <c r="D253">
        <v>5</v>
      </c>
      <c r="E253" s="4" t="str">
        <f>_xlfn.XLOOKUP(J253,Divisions!A:A,Divisions!F:F)&amp;TEXT(D253,IF(Q253,"-P0","-00"))</f>
        <v>9CE-P5</v>
      </c>
      <c r="F253" t="s">
        <v>87</v>
      </c>
      <c r="G253" s="8" t="str">
        <f>_xlfn.XLOOKUP(F253,Venues!A:A,Venues!B:B)</f>
        <v>LHL-1</v>
      </c>
      <c r="H253" s="8" t="str">
        <f>LEFT(G253,3)</f>
        <v>LHL</v>
      </c>
      <c r="I253" s="8" t="str">
        <f>RIGHT(G253,1)</f>
        <v>1</v>
      </c>
      <c r="J253" t="s">
        <v>88</v>
      </c>
      <c r="K253" t="str">
        <f>IF(O253="Div",LEFT($E253,3)&amp;" Seed #"&amp;M253,"Winner of "&amp;LEFT($E253,3)&amp;TEXT(M253,"-00"))</f>
        <v>Winner of 9CE-03</v>
      </c>
      <c r="L253" t="str">
        <f>IF(P253="Div",LEFT($E253,3)&amp;" Seed #"&amp;N253,"Winner of "&amp;LEFT($E253,3)&amp;TEXT(N253,"-00"))</f>
        <v>9CE Seed #2</v>
      </c>
      <c r="M253">
        <v>3</v>
      </c>
      <c r="N253">
        <v>2</v>
      </c>
      <c r="O253" t="s">
        <v>463</v>
      </c>
      <c r="P253" t="s">
        <v>462</v>
      </c>
      <c r="Q253" t="b">
        <v>1</v>
      </c>
    </row>
    <row r="254" spans="1:17" x14ac:dyDescent="0.2">
      <c r="A254">
        <v>294</v>
      </c>
      <c r="B254" s="5">
        <v>45410</v>
      </c>
      <c r="C254" s="2">
        <v>0.71875</v>
      </c>
      <c r="D254">
        <v>6</v>
      </c>
      <c r="E254" s="4" t="str">
        <f>_xlfn.XLOOKUP(J254,Divisions!A:A,Divisions!F:F)&amp;TEXT(D254,IF(Q254,"-P0","-00"))</f>
        <v>9CE-P6</v>
      </c>
      <c r="F254" t="s">
        <v>87</v>
      </c>
      <c r="G254" s="8" t="str">
        <f>_xlfn.XLOOKUP(F254,Venues!A:A,Venues!B:B)</f>
        <v>LHL-1</v>
      </c>
      <c r="H254" s="8" t="str">
        <f>LEFT(G254,3)</f>
        <v>LHL</v>
      </c>
      <c r="I254" s="8" t="str">
        <f>RIGHT(G254,1)</f>
        <v>1</v>
      </c>
      <c r="J254" t="s">
        <v>88</v>
      </c>
      <c r="K254" t="str">
        <f>IF(O254="Div",LEFT($E254,3)&amp;" Seed #"&amp;M254,"Winner of "&amp;LEFT($E254,3)&amp;TEXT(M254,"-00"))</f>
        <v>Winner of 9CE-04</v>
      </c>
      <c r="L254" t="str">
        <f>IF(P254="Div",LEFT($E254,3)&amp;" Seed #"&amp;N254,"Winner of "&amp;LEFT($E254,3)&amp;TEXT(N254,"-00"))</f>
        <v>Winner of 9CE-05</v>
      </c>
      <c r="M254">
        <v>4</v>
      </c>
      <c r="N254">
        <v>5</v>
      </c>
      <c r="O254" t="s">
        <v>463</v>
      </c>
      <c r="P254" t="s">
        <v>463</v>
      </c>
      <c r="Q254" t="b">
        <v>1</v>
      </c>
    </row>
    <row r="255" spans="1:17" x14ac:dyDescent="0.2">
      <c r="A255">
        <v>26</v>
      </c>
      <c r="B255" s="5">
        <v>45409</v>
      </c>
      <c r="C255" s="2">
        <v>0.41666666666666669</v>
      </c>
      <c r="D255">
        <v>4</v>
      </c>
      <c r="E255" s="4" t="str">
        <f>_xlfn.XLOOKUP(J255,Divisions!A:A,Divisions!F:F)&amp;TEXT(D255,IF(Q255,"-P0","-00"))</f>
        <v>9NN-04</v>
      </c>
      <c r="F255" t="s">
        <v>98</v>
      </c>
      <c r="G255" s="8" t="str">
        <f>_xlfn.XLOOKUP(F255,Venues!A:A,Venues!B:B)</f>
        <v>EBB-3</v>
      </c>
      <c r="H255" s="8" t="str">
        <f>LEFT(G255,3)</f>
        <v>EBB</v>
      </c>
      <c r="I255" s="8" t="str">
        <f>RIGHT(G255,1)</f>
        <v>3</v>
      </c>
      <c r="J255" t="s">
        <v>99</v>
      </c>
      <c r="K255" t="s">
        <v>70</v>
      </c>
      <c r="L255" t="s">
        <v>8</v>
      </c>
      <c r="Q255" t="b">
        <v>0</v>
      </c>
    </row>
    <row r="256" spans="1:17" x14ac:dyDescent="0.2">
      <c r="A256">
        <v>33</v>
      </c>
      <c r="B256" s="5">
        <v>45409</v>
      </c>
      <c r="C256" s="2">
        <v>0.41666666666666669</v>
      </c>
      <c r="D256">
        <v>1</v>
      </c>
      <c r="E256" s="4" t="str">
        <f>_xlfn.XLOOKUP(J256,Divisions!A:A,Divisions!F:F)&amp;TEXT(D256,IF(Q256,"-P0","-00"))</f>
        <v>9NN-01</v>
      </c>
      <c r="F256" t="s">
        <v>119</v>
      </c>
      <c r="G256" s="8" t="str">
        <f>_xlfn.XLOOKUP(F256,Venues!A:A,Venues!B:B)</f>
        <v>WOP-4</v>
      </c>
      <c r="H256" s="8" t="str">
        <f>LEFT(G256,3)</f>
        <v>WOP</v>
      </c>
      <c r="I256" s="8" t="str">
        <f>RIGHT(G256,1)</f>
        <v>4</v>
      </c>
      <c r="J256" t="s">
        <v>99</v>
      </c>
      <c r="K256" t="s">
        <v>120</v>
      </c>
      <c r="L256" t="s">
        <v>121</v>
      </c>
      <c r="Q256" t="b">
        <v>0</v>
      </c>
    </row>
    <row r="257" spans="1:17" x14ac:dyDescent="0.2">
      <c r="A257">
        <v>63</v>
      </c>
      <c r="B257" s="5">
        <v>45409</v>
      </c>
      <c r="C257" s="2">
        <v>0.51041666666666663</v>
      </c>
      <c r="D257">
        <v>7</v>
      </c>
      <c r="E257" s="4" t="str">
        <f>_xlfn.XLOOKUP(J257,Divisions!A:A,Divisions!F:F)&amp;TEXT(D257,IF(Q257,"-P0","-00"))</f>
        <v>9NN-07</v>
      </c>
      <c r="F257" t="s">
        <v>98</v>
      </c>
      <c r="G257" s="8" t="str">
        <f>_xlfn.XLOOKUP(F257,Venues!A:A,Venues!B:B)</f>
        <v>EBB-3</v>
      </c>
      <c r="H257" s="8" t="str">
        <f>LEFT(G257,3)</f>
        <v>EBB</v>
      </c>
      <c r="I257" s="8" t="str">
        <f>RIGHT(G257,1)</f>
        <v>3</v>
      </c>
      <c r="J257" t="s">
        <v>99</v>
      </c>
      <c r="K257" t="s">
        <v>101</v>
      </c>
      <c r="L257" t="s">
        <v>70</v>
      </c>
      <c r="Q257" t="b">
        <v>0</v>
      </c>
    </row>
    <row r="258" spans="1:17" x14ac:dyDescent="0.2">
      <c r="A258">
        <v>68</v>
      </c>
      <c r="B258" s="5">
        <v>45409</v>
      </c>
      <c r="C258" s="2">
        <v>0.51041666666666663</v>
      </c>
      <c r="D258">
        <v>2</v>
      </c>
      <c r="E258" s="4" t="str">
        <f>_xlfn.XLOOKUP(J258,Divisions!A:A,Divisions!F:F)&amp;TEXT(D258,IF(Q258,"-P0","-00"))</f>
        <v>9NN-02</v>
      </c>
      <c r="F258" t="s">
        <v>119</v>
      </c>
      <c r="G258" s="8" t="str">
        <f>_xlfn.XLOOKUP(F258,Venues!A:A,Venues!B:B)</f>
        <v>WOP-4</v>
      </c>
      <c r="H258" s="8" t="str">
        <f>LEFT(G258,3)</f>
        <v>WOP</v>
      </c>
      <c r="I258" s="8" t="str">
        <f>RIGHT(G258,1)</f>
        <v>4</v>
      </c>
      <c r="J258" t="s">
        <v>99</v>
      </c>
      <c r="K258" t="s">
        <v>156</v>
      </c>
      <c r="L258" t="s">
        <v>120</v>
      </c>
      <c r="Q258" t="b">
        <v>0</v>
      </c>
    </row>
    <row r="259" spans="1:17" x14ac:dyDescent="0.2">
      <c r="A259">
        <v>106</v>
      </c>
      <c r="B259" s="5">
        <v>45409</v>
      </c>
      <c r="C259" s="2">
        <v>0.60416666666666663</v>
      </c>
      <c r="D259">
        <v>6</v>
      </c>
      <c r="E259" s="4" t="str">
        <f>_xlfn.XLOOKUP(J259,Divisions!A:A,Divisions!F:F)&amp;TEXT(D259,IF(Q259,"-P0","-00"))</f>
        <v>9NN-06</v>
      </c>
      <c r="F259" t="s">
        <v>98</v>
      </c>
      <c r="G259" s="8" t="str">
        <f>_xlfn.XLOOKUP(F259,Venues!A:A,Venues!B:B)</f>
        <v>EBB-3</v>
      </c>
      <c r="H259" s="8" t="str">
        <f>LEFT(G259,3)</f>
        <v>EBB</v>
      </c>
      <c r="I259" s="8" t="str">
        <f>RIGHT(G259,1)</f>
        <v>3</v>
      </c>
      <c r="J259" t="s">
        <v>99</v>
      </c>
      <c r="K259" t="s">
        <v>8</v>
      </c>
      <c r="L259" t="s">
        <v>204</v>
      </c>
      <c r="Q259" t="b">
        <v>0</v>
      </c>
    </row>
    <row r="260" spans="1:17" x14ac:dyDescent="0.2">
      <c r="A260">
        <v>113</v>
      </c>
      <c r="B260" s="5">
        <v>45409</v>
      </c>
      <c r="C260" s="2">
        <v>0.60416666666666663</v>
      </c>
      <c r="D260">
        <v>3</v>
      </c>
      <c r="E260" s="4" t="str">
        <f>_xlfn.XLOOKUP(J260,Divisions!A:A,Divisions!F:F)&amp;TEXT(D260,IF(Q260,"-P0","-00"))</f>
        <v>9NN-03</v>
      </c>
      <c r="F260" t="s">
        <v>119</v>
      </c>
      <c r="G260" s="8" t="str">
        <f>_xlfn.XLOOKUP(F260,Venues!A:A,Venues!B:B)</f>
        <v>WOP-4</v>
      </c>
      <c r="H260" s="8" t="str">
        <f>LEFT(G260,3)</f>
        <v>WOP</v>
      </c>
      <c r="I260" s="8" t="str">
        <f>RIGHT(G260,1)</f>
        <v>4</v>
      </c>
      <c r="J260" t="s">
        <v>99</v>
      </c>
      <c r="K260" t="s">
        <v>121</v>
      </c>
      <c r="L260" t="s">
        <v>156</v>
      </c>
      <c r="Q260" t="b">
        <v>0</v>
      </c>
    </row>
    <row r="261" spans="1:17" x14ac:dyDescent="0.2">
      <c r="A261">
        <v>153</v>
      </c>
      <c r="B261" s="5">
        <v>45409</v>
      </c>
      <c r="C261" s="2">
        <v>0.69791666666666663</v>
      </c>
      <c r="D261">
        <v>5</v>
      </c>
      <c r="E261" s="4" t="str">
        <f>_xlfn.XLOOKUP(J261,Divisions!A:A,Divisions!F:F)&amp;TEXT(D261,IF(Q261,"-P0","-00"))</f>
        <v>9NN-05</v>
      </c>
      <c r="F261" t="s">
        <v>98</v>
      </c>
      <c r="G261" s="8" t="str">
        <f>_xlfn.XLOOKUP(F261,Venues!A:A,Venues!B:B)</f>
        <v>EBB-3</v>
      </c>
      <c r="H261" s="8" t="str">
        <f>LEFT(G261,3)</f>
        <v>EBB</v>
      </c>
      <c r="I261" s="8" t="str">
        <f>RIGHT(G261,1)</f>
        <v>3</v>
      </c>
      <c r="J261" t="s">
        <v>99</v>
      </c>
      <c r="K261" t="s">
        <v>204</v>
      </c>
      <c r="L261" t="s">
        <v>101</v>
      </c>
      <c r="Q261" t="b">
        <v>0</v>
      </c>
    </row>
    <row r="262" spans="1:17" x14ac:dyDescent="0.2">
      <c r="A262">
        <v>204</v>
      </c>
      <c r="B262" s="5">
        <v>45410</v>
      </c>
      <c r="C262" s="2">
        <v>0.375</v>
      </c>
      <c r="D262">
        <v>2</v>
      </c>
      <c r="E262" s="4" t="str">
        <f>_xlfn.XLOOKUP(J262,Divisions!A:A,Divisions!F:F)&amp;TEXT(D262,IF(Q262,"-P0","-00"))</f>
        <v>9NN-P2</v>
      </c>
      <c r="F262" t="s">
        <v>98</v>
      </c>
      <c r="G262" s="8" t="str">
        <f>_xlfn.XLOOKUP(F262,Venues!A:A,Venues!B:B)</f>
        <v>EBB-3</v>
      </c>
      <c r="H262" s="8" t="str">
        <f>LEFT(G262,3)</f>
        <v>EBB</v>
      </c>
      <c r="I262" s="8" t="str">
        <f>RIGHT(G262,1)</f>
        <v>3</v>
      </c>
      <c r="J262" t="s">
        <v>99</v>
      </c>
      <c r="K262" t="str">
        <f>IF(O262="Div",LEFT($E262,3)&amp;" Seed #"&amp;M262,"Winner of "&amp;LEFT($E262,3)&amp;TEXT(M262,"-00"))</f>
        <v>9NN Seed #4</v>
      </c>
      <c r="L262" t="str">
        <f>IF(P262="Div",LEFT($E262,3)&amp;" Seed #"&amp;N262,"Winner of "&amp;LEFT($E262,3)&amp;TEXT(N262,"-00"))</f>
        <v>9NN Seed #5</v>
      </c>
      <c r="M262">
        <v>4</v>
      </c>
      <c r="N262">
        <v>5</v>
      </c>
      <c r="O262" t="s">
        <v>462</v>
      </c>
      <c r="P262" t="s">
        <v>462</v>
      </c>
      <c r="Q262" t="b">
        <v>1</v>
      </c>
    </row>
    <row r="263" spans="1:17" x14ac:dyDescent="0.2">
      <c r="A263">
        <v>236</v>
      </c>
      <c r="B263" s="5">
        <v>45410</v>
      </c>
      <c r="C263" s="2">
        <v>0.46875</v>
      </c>
      <c r="D263">
        <v>4</v>
      </c>
      <c r="E263" s="4" t="str">
        <f>_xlfn.XLOOKUP(J263,Divisions!A:A,Divisions!F:F)&amp;TEXT(D263,IF(Q263,"-P0","-00"))</f>
        <v>9NN-P4</v>
      </c>
      <c r="F263" t="s">
        <v>98</v>
      </c>
      <c r="G263" s="8" t="str">
        <f>_xlfn.XLOOKUP(F263,Venues!A:A,Venues!B:B)</f>
        <v>EBB-3</v>
      </c>
      <c r="H263" s="8" t="str">
        <f>LEFT(G263,3)</f>
        <v>EBB</v>
      </c>
      <c r="I263" s="8" t="str">
        <f>RIGHT(G263,1)</f>
        <v>3</v>
      </c>
      <c r="J263" t="s">
        <v>99</v>
      </c>
      <c r="K263" t="str">
        <f>IF(O263="Div",LEFT($E263,3)&amp;" Seed #"&amp;M263,"Winner of "&amp;LEFT($E263,3)&amp;TEXT(M263,"-00"))</f>
        <v>9NN Seed #1</v>
      </c>
      <c r="L263" t="str">
        <f>IF(P263="Div",LEFT($E263,3)&amp;" Seed #"&amp;N263,"Winner of "&amp;LEFT($E263,3)&amp;TEXT(N263,"-00"))</f>
        <v>Winner of 9NN-02</v>
      </c>
      <c r="M263">
        <v>1</v>
      </c>
      <c r="N263">
        <v>2</v>
      </c>
      <c r="O263" t="s">
        <v>462</v>
      </c>
      <c r="P263" t="s">
        <v>463</v>
      </c>
      <c r="Q263" t="b">
        <v>1</v>
      </c>
    </row>
    <row r="264" spans="1:17" x14ac:dyDescent="0.2">
      <c r="A264">
        <v>262</v>
      </c>
      <c r="B264" s="5">
        <v>45410</v>
      </c>
      <c r="C264" s="2">
        <v>0.5625</v>
      </c>
      <c r="D264">
        <v>3</v>
      </c>
      <c r="E264" s="4" t="str">
        <f>_xlfn.XLOOKUP(J264,Divisions!A:A,Divisions!F:F)&amp;TEXT(D264,IF(Q264,"-P0","-00"))</f>
        <v>9NN-P3</v>
      </c>
      <c r="F264" t="s">
        <v>98</v>
      </c>
      <c r="G264" s="8" t="str">
        <f>_xlfn.XLOOKUP(F264,Venues!A:A,Venues!B:B)</f>
        <v>EBB-3</v>
      </c>
      <c r="H264" s="8" t="str">
        <f>LEFT(G264,3)</f>
        <v>EBB</v>
      </c>
      <c r="I264" s="8" t="str">
        <f>RIGHT(G264,1)</f>
        <v>3</v>
      </c>
      <c r="J264" t="s">
        <v>99</v>
      </c>
      <c r="K264" t="str">
        <f>IF(O264="Div",LEFT($E264,3)&amp;" Seed #"&amp;M264,"Winner of "&amp;LEFT($E264,3)&amp;TEXT(M264,"-00"))</f>
        <v>9NN Seed #2</v>
      </c>
      <c r="L264" t="str">
        <f>IF(P264="Div",LEFT($E264,3)&amp;" Seed #"&amp;N264,"Winner of "&amp;LEFT($E264,3)&amp;TEXT(N264,"-00"))</f>
        <v>9NN Seed #3</v>
      </c>
      <c r="M264">
        <v>2</v>
      </c>
      <c r="N264">
        <v>3</v>
      </c>
      <c r="O264" t="s">
        <v>462</v>
      </c>
      <c r="P264" t="s">
        <v>462</v>
      </c>
      <c r="Q264" t="b">
        <v>1</v>
      </c>
    </row>
    <row r="265" spans="1:17" x14ac:dyDescent="0.2">
      <c r="A265">
        <v>274</v>
      </c>
      <c r="B265" s="5">
        <v>45410</v>
      </c>
      <c r="C265" s="2">
        <v>0.58333333333333337</v>
      </c>
      <c r="D265">
        <v>1</v>
      </c>
      <c r="E265" s="4" t="str">
        <f>_xlfn.XLOOKUP(J265,Divisions!A:A,Divisions!F:F)&amp;TEXT(D265,IF(Q265,"-P0","-00"))</f>
        <v>9NN-P1</v>
      </c>
      <c r="F265" t="s">
        <v>248</v>
      </c>
      <c r="G265" s="8" t="str">
        <f>_xlfn.XLOOKUP(F265,Venues!A:A,Venues!B:B)</f>
        <v>SPC-4</v>
      </c>
      <c r="H265" s="8" t="str">
        <f>LEFT(G265,3)</f>
        <v>SPC</v>
      </c>
      <c r="I265" s="8" t="str">
        <f>RIGHT(G265,1)</f>
        <v>4</v>
      </c>
      <c r="J265" t="s">
        <v>99</v>
      </c>
      <c r="K265" t="str">
        <f>IF(O265="Div",LEFT($E265,3)&amp;" Seed #"&amp;M265,"Winner of "&amp;LEFT($E265,3)&amp;TEXT(M265,"-00"))</f>
        <v>9NN Seed #6</v>
      </c>
      <c r="L265" t="str">
        <f>IF(P265="Div",LEFT($E265,3)&amp;" Seed #"&amp;N265,"Winner of "&amp;LEFT($E265,3)&amp;TEXT(N265,"-00"))</f>
        <v>9NN Seed #7</v>
      </c>
      <c r="M265">
        <v>6</v>
      </c>
      <c r="N265">
        <v>7</v>
      </c>
      <c r="O265" t="s">
        <v>462</v>
      </c>
      <c r="P265" t="s">
        <v>462</v>
      </c>
      <c r="Q265" t="b">
        <v>1</v>
      </c>
    </row>
    <row r="266" spans="1:17" x14ac:dyDescent="0.2">
      <c r="A266">
        <v>285</v>
      </c>
      <c r="B266" s="5">
        <v>45410</v>
      </c>
      <c r="C266" s="2">
        <v>0.65625</v>
      </c>
      <c r="D266">
        <v>5</v>
      </c>
      <c r="E266" s="4" t="str">
        <f>_xlfn.XLOOKUP(J266,Divisions!A:A,Divisions!F:F)&amp;TEXT(D266,IF(Q266,"-P0","-00"))</f>
        <v>9NN-P5</v>
      </c>
      <c r="F266" t="s">
        <v>98</v>
      </c>
      <c r="G266" s="8" t="str">
        <f>_xlfn.XLOOKUP(F266,Venues!A:A,Venues!B:B)</f>
        <v>EBB-3</v>
      </c>
      <c r="H266" s="8" t="str">
        <f>LEFT(G266,3)</f>
        <v>EBB</v>
      </c>
      <c r="I266" s="8" t="str">
        <f>RIGHT(G266,1)</f>
        <v>3</v>
      </c>
      <c r="J266" t="s">
        <v>99</v>
      </c>
      <c r="K266" t="str">
        <f>IF(O266="Div",LEFT($E266,3)&amp;" Seed #"&amp;M266,"Winner of "&amp;LEFT($E266,3)&amp;TEXT(M266,"-00"))</f>
        <v>Winner of 9NN-04</v>
      </c>
      <c r="L266" t="str">
        <f>IF(P266="Div",LEFT($E266,3)&amp;" Seed #"&amp;N266,"Winner of "&amp;LEFT($E266,3)&amp;TEXT(N266,"-00"))</f>
        <v>Winner of 9NN-03</v>
      </c>
      <c r="M266">
        <v>4</v>
      </c>
      <c r="N266">
        <v>3</v>
      </c>
      <c r="O266" t="s">
        <v>463</v>
      </c>
      <c r="P266" t="s">
        <v>463</v>
      </c>
      <c r="Q266" t="b">
        <v>1</v>
      </c>
    </row>
    <row r="267" spans="1:17" x14ac:dyDescent="0.2">
      <c r="A267">
        <v>19</v>
      </c>
      <c r="B267" s="5">
        <v>45409</v>
      </c>
      <c r="C267" s="2">
        <v>0.375</v>
      </c>
      <c r="D267">
        <v>1</v>
      </c>
      <c r="E267" s="4" t="str">
        <f>_xlfn.XLOOKUP(J267,Divisions!A:A,Divisions!F:F)&amp;TEXT(D267,IF(Q267,"-P0","-00"))</f>
        <v>3NN-01</v>
      </c>
      <c r="F267" t="s">
        <v>72</v>
      </c>
      <c r="G267" s="8" t="str">
        <f>_xlfn.XLOOKUP(F267,Venues!A:A,Venues!B:B)</f>
        <v>SPC-1</v>
      </c>
      <c r="H267" s="8" t="str">
        <f>LEFT(G267,3)</f>
        <v>SPC</v>
      </c>
      <c r="I267" s="8" t="str">
        <f>RIGHT(G267,1)</f>
        <v>1</v>
      </c>
      <c r="J267" t="s">
        <v>73</v>
      </c>
      <c r="K267" t="s">
        <v>74</v>
      </c>
      <c r="L267" t="s">
        <v>75</v>
      </c>
      <c r="Q267" t="b">
        <v>0</v>
      </c>
    </row>
    <row r="268" spans="1:17" x14ac:dyDescent="0.2">
      <c r="A268">
        <v>20</v>
      </c>
      <c r="B268" s="5">
        <v>45409</v>
      </c>
      <c r="C268" s="2">
        <v>0.375</v>
      </c>
      <c r="D268">
        <v>2</v>
      </c>
      <c r="E268" s="4" t="str">
        <f>_xlfn.XLOOKUP(J268,Divisions!A:A,Divisions!F:F)&amp;TEXT(D268,IF(Q268,"-P0","-00"))</f>
        <v>3NN-02</v>
      </c>
      <c r="F268" t="s">
        <v>76</v>
      </c>
      <c r="G268" s="8" t="str">
        <f>_xlfn.XLOOKUP(F268,Venues!A:A,Venues!B:B)</f>
        <v>SPC-2</v>
      </c>
      <c r="H268" s="8" t="str">
        <f>LEFT(G268,3)</f>
        <v>SPC</v>
      </c>
      <c r="I268" s="8" t="str">
        <f>RIGHT(G268,1)</f>
        <v>2</v>
      </c>
      <c r="J268" t="s">
        <v>73</v>
      </c>
      <c r="K268" t="s">
        <v>77</v>
      </c>
      <c r="L268" t="s">
        <v>78</v>
      </c>
      <c r="Q268" t="b">
        <v>0</v>
      </c>
    </row>
    <row r="269" spans="1:17" x14ac:dyDescent="0.2">
      <c r="A269">
        <v>54</v>
      </c>
      <c r="B269" s="5">
        <v>45409</v>
      </c>
      <c r="C269" s="2">
        <v>0.45833333333333331</v>
      </c>
      <c r="D269">
        <v>3</v>
      </c>
      <c r="E269" s="4" t="str">
        <f>_xlfn.XLOOKUP(J269,Divisions!A:A,Divisions!F:F)&amp;TEXT(D269,IF(Q269,"-P0","-00"))</f>
        <v>3NN-03</v>
      </c>
      <c r="F269" t="s">
        <v>72</v>
      </c>
      <c r="G269" s="8" t="str">
        <f>_xlfn.XLOOKUP(F269,Venues!A:A,Venues!B:B)</f>
        <v>SPC-1</v>
      </c>
      <c r="H269" s="8" t="str">
        <f>LEFT(G269,3)</f>
        <v>SPC</v>
      </c>
      <c r="I269" s="8" t="str">
        <f>RIGHT(G269,1)</f>
        <v>1</v>
      </c>
      <c r="J269" t="s">
        <v>73</v>
      </c>
      <c r="K269" t="s">
        <v>75</v>
      </c>
      <c r="L269" t="s">
        <v>132</v>
      </c>
      <c r="Q269" t="b">
        <v>0</v>
      </c>
    </row>
    <row r="270" spans="1:17" x14ac:dyDescent="0.2">
      <c r="A270">
        <v>55</v>
      </c>
      <c r="B270" s="5">
        <v>45409</v>
      </c>
      <c r="C270" s="2">
        <v>0.45833333333333331</v>
      </c>
      <c r="D270">
        <v>4</v>
      </c>
      <c r="E270" s="4" t="str">
        <f>_xlfn.XLOOKUP(J270,Divisions!A:A,Divisions!F:F)&amp;TEXT(D270,IF(Q270,"-P0","-00"))</f>
        <v>3NN-04</v>
      </c>
      <c r="F270" t="s">
        <v>76</v>
      </c>
      <c r="G270" s="8" t="str">
        <f>_xlfn.XLOOKUP(F270,Venues!A:A,Venues!B:B)</f>
        <v>SPC-2</v>
      </c>
      <c r="H270" s="8" t="str">
        <f>LEFT(G270,3)</f>
        <v>SPC</v>
      </c>
      <c r="I270" s="8" t="str">
        <f>RIGHT(G270,1)</f>
        <v>2</v>
      </c>
      <c r="J270" t="s">
        <v>73</v>
      </c>
      <c r="K270" t="s">
        <v>78</v>
      </c>
      <c r="L270" t="s">
        <v>74</v>
      </c>
      <c r="Q270" t="b">
        <v>0</v>
      </c>
    </row>
    <row r="271" spans="1:17" x14ac:dyDescent="0.2">
      <c r="A271">
        <v>91</v>
      </c>
      <c r="B271" s="5">
        <v>45409</v>
      </c>
      <c r="C271" s="2">
        <v>0.54166666666666663</v>
      </c>
      <c r="D271">
        <v>5</v>
      </c>
      <c r="E271" s="4" t="str">
        <f>_xlfn.XLOOKUP(J271,Divisions!A:A,Divisions!F:F)&amp;TEXT(D271,IF(Q271,"-P0","-00"))</f>
        <v>3NN-05</v>
      </c>
      <c r="F271" t="s">
        <v>72</v>
      </c>
      <c r="G271" s="8" t="str">
        <f>_xlfn.XLOOKUP(F271,Venues!A:A,Venues!B:B)</f>
        <v>SPC-1</v>
      </c>
      <c r="H271" s="8" t="str">
        <f>LEFT(G271,3)</f>
        <v>SPC</v>
      </c>
      <c r="I271" s="8" t="str">
        <f>RIGHT(G271,1)</f>
        <v>1</v>
      </c>
      <c r="J271" t="s">
        <v>73</v>
      </c>
      <c r="K271" t="s">
        <v>132</v>
      </c>
      <c r="L271" t="s">
        <v>77</v>
      </c>
      <c r="Q271" t="b">
        <v>0</v>
      </c>
    </row>
    <row r="272" spans="1:17" x14ac:dyDescent="0.2">
      <c r="A272">
        <v>129</v>
      </c>
      <c r="B272" s="5">
        <v>45409</v>
      </c>
      <c r="C272" s="2">
        <v>0.625</v>
      </c>
      <c r="D272">
        <v>1</v>
      </c>
      <c r="E272" s="4" t="str">
        <f>_xlfn.XLOOKUP(J272,Divisions!A:A,Divisions!F:F)&amp;TEXT(D272,IF(Q272,"-P0","-00"))</f>
        <v>3NN-P1</v>
      </c>
      <c r="F272" t="s">
        <v>72</v>
      </c>
      <c r="G272" s="8" t="str">
        <f>_xlfn.XLOOKUP(F272,Venues!A:A,Venues!B:B)</f>
        <v>SPC-1</v>
      </c>
      <c r="H272" s="8" t="str">
        <f>LEFT(G272,3)</f>
        <v>SPC</v>
      </c>
      <c r="I272" s="8" t="str">
        <f>RIGHT(G272,1)</f>
        <v>1</v>
      </c>
      <c r="J272" t="s">
        <v>73</v>
      </c>
      <c r="K272" t="str">
        <f>IF(O272="Div",LEFT($E272,3)&amp;" Seed #"&amp;M272,"Winner of "&amp;LEFT($E272,3)&amp;TEXT(M272,"-00"))</f>
        <v>3NN Seed #1</v>
      </c>
      <c r="L272" t="str">
        <f>IF(P272="Div",LEFT($E272,3)&amp;" Seed #"&amp;N272,"Winner of "&amp;LEFT($E272,3)&amp;TEXT(N272,"-00"))</f>
        <v>3NN Seed #2</v>
      </c>
      <c r="M272">
        <v>1</v>
      </c>
      <c r="N272">
        <v>2</v>
      </c>
      <c r="O272" t="s">
        <v>462</v>
      </c>
      <c r="P272" t="s">
        <v>462</v>
      </c>
      <c r="Q272" t="b">
        <v>1</v>
      </c>
    </row>
    <row r="273" spans="1:17" x14ac:dyDescent="0.2">
      <c r="A273">
        <v>30</v>
      </c>
      <c r="B273" s="5">
        <v>45409</v>
      </c>
      <c r="C273" s="2">
        <v>0.41666666666666669</v>
      </c>
      <c r="D273">
        <v>1</v>
      </c>
      <c r="E273" s="4" t="str">
        <f>_xlfn.XLOOKUP(J273,Divisions!A:A,Divisions!F:F)&amp;TEXT(D273,IF(Q273,"-P0","-00"))</f>
        <v>3WW-01</v>
      </c>
      <c r="F273" t="s">
        <v>109</v>
      </c>
      <c r="G273" s="8" t="str">
        <f>_xlfn.XLOOKUP(F273,Venues!A:A,Venues!B:B)</f>
        <v>PEC-F</v>
      </c>
      <c r="H273" s="8" t="str">
        <f>LEFT(G273,3)</f>
        <v>PEC</v>
      </c>
      <c r="I273" s="8" t="str">
        <f>RIGHT(G273,1)</f>
        <v>F</v>
      </c>
      <c r="J273" t="s">
        <v>110</v>
      </c>
      <c r="K273" t="s">
        <v>111</v>
      </c>
      <c r="L273" t="s">
        <v>112</v>
      </c>
      <c r="Q273" t="b">
        <v>0</v>
      </c>
    </row>
    <row r="274" spans="1:17" x14ac:dyDescent="0.2">
      <c r="A274">
        <v>53</v>
      </c>
      <c r="B274" s="5">
        <v>45409</v>
      </c>
      <c r="C274" s="2">
        <v>0.45833333333333331</v>
      </c>
      <c r="D274">
        <v>2</v>
      </c>
      <c r="E274" s="4" t="str">
        <f>_xlfn.XLOOKUP(J274,Divisions!A:A,Divisions!F:F)&amp;TEXT(D274,IF(Q274,"-P0","-00"))</f>
        <v>3WW-02</v>
      </c>
      <c r="F274" t="s">
        <v>143</v>
      </c>
      <c r="G274" s="8" t="str">
        <f>_xlfn.XLOOKUP(F274,Venues!A:A,Venues!B:B)</f>
        <v>PEC-C</v>
      </c>
      <c r="H274" s="8" t="str">
        <f>LEFT(G274,3)</f>
        <v>PEC</v>
      </c>
      <c r="I274" s="8" t="str">
        <f>RIGHT(G274,1)</f>
        <v>C</v>
      </c>
      <c r="J274" t="s">
        <v>110</v>
      </c>
      <c r="K274" t="s">
        <v>144</v>
      </c>
      <c r="L274" t="s">
        <v>145</v>
      </c>
      <c r="Q274" t="b">
        <v>0</v>
      </c>
    </row>
    <row r="275" spans="1:17" x14ac:dyDescent="0.2">
      <c r="A275">
        <v>62</v>
      </c>
      <c r="B275" s="5">
        <v>45409</v>
      </c>
      <c r="C275" s="2">
        <v>0.5</v>
      </c>
      <c r="D275">
        <v>3</v>
      </c>
      <c r="E275" s="4" t="str">
        <f>_xlfn.XLOOKUP(J275,Divisions!A:A,Divisions!F:F)&amp;TEXT(D275,IF(Q275,"-P0","-00"))</f>
        <v>3WW-03</v>
      </c>
      <c r="F275" t="s">
        <v>109</v>
      </c>
      <c r="G275" s="8" t="str">
        <f>_xlfn.XLOOKUP(F275,Venues!A:A,Venues!B:B)</f>
        <v>PEC-F</v>
      </c>
      <c r="H275" s="8" t="str">
        <f>LEFT(G275,3)</f>
        <v>PEC</v>
      </c>
      <c r="I275" s="8" t="str">
        <f>RIGHT(G275,1)</f>
        <v>F</v>
      </c>
      <c r="J275" t="s">
        <v>110</v>
      </c>
      <c r="K275" t="s">
        <v>151</v>
      </c>
      <c r="L275" t="s">
        <v>111</v>
      </c>
      <c r="Q275" t="b">
        <v>0</v>
      </c>
    </row>
    <row r="276" spans="1:17" x14ac:dyDescent="0.2">
      <c r="A276">
        <v>90</v>
      </c>
      <c r="B276" s="5">
        <v>45409</v>
      </c>
      <c r="C276" s="2">
        <v>0.54166666666666663</v>
      </c>
      <c r="D276">
        <v>4</v>
      </c>
      <c r="E276" s="4" t="str">
        <f>_xlfn.XLOOKUP(J276,Divisions!A:A,Divisions!F:F)&amp;TEXT(D276,IF(Q276,"-P0","-00"))</f>
        <v>3WW-04</v>
      </c>
      <c r="F276" t="s">
        <v>143</v>
      </c>
      <c r="G276" s="8" t="str">
        <f>_xlfn.XLOOKUP(F276,Venues!A:A,Venues!B:B)</f>
        <v>PEC-C</v>
      </c>
      <c r="H276" s="8" t="str">
        <f>LEFT(G276,3)</f>
        <v>PEC</v>
      </c>
      <c r="I276" s="8" t="str">
        <f>RIGHT(G276,1)</f>
        <v>C</v>
      </c>
      <c r="J276" t="s">
        <v>110</v>
      </c>
      <c r="K276" t="s">
        <v>145</v>
      </c>
      <c r="L276" t="s">
        <v>181</v>
      </c>
      <c r="Q276" t="b">
        <v>0</v>
      </c>
    </row>
    <row r="277" spans="1:17" x14ac:dyDescent="0.2">
      <c r="A277">
        <v>128</v>
      </c>
      <c r="B277" s="5">
        <v>45409</v>
      </c>
      <c r="C277" s="2">
        <v>0.625</v>
      </c>
      <c r="D277">
        <v>5</v>
      </c>
      <c r="E277" s="4" t="str">
        <f>_xlfn.XLOOKUP(J277,Divisions!A:A,Divisions!F:F)&amp;TEXT(D277,IF(Q277,"-P0","-00"))</f>
        <v>3WW-05</v>
      </c>
      <c r="F277" t="s">
        <v>143</v>
      </c>
      <c r="G277" s="8" t="str">
        <f>_xlfn.XLOOKUP(F277,Venues!A:A,Venues!B:B)</f>
        <v>PEC-C</v>
      </c>
      <c r="H277" s="8" t="str">
        <f>LEFT(G277,3)</f>
        <v>PEC</v>
      </c>
      <c r="I277" s="8" t="str">
        <f>RIGHT(G277,1)</f>
        <v>C</v>
      </c>
      <c r="J277" t="s">
        <v>110</v>
      </c>
      <c r="K277" t="s">
        <v>112</v>
      </c>
      <c r="L277" t="s">
        <v>144</v>
      </c>
      <c r="Q277" t="b">
        <v>0</v>
      </c>
    </row>
    <row r="278" spans="1:17" x14ac:dyDescent="0.2">
      <c r="A278">
        <v>145</v>
      </c>
      <c r="B278" s="5">
        <v>45409</v>
      </c>
      <c r="C278" s="2">
        <v>0.66666666666666663</v>
      </c>
      <c r="D278">
        <v>6</v>
      </c>
      <c r="E278" s="4" t="str">
        <f>_xlfn.XLOOKUP(J278,Divisions!A:A,Divisions!F:F)&amp;TEXT(D278,IF(Q278,"-P0","-00"))</f>
        <v>3WW-06</v>
      </c>
      <c r="F278" t="s">
        <v>109</v>
      </c>
      <c r="G278" s="8" t="str">
        <f>_xlfn.XLOOKUP(F278,Venues!A:A,Venues!B:B)</f>
        <v>PEC-F</v>
      </c>
      <c r="H278" s="8" t="str">
        <f>LEFT(G278,3)</f>
        <v>PEC</v>
      </c>
      <c r="I278" s="8" t="str">
        <f>RIGHT(G278,1)</f>
        <v>F</v>
      </c>
      <c r="J278" t="s">
        <v>110</v>
      </c>
      <c r="K278" t="s">
        <v>181</v>
      </c>
      <c r="L278" t="s">
        <v>151</v>
      </c>
      <c r="Q278" t="b">
        <v>0</v>
      </c>
    </row>
    <row r="279" spans="1:17" x14ac:dyDescent="0.2">
      <c r="A279">
        <v>180</v>
      </c>
      <c r="B279" s="5">
        <v>45409</v>
      </c>
      <c r="C279" s="2">
        <v>0.75</v>
      </c>
      <c r="D279">
        <v>1</v>
      </c>
      <c r="E279" s="4" t="str">
        <f>_xlfn.XLOOKUP(J279,Divisions!A:A,Divisions!F:F)&amp;TEXT(D279,IF(Q279,"-P0","-00"))</f>
        <v>3WW-P1</v>
      </c>
      <c r="F279" t="s">
        <v>109</v>
      </c>
      <c r="G279" s="8" t="str">
        <f>_xlfn.XLOOKUP(F279,Venues!A:A,Venues!B:B)</f>
        <v>PEC-F</v>
      </c>
      <c r="H279" s="8" t="str">
        <f>LEFT(G279,3)</f>
        <v>PEC</v>
      </c>
      <c r="I279" s="8" t="str">
        <f>RIGHT(G279,1)</f>
        <v>F</v>
      </c>
      <c r="J279" t="s">
        <v>110</v>
      </c>
      <c r="K279" t="str">
        <f>IF(O279="Div",LEFT($E279,3)&amp;" Seed #"&amp;M279,"Winner of "&amp;LEFT($E279,3)&amp;TEXT(M279,"-00"))</f>
        <v>3WW Seed #1</v>
      </c>
      <c r="L279" t="str">
        <f>IF(P279="Div",LEFT($E279,3)&amp;" Seed #"&amp;N279,"Winner of "&amp;LEFT($E279,3)&amp;TEXT(N279,"-00"))</f>
        <v>3WW Seed #2</v>
      </c>
      <c r="M279">
        <v>1</v>
      </c>
      <c r="N279">
        <v>2</v>
      </c>
      <c r="O279" t="s">
        <v>462</v>
      </c>
      <c r="P279" t="s">
        <v>462</v>
      </c>
      <c r="Q279" t="b">
        <v>1</v>
      </c>
    </row>
    <row r="280" spans="1:17" x14ac:dyDescent="0.2">
      <c r="A280">
        <v>11</v>
      </c>
      <c r="B280" s="5">
        <v>45409</v>
      </c>
      <c r="C280" s="2">
        <v>0.375</v>
      </c>
      <c r="D280">
        <v>6</v>
      </c>
      <c r="E280" s="4" t="str">
        <f>_xlfn.XLOOKUP(J280,Divisions!A:A,Divisions!F:F)&amp;TEXT(D280,IF(Q280,"-P0","-00"))</f>
        <v>4AM-06</v>
      </c>
      <c r="F280" t="s">
        <v>42</v>
      </c>
      <c r="G280" s="8" t="str">
        <f>_xlfn.XLOOKUP(F280,Venues!A:A,Venues!B:B)</f>
        <v>ARP-0</v>
      </c>
      <c r="H280" s="8" t="str">
        <f>LEFT(G280,3)</f>
        <v>ARP</v>
      </c>
      <c r="I280" s="8" t="str">
        <f>RIGHT(G280,1)</f>
        <v>0</v>
      </c>
      <c r="J280" t="s">
        <v>43</v>
      </c>
      <c r="K280" t="s">
        <v>44</v>
      </c>
      <c r="L280" t="s">
        <v>45</v>
      </c>
      <c r="Q280" t="b">
        <v>0</v>
      </c>
    </row>
    <row r="281" spans="1:17" x14ac:dyDescent="0.2">
      <c r="A281">
        <v>25</v>
      </c>
      <c r="B281" s="5">
        <v>45409</v>
      </c>
      <c r="C281" s="2">
        <v>0.39583333333333331</v>
      </c>
      <c r="D281">
        <v>1</v>
      </c>
      <c r="E281" s="4" t="str">
        <f>_xlfn.XLOOKUP(J281,Divisions!A:A,Divisions!F:F)&amp;TEXT(D281,IF(Q281,"-P0","-00"))</f>
        <v>4AM-01</v>
      </c>
      <c r="F281" t="s">
        <v>95</v>
      </c>
      <c r="G281" s="8" t="str">
        <f>_xlfn.XLOOKUP(F281,Venues!A:A,Venues!B:B)</f>
        <v>PAL-1</v>
      </c>
      <c r="H281" s="8" t="str">
        <f>LEFT(G281,3)</f>
        <v>PAL</v>
      </c>
      <c r="I281" s="8" t="str">
        <f>RIGHT(G281,1)</f>
        <v>1</v>
      </c>
      <c r="J281" t="s">
        <v>43</v>
      </c>
      <c r="K281" t="s">
        <v>96</v>
      </c>
      <c r="L281" t="s">
        <v>97</v>
      </c>
      <c r="Q281" t="b">
        <v>0</v>
      </c>
    </row>
    <row r="282" spans="1:17" x14ac:dyDescent="0.2">
      <c r="A282">
        <v>44</v>
      </c>
      <c r="B282" s="5">
        <v>45409</v>
      </c>
      <c r="C282" s="2">
        <v>0.45833333333333331</v>
      </c>
      <c r="D282">
        <v>5</v>
      </c>
      <c r="E282" s="4" t="str">
        <f>_xlfn.XLOOKUP(J282,Divisions!A:A,Divisions!F:F)&amp;TEXT(D282,IF(Q282,"-P0","-00"))</f>
        <v>4AM-05</v>
      </c>
      <c r="F282" t="s">
        <v>42</v>
      </c>
      <c r="G282" s="8" t="str">
        <f>_xlfn.XLOOKUP(F282,Venues!A:A,Venues!B:B)</f>
        <v>ARP-0</v>
      </c>
      <c r="H282" s="8" t="str">
        <f>LEFT(G282,3)</f>
        <v>ARP</v>
      </c>
      <c r="I282" s="8" t="str">
        <f>RIGHT(G282,1)</f>
        <v>0</v>
      </c>
      <c r="J282" t="s">
        <v>43</v>
      </c>
      <c r="K282" t="s">
        <v>45</v>
      </c>
      <c r="L282" t="s">
        <v>132</v>
      </c>
      <c r="Q282" t="b">
        <v>0</v>
      </c>
    </row>
    <row r="283" spans="1:17" x14ac:dyDescent="0.2">
      <c r="A283">
        <v>58</v>
      </c>
      <c r="B283" s="5">
        <v>45409</v>
      </c>
      <c r="C283" s="2">
        <v>0.47916666666666669</v>
      </c>
      <c r="D283">
        <v>2</v>
      </c>
      <c r="E283" s="4" t="str">
        <f>_xlfn.XLOOKUP(J283,Divisions!A:A,Divisions!F:F)&amp;TEXT(D283,IF(Q283,"-P0","-00"))</f>
        <v>4AM-02</v>
      </c>
      <c r="F283" t="s">
        <v>95</v>
      </c>
      <c r="G283" s="8" t="str">
        <f>_xlfn.XLOOKUP(F283,Venues!A:A,Venues!B:B)</f>
        <v>PAL-1</v>
      </c>
      <c r="H283" s="8" t="str">
        <f>LEFT(G283,3)</f>
        <v>PAL</v>
      </c>
      <c r="I283" s="8" t="str">
        <f>RIGHT(G283,1)</f>
        <v>1</v>
      </c>
      <c r="J283" t="s">
        <v>43</v>
      </c>
      <c r="K283" t="s">
        <v>148</v>
      </c>
      <c r="L283" t="s">
        <v>96</v>
      </c>
      <c r="Q283" t="b">
        <v>0</v>
      </c>
    </row>
    <row r="284" spans="1:17" x14ac:dyDescent="0.2">
      <c r="A284">
        <v>74</v>
      </c>
      <c r="B284" s="5">
        <v>45409</v>
      </c>
      <c r="C284" s="2">
        <v>0.54166666666666663</v>
      </c>
      <c r="D284">
        <v>4</v>
      </c>
      <c r="E284" s="4" t="str">
        <f>_xlfn.XLOOKUP(J284,Divisions!A:A,Divisions!F:F)&amp;TEXT(D284,IF(Q284,"-P0","-00"))</f>
        <v>4AM-04</v>
      </c>
      <c r="F284" t="s">
        <v>42</v>
      </c>
      <c r="G284" s="8" t="str">
        <f>_xlfn.XLOOKUP(F284,Venues!A:A,Venues!B:B)</f>
        <v>ARP-0</v>
      </c>
      <c r="H284" s="8" t="str">
        <f>LEFT(G284,3)</f>
        <v>ARP</v>
      </c>
      <c r="I284" s="8" t="str">
        <f>RIGHT(G284,1)</f>
        <v>0</v>
      </c>
      <c r="J284" t="s">
        <v>43</v>
      </c>
      <c r="K284" t="s">
        <v>132</v>
      </c>
      <c r="L284" t="s">
        <v>44</v>
      </c>
      <c r="Q284" t="b">
        <v>0</v>
      </c>
    </row>
    <row r="285" spans="1:17" x14ac:dyDescent="0.2">
      <c r="A285">
        <v>97</v>
      </c>
      <c r="B285" s="5">
        <v>45409</v>
      </c>
      <c r="C285" s="2">
        <v>0.5625</v>
      </c>
      <c r="D285">
        <v>3</v>
      </c>
      <c r="E285" s="4" t="str">
        <f>_xlfn.XLOOKUP(J285,Divisions!A:A,Divisions!F:F)&amp;TEXT(D285,IF(Q285,"-P0","-00"))</f>
        <v>4AM-03</v>
      </c>
      <c r="F285" t="s">
        <v>95</v>
      </c>
      <c r="G285" s="8" t="str">
        <f>_xlfn.XLOOKUP(F285,Venues!A:A,Venues!B:B)</f>
        <v>PAL-1</v>
      </c>
      <c r="H285" s="8" t="str">
        <f>LEFT(G285,3)</f>
        <v>PAL</v>
      </c>
      <c r="I285" s="8" t="str">
        <f>RIGHT(G285,1)</f>
        <v>1</v>
      </c>
      <c r="J285" t="s">
        <v>43</v>
      </c>
      <c r="K285" t="s">
        <v>97</v>
      </c>
      <c r="L285" t="s">
        <v>148</v>
      </c>
      <c r="Q285" t="b">
        <v>0</v>
      </c>
    </row>
    <row r="286" spans="1:17" x14ac:dyDescent="0.2">
      <c r="A286">
        <v>140</v>
      </c>
      <c r="B286" s="5">
        <v>45409</v>
      </c>
      <c r="C286" s="2">
        <v>0.64583333333333337</v>
      </c>
      <c r="D286">
        <v>1</v>
      </c>
      <c r="E286" s="4" t="str">
        <f>_xlfn.XLOOKUP(J286,Divisions!A:A,Divisions!F:F)&amp;TEXT(D286,IF(Q286,"-P0","-00"))</f>
        <v>4AM-P1</v>
      </c>
      <c r="F286" t="s">
        <v>95</v>
      </c>
      <c r="G286" s="8" t="str">
        <f>_xlfn.XLOOKUP(F286,Venues!A:A,Venues!B:B)</f>
        <v>PAL-1</v>
      </c>
      <c r="H286" s="8" t="str">
        <f>LEFT(G286,3)</f>
        <v>PAL</v>
      </c>
      <c r="I286" s="8" t="str">
        <f>RIGHT(G286,1)</f>
        <v>1</v>
      </c>
      <c r="J286" t="s">
        <v>43</v>
      </c>
      <c r="K286" t="str">
        <f>IF(O286="Div",LEFT($E286,3)&amp;" Seed #"&amp;M286,"Winner of "&amp;LEFT($E286,3)&amp;TEXT(M286,"-00"))</f>
        <v>4AM Seed #1</v>
      </c>
      <c r="L286" t="str">
        <f>IF(P286="Div",LEFT($E286,3)&amp;" Seed #"&amp;N286,"Winner of "&amp;LEFT($E286,3)&amp;TEXT(N286,"-00"))</f>
        <v>4AM Seed #2</v>
      </c>
      <c r="M286">
        <v>1</v>
      </c>
      <c r="N286">
        <v>2</v>
      </c>
      <c r="O286" t="s">
        <v>462</v>
      </c>
      <c r="P286" t="s">
        <v>462</v>
      </c>
      <c r="Q286" t="b">
        <v>1</v>
      </c>
    </row>
    <row r="287" spans="1:17" x14ac:dyDescent="0.2">
      <c r="A287">
        <v>92</v>
      </c>
      <c r="B287" s="5">
        <v>45409</v>
      </c>
      <c r="C287" s="2">
        <v>0.54166666666666663</v>
      </c>
      <c r="D287">
        <v>1</v>
      </c>
      <c r="E287" s="4" t="str">
        <f>_xlfn.XLOOKUP(J287,Divisions!A:A,Divisions!F:F)&amp;TEXT(D287,IF(Q287,"-P0","-00"))</f>
        <v>4CC-01</v>
      </c>
      <c r="F287" t="s">
        <v>76</v>
      </c>
      <c r="G287" s="8" t="str">
        <f>_xlfn.XLOOKUP(F287,Venues!A:A,Venues!B:B)</f>
        <v>SPC-2</v>
      </c>
      <c r="H287" s="8" t="str">
        <f>LEFT(G287,3)</f>
        <v>SPC</v>
      </c>
      <c r="I287" s="8" t="str">
        <f>RIGHT(G287,1)</f>
        <v>2</v>
      </c>
      <c r="J287" t="s">
        <v>182</v>
      </c>
      <c r="K287" t="s">
        <v>183</v>
      </c>
      <c r="L287" t="s">
        <v>135</v>
      </c>
      <c r="Q287" t="b">
        <v>0</v>
      </c>
    </row>
    <row r="288" spans="1:17" x14ac:dyDescent="0.2">
      <c r="A288">
        <v>130</v>
      </c>
      <c r="B288" s="5">
        <v>45409</v>
      </c>
      <c r="C288" s="2">
        <v>0.625</v>
      </c>
      <c r="D288">
        <v>2</v>
      </c>
      <c r="E288" s="4" t="str">
        <f>_xlfn.XLOOKUP(J288,Divisions!A:A,Divisions!F:F)&amp;TEXT(D288,IF(Q288,"-P0","-00"))</f>
        <v>4CC-02</v>
      </c>
      <c r="F288" t="s">
        <v>76</v>
      </c>
      <c r="G288" s="8" t="str">
        <f>_xlfn.XLOOKUP(F288,Venues!A:A,Venues!B:B)</f>
        <v>SPC-2</v>
      </c>
      <c r="H288" s="8" t="str">
        <f>LEFT(G288,3)</f>
        <v>SPC</v>
      </c>
      <c r="I288" s="8" t="str">
        <f>RIGHT(G288,1)</f>
        <v>2</v>
      </c>
      <c r="J288" t="s">
        <v>182</v>
      </c>
      <c r="K288" t="s">
        <v>180</v>
      </c>
      <c r="L288" t="s">
        <v>226</v>
      </c>
      <c r="Q288" t="b">
        <v>0</v>
      </c>
    </row>
    <row r="289" spans="1:17" x14ac:dyDescent="0.2">
      <c r="A289">
        <v>166</v>
      </c>
      <c r="B289" s="5">
        <v>45409</v>
      </c>
      <c r="C289" s="2">
        <v>0.70833333333333337</v>
      </c>
      <c r="D289">
        <v>4</v>
      </c>
      <c r="E289" s="4" t="str">
        <f>_xlfn.XLOOKUP(J289,Divisions!A:A,Divisions!F:F)&amp;TEXT(D289,IF(Q289,"-P0","-00"))</f>
        <v>4CC-04</v>
      </c>
      <c r="F289" t="s">
        <v>72</v>
      </c>
      <c r="G289" s="8" t="str">
        <f>_xlfn.XLOOKUP(F289,Venues!A:A,Venues!B:B)</f>
        <v>SPC-1</v>
      </c>
      <c r="H289" s="8" t="str">
        <f>LEFT(G289,3)</f>
        <v>SPC</v>
      </c>
      <c r="I289" s="8" t="str">
        <f>RIGHT(G289,1)</f>
        <v>1</v>
      </c>
      <c r="J289" t="s">
        <v>182</v>
      </c>
      <c r="K289" t="s">
        <v>135</v>
      </c>
      <c r="L289" t="s">
        <v>180</v>
      </c>
      <c r="Q289" t="b">
        <v>0</v>
      </c>
    </row>
    <row r="290" spans="1:17" x14ac:dyDescent="0.2">
      <c r="A290">
        <v>167</v>
      </c>
      <c r="B290" s="5">
        <v>45409</v>
      </c>
      <c r="C290" s="2">
        <v>0.70833333333333337</v>
      </c>
      <c r="D290">
        <v>3</v>
      </c>
      <c r="E290" s="4" t="str">
        <f>_xlfn.XLOOKUP(J290,Divisions!A:A,Divisions!F:F)&amp;TEXT(D290,IF(Q290,"-P0","-00"))</f>
        <v>4CC-03</v>
      </c>
      <c r="F290" t="s">
        <v>76</v>
      </c>
      <c r="G290" s="8" t="str">
        <f>_xlfn.XLOOKUP(F290,Venues!A:A,Venues!B:B)</f>
        <v>SPC-2</v>
      </c>
      <c r="H290" s="8" t="str">
        <f>LEFT(G290,3)</f>
        <v>SPC</v>
      </c>
      <c r="I290" s="8" t="str">
        <f>RIGHT(G290,1)</f>
        <v>2</v>
      </c>
      <c r="J290" t="s">
        <v>182</v>
      </c>
      <c r="K290" t="s">
        <v>226</v>
      </c>
      <c r="L290" t="s">
        <v>183</v>
      </c>
      <c r="Q290" t="b">
        <v>0</v>
      </c>
    </row>
    <row r="291" spans="1:17" x14ac:dyDescent="0.2">
      <c r="A291">
        <v>191</v>
      </c>
      <c r="B291" s="5">
        <v>45409</v>
      </c>
      <c r="C291" s="2">
        <v>0.79166666666666663</v>
      </c>
      <c r="D291">
        <v>1</v>
      </c>
      <c r="E291" s="4" t="str">
        <f>_xlfn.XLOOKUP(J291,Divisions!A:A,Divisions!F:F)&amp;TEXT(D291,IF(Q291,"-P0","-00"))</f>
        <v>4CC-P1</v>
      </c>
      <c r="F291" t="s">
        <v>76</v>
      </c>
      <c r="G291" s="8" t="str">
        <f>_xlfn.XLOOKUP(F291,Venues!A:A,Venues!B:B)</f>
        <v>SPC-2</v>
      </c>
      <c r="H291" s="8" t="str">
        <f>LEFT(G291,3)</f>
        <v>SPC</v>
      </c>
      <c r="I291" s="8" t="str">
        <f>RIGHT(G291,1)</f>
        <v>2</v>
      </c>
      <c r="J291" t="s">
        <v>182</v>
      </c>
      <c r="K291" t="str">
        <f>IF(O291="Div",LEFT($E291,3)&amp;" Seed #"&amp;M291,"Winner of "&amp;LEFT($E291,3)&amp;TEXT(M291,"-00"))</f>
        <v>4CC Seed #1</v>
      </c>
      <c r="L291" t="str">
        <f>IF(P291="Div",LEFT($E291,3)&amp;" Seed #"&amp;N291,"Winner of "&amp;LEFT($E291,3)&amp;TEXT(N291,"-00"))</f>
        <v>4CC Seed #2</v>
      </c>
      <c r="M291">
        <v>1</v>
      </c>
      <c r="N291">
        <v>2</v>
      </c>
      <c r="O291" t="s">
        <v>462</v>
      </c>
      <c r="P291" t="s">
        <v>462</v>
      </c>
      <c r="Q291" t="b">
        <v>1</v>
      </c>
    </row>
    <row r="292" spans="1:17" x14ac:dyDescent="0.2">
      <c r="A292">
        <v>52</v>
      </c>
      <c r="B292" s="5">
        <v>45409</v>
      </c>
      <c r="C292" s="2">
        <v>0.45833333333333331</v>
      </c>
      <c r="D292">
        <v>1</v>
      </c>
      <c r="E292" s="4" t="str">
        <f>_xlfn.XLOOKUP(J292,Divisions!A:A,Divisions!F:F)&amp;TEXT(D292,IF(Q292,"-P0","-00"))</f>
        <v>4CN-01</v>
      </c>
      <c r="F292" t="s">
        <v>139</v>
      </c>
      <c r="G292" s="8" t="str">
        <f>_xlfn.XLOOKUP(F292,Venues!A:A,Venues!B:B)</f>
        <v>NED-5</v>
      </c>
      <c r="H292" s="8" t="str">
        <f>LEFT(G292,3)</f>
        <v>NED</v>
      </c>
      <c r="I292" s="8" t="str">
        <f>RIGHT(G292,1)</f>
        <v>5</v>
      </c>
      <c r="J292" t="s">
        <v>140</v>
      </c>
      <c r="K292" t="s">
        <v>141</v>
      </c>
      <c r="L292" t="s">
        <v>142</v>
      </c>
      <c r="Q292" t="b">
        <v>0</v>
      </c>
    </row>
    <row r="293" spans="1:17" x14ac:dyDescent="0.2">
      <c r="A293">
        <v>96</v>
      </c>
      <c r="B293" s="5">
        <v>45409</v>
      </c>
      <c r="C293" s="2">
        <v>0.5625</v>
      </c>
      <c r="D293">
        <v>2</v>
      </c>
      <c r="E293" s="4" t="str">
        <f>_xlfn.XLOOKUP(J293,Divisions!A:A,Divisions!F:F)&amp;TEXT(D293,IF(Q293,"-P0","-00"))</f>
        <v>4CN-02</v>
      </c>
      <c r="F293" t="s">
        <v>187</v>
      </c>
      <c r="G293" s="8" t="str">
        <f>_xlfn.XLOOKUP(F293,Venues!A:A,Venues!B:B)</f>
        <v>NED-1</v>
      </c>
      <c r="H293" s="8" t="str">
        <f>LEFT(G293,3)</f>
        <v>NED</v>
      </c>
      <c r="I293" s="8" t="str">
        <f>RIGHT(G293,1)</f>
        <v>1</v>
      </c>
      <c r="J293" t="s">
        <v>140</v>
      </c>
      <c r="K293" t="s">
        <v>101</v>
      </c>
      <c r="L293" t="s">
        <v>188</v>
      </c>
      <c r="Q293" t="b">
        <v>0</v>
      </c>
    </row>
    <row r="294" spans="1:17" x14ac:dyDescent="0.2">
      <c r="A294">
        <v>105</v>
      </c>
      <c r="B294" s="5">
        <v>45409</v>
      </c>
      <c r="C294" s="2">
        <v>0.59375</v>
      </c>
      <c r="D294">
        <v>3</v>
      </c>
      <c r="E294" s="4" t="str">
        <f>_xlfn.XLOOKUP(J294,Divisions!A:A,Divisions!F:F)&amp;TEXT(D294,IF(Q294,"-P0","-00"))</f>
        <v>4CN-03</v>
      </c>
      <c r="F294" t="s">
        <v>203</v>
      </c>
      <c r="G294" s="8" t="str">
        <f>_xlfn.XLOOKUP(F294,Venues!A:A,Venues!B:B)</f>
        <v>NED-3</v>
      </c>
      <c r="H294" s="8" t="str">
        <f>LEFT(G294,3)</f>
        <v>NED</v>
      </c>
      <c r="I294" s="8" t="str">
        <f>RIGHT(G294,1)</f>
        <v>3</v>
      </c>
      <c r="J294" t="s">
        <v>140</v>
      </c>
      <c r="K294" t="s">
        <v>142</v>
      </c>
      <c r="L294" t="s">
        <v>48</v>
      </c>
      <c r="Q294" t="b">
        <v>0</v>
      </c>
    </row>
    <row r="295" spans="1:17" x14ac:dyDescent="0.2">
      <c r="A295">
        <v>139</v>
      </c>
      <c r="B295" s="5">
        <v>45409</v>
      </c>
      <c r="C295" s="2">
        <v>0.64583333333333337</v>
      </c>
      <c r="D295">
        <v>4</v>
      </c>
      <c r="E295" s="4" t="str">
        <f>_xlfn.XLOOKUP(J295,Divisions!A:A,Divisions!F:F)&amp;TEXT(D295,IF(Q295,"-P0","-00"))</f>
        <v>4CN-04</v>
      </c>
      <c r="F295" t="s">
        <v>187</v>
      </c>
      <c r="G295" s="8" t="str">
        <f>_xlfn.XLOOKUP(F295,Venues!A:A,Venues!B:B)</f>
        <v>NED-1</v>
      </c>
      <c r="H295" s="8" t="str">
        <f>LEFT(G295,3)</f>
        <v>NED</v>
      </c>
      <c r="I295" s="8" t="str">
        <f>RIGHT(G295,1)</f>
        <v>1</v>
      </c>
      <c r="J295" t="s">
        <v>140</v>
      </c>
      <c r="K295" t="s">
        <v>188</v>
      </c>
      <c r="L295" t="s">
        <v>141</v>
      </c>
      <c r="Q295" t="b">
        <v>0</v>
      </c>
    </row>
    <row r="296" spans="1:17" x14ac:dyDescent="0.2">
      <c r="A296">
        <v>150</v>
      </c>
      <c r="B296" s="5">
        <v>45409</v>
      </c>
      <c r="C296" s="2">
        <v>0.67708333333333337</v>
      </c>
      <c r="D296">
        <v>5</v>
      </c>
      <c r="E296" s="4" t="str">
        <f>_xlfn.XLOOKUP(J296,Divisions!A:A,Divisions!F:F)&amp;TEXT(D296,IF(Q296,"-P0","-00"))</f>
        <v>4CN-05</v>
      </c>
      <c r="F296" t="s">
        <v>203</v>
      </c>
      <c r="G296" s="8" t="str">
        <f>_xlfn.XLOOKUP(F296,Venues!A:A,Venues!B:B)</f>
        <v>NED-3</v>
      </c>
      <c r="H296" s="8" t="str">
        <f>LEFT(G296,3)</f>
        <v>NED</v>
      </c>
      <c r="I296" s="8" t="str">
        <f>RIGHT(G296,1)</f>
        <v>3</v>
      </c>
      <c r="J296" t="s">
        <v>140</v>
      </c>
      <c r="K296" t="s">
        <v>48</v>
      </c>
      <c r="L296" t="s">
        <v>101</v>
      </c>
      <c r="Q296" t="b">
        <v>0</v>
      </c>
    </row>
    <row r="297" spans="1:17" x14ac:dyDescent="0.2">
      <c r="A297">
        <v>184</v>
      </c>
      <c r="B297" s="5">
        <v>45409</v>
      </c>
      <c r="C297" s="2">
        <v>0.76041666666666663</v>
      </c>
      <c r="D297">
        <v>1</v>
      </c>
      <c r="E297" s="4" t="str">
        <f>_xlfn.XLOOKUP(J297,Divisions!A:A,Divisions!F:F)&amp;TEXT(D297,IF(Q297,"-P0","-00"))</f>
        <v>4CN-P1</v>
      </c>
      <c r="F297" t="s">
        <v>203</v>
      </c>
      <c r="G297" s="8" t="str">
        <f>_xlfn.XLOOKUP(F297,Venues!A:A,Venues!B:B)</f>
        <v>NED-3</v>
      </c>
      <c r="H297" s="8" t="str">
        <f>LEFT(G297,3)</f>
        <v>NED</v>
      </c>
      <c r="I297" s="8" t="str">
        <f>RIGHT(G297,1)</f>
        <v>3</v>
      </c>
      <c r="J297" t="s">
        <v>140</v>
      </c>
      <c r="K297" t="str">
        <f>IF(O297="Div",LEFT($E297,3)&amp;" Seed #"&amp;M297,"Winner of "&amp;LEFT($E297,3)&amp;TEXT(M297,"-00"))</f>
        <v>4CN Seed #1</v>
      </c>
      <c r="L297" t="str">
        <f>IF(P297="Div",LEFT($E297,3)&amp;" Seed #"&amp;N297,"Winner of "&amp;LEFT($E297,3)&amp;TEXT(N297,"-00"))</f>
        <v>4CN Seed #2</v>
      </c>
      <c r="M297">
        <v>1</v>
      </c>
      <c r="N297">
        <v>2</v>
      </c>
      <c r="O297" t="s">
        <v>462</v>
      </c>
      <c r="P297" t="s">
        <v>462</v>
      </c>
      <c r="Q297" t="b">
        <v>1</v>
      </c>
    </row>
  </sheetData>
  <sortState xmlns:xlrd2="http://schemas.microsoft.com/office/spreadsheetml/2017/richdata2" ref="A2:Q483">
    <sortCondition ref="J2:J483"/>
    <sortCondition ref="B2:B483"/>
    <sortCondition ref="C2:C483"/>
  </sortState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241E-DC65-3547-A236-C6F4DF8A17AA}">
  <dimension ref="A1:D186"/>
  <sheetViews>
    <sheetView topLeftCell="A50" workbookViewId="0">
      <selection activeCell="G14" sqref="G14"/>
    </sheetView>
  </sheetViews>
  <sheetFormatPr baseColWidth="10" defaultRowHeight="16" x14ac:dyDescent="0.2"/>
  <cols>
    <col min="1" max="1" width="8.5" bestFit="1" customWidth="1"/>
    <col min="2" max="2" width="43.1640625" bestFit="1" customWidth="1"/>
  </cols>
  <sheetData>
    <row r="1" spans="1:4" x14ac:dyDescent="0.2">
      <c r="A1" t="s">
        <v>323</v>
      </c>
      <c r="B1" t="s">
        <v>322</v>
      </c>
      <c r="C1" t="s">
        <v>349</v>
      </c>
      <c r="D1" t="s">
        <v>350</v>
      </c>
    </row>
    <row r="2" spans="1:4" x14ac:dyDescent="0.2">
      <c r="A2" t="s">
        <v>327</v>
      </c>
      <c r="B2" t="s">
        <v>127</v>
      </c>
      <c r="C2" t="s">
        <v>362</v>
      </c>
      <c r="D2" t="str">
        <f>IF(ISBLANK(C2),"",A2&amp;C2)</f>
        <v>8CCNEP</v>
      </c>
    </row>
    <row r="3" spans="1:4" x14ac:dyDescent="0.2">
      <c r="A3" t="s">
        <v>326</v>
      </c>
      <c r="B3" t="s">
        <v>130</v>
      </c>
      <c r="C3" t="s">
        <v>363</v>
      </c>
      <c r="D3" t="str">
        <f>IF(ISBLANK(C3),"",A3&amp;C3)</f>
        <v>9AMNEB</v>
      </c>
    </row>
    <row r="4" spans="1:4" x14ac:dyDescent="0.2">
      <c r="A4" t="s">
        <v>328</v>
      </c>
      <c r="B4" t="s">
        <v>128</v>
      </c>
      <c r="C4" t="s">
        <v>364</v>
      </c>
      <c r="D4" t="str">
        <f>IF(ISBLANK(C4),"",A4&amp;C4)</f>
        <v>9CCPLE</v>
      </c>
    </row>
    <row r="5" spans="1:4" x14ac:dyDescent="0.2">
      <c r="A5" t="s">
        <v>326</v>
      </c>
      <c r="B5" t="s">
        <v>15</v>
      </c>
      <c r="C5" t="s">
        <v>365</v>
      </c>
      <c r="D5" t="str">
        <f>IF(ISBLANK(C5),"",A5&amp;C5)</f>
        <v>9AMABA</v>
      </c>
    </row>
    <row r="6" spans="1:4" x14ac:dyDescent="0.2">
      <c r="A6" t="s">
        <v>333</v>
      </c>
      <c r="B6" t="s">
        <v>214</v>
      </c>
      <c r="C6" t="s">
        <v>366</v>
      </c>
      <c r="D6" t="str">
        <f>IF(ISBLANK(C6),"",A6&amp;C6)</f>
        <v>5XXAVB</v>
      </c>
    </row>
    <row r="7" spans="1:4" x14ac:dyDescent="0.2">
      <c r="A7" t="s">
        <v>329</v>
      </c>
      <c r="B7" t="s">
        <v>238</v>
      </c>
      <c r="C7" t="s">
        <v>367</v>
      </c>
      <c r="D7" t="str">
        <f>IF(ISBLANK(C7),"",A7&amp;C7)</f>
        <v>7AMBUJ</v>
      </c>
    </row>
    <row r="8" spans="1:4" x14ac:dyDescent="0.2">
      <c r="A8" t="s">
        <v>338</v>
      </c>
      <c r="B8" t="s">
        <v>153</v>
      </c>
      <c r="C8" t="s">
        <v>368</v>
      </c>
      <c r="D8" t="str">
        <f>IF(ISBLANK(C8),"",A8&amp;C8)</f>
        <v>8CNBCP</v>
      </c>
    </row>
    <row r="9" spans="1:4" x14ac:dyDescent="0.2">
      <c r="A9" t="s">
        <v>339</v>
      </c>
      <c r="B9" t="s">
        <v>234</v>
      </c>
      <c r="C9" t="s">
        <v>369</v>
      </c>
      <c r="D9" t="str">
        <f>IF(ISBLANK(C9),"",A9&amp;C9)</f>
        <v>7CWBER</v>
      </c>
    </row>
    <row r="10" spans="1:4" x14ac:dyDescent="0.2">
      <c r="A10" t="s">
        <v>345</v>
      </c>
      <c r="B10" t="s">
        <v>223</v>
      </c>
      <c r="C10" t="s">
        <v>369</v>
      </c>
      <c r="D10" t="str">
        <f>IF(ISBLANK(C10),"",A10&amp;C10)</f>
        <v>5CCBER</v>
      </c>
    </row>
    <row r="11" spans="1:4" x14ac:dyDescent="0.2">
      <c r="A11" t="s">
        <v>344</v>
      </c>
      <c r="B11" t="s">
        <v>142</v>
      </c>
      <c r="C11" t="s">
        <v>369</v>
      </c>
      <c r="D11" t="str">
        <f>IF(ISBLANK(C11),"",A11&amp;C11)</f>
        <v>4CNBER</v>
      </c>
    </row>
    <row r="12" spans="1:4" x14ac:dyDescent="0.2">
      <c r="A12" t="s">
        <v>338</v>
      </c>
      <c r="B12" t="s">
        <v>107</v>
      </c>
      <c r="C12" t="s">
        <v>369</v>
      </c>
      <c r="D12" t="str">
        <f>IF(ISBLANK(C12),"",A12&amp;C12)</f>
        <v>8CNBER</v>
      </c>
    </row>
    <row r="13" spans="1:4" x14ac:dyDescent="0.2">
      <c r="A13" t="s">
        <v>341</v>
      </c>
      <c r="B13" t="s">
        <v>178</v>
      </c>
      <c r="C13" t="s">
        <v>369</v>
      </c>
      <c r="D13" t="str">
        <f>IF(ISBLANK(C13),"",A13&amp;C13)</f>
        <v>8AMBER</v>
      </c>
    </row>
    <row r="14" spans="1:4" x14ac:dyDescent="0.2">
      <c r="A14" t="s">
        <v>344</v>
      </c>
      <c r="B14" t="s">
        <v>188</v>
      </c>
      <c r="C14" t="s">
        <v>370</v>
      </c>
      <c r="D14" t="str">
        <f>IF(ISBLANK(C14),"",A14&amp;C14)</f>
        <v>4CNBKH</v>
      </c>
    </row>
    <row r="15" spans="1:4" x14ac:dyDescent="0.2">
      <c r="A15" t="s">
        <v>326</v>
      </c>
      <c r="B15" t="s">
        <v>38</v>
      </c>
      <c r="C15" t="s">
        <v>371</v>
      </c>
      <c r="D15" t="str">
        <f>IF(ISBLANK(C15),"",A15&amp;C15)</f>
        <v>9AMCAL</v>
      </c>
    </row>
    <row r="16" spans="1:4" x14ac:dyDescent="0.2">
      <c r="A16" t="s">
        <v>325</v>
      </c>
      <c r="B16" t="s">
        <v>233</v>
      </c>
      <c r="C16" t="s">
        <v>373</v>
      </c>
      <c r="D16" t="str">
        <f>IF(ISBLANK(C16),"",A16&amp;C16)</f>
        <v>8CEMAR</v>
      </c>
    </row>
    <row r="17" spans="1:4" x14ac:dyDescent="0.2">
      <c r="A17" t="s">
        <v>325</v>
      </c>
      <c r="B17" t="s">
        <v>12</v>
      </c>
      <c r="C17" t="s">
        <v>374</v>
      </c>
      <c r="D17" t="str">
        <f>IF(ISBLANK(C17),"",A17&amp;C17)</f>
        <v>8CEMOL</v>
      </c>
    </row>
    <row r="18" spans="1:4" x14ac:dyDescent="0.2">
      <c r="A18" t="s">
        <v>347</v>
      </c>
      <c r="B18" t="s">
        <v>221</v>
      </c>
      <c r="C18" t="s">
        <v>375</v>
      </c>
      <c r="D18" t="str">
        <f>IF(ISBLANK(C18),"",A18&amp;C18)</f>
        <v>5CWCJS</v>
      </c>
    </row>
    <row r="19" spans="1:4" x14ac:dyDescent="0.2">
      <c r="A19" t="s">
        <v>335</v>
      </c>
      <c r="B19" t="s">
        <v>66</v>
      </c>
      <c r="C19" t="s">
        <v>376</v>
      </c>
      <c r="D19" t="str">
        <f>IF(ISBLANK(C19),"",A19&amp;C19)</f>
        <v>5AMCJR</v>
      </c>
    </row>
    <row r="20" spans="1:4" x14ac:dyDescent="0.2">
      <c r="A20" t="s">
        <v>339</v>
      </c>
      <c r="B20" t="s">
        <v>102</v>
      </c>
      <c r="C20" t="s">
        <v>376</v>
      </c>
      <c r="D20" t="str">
        <f>IF(ISBLANK(C20),"",A20&amp;C20)</f>
        <v>7CWCJR</v>
      </c>
    </row>
    <row r="21" spans="1:4" x14ac:dyDescent="0.2">
      <c r="A21" t="s">
        <v>346</v>
      </c>
      <c r="B21" t="s">
        <v>180</v>
      </c>
      <c r="C21" t="s">
        <v>377</v>
      </c>
      <c r="D21" t="str">
        <f>IF(ISBLANK(C21),"",A21&amp;C21)</f>
        <v>4CCCKC</v>
      </c>
    </row>
    <row r="22" spans="1:4" x14ac:dyDescent="0.2">
      <c r="A22" t="s">
        <v>333</v>
      </c>
      <c r="B22" t="s">
        <v>180</v>
      </c>
      <c r="C22" t="s">
        <v>377</v>
      </c>
      <c r="D22" t="str">
        <f>IF(ISBLANK(C22),"",A22&amp;C22)</f>
        <v>5XXCKC</v>
      </c>
    </row>
    <row r="23" spans="1:4" x14ac:dyDescent="0.2">
      <c r="A23" t="s">
        <v>340</v>
      </c>
      <c r="B23" t="s">
        <v>191</v>
      </c>
      <c r="C23" t="s">
        <v>377</v>
      </c>
      <c r="D23" t="str">
        <f>IF(ISBLANK(C23),"",A23&amp;C23)</f>
        <v>9CECKC</v>
      </c>
    </row>
    <row r="24" spans="1:4" x14ac:dyDescent="0.2">
      <c r="A24" t="s">
        <v>333</v>
      </c>
      <c r="B24" t="s">
        <v>245</v>
      </c>
      <c r="C24" t="s">
        <v>378</v>
      </c>
      <c r="D24" t="str">
        <f>IF(ISBLANK(C24),"",A24&amp;C24)</f>
        <v>5XXCRU</v>
      </c>
    </row>
    <row r="25" spans="1:4" x14ac:dyDescent="0.2">
      <c r="A25" t="s">
        <v>329</v>
      </c>
      <c r="B25" t="s">
        <v>31</v>
      </c>
      <c r="C25" t="s">
        <v>378</v>
      </c>
      <c r="D25" t="str">
        <f>IF(ISBLANK(C25),"",A25&amp;C25)</f>
        <v>7AMCRU</v>
      </c>
    </row>
    <row r="26" spans="1:4" x14ac:dyDescent="0.2">
      <c r="A26" t="s">
        <v>329</v>
      </c>
      <c r="B26" t="s">
        <v>124</v>
      </c>
      <c r="C26" t="s">
        <v>379</v>
      </c>
      <c r="D26" t="str">
        <f>IF(ISBLANK(C26),"",A26&amp;C26)</f>
        <v>7AMCOL</v>
      </c>
    </row>
    <row r="27" spans="1:4" x14ac:dyDescent="0.2">
      <c r="A27" t="s">
        <v>341</v>
      </c>
      <c r="B27" t="s">
        <v>94</v>
      </c>
      <c r="C27" t="s">
        <v>380</v>
      </c>
      <c r="D27" t="str">
        <f>IF(ISBLANK(C27),"",A27&amp;C27)</f>
        <v>8AMCNA</v>
      </c>
    </row>
    <row r="28" spans="1:4" x14ac:dyDescent="0.2">
      <c r="A28" t="s">
        <v>342</v>
      </c>
      <c r="B28" t="s">
        <v>204</v>
      </c>
      <c r="C28" t="s">
        <v>381</v>
      </c>
      <c r="D28" t="str">
        <f>IF(ISBLANK(C28),"",A28&amp;C28)</f>
        <v>9NNCPA</v>
      </c>
    </row>
    <row r="29" spans="1:4" x14ac:dyDescent="0.2">
      <c r="A29" t="s">
        <v>326</v>
      </c>
      <c r="B29" t="s">
        <v>232</v>
      </c>
      <c r="C29" t="s">
        <v>381</v>
      </c>
      <c r="D29" t="str">
        <f>IF(ISBLANK(C29),"",A29&amp;C29)</f>
        <v>9AMCPA</v>
      </c>
    </row>
    <row r="30" spans="1:4" x14ac:dyDescent="0.2">
      <c r="A30" t="s">
        <v>335</v>
      </c>
      <c r="B30" t="s">
        <v>136</v>
      </c>
      <c r="C30" t="s">
        <v>382</v>
      </c>
      <c r="D30" t="str">
        <f>IF(ISBLANK(C30),"",A30&amp;C30)</f>
        <v>5AMDI9</v>
      </c>
    </row>
    <row r="31" spans="1:4" x14ac:dyDescent="0.2">
      <c r="A31" t="s">
        <v>327</v>
      </c>
      <c r="B31" t="s">
        <v>19</v>
      </c>
      <c r="C31" t="s">
        <v>383</v>
      </c>
      <c r="D31" t="str">
        <f>IF(ISBLANK(C31),"",A31&amp;C31)</f>
        <v>8CCDMG</v>
      </c>
    </row>
    <row r="32" spans="1:4" x14ac:dyDescent="0.2">
      <c r="A32" t="s">
        <v>346</v>
      </c>
      <c r="B32" t="s">
        <v>135</v>
      </c>
      <c r="C32" t="s">
        <v>384</v>
      </c>
      <c r="D32" t="str">
        <f>IF(ISBLANK(C32),"",A32&amp;C32)</f>
        <v>4CCEBC</v>
      </c>
    </row>
    <row r="33" spans="1:4" x14ac:dyDescent="0.2">
      <c r="A33" t="s">
        <v>334</v>
      </c>
      <c r="B33" t="s">
        <v>135</v>
      </c>
      <c r="C33" t="s">
        <v>384</v>
      </c>
      <c r="D33" t="str">
        <f>IF(ISBLANK(C33),"",A33&amp;C33)</f>
        <v>7CCEBC</v>
      </c>
    </row>
    <row r="34" spans="1:4" x14ac:dyDescent="0.2">
      <c r="A34" t="s">
        <v>345</v>
      </c>
      <c r="B34" t="s">
        <v>222</v>
      </c>
      <c r="C34" t="s">
        <v>355</v>
      </c>
      <c r="D34" t="str">
        <f>IF(ISBLANK(C34),"",A34&amp;C34)</f>
        <v>5CCECP</v>
      </c>
    </row>
    <row r="35" spans="1:4" x14ac:dyDescent="0.2">
      <c r="A35" t="s">
        <v>343</v>
      </c>
      <c r="B35" t="s">
        <v>151</v>
      </c>
      <c r="C35" t="s">
        <v>355</v>
      </c>
      <c r="D35" t="str">
        <f>IF(ISBLANK(C35),"",A35&amp;C35)</f>
        <v>3WWECP</v>
      </c>
    </row>
    <row r="36" spans="1:4" x14ac:dyDescent="0.2">
      <c r="A36" t="s">
        <v>337</v>
      </c>
      <c r="B36" t="s">
        <v>74</v>
      </c>
      <c r="C36" t="s">
        <v>348</v>
      </c>
      <c r="D36" t="str">
        <f>IF(ISBLANK(C36),"",A36&amp;C36)</f>
        <v>3NNEEP</v>
      </c>
    </row>
    <row r="37" spans="1:4" x14ac:dyDescent="0.2">
      <c r="A37" t="s">
        <v>330</v>
      </c>
      <c r="B37" t="s">
        <v>125</v>
      </c>
      <c r="C37" t="s">
        <v>348</v>
      </c>
      <c r="D37" t="str">
        <f>IF(ISBLANK(C37),"",A37&amp;C37)</f>
        <v>6AMEEP</v>
      </c>
    </row>
    <row r="38" spans="1:4" x14ac:dyDescent="0.2">
      <c r="A38" t="s">
        <v>332</v>
      </c>
      <c r="B38" t="s">
        <v>70</v>
      </c>
      <c r="C38" t="s">
        <v>351</v>
      </c>
      <c r="D38" t="str">
        <f>IF(ISBLANK(C38),"",A38&amp;C38)</f>
        <v>6CCFBB</v>
      </c>
    </row>
    <row r="39" spans="1:4" x14ac:dyDescent="0.2">
      <c r="A39" t="s">
        <v>336</v>
      </c>
      <c r="B39" t="s">
        <v>70</v>
      </c>
      <c r="C39" t="s">
        <v>351</v>
      </c>
      <c r="D39" t="str">
        <f>IF(ISBLANK(C39),"",A39&amp;C39)</f>
        <v>7CNFBB</v>
      </c>
    </row>
    <row r="40" spans="1:4" x14ac:dyDescent="0.2">
      <c r="A40" t="s">
        <v>342</v>
      </c>
      <c r="B40" t="s">
        <v>70</v>
      </c>
      <c r="C40" t="s">
        <v>351</v>
      </c>
      <c r="D40" t="str">
        <f>IF(ISBLANK(C40),"",A40&amp;C40)</f>
        <v>9NNFBB</v>
      </c>
    </row>
    <row r="41" spans="1:4" x14ac:dyDescent="0.2">
      <c r="A41" t="s">
        <v>337</v>
      </c>
      <c r="B41" t="s">
        <v>77</v>
      </c>
      <c r="C41" t="s">
        <v>351</v>
      </c>
      <c r="D41" t="str">
        <f>IF(ISBLANK(C41),"",A41&amp;C41)</f>
        <v>3NNFBB</v>
      </c>
    </row>
    <row r="42" spans="1:4" x14ac:dyDescent="0.2">
      <c r="A42" t="s">
        <v>333</v>
      </c>
      <c r="B42" t="s">
        <v>77</v>
      </c>
      <c r="C42" t="s">
        <v>351</v>
      </c>
      <c r="D42" t="str">
        <f>IF(ISBLANK(C42),"",A42&amp;C42)</f>
        <v>5XXFBB</v>
      </c>
    </row>
    <row r="43" spans="1:4" x14ac:dyDescent="0.2">
      <c r="A43" t="s">
        <v>326</v>
      </c>
      <c r="B43" t="s">
        <v>126</v>
      </c>
      <c r="C43" t="s">
        <v>385</v>
      </c>
      <c r="D43" t="str">
        <f>IF(ISBLANK(C43),"",A43&amp;C43)</f>
        <v>9AMFUL</v>
      </c>
    </row>
    <row r="44" spans="1:4" x14ac:dyDescent="0.2">
      <c r="A44" t="s">
        <v>327</v>
      </c>
      <c r="B44" t="s">
        <v>228</v>
      </c>
      <c r="C44" t="s">
        <v>386</v>
      </c>
      <c r="D44" t="str">
        <f>IF(ISBLANK(C44),"",A44&amp;C44)</f>
        <v>8CCGEN</v>
      </c>
    </row>
    <row r="45" spans="1:4" x14ac:dyDescent="0.2">
      <c r="A45" t="s">
        <v>333</v>
      </c>
      <c r="B45" t="s">
        <v>56</v>
      </c>
      <c r="C45" t="s">
        <v>387</v>
      </c>
      <c r="D45" t="str">
        <f>IF(ISBLANK(C45),"",A45&amp;C45)</f>
        <v>5XXGHO</v>
      </c>
    </row>
    <row r="46" spans="1:4" x14ac:dyDescent="0.2">
      <c r="A46" t="s">
        <v>329</v>
      </c>
      <c r="B46" t="s">
        <v>242</v>
      </c>
      <c r="C46" t="s">
        <v>388</v>
      </c>
      <c r="D46" t="str">
        <f>IF(ISBLANK(C46),"",A46&amp;C46)</f>
        <v>7AMGVA</v>
      </c>
    </row>
    <row r="47" spans="1:4" x14ac:dyDescent="0.2">
      <c r="A47" t="s">
        <v>329</v>
      </c>
      <c r="B47" t="s">
        <v>206</v>
      </c>
      <c r="C47" t="s">
        <v>389</v>
      </c>
      <c r="D47" t="str">
        <f>IF(ISBLANK(C47),"",A47&amp;C47)</f>
        <v>7AMGRI</v>
      </c>
    </row>
    <row r="48" spans="1:4" x14ac:dyDescent="0.2">
      <c r="A48" t="s">
        <v>330</v>
      </c>
      <c r="B48" t="s">
        <v>209</v>
      </c>
      <c r="C48" t="s">
        <v>360</v>
      </c>
      <c r="D48" t="str">
        <f>IF(ISBLANK(C48),"",A48&amp;C48)</f>
        <v>6AMGRT</v>
      </c>
    </row>
    <row r="49" spans="1:4" x14ac:dyDescent="0.2">
      <c r="A49" t="s">
        <v>336</v>
      </c>
      <c r="B49" t="s">
        <v>173</v>
      </c>
      <c r="C49" t="s">
        <v>360</v>
      </c>
      <c r="D49" t="str">
        <f>IF(ISBLANK(C49),"",A49&amp;C49)</f>
        <v>7CNGRT</v>
      </c>
    </row>
    <row r="50" spans="1:4" x14ac:dyDescent="0.2">
      <c r="A50" t="s">
        <v>331</v>
      </c>
      <c r="B50" t="s">
        <v>96</v>
      </c>
      <c r="C50" t="s">
        <v>360</v>
      </c>
      <c r="D50" t="str">
        <f>IF(ISBLANK(C50),"",A50&amp;C50)</f>
        <v>4AMGRT</v>
      </c>
    </row>
    <row r="51" spans="1:4" x14ac:dyDescent="0.2">
      <c r="A51" t="s">
        <v>333</v>
      </c>
      <c r="B51" t="s">
        <v>134</v>
      </c>
      <c r="C51" t="s">
        <v>360</v>
      </c>
      <c r="D51" t="str">
        <f>IF(ISBLANK(C51),"",A51&amp;C51)</f>
        <v>5XXGRT</v>
      </c>
    </row>
    <row r="52" spans="1:4" x14ac:dyDescent="0.2">
      <c r="A52" t="s">
        <v>343</v>
      </c>
      <c r="B52" t="s">
        <v>112</v>
      </c>
      <c r="C52" t="s">
        <v>356</v>
      </c>
      <c r="D52" t="str">
        <f>IF(ISBLANK(C52),"",A52&amp;C52)</f>
        <v>3WWHAM</v>
      </c>
    </row>
    <row r="53" spans="1:4" x14ac:dyDescent="0.2">
      <c r="A53" t="s">
        <v>325</v>
      </c>
      <c r="B53" t="s">
        <v>158</v>
      </c>
      <c r="C53" t="s">
        <v>356</v>
      </c>
      <c r="D53" t="str">
        <f>IF(ISBLANK(C53),"",A53&amp;C53)</f>
        <v>8CEHAM</v>
      </c>
    </row>
    <row r="54" spans="1:4" x14ac:dyDescent="0.2">
      <c r="A54" t="s">
        <v>339</v>
      </c>
      <c r="B54" t="s">
        <v>86</v>
      </c>
      <c r="C54" t="s">
        <v>356</v>
      </c>
      <c r="D54" t="str">
        <f>IF(ISBLANK(C54),"",A54&amp;C54)</f>
        <v>7CWHAM</v>
      </c>
    </row>
    <row r="55" spans="1:4" x14ac:dyDescent="0.2">
      <c r="A55" t="s">
        <v>331</v>
      </c>
      <c r="B55" t="s">
        <v>148</v>
      </c>
      <c r="C55" t="s">
        <v>361</v>
      </c>
      <c r="D55" t="str">
        <f>IF(ISBLANK(C55),"",A55&amp;C55)</f>
        <v>4AMHBC</v>
      </c>
    </row>
    <row r="56" spans="1:4" x14ac:dyDescent="0.2">
      <c r="A56" t="s">
        <v>324</v>
      </c>
      <c r="B56" t="s">
        <v>7</v>
      </c>
      <c r="C56" t="s">
        <v>390</v>
      </c>
      <c r="D56" t="str">
        <f>IF(ISBLANK(C56),"",A56&amp;C56)</f>
        <v>8NAHIL</v>
      </c>
    </row>
    <row r="57" spans="1:4" x14ac:dyDescent="0.2">
      <c r="A57" t="s">
        <v>325</v>
      </c>
      <c r="B57" t="s">
        <v>123</v>
      </c>
      <c r="C57" t="s">
        <v>390</v>
      </c>
      <c r="D57" t="str">
        <f>IF(ISBLANK(C57),"",A57&amp;C57)</f>
        <v>8CEHIL</v>
      </c>
    </row>
    <row r="58" spans="1:4" x14ac:dyDescent="0.2">
      <c r="A58" t="s">
        <v>332</v>
      </c>
      <c r="B58" t="s">
        <v>160</v>
      </c>
      <c r="C58" t="s">
        <v>391</v>
      </c>
      <c r="D58" t="str">
        <f>IF(ISBLANK(C58),"",A58&amp;C58)</f>
        <v>6CCHOP</v>
      </c>
    </row>
    <row r="59" spans="1:4" x14ac:dyDescent="0.2">
      <c r="A59" t="s">
        <v>339</v>
      </c>
      <c r="B59" t="s">
        <v>186</v>
      </c>
      <c r="C59" t="s">
        <v>392</v>
      </c>
      <c r="D59" t="str">
        <f>IF(ISBLANK(C59),"",A59&amp;C59)</f>
        <v>7CWHUD</v>
      </c>
    </row>
    <row r="60" spans="1:4" x14ac:dyDescent="0.2">
      <c r="A60" t="s">
        <v>347</v>
      </c>
      <c r="B60" t="s">
        <v>202</v>
      </c>
      <c r="C60" t="s">
        <v>393</v>
      </c>
      <c r="D60" t="str">
        <f>IF(ISBLANK(C60),"",A60&amp;C60)</f>
        <v>5CWINT</v>
      </c>
    </row>
    <row r="61" spans="1:4" x14ac:dyDescent="0.2">
      <c r="A61" t="s">
        <v>332</v>
      </c>
      <c r="B61" t="s">
        <v>52</v>
      </c>
      <c r="C61" t="s">
        <v>393</v>
      </c>
      <c r="D61" t="str">
        <f>IF(ISBLANK(C61),"",A61&amp;C61)</f>
        <v>6CCINT</v>
      </c>
    </row>
    <row r="62" spans="1:4" x14ac:dyDescent="0.2">
      <c r="A62" t="s">
        <v>325</v>
      </c>
      <c r="B62" t="s">
        <v>40</v>
      </c>
      <c r="C62" t="s">
        <v>393</v>
      </c>
      <c r="D62" t="str">
        <f>IF(ISBLANK(C62),"",A62&amp;C62)</f>
        <v>8CEINT</v>
      </c>
    </row>
    <row r="63" spans="1:4" x14ac:dyDescent="0.2">
      <c r="A63" t="s">
        <v>341</v>
      </c>
      <c r="B63" t="s">
        <v>179</v>
      </c>
      <c r="C63" t="s">
        <v>393</v>
      </c>
      <c r="D63" t="str">
        <f>IF(ISBLANK(C63),"",A63&amp;C63)</f>
        <v>8AMINT</v>
      </c>
    </row>
    <row r="64" spans="1:4" x14ac:dyDescent="0.2">
      <c r="A64" t="s">
        <v>326</v>
      </c>
      <c r="B64" t="s">
        <v>159</v>
      </c>
      <c r="C64" t="s">
        <v>393</v>
      </c>
      <c r="D64" t="str">
        <f>IF(ISBLANK(C64),"",A64&amp;C64)</f>
        <v>9AMINT</v>
      </c>
    </row>
    <row r="65" spans="1:4" x14ac:dyDescent="0.2">
      <c r="A65" t="s">
        <v>332</v>
      </c>
      <c r="B65" t="s">
        <v>133</v>
      </c>
      <c r="C65" t="s">
        <v>394</v>
      </c>
      <c r="D65" t="str">
        <f>IF(ISBLANK(C65),"",A65&amp;C65)</f>
        <v>6CCFE9</v>
      </c>
    </row>
    <row r="66" spans="1:4" x14ac:dyDescent="0.2">
      <c r="A66" t="s">
        <v>324</v>
      </c>
      <c r="B66" t="s">
        <v>122</v>
      </c>
      <c r="C66" t="s">
        <v>394</v>
      </c>
      <c r="D66" t="str">
        <f>IF(ISBLANK(C66),"",A66&amp;C66)</f>
        <v>8NAFE9</v>
      </c>
    </row>
    <row r="67" spans="1:4" x14ac:dyDescent="0.2">
      <c r="A67" t="s">
        <v>343</v>
      </c>
      <c r="B67" t="s">
        <v>181</v>
      </c>
      <c r="C67" t="s">
        <v>357</v>
      </c>
      <c r="D67" t="str">
        <f>IF(ISBLANK(C67),"",A67&amp;C67)</f>
        <v>3WWJAX</v>
      </c>
    </row>
    <row r="68" spans="1:4" x14ac:dyDescent="0.2">
      <c r="A68" t="s">
        <v>338</v>
      </c>
      <c r="B68" t="s">
        <v>189</v>
      </c>
      <c r="C68" t="s">
        <v>395</v>
      </c>
      <c r="D68" t="str">
        <f>IF(ISBLANK(C68),"",A68&amp;C68)</f>
        <v>8CNJCW</v>
      </c>
    </row>
    <row r="69" spans="1:4" x14ac:dyDescent="0.2">
      <c r="A69" t="s">
        <v>340</v>
      </c>
      <c r="B69" t="s">
        <v>104</v>
      </c>
      <c r="C69" t="s">
        <v>396</v>
      </c>
      <c r="D69" t="str">
        <f>IF(ISBLANK(C69),"",A69&amp;C69)</f>
        <v>9CEJSW</v>
      </c>
    </row>
    <row r="70" spans="1:4" x14ac:dyDescent="0.2">
      <c r="A70" t="s">
        <v>341</v>
      </c>
      <c r="B70" t="s">
        <v>93</v>
      </c>
      <c r="C70" t="s">
        <v>396</v>
      </c>
      <c r="D70" t="str">
        <f>IF(ISBLANK(C70),"",A70&amp;C70)</f>
        <v>8AMJSW</v>
      </c>
    </row>
    <row r="71" spans="1:4" x14ac:dyDescent="0.2">
      <c r="A71" t="s">
        <v>345</v>
      </c>
      <c r="B71" t="s">
        <v>169</v>
      </c>
      <c r="C71" t="s">
        <v>397</v>
      </c>
      <c r="D71" t="str">
        <f>IF(ISBLANK(C71),"",A71&amp;C71)</f>
        <v>5CCLIB</v>
      </c>
    </row>
    <row r="72" spans="1:4" x14ac:dyDescent="0.2">
      <c r="A72" t="s">
        <v>336</v>
      </c>
      <c r="B72" t="s">
        <v>149</v>
      </c>
      <c r="C72" t="s">
        <v>397</v>
      </c>
      <c r="D72" t="str">
        <f>IF(ISBLANK(C72),"",A72&amp;C72)</f>
        <v>7CNLIB</v>
      </c>
    </row>
    <row r="73" spans="1:4" x14ac:dyDescent="0.2">
      <c r="A73" t="s">
        <v>340</v>
      </c>
      <c r="B73" t="s">
        <v>149</v>
      </c>
      <c r="C73" t="s">
        <v>397</v>
      </c>
      <c r="D73" t="str">
        <f>IF(ISBLANK(C73),"",A73&amp;C73)</f>
        <v>9CELIB</v>
      </c>
    </row>
    <row r="74" spans="1:4" x14ac:dyDescent="0.2">
      <c r="A74" t="s">
        <v>330</v>
      </c>
      <c r="B74" t="s">
        <v>35</v>
      </c>
      <c r="C74" t="s">
        <v>398</v>
      </c>
      <c r="D74" t="str">
        <f>IF(ISBLANK(C74),"",A74&amp;C74)</f>
        <v>6AMLDR</v>
      </c>
    </row>
    <row r="75" spans="1:4" x14ac:dyDescent="0.2">
      <c r="A75" t="s">
        <v>334</v>
      </c>
      <c r="B75" t="s">
        <v>216</v>
      </c>
      <c r="C75" t="s">
        <v>399</v>
      </c>
      <c r="D75" t="str">
        <f>IF(ISBLANK(C75),"",A75&amp;C75)</f>
        <v>7CCMAD</v>
      </c>
    </row>
    <row r="76" spans="1:4" x14ac:dyDescent="0.2">
      <c r="A76" t="s">
        <v>346</v>
      </c>
      <c r="B76" t="s">
        <v>226</v>
      </c>
      <c r="C76" t="s">
        <v>400</v>
      </c>
      <c r="D76" t="str">
        <f>IF(ISBLANK(C76),"",A76&amp;C76)</f>
        <v>4CCMAK</v>
      </c>
    </row>
    <row r="77" spans="1:4" x14ac:dyDescent="0.2">
      <c r="A77" t="s">
        <v>343</v>
      </c>
      <c r="B77" t="s">
        <v>145</v>
      </c>
      <c r="C77" t="s">
        <v>358</v>
      </c>
      <c r="D77" t="str">
        <f>IF(ISBLANK(C77),"",A77&amp;C77)</f>
        <v>3WWMAL</v>
      </c>
    </row>
    <row r="78" spans="1:4" x14ac:dyDescent="0.2">
      <c r="A78" t="s">
        <v>341</v>
      </c>
      <c r="B78" t="s">
        <v>118</v>
      </c>
      <c r="C78" t="s">
        <v>358</v>
      </c>
      <c r="D78" t="str">
        <f>IF(ISBLANK(C78),"",A78&amp;C78)</f>
        <v>8AMMAL</v>
      </c>
    </row>
    <row r="79" spans="1:4" x14ac:dyDescent="0.2">
      <c r="A79" t="s">
        <v>339</v>
      </c>
      <c r="B79" t="s">
        <v>85</v>
      </c>
      <c r="C79" t="s">
        <v>402</v>
      </c>
      <c r="D79" t="str">
        <f>IF(ISBLANK(C79),"",A79&amp;C79)</f>
        <v>7CWMSQ</v>
      </c>
    </row>
    <row r="80" spans="1:4" x14ac:dyDescent="0.2">
      <c r="A80" t="s">
        <v>347</v>
      </c>
      <c r="B80" t="s">
        <v>241</v>
      </c>
      <c r="C80" t="s">
        <v>401</v>
      </c>
      <c r="D80" t="str">
        <f>IF(ISBLANK(C80),"",A80&amp;C80)</f>
        <v>5CWMAN</v>
      </c>
    </row>
    <row r="81" spans="1:4" x14ac:dyDescent="0.2">
      <c r="A81" t="s">
        <v>330</v>
      </c>
      <c r="B81" t="s">
        <v>193</v>
      </c>
      <c r="C81" t="s">
        <v>401</v>
      </c>
      <c r="D81" t="str">
        <f>IF(ISBLANK(C81),"",A81&amp;C81)</f>
        <v>6AMMAN</v>
      </c>
    </row>
    <row r="82" spans="1:4" x14ac:dyDescent="0.2">
      <c r="A82" t="s">
        <v>328</v>
      </c>
      <c r="B82" t="s">
        <v>229</v>
      </c>
      <c r="C82" t="s">
        <v>373</v>
      </c>
      <c r="D82" t="str">
        <f>IF(ISBLANK(C82),"",A82&amp;C82)</f>
        <v>9CCMAR</v>
      </c>
    </row>
    <row r="83" spans="1:4" x14ac:dyDescent="0.2">
      <c r="A83" t="s">
        <v>344</v>
      </c>
      <c r="B83" t="s">
        <v>48</v>
      </c>
      <c r="C83" t="s">
        <v>403</v>
      </c>
      <c r="D83" t="str">
        <f>IF(ISBLANK(C83),"",A83&amp;C83)</f>
        <v>4CNMAV</v>
      </c>
    </row>
    <row r="84" spans="1:4" x14ac:dyDescent="0.2">
      <c r="A84" t="s">
        <v>332</v>
      </c>
      <c r="B84" t="s">
        <v>48</v>
      </c>
      <c r="C84" t="s">
        <v>403</v>
      </c>
      <c r="D84" t="str">
        <f>IF(ISBLANK(C84),"",A84&amp;C84)</f>
        <v>6CCMAV</v>
      </c>
    </row>
    <row r="85" spans="1:4" x14ac:dyDescent="0.2">
      <c r="A85" t="s">
        <v>333</v>
      </c>
      <c r="B85" t="s">
        <v>55</v>
      </c>
      <c r="C85" t="s">
        <v>404</v>
      </c>
      <c r="D85" t="str">
        <f>IF(ISBLANK(C85),"",A85&amp;C85)</f>
        <v>5XXMAW</v>
      </c>
    </row>
    <row r="86" spans="1:4" x14ac:dyDescent="0.2">
      <c r="A86" t="s">
        <v>327</v>
      </c>
      <c r="B86" t="s">
        <v>20</v>
      </c>
      <c r="C86" t="s">
        <v>405</v>
      </c>
      <c r="D86" t="str">
        <f>IF(ISBLANK(C86),"",A86&amp;C86)</f>
        <v>8CCMAG</v>
      </c>
    </row>
    <row r="87" spans="1:4" x14ac:dyDescent="0.2">
      <c r="A87" t="s">
        <v>328</v>
      </c>
      <c r="B87" t="s">
        <v>26</v>
      </c>
      <c r="C87" t="s">
        <v>405</v>
      </c>
      <c r="D87" t="str">
        <f>IF(ISBLANK(C87),"",A87&amp;C87)</f>
        <v>9CCMAG</v>
      </c>
    </row>
    <row r="88" spans="1:4" x14ac:dyDescent="0.2">
      <c r="A88" t="s">
        <v>334</v>
      </c>
      <c r="B88" t="s">
        <v>59</v>
      </c>
      <c r="C88" t="s">
        <v>406</v>
      </c>
      <c r="D88" t="str">
        <f>IF(ISBLANK(C88),"",A88&amp;C88)</f>
        <v>7CCMON</v>
      </c>
    </row>
    <row r="89" spans="1:4" x14ac:dyDescent="0.2">
      <c r="A89" t="s">
        <v>329</v>
      </c>
      <c r="B89" t="s">
        <v>205</v>
      </c>
      <c r="C89" t="s">
        <v>407</v>
      </c>
      <c r="D89" t="str">
        <f>IF(ISBLANK(C89),"",A89&amp;C89)</f>
        <v>7AMMOR</v>
      </c>
    </row>
    <row r="90" spans="1:4" x14ac:dyDescent="0.2">
      <c r="A90" t="s">
        <v>330</v>
      </c>
      <c r="B90" t="s">
        <v>243</v>
      </c>
      <c r="C90" t="s">
        <v>408</v>
      </c>
      <c r="D90" t="str">
        <f>IF(ISBLANK(C90),"",A90&amp;C90)</f>
        <v>6AMNJN</v>
      </c>
    </row>
    <row r="91" spans="1:4" x14ac:dyDescent="0.2">
      <c r="A91" t="s">
        <v>341</v>
      </c>
      <c r="B91" t="s">
        <v>231</v>
      </c>
      <c r="C91" t="s">
        <v>409</v>
      </c>
      <c r="D91" t="str">
        <f>IF(ISBLANK(C91),"",A91&amp;C91)</f>
        <v>8AMNYP</v>
      </c>
    </row>
    <row r="92" spans="1:4" x14ac:dyDescent="0.2">
      <c r="A92" t="s">
        <v>328</v>
      </c>
      <c r="B92" t="s">
        <v>27</v>
      </c>
      <c r="C92" t="s">
        <v>410</v>
      </c>
      <c r="D92" t="str">
        <f>IF(ISBLANK(C92),"",A92&amp;C92)</f>
        <v>9CCNHL</v>
      </c>
    </row>
    <row r="93" spans="1:4" x14ac:dyDescent="0.2">
      <c r="A93" t="s">
        <v>332</v>
      </c>
      <c r="B93" t="s">
        <v>161</v>
      </c>
      <c r="C93" t="s">
        <v>408</v>
      </c>
      <c r="D93" t="str">
        <f>IF(ISBLANK(C93),"",A93&amp;C93)</f>
        <v>6CCNJN</v>
      </c>
    </row>
    <row r="94" spans="1:4" x14ac:dyDescent="0.2">
      <c r="A94" t="s">
        <v>342</v>
      </c>
      <c r="B94" t="s">
        <v>156</v>
      </c>
      <c r="C94" t="s">
        <v>411</v>
      </c>
      <c r="D94" t="str">
        <f>IF(ISBLANK(C94),"",A94&amp;C94)</f>
        <v>9NNNJC</v>
      </c>
    </row>
    <row r="95" spans="1:4" x14ac:dyDescent="0.2">
      <c r="A95" t="s">
        <v>338</v>
      </c>
      <c r="B95" t="s">
        <v>108</v>
      </c>
      <c r="C95" t="s">
        <v>411</v>
      </c>
      <c r="D95" t="str">
        <f>IF(ISBLANK(C95),"",A95&amp;C95)</f>
        <v>8CNNJC</v>
      </c>
    </row>
    <row r="96" spans="1:4" x14ac:dyDescent="0.2">
      <c r="A96" t="s">
        <v>324</v>
      </c>
      <c r="B96" t="s">
        <v>157</v>
      </c>
      <c r="C96" t="s">
        <v>411</v>
      </c>
      <c r="D96" t="str">
        <f>IF(ISBLANK(C96),"",A96&amp;C96)</f>
        <v>8NANJC</v>
      </c>
    </row>
    <row r="97" spans="1:4" x14ac:dyDescent="0.2">
      <c r="A97" t="s">
        <v>336</v>
      </c>
      <c r="B97" t="s">
        <v>163</v>
      </c>
      <c r="C97" t="s">
        <v>412</v>
      </c>
      <c r="D97" t="str">
        <f>IF(ISBLANK(C97),"",A97&amp;C97)</f>
        <v>7CNNJD</v>
      </c>
    </row>
    <row r="98" spans="1:4" x14ac:dyDescent="0.2">
      <c r="A98" t="s">
        <v>338</v>
      </c>
      <c r="B98" t="s">
        <v>208</v>
      </c>
      <c r="C98" t="s">
        <v>412</v>
      </c>
      <c r="D98" t="str">
        <f>IF(ISBLANK(C98),"",A98&amp;C98)</f>
        <v>8CNNJD</v>
      </c>
    </row>
    <row r="99" spans="1:4" x14ac:dyDescent="0.2">
      <c r="A99" t="s">
        <v>338</v>
      </c>
      <c r="B99" t="s">
        <v>146</v>
      </c>
      <c r="C99" t="s">
        <v>413</v>
      </c>
      <c r="D99" t="str">
        <f>IF(ISBLANK(C99),"",A99&amp;C99)</f>
        <v>8CNNJG</v>
      </c>
    </row>
    <row r="100" spans="1:4" x14ac:dyDescent="0.2">
      <c r="A100" t="s">
        <v>341</v>
      </c>
      <c r="B100" t="s">
        <v>155</v>
      </c>
      <c r="C100" t="s">
        <v>414</v>
      </c>
      <c r="D100" t="str">
        <f>IF(ISBLANK(C100),"",A100&amp;C100)</f>
        <v>8AMNED</v>
      </c>
    </row>
    <row r="101" spans="1:4" x14ac:dyDescent="0.2">
      <c r="A101" t="s">
        <v>325</v>
      </c>
      <c r="B101" t="s">
        <v>185</v>
      </c>
      <c r="C101" t="s">
        <v>415</v>
      </c>
      <c r="D101" t="str">
        <f>IF(ISBLANK(C101),"",A101&amp;C101)</f>
        <v>8CENYG</v>
      </c>
    </row>
    <row r="102" spans="1:4" x14ac:dyDescent="0.2">
      <c r="A102" t="s">
        <v>344</v>
      </c>
      <c r="B102" t="s">
        <v>141</v>
      </c>
      <c r="C102" t="s">
        <v>409</v>
      </c>
      <c r="D102" t="str">
        <f>IF(ISBLANK(C102),"",A102&amp;C102)</f>
        <v>4CNNYP</v>
      </c>
    </row>
    <row r="103" spans="1:4" x14ac:dyDescent="0.2">
      <c r="A103" t="s">
        <v>335</v>
      </c>
      <c r="B103" t="s">
        <v>63</v>
      </c>
      <c r="C103" t="s">
        <v>409</v>
      </c>
      <c r="D103" t="str">
        <f>IF(ISBLANK(C103),"",A103&amp;C103)</f>
        <v>5AMNYP</v>
      </c>
    </row>
    <row r="104" spans="1:4" x14ac:dyDescent="0.2">
      <c r="A104" t="s">
        <v>334</v>
      </c>
      <c r="B104" t="s">
        <v>60</v>
      </c>
      <c r="C104" t="s">
        <v>409</v>
      </c>
      <c r="D104" t="str">
        <f>IF(ISBLANK(C104),"",A104&amp;C104)</f>
        <v>7CCNYP</v>
      </c>
    </row>
    <row r="105" spans="1:4" x14ac:dyDescent="0.2">
      <c r="A105" t="s">
        <v>347</v>
      </c>
      <c r="B105" t="s">
        <v>239</v>
      </c>
      <c r="C105" t="s">
        <v>416</v>
      </c>
      <c r="D105" t="str">
        <f>IF(ISBLANK(C105),"",A105&amp;C105)</f>
        <v>5CWOBS</v>
      </c>
    </row>
    <row r="106" spans="1:4" x14ac:dyDescent="0.2">
      <c r="A106" t="s">
        <v>347</v>
      </c>
      <c r="B106" t="s">
        <v>220</v>
      </c>
      <c r="C106" t="s">
        <v>417</v>
      </c>
      <c r="D106" t="str">
        <f>IF(ISBLANK(C106),"",A106&amp;C106)</f>
        <v>5CWOCS</v>
      </c>
    </row>
    <row r="107" spans="1:4" x14ac:dyDescent="0.2">
      <c r="A107" t="s">
        <v>332</v>
      </c>
      <c r="B107" t="s">
        <v>213</v>
      </c>
      <c r="C107" t="s">
        <v>417</v>
      </c>
      <c r="D107" t="str">
        <f>IF(ISBLANK(C107),"",A107&amp;C107)</f>
        <v>6CCOCS</v>
      </c>
    </row>
    <row r="108" spans="1:4" x14ac:dyDescent="0.2">
      <c r="A108" t="s">
        <v>330</v>
      </c>
      <c r="B108" t="s">
        <v>237</v>
      </c>
      <c r="C108" t="s">
        <v>418</v>
      </c>
      <c r="D108" t="str">
        <f>IF(ISBLANK(C108),"",A108&amp;C108)</f>
        <v>6AMOBL</v>
      </c>
    </row>
    <row r="109" spans="1:4" x14ac:dyDescent="0.2">
      <c r="A109" t="s">
        <v>324</v>
      </c>
      <c r="B109" t="s">
        <v>8</v>
      </c>
      <c r="C109" t="s">
        <v>417</v>
      </c>
      <c r="D109" t="str">
        <f>IF(ISBLANK(C109),"",A109&amp;C109)</f>
        <v>8NAOCS</v>
      </c>
    </row>
    <row r="110" spans="1:4" x14ac:dyDescent="0.2">
      <c r="A110" t="s">
        <v>342</v>
      </c>
      <c r="B110" t="s">
        <v>8</v>
      </c>
      <c r="C110" t="s">
        <v>417</v>
      </c>
      <c r="D110" t="str">
        <f>IF(ISBLANK(C110),"",A110&amp;C110)</f>
        <v>9NNOCS</v>
      </c>
    </row>
    <row r="111" spans="1:4" x14ac:dyDescent="0.2">
      <c r="A111" t="s">
        <v>329</v>
      </c>
      <c r="B111" t="s">
        <v>30</v>
      </c>
      <c r="C111" t="s">
        <v>419</v>
      </c>
      <c r="D111" t="str">
        <f>IF(ISBLANK(C111),"",A111&amp;C111)</f>
        <v>7AMPEQ</v>
      </c>
    </row>
    <row r="112" spans="1:4" x14ac:dyDescent="0.2">
      <c r="A112" t="s">
        <v>337</v>
      </c>
      <c r="B112" t="s">
        <v>132</v>
      </c>
      <c r="C112" t="s">
        <v>352</v>
      </c>
      <c r="D112" t="str">
        <f>IF(ISBLANK(C112),"",A112&amp;C112)</f>
        <v>3NNPOU</v>
      </c>
    </row>
    <row r="113" spans="1:4" x14ac:dyDescent="0.2">
      <c r="A113" t="s">
        <v>331</v>
      </c>
      <c r="B113" t="s">
        <v>132</v>
      </c>
      <c r="C113" t="s">
        <v>352</v>
      </c>
      <c r="D113" t="str">
        <f>IF(ISBLANK(C113),"",A113&amp;C113)</f>
        <v>4AMPOU</v>
      </c>
    </row>
    <row r="114" spans="1:4" x14ac:dyDescent="0.2">
      <c r="A114" t="s">
        <v>340</v>
      </c>
      <c r="B114" t="s">
        <v>152</v>
      </c>
      <c r="C114" t="s">
        <v>420</v>
      </c>
      <c r="D114" t="str">
        <f>IF(ISBLANK(C114),"",A114&amp;C114)</f>
        <v>9CEPOW</v>
      </c>
    </row>
    <row r="115" spans="1:4" x14ac:dyDescent="0.2">
      <c r="A115" t="s">
        <v>336</v>
      </c>
      <c r="B115" t="s">
        <v>71</v>
      </c>
      <c r="C115" t="s">
        <v>421</v>
      </c>
      <c r="D115" t="str">
        <f>IF(ISBLANK(C115),"",A115&amp;C115)</f>
        <v>7CNPPH</v>
      </c>
    </row>
    <row r="116" spans="1:4" x14ac:dyDescent="0.2">
      <c r="A116" t="s">
        <v>328</v>
      </c>
      <c r="B116" t="s">
        <v>24</v>
      </c>
      <c r="C116" t="s">
        <v>421</v>
      </c>
      <c r="D116" t="str">
        <f>IF(ISBLANK(C116),"",A116&amp;C116)</f>
        <v>9CCPPH</v>
      </c>
    </row>
    <row r="117" spans="1:4" x14ac:dyDescent="0.2">
      <c r="A117" t="s">
        <v>340</v>
      </c>
      <c r="B117" t="s">
        <v>89</v>
      </c>
      <c r="C117" t="s">
        <v>421</v>
      </c>
      <c r="D117" t="str">
        <f>IF(ISBLANK(C117),"",A117&amp;C117)</f>
        <v>9CEPPH</v>
      </c>
    </row>
    <row r="118" spans="1:4" x14ac:dyDescent="0.2">
      <c r="A118" t="s">
        <v>325</v>
      </c>
      <c r="B118" t="s">
        <v>41</v>
      </c>
      <c r="C118" t="s">
        <v>422</v>
      </c>
      <c r="D118" t="str">
        <f>IF(ISBLANK(C118),"",A118&amp;C118)</f>
        <v>8CEPBA</v>
      </c>
    </row>
    <row r="119" spans="1:4" x14ac:dyDescent="0.2">
      <c r="A119" t="s">
        <v>339</v>
      </c>
      <c r="B119" t="s">
        <v>190</v>
      </c>
      <c r="C119" t="s">
        <v>423</v>
      </c>
      <c r="D119" t="str">
        <f>IF(ISBLANK(C119),"",A119&amp;C119)</f>
        <v>7CWPS2</v>
      </c>
    </row>
    <row r="120" spans="1:4" x14ac:dyDescent="0.2">
      <c r="A120" t="s">
        <v>333</v>
      </c>
      <c r="B120" t="s">
        <v>225</v>
      </c>
      <c r="C120" t="s">
        <v>423</v>
      </c>
      <c r="D120" t="str">
        <f>IF(ISBLANK(C120),"",A120&amp;C120)</f>
        <v>5XXPS2</v>
      </c>
    </row>
    <row r="121" spans="1:4" x14ac:dyDescent="0.2">
      <c r="A121" t="s">
        <v>342</v>
      </c>
      <c r="B121" t="s">
        <v>121</v>
      </c>
      <c r="C121" t="s">
        <v>423</v>
      </c>
      <c r="D121" t="str">
        <f>IF(ISBLANK(C121),"",A121&amp;C121)</f>
        <v>9NNPS2</v>
      </c>
    </row>
    <row r="122" spans="1:4" x14ac:dyDescent="0.2">
      <c r="A122" t="s">
        <v>330</v>
      </c>
      <c r="B122" t="s">
        <v>246</v>
      </c>
      <c r="C122" t="s">
        <v>424</v>
      </c>
      <c r="D122" t="str">
        <f>IF(ISBLANK(C122),"",A122&amp;C122)</f>
        <v>6AMRCB</v>
      </c>
    </row>
    <row r="123" spans="1:4" x14ac:dyDescent="0.2">
      <c r="A123" t="s">
        <v>329</v>
      </c>
      <c r="B123" t="s">
        <v>198</v>
      </c>
      <c r="C123" t="s">
        <v>424</v>
      </c>
      <c r="D123" t="str">
        <f>IF(ISBLANK(C123),"",A123&amp;C123)</f>
        <v>7AMRCB</v>
      </c>
    </row>
    <row r="124" spans="1:4" x14ac:dyDescent="0.2">
      <c r="A124" t="s">
        <v>338</v>
      </c>
      <c r="B124" t="s">
        <v>81</v>
      </c>
      <c r="C124" t="s">
        <v>424</v>
      </c>
      <c r="D124" t="str">
        <f>IF(ISBLANK(C124),"",A124&amp;C124)</f>
        <v>8CNRCB</v>
      </c>
    </row>
    <row r="125" spans="1:4" x14ac:dyDescent="0.2">
      <c r="A125" t="s">
        <v>331</v>
      </c>
      <c r="B125" t="s">
        <v>45</v>
      </c>
      <c r="C125" t="s">
        <v>424</v>
      </c>
      <c r="D125" t="str">
        <f>IF(ISBLANK(C125),"",A125&amp;C125)</f>
        <v>4AMRCB</v>
      </c>
    </row>
    <row r="126" spans="1:4" x14ac:dyDescent="0.2">
      <c r="A126" t="s">
        <v>345</v>
      </c>
      <c r="B126" t="s">
        <v>170</v>
      </c>
      <c r="C126" t="s">
        <v>425</v>
      </c>
      <c r="D126" t="str">
        <f>IF(ISBLANK(C126),"",A126&amp;C126)</f>
        <v>5CCREN</v>
      </c>
    </row>
    <row r="127" spans="1:4" x14ac:dyDescent="0.2">
      <c r="A127" t="s">
        <v>328</v>
      </c>
      <c r="B127" t="s">
        <v>23</v>
      </c>
      <c r="C127" t="s">
        <v>426</v>
      </c>
      <c r="D127" t="str">
        <f>IF(ISBLANK(C127),"",A127&amp;C127)</f>
        <v>9CCRFH</v>
      </c>
    </row>
    <row r="128" spans="1:4" x14ac:dyDescent="0.2">
      <c r="A128" t="s">
        <v>336</v>
      </c>
      <c r="B128" t="s">
        <v>174</v>
      </c>
      <c r="C128" t="s">
        <v>427</v>
      </c>
      <c r="D128" t="str">
        <f>IF(ISBLANK(C128),"",A128&amp;C128)</f>
        <v>7CNRID</v>
      </c>
    </row>
    <row r="129" spans="1:4" x14ac:dyDescent="0.2">
      <c r="A129" t="s">
        <v>340</v>
      </c>
      <c r="B129" t="s">
        <v>105</v>
      </c>
      <c r="C129" t="s">
        <v>428</v>
      </c>
      <c r="D129" t="str">
        <f>IF(ISBLANK(C129),"",A129&amp;C129)</f>
        <v>9CERIS</v>
      </c>
    </row>
    <row r="130" spans="1:4" x14ac:dyDescent="0.2">
      <c r="A130" t="s">
        <v>340</v>
      </c>
      <c r="B130" t="s">
        <v>207</v>
      </c>
      <c r="C130" t="s">
        <v>429</v>
      </c>
      <c r="D130" t="str">
        <f>IF(ISBLANK(C130),"",A130&amp;C130)</f>
        <v>9CEROC</v>
      </c>
    </row>
    <row r="131" spans="1:4" x14ac:dyDescent="0.2">
      <c r="A131" t="s">
        <v>336</v>
      </c>
      <c r="B131" t="s">
        <v>138</v>
      </c>
      <c r="C131" t="s">
        <v>429</v>
      </c>
      <c r="D131" t="str">
        <f>IF(ISBLANK(C131),"",A131&amp;C131)</f>
        <v>7CNROC</v>
      </c>
    </row>
    <row r="132" spans="1:4" x14ac:dyDescent="0.2">
      <c r="A132" t="s">
        <v>331</v>
      </c>
      <c r="B132" t="s">
        <v>97</v>
      </c>
      <c r="C132" t="s">
        <v>430</v>
      </c>
      <c r="D132" t="str">
        <f>IF(ISBLANK(C132),"",A132&amp;C132)</f>
        <v>4AMSIR</v>
      </c>
    </row>
    <row r="133" spans="1:4" x14ac:dyDescent="0.2">
      <c r="A133" t="s">
        <v>345</v>
      </c>
      <c r="B133" t="s">
        <v>166</v>
      </c>
      <c r="C133" t="s">
        <v>431</v>
      </c>
      <c r="D133" t="str">
        <f>IF(ISBLANK(C133),"",A133&amp;C133)</f>
        <v>5CCSAB</v>
      </c>
    </row>
    <row r="134" spans="1:4" x14ac:dyDescent="0.2">
      <c r="A134" t="s">
        <v>325</v>
      </c>
      <c r="B134" t="s">
        <v>11</v>
      </c>
      <c r="C134" t="s">
        <v>431</v>
      </c>
      <c r="D134" t="str">
        <f>IF(ISBLANK(C134),"",A134&amp;C134)</f>
        <v>8CESAB</v>
      </c>
    </row>
    <row r="135" spans="1:4" x14ac:dyDescent="0.2">
      <c r="A135" t="s">
        <v>335</v>
      </c>
      <c r="B135" t="s">
        <v>64</v>
      </c>
      <c r="C135" t="s">
        <v>432</v>
      </c>
      <c r="D135" t="str">
        <f>IF(ISBLANK(C135),"",A135&amp;C135)</f>
        <v>5AMSAY</v>
      </c>
    </row>
    <row r="136" spans="1:4" x14ac:dyDescent="0.2">
      <c r="A136" t="s">
        <v>339</v>
      </c>
      <c r="B136" t="s">
        <v>236</v>
      </c>
      <c r="C136" t="s">
        <v>433</v>
      </c>
      <c r="D136" t="str">
        <f>IF(ISBLANK(C136),"",A136&amp;C136)</f>
        <v>7CWSHO</v>
      </c>
    </row>
    <row r="137" spans="1:4" x14ac:dyDescent="0.2">
      <c r="A137" t="s">
        <v>344</v>
      </c>
      <c r="B137" t="s">
        <v>101</v>
      </c>
      <c r="C137" t="s">
        <v>434</v>
      </c>
      <c r="D137" t="str">
        <f>IF(ISBLANK(C137),"",A137&amp;C137)</f>
        <v>4CNSIO</v>
      </c>
    </row>
    <row r="138" spans="1:4" x14ac:dyDescent="0.2">
      <c r="A138" t="s">
        <v>339</v>
      </c>
      <c r="B138" t="s">
        <v>101</v>
      </c>
      <c r="C138" t="s">
        <v>434</v>
      </c>
      <c r="D138" t="str">
        <f>IF(ISBLANK(C138),"",A138&amp;C138)</f>
        <v>7CWSIO</v>
      </c>
    </row>
    <row r="139" spans="1:4" x14ac:dyDescent="0.2">
      <c r="A139" t="s">
        <v>342</v>
      </c>
      <c r="B139" t="s">
        <v>101</v>
      </c>
      <c r="C139" t="s">
        <v>434</v>
      </c>
      <c r="D139" t="str">
        <f>IF(ISBLANK(C139),"",A139&amp;C139)</f>
        <v>9NNSIO</v>
      </c>
    </row>
    <row r="140" spans="1:4" x14ac:dyDescent="0.2">
      <c r="A140" t="s">
        <v>334</v>
      </c>
      <c r="B140" t="s">
        <v>217</v>
      </c>
      <c r="C140" t="s">
        <v>435</v>
      </c>
      <c r="D140" t="str">
        <f>IF(ISBLANK(C140),"",A140&amp;C140)</f>
        <v>7CCSIE</v>
      </c>
    </row>
    <row r="141" spans="1:4" x14ac:dyDescent="0.2">
      <c r="A141" t="s">
        <v>339</v>
      </c>
      <c r="B141" t="s">
        <v>147</v>
      </c>
      <c r="C141" t="s">
        <v>437</v>
      </c>
      <c r="D141" t="str">
        <f>IF(ISBLANK(C141),"",A141&amp;C141)</f>
        <v>7CWSYD</v>
      </c>
    </row>
    <row r="142" spans="1:4" x14ac:dyDescent="0.2">
      <c r="A142" t="s">
        <v>341</v>
      </c>
      <c r="B142" t="s">
        <v>117</v>
      </c>
      <c r="C142" t="s">
        <v>436</v>
      </c>
      <c r="D142" t="str">
        <f>IF(ISBLANK(C142),"",A142&amp;C142)</f>
        <v>8AMSOM</v>
      </c>
    </row>
    <row r="143" spans="1:4" x14ac:dyDescent="0.2">
      <c r="A143" t="s">
        <v>337</v>
      </c>
      <c r="B143" t="s">
        <v>78</v>
      </c>
      <c r="C143" t="s">
        <v>353</v>
      </c>
      <c r="D143" t="str">
        <f>IF(ISBLANK(C143),"",A143&amp;C143)</f>
        <v>3NNSPK</v>
      </c>
    </row>
    <row r="144" spans="1:4" x14ac:dyDescent="0.2">
      <c r="A144" t="s">
        <v>346</v>
      </c>
      <c r="B144" t="s">
        <v>183</v>
      </c>
      <c r="C144" t="s">
        <v>438</v>
      </c>
      <c r="D144" t="str">
        <f>IF(ISBLANK(C144),"",A144&amp;C144)</f>
        <v>4CCSPP</v>
      </c>
    </row>
    <row r="145" spans="1:4" x14ac:dyDescent="0.2">
      <c r="A145" t="s">
        <v>335</v>
      </c>
      <c r="B145" t="s">
        <v>137</v>
      </c>
      <c r="C145" t="s">
        <v>439</v>
      </c>
      <c r="D145" t="str">
        <f>IF(ISBLANK(C145),"",A145&amp;C145)</f>
        <v>5AMSPS</v>
      </c>
    </row>
    <row r="146" spans="1:4" x14ac:dyDescent="0.2">
      <c r="A146" t="s">
        <v>330</v>
      </c>
      <c r="B146" t="s">
        <v>210</v>
      </c>
      <c r="C146" t="s">
        <v>440</v>
      </c>
      <c r="D146" t="str">
        <f>IF(ISBLANK(C146),"",A146&amp;C146)</f>
        <v>6AMSPT</v>
      </c>
    </row>
    <row r="147" spans="1:4" x14ac:dyDescent="0.2">
      <c r="A147" t="s">
        <v>347</v>
      </c>
      <c r="B147" t="s">
        <v>201</v>
      </c>
      <c r="C147" t="s">
        <v>441</v>
      </c>
      <c r="D147" t="str">
        <f>IF(ISBLANK(C147),"",A147&amp;C147)</f>
        <v>5CWSWS</v>
      </c>
    </row>
    <row r="148" spans="1:4" x14ac:dyDescent="0.2">
      <c r="A148" t="s">
        <v>336</v>
      </c>
      <c r="B148" t="s">
        <v>224</v>
      </c>
      <c r="C148" t="s">
        <v>440</v>
      </c>
      <c r="D148" t="str">
        <f>IF(ISBLANK(C148),"",A148&amp;C148)</f>
        <v>7CNSPT</v>
      </c>
    </row>
    <row r="149" spans="1:4" x14ac:dyDescent="0.2">
      <c r="A149" t="s">
        <v>343</v>
      </c>
      <c r="B149" t="s">
        <v>111</v>
      </c>
      <c r="C149" t="s">
        <v>353</v>
      </c>
      <c r="D149" t="str">
        <f>IF(ISBLANK(C149),"",A149&amp;C149)</f>
        <v>3WWSPK</v>
      </c>
    </row>
    <row r="150" spans="1:4" x14ac:dyDescent="0.2">
      <c r="A150" t="s">
        <v>328</v>
      </c>
      <c r="B150" t="s">
        <v>175</v>
      </c>
      <c r="C150" t="s">
        <v>353</v>
      </c>
      <c r="D150" t="str">
        <f>IF(ISBLANK(C150),"",A150&amp;C150)</f>
        <v>9CCSPK</v>
      </c>
    </row>
    <row r="151" spans="1:4" x14ac:dyDescent="0.2">
      <c r="A151" t="s">
        <v>326</v>
      </c>
      <c r="B151" t="s">
        <v>16</v>
      </c>
      <c r="C151" t="s">
        <v>353</v>
      </c>
      <c r="D151" t="str">
        <f>IF(ISBLANK(C151),"",A151&amp;C151)</f>
        <v>9AMSPK</v>
      </c>
    </row>
    <row r="152" spans="1:4" x14ac:dyDescent="0.2">
      <c r="A152" t="s">
        <v>331</v>
      </c>
      <c r="B152" t="s">
        <v>44</v>
      </c>
      <c r="C152" t="s">
        <v>442</v>
      </c>
      <c r="D152" t="str">
        <f>IF(ISBLANK(C152),"",A152&amp;C152)</f>
        <v>4AMSIS</v>
      </c>
    </row>
    <row r="153" spans="1:4" x14ac:dyDescent="0.2">
      <c r="A153" t="s">
        <v>334</v>
      </c>
      <c r="B153" t="s">
        <v>218</v>
      </c>
      <c r="C153" t="s">
        <v>443</v>
      </c>
      <c r="D153" t="str">
        <f>IF(ISBLANK(C153),"",A153&amp;C153)</f>
        <v>7CCSUM</v>
      </c>
    </row>
    <row r="154" spans="1:4" x14ac:dyDescent="0.2">
      <c r="A154" t="s">
        <v>327</v>
      </c>
      <c r="B154" t="s">
        <v>154</v>
      </c>
      <c r="C154" t="s">
        <v>444</v>
      </c>
      <c r="D154" t="str">
        <f>IF(ISBLANK(C154),"",A154&amp;C154)</f>
        <v>8CCSWG</v>
      </c>
    </row>
    <row r="155" spans="1:4" x14ac:dyDescent="0.2">
      <c r="A155" t="s">
        <v>332</v>
      </c>
      <c r="B155" t="s">
        <v>212</v>
      </c>
      <c r="C155" t="s">
        <v>445</v>
      </c>
      <c r="D155" t="str">
        <f>IF(ISBLANK(C155),"",A155&amp;C155)</f>
        <v>6CCTBT</v>
      </c>
    </row>
    <row r="156" spans="1:4" x14ac:dyDescent="0.2">
      <c r="A156" t="s">
        <v>328</v>
      </c>
      <c r="B156" t="s">
        <v>230</v>
      </c>
      <c r="C156" t="s">
        <v>372</v>
      </c>
      <c r="D156" t="str">
        <f>IF(ISBLANK(C156),"",A156&amp;C156)</f>
        <v>9CCCEN</v>
      </c>
    </row>
    <row r="157" spans="1:4" x14ac:dyDescent="0.2">
      <c r="A157" t="s">
        <v>329</v>
      </c>
      <c r="B157" t="s">
        <v>197</v>
      </c>
      <c r="C157" t="s">
        <v>446</v>
      </c>
      <c r="D157" t="str">
        <f>IF(ISBLANK(C157),"",A157&amp;C157)</f>
        <v>7AMTEL</v>
      </c>
    </row>
    <row r="158" spans="1:4" x14ac:dyDescent="0.2">
      <c r="A158" t="s">
        <v>334</v>
      </c>
      <c r="B158" t="s">
        <v>219</v>
      </c>
      <c r="C158" t="s">
        <v>447</v>
      </c>
      <c r="D158" t="str">
        <f>IF(ISBLANK(C158),"",A158&amp;C158)</f>
        <v>7CCTKR</v>
      </c>
    </row>
    <row r="159" spans="1:4" x14ac:dyDescent="0.2">
      <c r="A159" t="s">
        <v>330</v>
      </c>
      <c r="B159" t="s">
        <v>34</v>
      </c>
      <c r="C159" t="s">
        <v>448</v>
      </c>
      <c r="D159" t="str">
        <f>IF(ISBLANK(C159),"",A159&amp;C159)</f>
        <v>6AMTRT</v>
      </c>
    </row>
    <row r="160" spans="1:4" x14ac:dyDescent="0.2">
      <c r="A160" t="s">
        <v>332</v>
      </c>
      <c r="B160" t="s">
        <v>51</v>
      </c>
      <c r="C160" t="s">
        <v>449</v>
      </c>
      <c r="D160" t="str">
        <f>IF(ISBLANK(C160),"",A160&amp;C160)</f>
        <v>6CCTRB</v>
      </c>
    </row>
    <row r="161" spans="1:4" x14ac:dyDescent="0.2">
      <c r="A161" t="s">
        <v>339</v>
      </c>
      <c r="B161" t="s">
        <v>114</v>
      </c>
      <c r="C161" t="s">
        <v>450</v>
      </c>
      <c r="D161" t="str">
        <f>IF(ISBLANK(C161),"",A161&amp;C161)</f>
        <v>7CWTSG</v>
      </c>
    </row>
    <row r="162" spans="1:4" x14ac:dyDescent="0.2">
      <c r="A162" t="s">
        <v>327</v>
      </c>
      <c r="B162" t="s">
        <v>114</v>
      </c>
      <c r="C162" s="2" t="s">
        <v>450</v>
      </c>
      <c r="D162" t="str">
        <f>IF(ISBLANK(C162),"",A162&amp;C162)</f>
        <v>8CCTSG</v>
      </c>
    </row>
    <row r="163" spans="1:4" x14ac:dyDescent="0.2">
      <c r="A163" t="s">
        <v>328</v>
      </c>
      <c r="B163" t="s">
        <v>129</v>
      </c>
      <c r="C163" t="s">
        <v>451</v>
      </c>
      <c r="D163" t="str">
        <f>IF(ISBLANK(C163),"",A163&amp;C163)</f>
        <v>9CCUCT</v>
      </c>
    </row>
    <row r="164" spans="1:4" x14ac:dyDescent="0.2">
      <c r="A164" t="s">
        <v>326</v>
      </c>
      <c r="B164" t="s">
        <v>227</v>
      </c>
      <c r="C164" t="s">
        <v>452</v>
      </c>
      <c r="D164" t="str">
        <f>IF(ISBLANK(C164),"",A164&amp;C164)</f>
        <v>9AMUNT</v>
      </c>
    </row>
    <row r="165" spans="1:4" x14ac:dyDescent="0.2">
      <c r="A165" t="s">
        <v>338</v>
      </c>
      <c r="B165" t="s">
        <v>82</v>
      </c>
      <c r="C165" t="s">
        <v>452</v>
      </c>
      <c r="D165" t="str">
        <f>IF(ISBLANK(C165),"",A165&amp;C165)</f>
        <v>8CNUNT</v>
      </c>
    </row>
    <row r="166" spans="1:4" x14ac:dyDescent="0.2">
      <c r="A166" t="s">
        <v>324</v>
      </c>
      <c r="B166" t="s">
        <v>211</v>
      </c>
      <c r="C166" t="s">
        <v>452</v>
      </c>
      <c r="D166" t="str">
        <f>IF(ISBLANK(C166),"",A166&amp;C166)</f>
        <v>8NAUNT</v>
      </c>
    </row>
    <row r="167" spans="1:4" x14ac:dyDescent="0.2">
      <c r="A167" t="s">
        <v>342</v>
      </c>
      <c r="B167" t="s">
        <v>120</v>
      </c>
      <c r="C167" t="s">
        <v>452</v>
      </c>
      <c r="D167" t="str">
        <f>IF(ISBLANK(C167),"",A167&amp;C167)</f>
        <v>9NNUNT</v>
      </c>
    </row>
    <row r="168" spans="1:4" x14ac:dyDescent="0.2">
      <c r="A168" t="s">
        <v>333</v>
      </c>
      <c r="B168" t="s">
        <v>162</v>
      </c>
      <c r="C168" t="s">
        <v>453</v>
      </c>
      <c r="D168" t="str">
        <f>IF(ISBLANK(C168),"",A168&amp;C168)</f>
        <v>5XXPHV</v>
      </c>
    </row>
    <row r="169" spans="1:4" x14ac:dyDescent="0.2">
      <c r="A169" t="s">
        <v>338</v>
      </c>
      <c r="B169" t="s">
        <v>235</v>
      </c>
      <c r="C169" t="s">
        <v>454</v>
      </c>
      <c r="D169" t="str">
        <f>IF(ISBLANK(C169),"",A169&amp;C169)</f>
        <v>8CNVER</v>
      </c>
    </row>
    <row r="170" spans="1:4" x14ac:dyDescent="0.2">
      <c r="A170" t="s">
        <v>330</v>
      </c>
      <c r="B170" t="s">
        <v>194</v>
      </c>
      <c r="C170" t="s">
        <v>455</v>
      </c>
      <c r="D170" t="str">
        <f>IF(ISBLANK(C170),"",A170&amp;C170)</f>
        <v>6AMWAR</v>
      </c>
    </row>
    <row r="171" spans="1:4" x14ac:dyDescent="0.2">
      <c r="A171" t="s">
        <v>345</v>
      </c>
      <c r="B171" t="s">
        <v>167</v>
      </c>
      <c r="C171" t="s">
        <v>455</v>
      </c>
      <c r="D171" t="str">
        <f>IF(ISBLANK(C171),"",A171&amp;C171)</f>
        <v>5CCWAR</v>
      </c>
    </row>
    <row r="172" spans="1:4" x14ac:dyDescent="0.2">
      <c r="A172" t="s">
        <v>336</v>
      </c>
      <c r="B172" t="s">
        <v>244</v>
      </c>
      <c r="C172" t="s">
        <v>455</v>
      </c>
      <c r="D172" t="str">
        <f>IF(ISBLANK(C172),"",A172&amp;C172)</f>
        <v>7CNWAR</v>
      </c>
    </row>
    <row r="173" spans="1:4" x14ac:dyDescent="0.2">
      <c r="A173" t="s">
        <v>327</v>
      </c>
      <c r="B173" t="s">
        <v>115</v>
      </c>
      <c r="C173" t="s">
        <v>455</v>
      </c>
      <c r="D173" t="str">
        <f>IF(ISBLANK(C173),"",A173&amp;C173)</f>
        <v>8CCWAR</v>
      </c>
    </row>
    <row r="174" spans="1:4" x14ac:dyDescent="0.2">
      <c r="A174" t="s">
        <v>341</v>
      </c>
      <c r="B174" t="s">
        <v>150</v>
      </c>
      <c r="C174" t="s">
        <v>455</v>
      </c>
      <c r="D174" t="str">
        <f>IF(ISBLANK(C174),"",A174&amp;C174)</f>
        <v>8AMWAR</v>
      </c>
    </row>
    <row r="175" spans="1:4" x14ac:dyDescent="0.2">
      <c r="A175" t="s">
        <v>335</v>
      </c>
      <c r="B175" t="s">
        <v>67</v>
      </c>
      <c r="C175" t="s">
        <v>456</v>
      </c>
      <c r="D175" t="str">
        <f>IF(ISBLANK(C175),"",A175&amp;C175)</f>
        <v>5AMWAT</v>
      </c>
    </row>
    <row r="176" spans="1:4" x14ac:dyDescent="0.2">
      <c r="A176" t="s">
        <v>327</v>
      </c>
      <c r="B176" t="s">
        <v>171</v>
      </c>
      <c r="C176" t="s">
        <v>457</v>
      </c>
      <c r="D176" t="str">
        <f>IF(ISBLANK(C176),"",A176&amp;C176)</f>
        <v>8CCWIL</v>
      </c>
    </row>
    <row r="177" spans="1:4" x14ac:dyDescent="0.2">
      <c r="A177" t="s">
        <v>326</v>
      </c>
      <c r="B177" t="s">
        <v>184</v>
      </c>
      <c r="C177" t="s">
        <v>458</v>
      </c>
      <c r="D177" t="str">
        <f>IF(ISBLANK(C177),"",A177&amp;C177)</f>
        <v>9AMWLA</v>
      </c>
    </row>
    <row r="178" spans="1:4" x14ac:dyDescent="0.2">
      <c r="A178" t="s">
        <v>328</v>
      </c>
      <c r="B178" t="s">
        <v>176</v>
      </c>
      <c r="C178" t="s">
        <v>458</v>
      </c>
      <c r="D178" t="str">
        <f>IF(ISBLANK(C178),"",A178&amp;C178)</f>
        <v>9CCWLA</v>
      </c>
    </row>
    <row r="179" spans="1:4" x14ac:dyDescent="0.2">
      <c r="A179" t="s">
        <v>340</v>
      </c>
      <c r="B179" t="s">
        <v>90</v>
      </c>
      <c r="C179" t="s">
        <v>458</v>
      </c>
      <c r="D179" t="str">
        <f>IF(ISBLANK(C179),"",A179&amp;C179)</f>
        <v>9CEWLA</v>
      </c>
    </row>
    <row r="180" spans="1:4" x14ac:dyDescent="0.2">
      <c r="A180" t="s">
        <v>341</v>
      </c>
      <c r="B180" t="s">
        <v>195</v>
      </c>
      <c r="C180" t="s">
        <v>458</v>
      </c>
      <c r="D180" t="str">
        <f>IF(ISBLANK(C180),"",A180&amp;C180)</f>
        <v>8AMWLA</v>
      </c>
    </row>
    <row r="181" spans="1:4" x14ac:dyDescent="0.2">
      <c r="A181" t="s">
        <v>325</v>
      </c>
      <c r="B181" t="s">
        <v>131</v>
      </c>
      <c r="C181" t="s">
        <v>458</v>
      </c>
      <c r="D181" t="str">
        <f>IF(ISBLANK(C181),"",A181&amp;C181)</f>
        <v>8CEWLA</v>
      </c>
    </row>
    <row r="182" spans="1:4" x14ac:dyDescent="0.2">
      <c r="A182" t="s">
        <v>337</v>
      </c>
      <c r="B182" t="s">
        <v>75</v>
      </c>
      <c r="C182" t="s">
        <v>354</v>
      </c>
      <c r="D182" t="str">
        <f>IF(ISBLANK(C182),"",A182&amp;C182)</f>
        <v>3NNWEB</v>
      </c>
    </row>
    <row r="183" spans="1:4" x14ac:dyDescent="0.2">
      <c r="A183" t="s">
        <v>332</v>
      </c>
      <c r="B183" t="s">
        <v>49</v>
      </c>
      <c r="C183" t="s">
        <v>459</v>
      </c>
      <c r="D183" t="str">
        <f>IF(ISBLANK(C183),"",A183&amp;C183)</f>
        <v>6CCWOO</v>
      </c>
    </row>
    <row r="184" spans="1:4" x14ac:dyDescent="0.2">
      <c r="A184" t="s">
        <v>343</v>
      </c>
      <c r="B184" t="s">
        <v>144</v>
      </c>
      <c r="C184" t="s">
        <v>359</v>
      </c>
      <c r="D184" t="str">
        <f>IF(ISBLANK(C184),"",A184&amp;C184)</f>
        <v>3WWWTB</v>
      </c>
    </row>
    <row r="185" spans="1:4" x14ac:dyDescent="0.2">
      <c r="A185" t="s">
        <v>325</v>
      </c>
      <c r="B185" t="s">
        <v>37</v>
      </c>
      <c r="C185" t="s">
        <v>460</v>
      </c>
      <c r="D185" t="str">
        <f>IF(ISBLANK(C185),"",A185&amp;C185)</f>
        <v>8CEZRH</v>
      </c>
    </row>
    <row r="186" spans="1:4" x14ac:dyDescent="0.2">
      <c r="A186" t="s">
        <v>326</v>
      </c>
      <c r="B186" t="s">
        <v>37</v>
      </c>
      <c r="C186" t="s">
        <v>460</v>
      </c>
      <c r="D186" t="str">
        <f>IF(ISBLANK(C186),"",A186&amp;C186)</f>
        <v>9AMZRH</v>
      </c>
    </row>
  </sheetData>
  <sortState xmlns:xlrd2="http://schemas.microsoft.com/office/spreadsheetml/2017/richdata2" ref="A2:D598">
    <sortCondition ref="B2:B598"/>
    <sortCondition ref="A2:A598"/>
  </sortState>
  <conditionalFormatting sqref="D1:D1048576">
    <cfRule type="cellIs" dxfId="1" priority="1" operator="equal">
      <formula>""</formula>
    </cfRule>
    <cfRule type="duplicateValues" dxfId="0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3219A-A344-FF48-888E-B90481AFB86C}">
  <dimension ref="A1:J25"/>
  <sheetViews>
    <sheetView workbookViewId="0">
      <selection activeCell="E30" sqref="E30"/>
    </sheetView>
  </sheetViews>
  <sheetFormatPr baseColWidth="10" defaultRowHeight="16" x14ac:dyDescent="0.2"/>
  <cols>
    <col min="1" max="1" width="15.83203125" bestFit="1" customWidth="1"/>
    <col min="5" max="5" width="12.33203125" bestFit="1" customWidth="1"/>
  </cols>
  <sheetData>
    <row r="1" spans="1:10" x14ac:dyDescent="0.2">
      <c r="A1" s="1" t="s">
        <v>4</v>
      </c>
      <c r="B1" t="s">
        <v>251</v>
      </c>
      <c r="C1" t="s">
        <v>252</v>
      </c>
      <c r="D1" t="s">
        <v>253</v>
      </c>
      <c r="E1" t="s">
        <v>254</v>
      </c>
      <c r="F1" t="s">
        <v>273</v>
      </c>
      <c r="I1" t="s">
        <v>254</v>
      </c>
    </row>
    <row r="2" spans="1:10" x14ac:dyDescent="0.2">
      <c r="A2" t="s">
        <v>73</v>
      </c>
      <c r="B2">
        <f>SEARCH("U",A2)</f>
        <v>2</v>
      </c>
      <c r="C2">
        <f>LEFT(A2,B2-1)*1</f>
        <v>8</v>
      </c>
      <c r="D2">
        <f>C2-5</f>
        <v>3</v>
      </c>
      <c r="E2" t="str">
        <f>MID(A2,B2+2,100)</f>
        <v>North</v>
      </c>
      <c r="F2" t="str">
        <f>D2&amp;_xlfn.XLOOKUP(E2,I:I,J:J)</f>
        <v>3NN</v>
      </c>
      <c r="I2" t="s">
        <v>255</v>
      </c>
      <c r="J2" t="s">
        <v>264</v>
      </c>
    </row>
    <row r="3" spans="1:10" x14ac:dyDescent="0.2">
      <c r="A3" t="s">
        <v>110</v>
      </c>
      <c r="B3">
        <f>SEARCH("U",A3)</f>
        <v>2</v>
      </c>
      <c r="C3">
        <f>LEFT(A3,B3-1)*1</f>
        <v>8</v>
      </c>
      <c r="D3">
        <f>C3-5</f>
        <v>3</v>
      </c>
      <c r="E3" t="str">
        <f>MID(A3,B3+2,100)</f>
        <v>West</v>
      </c>
      <c r="F3" t="str">
        <f>D3&amp;_xlfn.XLOOKUP(E3,I:I,J:J)</f>
        <v>3WW</v>
      </c>
      <c r="I3" t="s">
        <v>256</v>
      </c>
      <c r="J3" t="s">
        <v>265</v>
      </c>
    </row>
    <row r="4" spans="1:10" x14ac:dyDescent="0.2">
      <c r="A4" t="s">
        <v>43</v>
      </c>
      <c r="B4">
        <f>SEARCH("U",A4)</f>
        <v>2</v>
      </c>
      <c r="C4">
        <f>LEFT(A4,B4-1)*1</f>
        <v>9</v>
      </c>
      <c r="D4">
        <f>C4-5</f>
        <v>4</v>
      </c>
      <c r="E4" t="str">
        <f>MID(A4,B4+2,100)</f>
        <v>American</v>
      </c>
      <c r="F4" t="str">
        <f>D4&amp;_xlfn.XLOOKUP(E4,I:I,J:J)</f>
        <v>4AM</v>
      </c>
      <c r="I4" t="s">
        <v>257</v>
      </c>
      <c r="J4" t="s">
        <v>266</v>
      </c>
    </row>
    <row r="5" spans="1:10" x14ac:dyDescent="0.2">
      <c r="A5" t="s">
        <v>182</v>
      </c>
      <c r="B5">
        <f>SEARCH("U",A5)</f>
        <v>2</v>
      </c>
      <c r="C5">
        <f>LEFT(A5,B5-1)*1</f>
        <v>9</v>
      </c>
      <c r="D5">
        <f>C5-5</f>
        <v>4</v>
      </c>
      <c r="E5" t="str">
        <f>MID(A5,B5+2,100)</f>
        <v>Central</v>
      </c>
      <c r="F5" t="str">
        <f>D5&amp;_xlfn.XLOOKUP(E5,I:I,J:J)</f>
        <v>4CC</v>
      </c>
      <c r="I5" t="s">
        <v>258</v>
      </c>
      <c r="J5" t="s">
        <v>267</v>
      </c>
    </row>
    <row r="6" spans="1:10" x14ac:dyDescent="0.2">
      <c r="A6" t="s">
        <v>140</v>
      </c>
      <c r="B6">
        <f>SEARCH("U",A6)</f>
        <v>2</v>
      </c>
      <c r="C6">
        <f>LEFT(A6,B6-1)*1</f>
        <v>9</v>
      </c>
      <c r="D6">
        <f>C6-5</f>
        <v>4</v>
      </c>
      <c r="E6" t="str">
        <f>MID(A6,B6+2,100)</f>
        <v>Central North</v>
      </c>
      <c r="F6" t="str">
        <f>D6&amp;_xlfn.XLOOKUP(E6,I:I,J:J)</f>
        <v>4CN</v>
      </c>
      <c r="I6" t="s">
        <v>259</v>
      </c>
      <c r="J6" t="s">
        <v>272</v>
      </c>
    </row>
    <row r="7" spans="1:10" x14ac:dyDescent="0.2">
      <c r="A7" t="s">
        <v>62</v>
      </c>
      <c r="B7">
        <f>SEARCH("U",A7)</f>
        <v>3</v>
      </c>
      <c r="C7">
        <f>LEFT(A7,B7-1)*1</f>
        <v>10</v>
      </c>
      <c r="D7">
        <f>C7-5</f>
        <v>5</v>
      </c>
      <c r="E7" t="str">
        <f>MID(A7,B7+2,100)</f>
        <v>American</v>
      </c>
      <c r="F7" t="str">
        <f>D7&amp;_xlfn.XLOOKUP(E7,I:I,J:J)</f>
        <v>5AM</v>
      </c>
      <c r="I7" t="s">
        <v>260</v>
      </c>
      <c r="J7" t="s">
        <v>268</v>
      </c>
    </row>
    <row r="8" spans="1:10" x14ac:dyDescent="0.2">
      <c r="A8" t="s">
        <v>165</v>
      </c>
      <c r="B8">
        <f>SEARCH("U",A8)</f>
        <v>3</v>
      </c>
      <c r="C8">
        <f>LEFT(A8,B8-1)*1</f>
        <v>10</v>
      </c>
      <c r="D8">
        <f>C8-5</f>
        <v>5</v>
      </c>
      <c r="E8" t="str">
        <f>MID(A8,B8+2,100)</f>
        <v>Central</v>
      </c>
      <c r="F8" t="str">
        <f>D8&amp;_xlfn.XLOOKUP(E8,I:I,J:J)</f>
        <v>5CC</v>
      </c>
      <c r="I8" t="s">
        <v>261</v>
      </c>
      <c r="J8" t="s">
        <v>269</v>
      </c>
    </row>
    <row r="9" spans="1:10" x14ac:dyDescent="0.2">
      <c r="A9" t="s">
        <v>200</v>
      </c>
      <c r="B9">
        <f>SEARCH("U",A9)</f>
        <v>3</v>
      </c>
      <c r="C9">
        <f>LEFT(A9,B9-1)*1</f>
        <v>10</v>
      </c>
      <c r="D9">
        <f>C9-5</f>
        <v>5</v>
      </c>
      <c r="E9" t="str">
        <f>MID(A9,B9+2,100)</f>
        <v>Central West</v>
      </c>
      <c r="F9" t="str">
        <f>D9&amp;_xlfn.XLOOKUP(E9,I:I,J:J)</f>
        <v>5CW</v>
      </c>
      <c r="I9" t="s">
        <v>262</v>
      </c>
      <c r="J9" t="s">
        <v>270</v>
      </c>
    </row>
    <row r="10" spans="1:10" x14ac:dyDescent="0.2">
      <c r="A10" t="s">
        <v>54</v>
      </c>
      <c r="B10">
        <f>SEARCH("U",A10)</f>
        <v>3</v>
      </c>
      <c r="C10">
        <f>LEFT(A10,B10-1)*1</f>
        <v>10</v>
      </c>
      <c r="D10">
        <f>C10-5</f>
        <v>5</v>
      </c>
      <c r="E10" t="str">
        <f>MID(A10,B10+2,100)</f>
        <v/>
      </c>
      <c r="F10" t="str">
        <f>D10&amp;_xlfn.XLOOKUP(E10,I:I,J:J)</f>
        <v>5XX</v>
      </c>
      <c r="I10" t="s">
        <v>263</v>
      </c>
      <c r="J10" t="s">
        <v>271</v>
      </c>
    </row>
    <row r="11" spans="1:10" x14ac:dyDescent="0.2">
      <c r="A11" t="s">
        <v>33</v>
      </c>
      <c r="B11">
        <f>SEARCH("U",A11)</f>
        <v>3</v>
      </c>
      <c r="C11">
        <f>LEFT(A11,B11-1)*1</f>
        <v>11</v>
      </c>
      <c r="D11">
        <f>C11-5</f>
        <v>6</v>
      </c>
      <c r="E11" t="str">
        <f>MID(A11,B11+2,100)</f>
        <v>American</v>
      </c>
      <c r="F11" t="str">
        <f>D11&amp;_xlfn.XLOOKUP(E11,I:I,J:J)</f>
        <v>6AM</v>
      </c>
    </row>
    <row r="12" spans="1:10" x14ac:dyDescent="0.2">
      <c r="A12" t="s">
        <v>47</v>
      </c>
      <c r="B12">
        <f>SEARCH("U",A12)</f>
        <v>3</v>
      </c>
      <c r="C12">
        <f>LEFT(A12,B12-1)*1</f>
        <v>11</v>
      </c>
      <c r="D12">
        <f>C12-5</f>
        <v>6</v>
      </c>
      <c r="E12" t="str">
        <f>MID(A12,B12+2,100)</f>
        <v>Central</v>
      </c>
      <c r="F12" t="str">
        <f>D12&amp;_xlfn.XLOOKUP(E12,I:I,J:J)</f>
        <v>6CC</v>
      </c>
    </row>
    <row r="13" spans="1:10" x14ac:dyDescent="0.2">
      <c r="A13" t="s">
        <v>29</v>
      </c>
      <c r="B13">
        <f>SEARCH("U",A13)</f>
        <v>3</v>
      </c>
      <c r="C13">
        <f>LEFT(A13,B13-1)*1</f>
        <v>12</v>
      </c>
      <c r="D13">
        <f>C13-5</f>
        <v>7</v>
      </c>
      <c r="E13" t="str">
        <f>MID(A13,B13+2,100)</f>
        <v>American</v>
      </c>
      <c r="F13" t="str">
        <f>D13&amp;_xlfn.XLOOKUP(E13,I:I,J:J)</f>
        <v>7AM</v>
      </c>
    </row>
    <row r="14" spans="1:10" x14ac:dyDescent="0.2">
      <c r="A14" t="s">
        <v>58</v>
      </c>
      <c r="B14">
        <f>SEARCH("U",A14)</f>
        <v>3</v>
      </c>
      <c r="C14">
        <f>LEFT(A14,B14-1)*1</f>
        <v>12</v>
      </c>
      <c r="D14">
        <f>C14-5</f>
        <v>7</v>
      </c>
      <c r="E14" t="str">
        <f>MID(A14,B14+2,100)</f>
        <v>Central</v>
      </c>
      <c r="F14" t="str">
        <f>D14&amp;_xlfn.XLOOKUP(E14,I:I,J:J)</f>
        <v>7CC</v>
      </c>
    </row>
    <row r="15" spans="1:10" x14ac:dyDescent="0.2">
      <c r="A15" t="s">
        <v>69</v>
      </c>
      <c r="B15">
        <f>SEARCH("U",A15)</f>
        <v>3</v>
      </c>
      <c r="C15">
        <f>LEFT(A15,B15-1)*1</f>
        <v>12</v>
      </c>
      <c r="D15">
        <f>C15-5</f>
        <v>7</v>
      </c>
      <c r="E15" t="str">
        <f>MID(A15,B15+2,100)</f>
        <v>Central North</v>
      </c>
      <c r="F15" t="str">
        <f>D15&amp;_xlfn.XLOOKUP(E15,I:I,J:J)</f>
        <v>7CN</v>
      </c>
    </row>
    <row r="16" spans="1:10" x14ac:dyDescent="0.2">
      <c r="A16" t="s">
        <v>84</v>
      </c>
      <c r="B16">
        <f>SEARCH("U",A16)</f>
        <v>3</v>
      </c>
      <c r="C16">
        <f>LEFT(A16,B16-1)*1</f>
        <v>12</v>
      </c>
      <c r="D16">
        <f>C16-5</f>
        <v>7</v>
      </c>
      <c r="E16" t="str">
        <f>MID(A16,B16+2,100)</f>
        <v>Central West</v>
      </c>
      <c r="F16" t="str">
        <f>D16&amp;_xlfn.XLOOKUP(E16,I:I,J:J)</f>
        <v>7CW</v>
      </c>
    </row>
    <row r="17" spans="1:6" x14ac:dyDescent="0.2">
      <c r="A17" t="s">
        <v>92</v>
      </c>
      <c r="B17">
        <f>SEARCH("U",A17)</f>
        <v>3</v>
      </c>
      <c r="C17">
        <f>LEFT(A17,B17-1)*1</f>
        <v>13</v>
      </c>
      <c r="D17">
        <f>C17-5</f>
        <v>8</v>
      </c>
      <c r="E17" t="str">
        <f>MID(A17,B17+2,100)</f>
        <v>American</v>
      </c>
      <c r="F17" t="str">
        <f>D17&amp;_xlfn.XLOOKUP(E17,I:I,J:J)</f>
        <v>8AM</v>
      </c>
    </row>
    <row r="18" spans="1:6" x14ac:dyDescent="0.2">
      <c r="A18" t="s">
        <v>18</v>
      </c>
      <c r="B18">
        <f>SEARCH("U",A18)</f>
        <v>3</v>
      </c>
      <c r="C18">
        <f>LEFT(A18,B18-1)*1</f>
        <v>13</v>
      </c>
      <c r="D18">
        <f>C18-5</f>
        <v>8</v>
      </c>
      <c r="E18" t="str">
        <f>MID(A18,B18+2,100)</f>
        <v>Central</v>
      </c>
      <c r="F18" t="str">
        <f>D18&amp;_xlfn.XLOOKUP(E18,I:I,J:J)</f>
        <v>8CC</v>
      </c>
    </row>
    <row r="19" spans="1:6" x14ac:dyDescent="0.2">
      <c r="A19" t="s">
        <v>10</v>
      </c>
      <c r="B19">
        <f>SEARCH("U",A19)</f>
        <v>3</v>
      </c>
      <c r="C19">
        <f>LEFT(A19,B19-1)*1</f>
        <v>13</v>
      </c>
      <c r="D19">
        <f>C19-5</f>
        <v>8</v>
      </c>
      <c r="E19" t="str">
        <f>MID(A19,B19+2,100)</f>
        <v>Central East</v>
      </c>
      <c r="F19" t="str">
        <f>D19&amp;_xlfn.XLOOKUP(E19,I:I,J:J)</f>
        <v>8CE</v>
      </c>
    </row>
    <row r="20" spans="1:6" x14ac:dyDescent="0.2">
      <c r="A20" t="s">
        <v>80</v>
      </c>
      <c r="B20">
        <f>SEARCH("U",A20)</f>
        <v>3</v>
      </c>
      <c r="C20">
        <f>LEFT(A20,B20-1)*1</f>
        <v>13</v>
      </c>
      <c r="D20">
        <f>C20-5</f>
        <v>8</v>
      </c>
      <c r="E20" t="str">
        <f>MID(A20,B20+2,100)</f>
        <v>Central North</v>
      </c>
      <c r="F20" t="str">
        <f>D20&amp;_xlfn.XLOOKUP(E20,I:I,J:J)</f>
        <v>8CN</v>
      </c>
    </row>
    <row r="21" spans="1:6" x14ac:dyDescent="0.2">
      <c r="A21" t="s">
        <v>6</v>
      </c>
      <c r="B21">
        <f>SEARCH("U",A21)</f>
        <v>3</v>
      </c>
      <c r="C21">
        <f>LEFT(A21,B21-1)*1</f>
        <v>13</v>
      </c>
      <c r="D21">
        <f>C21-5</f>
        <v>8</v>
      </c>
      <c r="E21" t="str">
        <f>MID(A21,B21+2,100)</f>
        <v>National</v>
      </c>
      <c r="F21" t="str">
        <f>D21&amp;_xlfn.XLOOKUP(E21,I:I,J:J)</f>
        <v>8NA</v>
      </c>
    </row>
    <row r="22" spans="1:6" x14ac:dyDescent="0.2">
      <c r="A22" t="s">
        <v>14</v>
      </c>
      <c r="B22">
        <f>SEARCH("U",A22)</f>
        <v>3</v>
      </c>
      <c r="C22">
        <f>LEFT(A22,B22-1)*1</f>
        <v>14</v>
      </c>
      <c r="D22">
        <f>C22-5</f>
        <v>9</v>
      </c>
      <c r="E22" t="str">
        <f>MID(A22,B22+2,100)</f>
        <v>American</v>
      </c>
      <c r="F22" t="str">
        <f>D22&amp;_xlfn.XLOOKUP(E22,I:I,J:J)</f>
        <v>9AM</v>
      </c>
    </row>
    <row r="23" spans="1:6" x14ac:dyDescent="0.2">
      <c r="A23" t="s">
        <v>22</v>
      </c>
      <c r="B23">
        <f>SEARCH("U",A23)</f>
        <v>3</v>
      </c>
      <c r="C23">
        <f>LEFT(A23,B23-1)*1</f>
        <v>14</v>
      </c>
      <c r="D23">
        <f>C23-5</f>
        <v>9</v>
      </c>
      <c r="E23" t="str">
        <f>MID(A23,B23+2,100)</f>
        <v>Central</v>
      </c>
      <c r="F23" t="str">
        <f>D23&amp;_xlfn.XLOOKUP(E23,I:I,J:J)</f>
        <v>9CC</v>
      </c>
    </row>
    <row r="24" spans="1:6" x14ac:dyDescent="0.2">
      <c r="A24" t="s">
        <v>88</v>
      </c>
      <c r="B24">
        <f>SEARCH("U",A24)</f>
        <v>3</v>
      </c>
      <c r="C24">
        <f>LEFT(A24,B24-1)*1</f>
        <v>14</v>
      </c>
      <c r="D24">
        <f>C24-5</f>
        <v>9</v>
      </c>
      <c r="E24" t="str">
        <f>MID(A24,B24+2,100)</f>
        <v>Central East</v>
      </c>
      <c r="F24" t="str">
        <f>D24&amp;_xlfn.XLOOKUP(E24,I:I,J:J)</f>
        <v>9CE</v>
      </c>
    </row>
    <row r="25" spans="1:6" x14ac:dyDescent="0.2">
      <c r="A25" t="s">
        <v>99</v>
      </c>
      <c r="B25">
        <f>SEARCH("U",A25)</f>
        <v>3</v>
      </c>
      <c r="C25">
        <f>LEFT(A25,B25-1)*1</f>
        <v>14</v>
      </c>
      <c r="D25">
        <f>C25-5</f>
        <v>9</v>
      </c>
      <c r="E25" t="str">
        <f>MID(A25,B25+2,100)</f>
        <v>North</v>
      </c>
      <c r="F25" t="str">
        <f>D25&amp;_xlfn.XLOOKUP(E25,I:I,J:J)</f>
        <v>9NN</v>
      </c>
    </row>
  </sheetData>
  <sortState xmlns:xlrd2="http://schemas.microsoft.com/office/spreadsheetml/2017/richdata2" ref="A2:F477">
    <sortCondition ref="F2:F47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77C68-249B-6345-802B-3E1A314715E6}">
  <dimension ref="A1:C49"/>
  <sheetViews>
    <sheetView workbookViewId="0">
      <selection activeCell="C18" sqref="C18"/>
    </sheetView>
  </sheetViews>
  <sheetFormatPr baseColWidth="10" defaultRowHeight="16" x14ac:dyDescent="0.2"/>
  <cols>
    <col min="1" max="1" width="35.33203125" bestFit="1" customWidth="1"/>
  </cols>
  <sheetData>
    <row r="1" spans="1:3" x14ac:dyDescent="0.2">
      <c r="A1" s="1" t="s">
        <v>3</v>
      </c>
      <c r="B1" t="s">
        <v>273</v>
      </c>
      <c r="C1" t="s">
        <v>472</v>
      </c>
    </row>
    <row r="2" spans="1:3" x14ac:dyDescent="0.2">
      <c r="A2" t="s">
        <v>42</v>
      </c>
      <c r="B2" t="s">
        <v>287</v>
      </c>
      <c r="C2">
        <f>COUNTIF(Schedule!G:G,B2)</f>
        <v>3</v>
      </c>
    </row>
    <row r="3" spans="1:3" x14ac:dyDescent="0.2">
      <c r="A3" t="s">
        <v>46</v>
      </c>
      <c r="B3" t="s">
        <v>274</v>
      </c>
      <c r="C3">
        <f>COUNTIF(Schedule!G:G,B3)</f>
        <v>8</v>
      </c>
    </row>
    <row r="4" spans="1:3" x14ac:dyDescent="0.2">
      <c r="A4" t="s">
        <v>50</v>
      </c>
      <c r="B4" t="s">
        <v>275</v>
      </c>
      <c r="C4">
        <f>COUNTIF(Schedule!G:G,B4)</f>
        <v>9</v>
      </c>
    </row>
    <row r="5" spans="1:3" x14ac:dyDescent="0.2">
      <c r="A5" t="s">
        <v>53</v>
      </c>
      <c r="B5" t="s">
        <v>276</v>
      </c>
      <c r="C5">
        <f>COUNTIF(Schedule!G:G,B5)</f>
        <v>5</v>
      </c>
    </row>
    <row r="6" spans="1:3" x14ac:dyDescent="0.2">
      <c r="A6" t="s">
        <v>215</v>
      </c>
      <c r="B6" t="s">
        <v>277</v>
      </c>
      <c r="C6">
        <f>COUNTIF(Schedule!G:G,B6)</f>
        <v>2</v>
      </c>
    </row>
    <row r="7" spans="1:3" x14ac:dyDescent="0.2">
      <c r="A7" t="s">
        <v>247</v>
      </c>
      <c r="B7" t="s">
        <v>280</v>
      </c>
      <c r="C7">
        <f>COUNTIF(Schedule!G:G,B7)</f>
        <v>2</v>
      </c>
    </row>
    <row r="8" spans="1:3" x14ac:dyDescent="0.2">
      <c r="A8" t="s">
        <v>98</v>
      </c>
      <c r="B8" t="s">
        <v>281</v>
      </c>
      <c r="C8">
        <f>COUNTIF(Schedule!G:G,B8)</f>
        <v>8</v>
      </c>
    </row>
    <row r="9" spans="1:3" x14ac:dyDescent="0.2">
      <c r="A9" t="s">
        <v>57</v>
      </c>
      <c r="B9" t="s">
        <v>282</v>
      </c>
      <c r="C9">
        <f>COUNTIF(Schedule!G:G,B9)</f>
        <v>8</v>
      </c>
    </row>
    <row r="10" spans="1:3" x14ac:dyDescent="0.2">
      <c r="A10" t="s">
        <v>83</v>
      </c>
      <c r="B10" t="s">
        <v>278</v>
      </c>
      <c r="C10">
        <f>COUNTIF(Schedule!G:G,B10)</f>
        <v>9</v>
      </c>
    </row>
    <row r="11" spans="1:3" x14ac:dyDescent="0.2">
      <c r="A11" t="s">
        <v>100</v>
      </c>
      <c r="B11" t="s">
        <v>279</v>
      </c>
      <c r="C11">
        <f>COUNTIF(Schedule!G:G,B11)</f>
        <v>8</v>
      </c>
    </row>
    <row r="12" spans="1:3" x14ac:dyDescent="0.2">
      <c r="A12" t="s">
        <v>87</v>
      </c>
      <c r="B12" t="s">
        <v>283</v>
      </c>
      <c r="C12">
        <f>COUNTIF(Schedule!G:G,B12)</f>
        <v>9</v>
      </c>
    </row>
    <row r="13" spans="1:3" x14ac:dyDescent="0.2">
      <c r="A13" t="s">
        <v>61</v>
      </c>
      <c r="B13" t="s">
        <v>284</v>
      </c>
      <c r="C13">
        <f>COUNTIF(Schedule!G:G,B13)</f>
        <v>4</v>
      </c>
    </row>
    <row r="14" spans="1:3" x14ac:dyDescent="0.2">
      <c r="A14" t="s">
        <v>65</v>
      </c>
      <c r="B14" t="s">
        <v>285</v>
      </c>
      <c r="C14">
        <f>COUNTIF(Schedule!G:G,B14)</f>
        <v>4</v>
      </c>
    </row>
    <row r="15" spans="1:3" x14ac:dyDescent="0.2">
      <c r="A15" t="s">
        <v>68</v>
      </c>
      <c r="B15" t="s">
        <v>286</v>
      </c>
      <c r="C15">
        <f>COUNTIF(Schedule!G:G,B15)</f>
        <v>8</v>
      </c>
    </row>
    <row r="16" spans="1:3" x14ac:dyDescent="0.2">
      <c r="A16" t="s">
        <v>164</v>
      </c>
      <c r="B16" t="s">
        <v>288</v>
      </c>
      <c r="C16">
        <f>COUNTIF(Schedule!G:G,B16)</f>
        <v>4</v>
      </c>
    </row>
    <row r="17" spans="1:3" x14ac:dyDescent="0.2">
      <c r="A17" t="s">
        <v>168</v>
      </c>
      <c r="B17" t="s">
        <v>289</v>
      </c>
      <c r="C17">
        <f>COUNTIF(Schedule!G:G,B17)</f>
        <v>3</v>
      </c>
    </row>
    <row r="18" spans="1:3" x14ac:dyDescent="0.2">
      <c r="A18" t="s">
        <v>17</v>
      </c>
      <c r="B18" t="s">
        <v>290</v>
      </c>
      <c r="C18">
        <f>COUNTIF(Schedule!G:G,B18)</f>
        <v>10</v>
      </c>
    </row>
    <row r="19" spans="1:3" x14ac:dyDescent="0.2">
      <c r="A19" t="s">
        <v>192</v>
      </c>
      <c r="B19" t="s">
        <v>291</v>
      </c>
      <c r="C19">
        <f>COUNTIF(Schedule!G:G,B19)</f>
        <v>9</v>
      </c>
    </row>
    <row r="20" spans="1:3" x14ac:dyDescent="0.2">
      <c r="A20" t="s">
        <v>172</v>
      </c>
      <c r="B20" t="s">
        <v>292</v>
      </c>
      <c r="C20">
        <f>COUNTIF(Schedule!G:G,B20)</f>
        <v>7</v>
      </c>
    </row>
    <row r="21" spans="1:3" x14ac:dyDescent="0.2">
      <c r="A21" t="s">
        <v>21</v>
      </c>
      <c r="B21" t="s">
        <v>293</v>
      </c>
      <c r="C21">
        <f>COUNTIF(Schedule!G:G,B21)</f>
        <v>8</v>
      </c>
    </row>
    <row r="22" spans="1:3" x14ac:dyDescent="0.2">
      <c r="A22" t="s">
        <v>25</v>
      </c>
      <c r="B22" t="s">
        <v>294</v>
      </c>
      <c r="C22">
        <f>COUNTIF(Schedule!G:G,B22)</f>
        <v>9</v>
      </c>
    </row>
    <row r="23" spans="1:3" x14ac:dyDescent="0.2">
      <c r="A23" t="s">
        <v>177</v>
      </c>
      <c r="B23" t="s">
        <v>295</v>
      </c>
      <c r="C23">
        <f>COUNTIF(Schedule!G:G,B23)</f>
        <v>5</v>
      </c>
    </row>
    <row r="24" spans="1:3" x14ac:dyDescent="0.2">
      <c r="A24" t="s">
        <v>91</v>
      </c>
      <c r="B24" t="s">
        <v>296</v>
      </c>
      <c r="C24">
        <f>COUNTIF(Schedule!G:G,B24)</f>
        <v>7</v>
      </c>
    </row>
    <row r="25" spans="1:3" x14ac:dyDescent="0.2">
      <c r="A25" t="s">
        <v>5</v>
      </c>
      <c r="B25" t="s">
        <v>297</v>
      </c>
      <c r="C25">
        <f>COUNTIF(Schedule!G:G,B25)</f>
        <v>8</v>
      </c>
    </row>
    <row r="26" spans="1:3" x14ac:dyDescent="0.2">
      <c r="A26" t="s">
        <v>9</v>
      </c>
      <c r="B26" t="s">
        <v>298</v>
      </c>
      <c r="C26">
        <f>COUNTIF(Schedule!G:G,B26)</f>
        <v>9</v>
      </c>
    </row>
    <row r="27" spans="1:3" x14ac:dyDescent="0.2">
      <c r="A27" t="s">
        <v>196</v>
      </c>
      <c r="B27" t="s">
        <v>299</v>
      </c>
      <c r="C27">
        <f>COUNTIF(Schedule!G:G,B27)</f>
        <v>7</v>
      </c>
    </row>
    <row r="28" spans="1:3" x14ac:dyDescent="0.2">
      <c r="A28" t="s">
        <v>28</v>
      </c>
      <c r="B28" t="s">
        <v>300</v>
      </c>
      <c r="C28">
        <f>COUNTIF(Schedule!G:G,B28)</f>
        <v>9</v>
      </c>
    </row>
    <row r="29" spans="1:3" x14ac:dyDescent="0.2">
      <c r="A29" t="s">
        <v>187</v>
      </c>
      <c r="B29" t="s">
        <v>301</v>
      </c>
      <c r="C29">
        <f>COUNTIF(Schedule!G:G,B29)</f>
        <v>2</v>
      </c>
    </row>
    <row r="30" spans="1:3" x14ac:dyDescent="0.2">
      <c r="A30" t="s">
        <v>103</v>
      </c>
      <c r="B30" t="s">
        <v>302</v>
      </c>
      <c r="C30">
        <f>COUNTIF(Schedule!G:G,B30)</f>
        <v>8</v>
      </c>
    </row>
    <row r="31" spans="1:3" x14ac:dyDescent="0.2">
      <c r="A31" t="s">
        <v>203</v>
      </c>
      <c r="B31" t="s">
        <v>303</v>
      </c>
      <c r="C31">
        <f>COUNTIF(Schedule!G:G,B31)</f>
        <v>7</v>
      </c>
    </row>
    <row r="32" spans="1:3" x14ac:dyDescent="0.2">
      <c r="A32" t="s">
        <v>139</v>
      </c>
      <c r="B32" t="s">
        <v>304</v>
      </c>
      <c r="C32">
        <f>COUNTIF(Schedule!G:G,B32)</f>
        <v>8</v>
      </c>
    </row>
    <row r="33" spans="1:3" x14ac:dyDescent="0.2">
      <c r="A33" t="s">
        <v>106</v>
      </c>
      <c r="B33" t="s">
        <v>305</v>
      </c>
      <c r="C33">
        <f>COUNTIF(Schedule!G:G,B33)</f>
        <v>7</v>
      </c>
    </row>
    <row r="34" spans="1:3" x14ac:dyDescent="0.2">
      <c r="A34" t="s">
        <v>143</v>
      </c>
      <c r="B34" t="s">
        <v>306</v>
      </c>
      <c r="C34">
        <f>COUNTIF(Schedule!G:G,B34)</f>
        <v>3</v>
      </c>
    </row>
    <row r="35" spans="1:3" x14ac:dyDescent="0.2">
      <c r="A35" t="s">
        <v>109</v>
      </c>
      <c r="B35" t="s">
        <v>307</v>
      </c>
      <c r="C35">
        <f>COUNTIF(Schedule!G:G,B35)</f>
        <v>4</v>
      </c>
    </row>
    <row r="36" spans="1:3" x14ac:dyDescent="0.2">
      <c r="A36" t="s">
        <v>199</v>
      </c>
      <c r="B36" t="s">
        <v>308</v>
      </c>
      <c r="C36">
        <f>COUNTIF(Schedule!G:G,B36)</f>
        <v>4</v>
      </c>
    </row>
    <row r="37" spans="1:3" x14ac:dyDescent="0.2">
      <c r="A37" t="s">
        <v>240</v>
      </c>
      <c r="B37" t="s">
        <v>309</v>
      </c>
      <c r="C37">
        <f>COUNTIF(Schedule!G:G,B37)</f>
        <v>2</v>
      </c>
    </row>
    <row r="38" spans="1:3" x14ac:dyDescent="0.2">
      <c r="A38" t="s">
        <v>113</v>
      </c>
      <c r="B38" t="s">
        <v>310</v>
      </c>
      <c r="C38">
        <f>COUNTIF(Schedule!G:G,B38)</f>
        <v>3</v>
      </c>
    </row>
    <row r="39" spans="1:3" x14ac:dyDescent="0.2">
      <c r="A39" t="s">
        <v>72</v>
      </c>
      <c r="B39" t="s">
        <v>311</v>
      </c>
      <c r="C39">
        <f>COUNTIF(Schedule!G:G,B39)</f>
        <v>5</v>
      </c>
    </row>
    <row r="40" spans="1:3" x14ac:dyDescent="0.2">
      <c r="A40" t="s">
        <v>76</v>
      </c>
      <c r="B40" t="s">
        <v>312</v>
      </c>
      <c r="C40">
        <f>COUNTIF(Schedule!G:G,B40)</f>
        <v>6</v>
      </c>
    </row>
    <row r="41" spans="1:3" x14ac:dyDescent="0.2">
      <c r="A41" t="s">
        <v>32</v>
      </c>
      <c r="B41" t="s">
        <v>313</v>
      </c>
      <c r="C41">
        <f>COUNTIF(Schedule!G:G,B41)</f>
        <v>9</v>
      </c>
    </row>
    <row r="42" spans="1:3" x14ac:dyDescent="0.2">
      <c r="A42" t="s">
        <v>248</v>
      </c>
      <c r="B42" t="s">
        <v>314</v>
      </c>
      <c r="C42">
        <f>COUNTIF(Schedule!G:G,B42)</f>
        <v>3</v>
      </c>
    </row>
    <row r="43" spans="1:3" x14ac:dyDescent="0.2">
      <c r="A43" t="s">
        <v>116</v>
      </c>
      <c r="B43" t="s">
        <v>315</v>
      </c>
      <c r="C43">
        <f>COUNTIF(Schedule!G:G,B43)</f>
        <v>5</v>
      </c>
    </row>
    <row r="44" spans="1:3" x14ac:dyDescent="0.2">
      <c r="A44" t="s">
        <v>95</v>
      </c>
      <c r="B44" t="s">
        <v>316</v>
      </c>
      <c r="C44">
        <f>COUNTIF(Schedule!G:G,B44)</f>
        <v>4</v>
      </c>
    </row>
    <row r="45" spans="1:3" x14ac:dyDescent="0.2">
      <c r="A45" t="s">
        <v>79</v>
      </c>
      <c r="B45" t="s">
        <v>317</v>
      </c>
      <c r="C45">
        <f>COUNTIF(Schedule!G:G,B45)</f>
        <v>5</v>
      </c>
    </row>
    <row r="46" spans="1:3" x14ac:dyDescent="0.2">
      <c r="A46" t="s">
        <v>13</v>
      </c>
      <c r="B46" t="s">
        <v>318</v>
      </c>
      <c r="C46">
        <f>COUNTIF(Schedule!G:G,B46)</f>
        <v>8</v>
      </c>
    </row>
    <row r="47" spans="1:3" x14ac:dyDescent="0.2">
      <c r="A47" t="s">
        <v>36</v>
      </c>
      <c r="B47" t="s">
        <v>319</v>
      </c>
      <c r="C47">
        <f>COUNTIF(Schedule!G:G,B47)</f>
        <v>9</v>
      </c>
    </row>
    <row r="48" spans="1:3" x14ac:dyDescent="0.2">
      <c r="A48" t="s">
        <v>119</v>
      </c>
      <c r="B48" t="s">
        <v>320</v>
      </c>
      <c r="C48">
        <f>COUNTIF(Schedule!G:G,B48)</f>
        <v>3</v>
      </c>
    </row>
    <row r="49" spans="1:3" x14ac:dyDescent="0.2">
      <c r="A49" t="s">
        <v>39</v>
      </c>
      <c r="B49" t="s">
        <v>321</v>
      </c>
      <c r="C49">
        <f>COUNTIF(Schedule!G:G,B49)</f>
        <v>9</v>
      </c>
    </row>
  </sheetData>
  <sortState xmlns:xlrd2="http://schemas.microsoft.com/office/spreadsheetml/2017/richdata2" ref="A2:A477">
    <sortCondition ref="A1:A477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Schedule</vt:lpstr>
      <vt:lpstr>Team</vt:lpstr>
      <vt:lpstr>Divisions</vt:lpstr>
      <vt:lpstr>Venues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Wolf Elkan</dc:creator>
  <cp:lastModifiedBy>Nicholas Wolf Elkan</cp:lastModifiedBy>
  <dcterms:created xsi:type="dcterms:W3CDTF">2024-04-22T15:39:36Z</dcterms:created>
  <dcterms:modified xsi:type="dcterms:W3CDTF">2024-04-23T05:29:30Z</dcterms:modified>
</cp:coreProperties>
</file>