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H:\WIFI_Hofstätter\Projekt FAAT\HOCHREGAL_2017\15 Unterlagen für Abschluss\"/>
    </mc:Choice>
  </mc:AlternateContent>
  <xr:revisionPtr revIDLastSave="0" documentId="13_ncr:1_{679979FA-396C-4FE0-ACDB-CA0DE9BE82FF}" xr6:coauthVersionLast="33" xr6:coauthVersionMax="33" xr10:uidLastSave="{00000000-0000-0000-0000-000000000000}"/>
  <bookViews>
    <workbookView xWindow="120" yWindow="75" windowWidth="15120" windowHeight="7770" activeTab="4" xr2:uid="{00000000-000D-0000-FFFF-FFFF00000000}"/>
  </bookViews>
  <sheets>
    <sheet name="Schaltspiele" sheetId="4" r:id="rId1"/>
    <sheet name="Rechnen - D" sheetId="1" r:id="rId2"/>
    <sheet name="Sicherunsgkopie" sheetId="2" r:id="rId3"/>
    <sheet name="Rechnen GB" sheetId="3" r:id="rId4"/>
    <sheet name="Rechnen D plus DC" sheetId="5" r:id="rId5"/>
    <sheet name="Sicherungskopie 2" sheetId="6" r:id="rId6"/>
  </sheets>
  <definedNames>
    <definedName name="_xlnm.Print_Area" localSheetId="4">'Rechnen D plus DC'!$A$1:$J$27</definedName>
  </definedNames>
  <calcPr calcId="179017"/>
</workbook>
</file>

<file path=xl/calcChain.xml><?xml version="1.0" encoding="utf-8"?>
<calcChain xmlns="http://schemas.openxmlformats.org/spreadsheetml/2006/main">
  <c r="H27" i="6" l="1"/>
  <c r="H26" i="6"/>
  <c r="H25" i="6"/>
  <c r="H24" i="6"/>
  <c r="H23" i="6"/>
  <c r="H22" i="6"/>
  <c r="H21" i="6"/>
  <c r="H20" i="6"/>
  <c r="H19" i="6"/>
  <c r="H18" i="6"/>
  <c r="C4" i="6"/>
  <c r="C10" i="6" s="1"/>
  <c r="C4" i="5"/>
  <c r="C10" i="5" s="1"/>
  <c r="H27" i="5"/>
  <c r="H26" i="5"/>
  <c r="H25" i="5"/>
  <c r="H24" i="5"/>
  <c r="H23" i="5"/>
  <c r="H22" i="5"/>
  <c r="H21" i="5"/>
  <c r="H20" i="5"/>
  <c r="H19" i="5"/>
  <c r="H18" i="5"/>
  <c r="C22" i="3"/>
  <c r="C4" i="4"/>
  <c r="C10" i="4" s="1"/>
  <c r="G25" i="3"/>
  <c r="G24" i="3"/>
  <c r="G23" i="3"/>
  <c r="G22" i="3"/>
  <c r="G21" i="3"/>
  <c r="G20" i="3"/>
  <c r="G19" i="3"/>
  <c r="G18" i="3"/>
  <c r="G17" i="3"/>
  <c r="G16" i="3"/>
  <c r="C4" i="3"/>
  <c r="C10" i="3" s="1"/>
  <c r="C24" i="3" s="1"/>
  <c r="G25" i="2"/>
  <c r="G24" i="2"/>
  <c r="G23" i="2"/>
  <c r="G22" i="2"/>
  <c r="G21" i="2"/>
  <c r="G20" i="2"/>
  <c r="G19" i="2"/>
  <c r="G18" i="2"/>
  <c r="G17" i="2"/>
  <c r="G16" i="2"/>
  <c r="C4" i="2"/>
  <c r="C10" i="2" s="1"/>
  <c r="G25" i="1"/>
  <c r="G24" i="1"/>
  <c r="G23" i="1"/>
  <c r="G22" i="1"/>
  <c r="G21" i="1"/>
  <c r="G20" i="1"/>
  <c r="G19" i="1"/>
  <c r="G18" i="1"/>
  <c r="G17" i="1"/>
  <c r="G16" i="1"/>
  <c r="C4" i="1"/>
  <c r="C10" i="1" s="1"/>
  <c r="C25" i="3" l="1"/>
  <c r="C17" i="3"/>
  <c r="C19" i="3"/>
  <c r="C21" i="3"/>
  <c r="C18" i="3"/>
  <c r="C20" i="3"/>
  <c r="C23" i="3"/>
  <c r="C16" i="3"/>
  <c r="G27" i="6"/>
  <c r="C27" i="6"/>
  <c r="B27" i="6"/>
  <c r="G26" i="6"/>
  <c r="C26" i="6"/>
  <c r="B26" i="6"/>
  <c r="G25" i="6"/>
  <c r="C25" i="6"/>
  <c r="B25" i="6"/>
  <c r="G24" i="6"/>
  <c r="C24" i="6"/>
  <c r="B24" i="6"/>
  <c r="G23" i="6"/>
  <c r="C23" i="6"/>
  <c r="B23" i="6"/>
  <c r="G22" i="6"/>
  <c r="C22" i="6"/>
  <c r="B22" i="6"/>
  <c r="G21" i="6"/>
  <c r="C21" i="6"/>
  <c r="B21" i="6"/>
  <c r="G20" i="6"/>
  <c r="C20" i="6"/>
  <c r="B20" i="6"/>
  <c r="G19" i="6"/>
  <c r="C19" i="6"/>
  <c r="B19" i="6"/>
  <c r="G18" i="6"/>
  <c r="C18" i="6"/>
  <c r="B18" i="6"/>
  <c r="G27" i="5"/>
  <c r="C27" i="5"/>
  <c r="B27" i="5"/>
  <c r="G26" i="5"/>
  <c r="C26" i="5"/>
  <c r="B26" i="5"/>
  <c r="G25" i="5"/>
  <c r="C25" i="5"/>
  <c r="B25" i="5"/>
  <c r="G24" i="5"/>
  <c r="C24" i="5"/>
  <c r="B24" i="5"/>
  <c r="G23" i="5"/>
  <c r="C23" i="5"/>
  <c r="B23" i="5"/>
  <c r="G22" i="5"/>
  <c r="C22" i="5"/>
  <c r="B22" i="5"/>
  <c r="G21" i="5"/>
  <c r="C21" i="5"/>
  <c r="B21" i="5"/>
  <c r="G20" i="5"/>
  <c r="C20" i="5"/>
  <c r="B20" i="5"/>
  <c r="G19" i="5"/>
  <c r="C19" i="5"/>
  <c r="B19" i="5"/>
  <c r="G18" i="5"/>
  <c r="C18" i="5"/>
  <c r="B18" i="5"/>
  <c r="F25" i="3"/>
  <c r="F39" i="3" s="1"/>
  <c r="G39" i="3" s="1"/>
  <c r="B25" i="3"/>
  <c r="B39" i="3" s="1"/>
  <c r="C39" i="3" s="1"/>
  <c r="F24" i="3"/>
  <c r="F38" i="3" s="1"/>
  <c r="G38" i="3" s="1"/>
  <c r="B24" i="3"/>
  <c r="B38" i="3" s="1"/>
  <c r="C38" i="3" s="1"/>
  <c r="F23" i="3"/>
  <c r="F37" i="3" s="1"/>
  <c r="G37" i="3" s="1"/>
  <c r="B23" i="3"/>
  <c r="B37" i="3" s="1"/>
  <c r="C37" i="3" s="1"/>
  <c r="F22" i="3"/>
  <c r="F36" i="3" s="1"/>
  <c r="G36" i="3" s="1"/>
  <c r="B22" i="3"/>
  <c r="B36" i="3" s="1"/>
  <c r="C36" i="3" s="1"/>
  <c r="F21" i="3"/>
  <c r="F35" i="3" s="1"/>
  <c r="G35" i="3" s="1"/>
  <c r="B21" i="3"/>
  <c r="B35" i="3" s="1"/>
  <c r="C35" i="3" s="1"/>
  <c r="F20" i="3"/>
  <c r="F34" i="3" s="1"/>
  <c r="G34" i="3" s="1"/>
  <c r="B20" i="3"/>
  <c r="B34" i="3" s="1"/>
  <c r="C34" i="3" s="1"/>
  <c r="F19" i="3"/>
  <c r="F33" i="3" s="1"/>
  <c r="G33" i="3" s="1"/>
  <c r="B19" i="3"/>
  <c r="B33" i="3" s="1"/>
  <c r="C33" i="3" s="1"/>
  <c r="F18" i="3"/>
  <c r="F32" i="3" s="1"/>
  <c r="G32" i="3" s="1"/>
  <c r="B18" i="3"/>
  <c r="B32" i="3" s="1"/>
  <c r="C32" i="3" s="1"/>
  <c r="F17" i="3"/>
  <c r="F31" i="3" s="1"/>
  <c r="G31" i="3" s="1"/>
  <c r="B17" i="3"/>
  <c r="B31" i="3" s="1"/>
  <c r="C31" i="3" s="1"/>
  <c r="F16" i="3"/>
  <c r="F30" i="3" s="1"/>
  <c r="G30" i="3" s="1"/>
  <c r="B16" i="3"/>
  <c r="B30" i="3" s="1"/>
  <c r="C30" i="3" s="1"/>
  <c r="F25" i="2"/>
  <c r="F39" i="2" s="1"/>
  <c r="G39" i="2" s="1"/>
  <c r="C25" i="2"/>
  <c r="B25" i="2"/>
  <c r="B39" i="2" s="1"/>
  <c r="C39" i="2" s="1"/>
  <c r="F24" i="2"/>
  <c r="F38" i="2" s="1"/>
  <c r="G38" i="2" s="1"/>
  <c r="C24" i="2"/>
  <c r="B24" i="2"/>
  <c r="B38" i="2" s="1"/>
  <c r="C38" i="2" s="1"/>
  <c r="F23" i="2"/>
  <c r="F37" i="2" s="1"/>
  <c r="G37" i="2" s="1"/>
  <c r="C23" i="2"/>
  <c r="B23" i="2"/>
  <c r="B37" i="2" s="1"/>
  <c r="C37" i="2" s="1"/>
  <c r="F22" i="2"/>
  <c r="F36" i="2" s="1"/>
  <c r="G36" i="2" s="1"/>
  <c r="C22" i="2"/>
  <c r="B22" i="2"/>
  <c r="B36" i="2" s="1"/>
  <c r="C36" i="2" s="1"/>
  <c r="F21" i="2"/>
  <c r="F35" i="2" s="1"/>
  <c r="G35" i="2" s="1"/>
  <c r="C21" i="2"/>
  <c r="B21" i="2"/>
  <c r="B35" i="2" s="1"/>
  <c r="C35" i="2" s="1"/>
  <c r="F20" i="2"/>
  <c r="F34" i="2" s="1"/>
  <c r="G34" i="2" s="1"/>
  <c r="C20" i="2"/>
  <c r="B20" i="2"/>
  <c r="B34" i="2" s="1"/>
  <c r="C34" i="2" s="1"/>
  <c r="F19" i="2"/>
  <c r="F33" i="2" s="1"/>
  <c r="G33" i="2" s="1"/>
  <c r="C19" i="2"/>
  <c r="B19" i="2"/>
  <c r="B33" i="2" s="1"/>
  <c r="C33" i="2" s="1"/>
  <c r="F18" i="2"/>
  <c r="F32" i="2" s="1"/>
  <c r="G32" i="2" s="1"/>
  <c r="C18" i="2"/>
  <c r="B18" i="2"/>
  <c r="B32" i="2" s="1"/>
  <c r="C32" i="2" s="1"/>
  <c r="F17" i="2"/>
  <c r="F31" i="2" s="1"/>
  <c r="G31" i="2" s="1"/>
  <c r="C17" i="2"/>
  <c r="B17" i="2"/>
  <c r="B31" i="2" s="1"/>
  <c r="C31" i="2" s="1"/>
  <c r="F16" i="2"/>
  <c r="F30" i="2" s="1"/>
  <c r="G30" i="2" s="1"/>
  <c r="C16" i="2"/>
  <c r="B16" i="2"/>
  <c r="B30" i="2" s="1"/>
  <c r="C30" i="2" s="1"/>
  <c r="C25" i="1"/>
  <c r="F25" i="1"/>
  <c r="F39" i="1" s="1"/>
  <c r="G39" i="1" s="1"/>
  <c r="F24" i="1"/>
  <c r="F38" i="1" s="1"/>
  <c r="G38" i="1" s="1"/>
  <c r="F23" i="1"/>
  <c r="F37" i="1" s="1"/>
  <c r="G37" i="1" s="1"/>
  <c r="F22" i="1"/>
  <c r="F36" i="1" s="1"/>
  <c r="G36" i="1" s="1"/>
  <c r="F21" i="1"/>
  <c r="F35" i="1" s="1"/>
  <c r="G35" i="1" s="1"/>
  <c r="F20" i="1"/>
  <c r="F34" i="1" s="1"/>
  <c r="G34" i="1" s="1"/>
  <c r="F19" i="1"/>
  <c r="F33" i="1" s="1"/>
  <c r="G33" i="1" s="1"/>
  <c r="F18" i="1"/>
  <c r="F32" i="1" s="1"/>
  <c r="G32" i="1" s="1"/>
  <c r="F17" i="1"/>
  <c r="F31" i="1" s="1"/>
  <c r="G31" i="1" s="1"/>
  <c r="F16" i="1"/>
  <c r="F30" i="1" s="1"/>
  <c r="G30" i="1" s="1"/>
  <c r="B16" i="1"/>
  <c r="B30" i="1" s="1"/>
  <c r="C30" i="1" s="1"/>
  <c r="B17" i="1"/>
  <c r="B31" i="1" s="1"/>
  <c r="C31" i="1" s="1"/>
  <c r="B18" i="1"/>
  <c r="B32" i="1" s="1"/>
  <c r="C32" i="1" s="1"/>
  <c r="B19" i="1"/>
  <c r="B33" i="1" s="1"/>
  <c r="C33" i="1" s="1"/>
  <c r="B20" i="1"/>
  <c r="B34" i="1" s="1"/>
  <c r="C34" i="1" s="1"/>
  <c r="B21" i="1"/>
  <c r="B35" i="1" s="1"/>
  <c r="C35" i="1" s="1"/>
  <c r="B22" i="1"/>
  <c r="B36" i="1" s="1"/>
  <c r="C36" i="1" s="1"/>
  <c r="B23" i="1"/>
  <c r="B37" i="1" s="1"/>
  <c r="C37" i="1" s="1"/>
  <c r="B24" i="1"/>
  <c r="B38" i="1" s="1"/>
  <c r="C38" i="1" s="1"/>
  <c r="B25" i="1"/>
  <c r="C16" i="1"/>
  <c r="C17" i="1"/>
  <c r="C18" i="1"/>
  <c r="C19" i="1"/>
  <c r="C20" i="1"/>
  <c r="C21" i="1"/>
  <c r="C22" i="1"/>
  <c r="C23" i="1"/>
  <c r="C24" i="1"/>
  <c r="G13" i="2" l="1"/>
  <c r="G13" i="1"/>
  <c r="C13" i="3"/>
  <c r="G13" i="3"/>
  <c r="C13" i="2"/>
  <c r="G8" i="2" s="1"/>
  <c r="D32" i="6"/>
  <c r="B32" i="6"/>
  <c r="C32" i="6" s="1"/>
  <c r="I32" i="6"/>
  <c r="G32" i="6"/>
  <c r="H32" i="6" s="1"/>
  <c r="D33" i="6"/>
  <c r="B33" i="6"/>
  <c r="C33" i="6" s="1"/>
  <c r="I33" i="6"/>
  <c r="G33" i="6"/>
  <c r="H33" i="6" s="1"/>
  <c r="D34" i="6"/>
  <c r="B34" i="6"/>
  <c r="C34" i="6" s="1"/>
  <c r="I34" i="6"/>
  <c r="G34" i="6"/>
  <c r="H34" i="6" s="1"/>
  <c r="D35" i="6"/>
  <c r="B35" i="6"/>
  <c r="C35" i="6" s="1"/>
  <c r="I35" i="6"/>
  <c r="G35" i="6"/>
  <c r="H35" i="6" s="1"/>
  <c r="D36" i="6"/>
  <c r="B36" i="6"/>
  <c r="C36" i="6" s="1"/>
  <c r="I36" i="6"/>
  <c r="G36" i="6"/>
  <c r="H36" i="6" s="1"/>
  <c r="D37" i="6"/>
  <c r="B37" i="6"/>
  <c r="C37" i="6" s="1"/>
  <c r="I37" i="6"/>
  <c r="G37" i="6"/>
  <c r="H37" i="6" s="1"/>
  <c r="D38" i="6"/>
  <c r="B38" i="6"/>
  <c r="C38" i="6" s="1"/>
  <c r="I38" i="6"/>
  <c r="G38" i="6"/>
  <c r="H38" i="6" s="1"/>
  <c r="D39" i="6"/>
  <c r="B39" i="6"/>
  <c r="C39" i="6" s="1"/>
  <c r="I39" i="6"/>
  <c r="G39" i="6"/>
  <c r="H39" i="6" s="1"/>
  <c r="D40" i="6"/>
  <c r="B40" i="6"/>
  <c r="C40" i="6" s="1"/>
  <c r="I40" i="6"/>
  <c r="G40" i="6"/>
  <c r="H40" i="6" s="1"/>
  <c r="D41" i="6"/>
  <c r="B41" i="6"/>
  <c r="C41" i="6" s="1"/>
  <c r="I41" i="6"/>
  <c r="G41" i="6"/>
  <c r="H41" i="6" s="1"/>
  <c r="G34" i="5"/>
  <c r="H34" i="5" s="1"/>
  <c r="I34" i="5"/>
  <c r="G35" i="5"/>
  <c r="H35" i="5" s="1"/>
  <c r="I35" i="5"/>
  <c r="B36" i="5"/>
  <c r="C36" i="5" s="1"/>
  <c r="D36" i="5"/>
  <c r="G36" i="5"/>
  <c r="H36" i="5" s="1"/>
  <c r="I36" i="5"/>
  <c r="B37" i="5"/>
  <c r="C37" i="5" s="1"/>
  <c r="D37" i="5"/>
  <c r="G37" i="5"/>
  <c r="H37" i="5" s="1"/>
  <c r="I37" i="5"/>
  <c r="B38" i="5"/>
  <c r="C38" i="5" s="1"/>
  <c r="D38" i="5"/>
  <c r="G38" i="5"/>
  <c r="H38" i="5" s="1"/>
  <c r="I38" i="5"/>
  <c r="B39" i="5"/>
  <c r="C39" i="5" s="1"/>
  <c r="D39" i="5"/>
  <c r="G39" i="5"/>
  <c r="H39" i="5" s="1"/>
  <c r="I39" i="5"/>
  <c r="B40" i="5"/>
  <c r="C40" i="5" s="1"/>
  <c r="D40" i="5"/>
  <c r="G40" i="5"/>
  <c r="H40" i="5" s="1"/>
  <c r="I40" i="5"/>
  <c r="B41" i="5"/>
  <c r="C41" i="5" s="1"/>
  <c r="D41" i="5"/>
  <c r="G41" i="5"/>
  <c r="H41" i="5" s="1"/>
  <c r="I41" i="5"/>
  <c r="B32" i="5"/>
  <c r="C32" i="5" s="1"/>
  <c r="D32" i="5"/>
  <c r="B35" i="5"/>
  <c r="C35" i="5" s="1"/>
  <c r="D35" i="5"/>
  <c r="B33" i="5"/>
  <c r="C33" i="5" s="1"/>
  <c r="D33" i="5"/>
  <c r="B34" i="5"/>
  <c r="C34" i="5" s="1"/>
  <c r="D34" i="5"/>
  <c r="G33" i="5"/>
  <c r="H33" i="5" s="1"/>
  <c r="I33" i="5"/>
  <c r="G32" i="5"/>
  <c r="H32" i="5" s="1"/>
  <c r="I32" i="5"/>
  <c r="B39" i="1"/>
  <c r="C39" i="1" s="1"/>
  <c r="C13" i="1" s="1"/>
  <c r="G8" i="1" l="1"/>
  <c r="G8" i="3"/>
  <c r="D42" i="5"/>
  <c r="C42" i="5"/>
  <c r="C15" i="5" s="1"/>
  <c r="I42" i="5"/>
  <c r="H42" i="5"/>
  <c r="H15" i="5" s="1"/>
  <c r="H42" i="6"/>
  <c r="H15" i="6" s="1"/>
  <c r="I42" i="6"/>
  <c r="C42" i="6"/>
  <c r="C15" i="6" s="1"/>
  <c r="D42" i="6"/>
  <c r="D15" i="5" l="1"/>
  <c r="H8" i="5"/>
  <c r="I15" i="5"/>
  <c r="I8" i="5"/>
  <c r="H8" i="6"/>
  <c r="I15" i="6"/>
  <c r="D15" i="6"/>
  <c r="I8" i="6"/>
</calcChain>
</file>

<file path=xl/sharedStrings.xml><?xml version="1.0" encoding="utf-8"?>
<sst xmlns="http://schemas.openxmlformats.org/spreadsheetml/2006/main" count="171" uniqueCount="48">
  <si>
    <t>Anzahl der Schaltspiele</t>
  </si>
  <si>
    <t>Zykluszeit in Sekunden</t>
  </si>
  <si>
    <t>geplante Betriebsdauer in Jahren</t>
  </si>
  <si>
    <t>a</t>
  </si>
  <si>
    <t>Anzahl Schaltspiele während geplanter Betriebsdauer</t>
  </si>
  <si>
    <t>mittlerer MTTF des Kanals</t>
  </si>
  <si>
    <t>Kehrwerte von MTTF</t>
  </si>
  <si>
    <t>MTTF in Jahren</t>
  </si>
  <si>
    <t>Kanal 1</t>
  </si>
  <si>
    <t>Kanal 2</t>
  </si>
  <si>
    <t>Mittelwert beider Kanäle</t>
  </si>
  <si>
    <t>Hinweis: Der Anwender der Software trägt die volle Verantwortung</t>
  </si>
  <si>
    <t>für die Berechnung und was er aus diesen Werten ableitet.</t>
  </si>
  <si>
    <t>Das Programm ist für maximal 10 Komponenten je Kanal ausgelegt.</t>
  </si>
  <si>
    <t>Werden weniger Komponenten verwendet, so ist der Wert 0 einzutragen.</t>
  </si>
  <si>
    <t>Der Wert für den zweiten Kanal und die Mittelwertbildung</t>
  </si>
  <si>
    <t>ist nur relevant, wenn ein zweiter Kanal vorhanden ist.</t>
  </si>
  <si>
    <t>Arbeitstage pro Jahr</t>
  </si>
  <si>
    <t>Arbeitsstunden pro Tag</t>
  </si>
  <si>
    <t>Working days per year</t>
  </si>
  <si>
    <t>Working houres per day</t>
  </si>
  <si>
    <t>Cycletime in seconds</t>
  </si>
  <si>
    <t>Cycles</t>
  </si>
  <si>
    <t>planed workingtime in years</t>
  </si>
  <si>
    <t>Cycles in planed workingtime</t>
  </si>
  <si>
    <t xml:space="preserve">                                                                                              MTTF for</t>
  </si>
  <si>
    <t>MTTF in years</t>
  </si>
  <si>
    <t>MTTF of both chanals together</t>
  </si>
  <si>
    <t>chanal 2</t>
  </si>
  <si>
    <t xml:space="preserve">  1 / MTTF</t>
  </si>
  <si>
    <r>
      <t>n</t>
    </r>
    <r>
      <rPr>
        <b/>
        <vertAlign val="subscript"/>
        <sz val="14"/>
        <color theme="1"/>
        <rFont val="MetaPlusLF"/>
        <scheme val="minor"/>
      </rPr>
      <t>op</t>
    </r>
  </si>
  <si>
    <r>
      <t>d</t>
    </r>
    <r>
      <rPr>
        <b/>
        <vertAlign val="subscript"/>
        <sz val="14"/>
        <color theme="1"/>
        <rFont val="MetaPlusLF"/>
        <scheme val="minor"/>
      </rPr>
      <t>op</t>
    </r>
  </si>
  <si>
    <r>
      <t>h</t>
    </r>
    <r>
      <rPr>
        <b/>
        <vertAlign val="subscript"/>
        <sz val="14"/>
        <color theme="1"/>
        <rFont val="MetaPlusLF"/>
        <scheme val="minor"/>
      </rPr>
      <t>op</t>
    </r>
  </si>
  <si>
    <r>
      <t>t</t>
    </r>
    <r>
      <rPr>
        <b/>
        <vertAlign val="subscript"/>
        <sz val="14"/>
        <color theme="1"/>
        <rFont val="MetaPlusLF"/>
        <scheme val="minor"/>
      </rPr>
      <t>Zyklus</t>
    </r>
  </si>
  <si>
    <r>
      <t>n</t>
    </r>
    <r>
      <rPr>
        <b/>
        <vertAlign val="subscript"/>
        <sz val="14"/>
        <color theme="1"/>
        <rFont val="MetaPlusLF"/>
        <scheme val="minor"/>
      </rPr>
      <t>opa</t>
    </r>
  </si>
  <si>
    <r>
      <t>B</t>
    </r>
    <r>
      <rPr>
        <b/>
        <vertAlign val="subscript"/>
        <sz val="14"/>
        <color theme="1"/>
        <rFont val="MetaPlusLF"/>
        <scheme val="minor"/>
      </rPr>
      <t>10</t>
    </r>
    <r>
      <rPr>
        <b/>
        <sz val="14"/>
        <color theme="1"/>
        <rFont val="MetaPlusLF"/>
        <scheme val="minor"/>
      </rPr>
      <t xml:space="preserve"> - Wert des Bauteils                                                     Kanal 1</t>
    </r>
  </si>
  <si>
    <r>
      <t>B</t>
    </r>
    <r>
      <rPr>
        <b/>
        <vertAlign val="subscript"/>
        <sz val="14"/>
        <color theme="1"/>
        <rFont val="MetaPlusLF"/>
        <scheme val="minor"/>
      </rPr>
      <t>10</t>
    </r>
    <r>
      <rPr>
        <b/>
        <sz val="14"/>
        <color theme="1"/>
        <rFont val="MetaPlusLF"/>
        <scheme val="minor"/>
      </rPr>
      <t xml:space="preserve"> - Value for each component                                      chanal 1</t>
    </r>
  </si>
  <si>
    <t>für die Berechnung und der daraus abgeleiteten Ergebnisse und Handlungen.</t>
  </si>
  <si>
    <t>DC-Wert je Komponente</t>
  </si>
  <si>
    <t>DC-Wert für Kanal 1</t>
  </si>
  <si>
    <t>DC-Wert für Kanal 2</t>
  </si>
  <si>
    <t>DC / MTTF</t>
  </si>
  <si>
    <t>Anzahl Schaltspiele während</t>
  </si>
  <si>
    <t>geplanter Betriebsdauer</t>
  </si>
  <si>
    <t>DC-Wert gesamt</t>
  </si>
  <si>
    <t>Formeln aus DIN EN ISO 13 849-1</t>
  </si>
  <si>
    <t>Formula from DIN EN ISO 13 849-1</t>
  </si>
  <si>
    <t>Projekt Paternoster (vertikale Achse bei 10x betrieb täglich)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</si>
</sst>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8" formatCode="&quot;Öffnerkontakt NOT-AUS          &quot;0"/>
    <numFmt numFmtId="169" formatCode="&quot;Siemens Schütz                   &quot;\ 0"/>
  </numFmts>
  <fonts count="4">
    <font>
      <sz val="11"/>
      <color theme="1"/>
      <name val="MetaPlusLF"/>
      <family val="2"/>
      <scheme val="minor"/>
    </font>
    <font>
      <b/>
      <sz val="14"/>
      <color theme="1"/>
      <name val="MetaPlusLF"/>
      <scheme val="minor"/>
    </font>
    <font>
      <sz val="14"/>
      <color theme="1"/>
      <name val="MetaPlusLF"/>
      <scheme val="minor"/>
    </font>
    <font>
      <b/>
      <vertAlign val="subscript"/>
      <sz val="14"/>
      <color theme="1"/>
      <name val="MetaPlusLF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3" fontId="1" fillId="2" borderId="0" xfId="0" applyNumberFormat="1" applyFont="1" applyFill="1"/>
    <xf numFmtId="0" fontId="1" fillId="2" borderId="0" xfId="0" applyFont="1" applyFill="1"/>
    <xf numFmtId="3" fontId="2" fillId="0" borderId="0" xfId="0" applyNumberFormat="1" applyFont="1"/>
    <xf numFmtId="4" fontId="2" fillId="0" borderId="0" xfId="0" applyNumberFormat="1" applyFont="1"/>
    <xf numFmtId="0" fontId="1" fillId="3" borderId="0" xfId="0" applyFont="1" applyFill="1"/>
    <xf numFmtId="10" fontId="2" fillId="0" borderId="0" xfId="0" applyNumberFormat="1" applyFont="1"/>
    <xf numFmtId="10" fontId="1" fillId="3" borderId="0" xfId="0" applyNumberFormat="1" applyFont="1" applyFill="1"/>
    <xf numFmtId="0" fontId="1" fillId="4" borderId="0" xfId="0" applyFont="1" applyFill="1"/>
    <xf numFmtId="10" fontId="1" fillId="4" borderId="0" xfId="0" applyNumberFormat="1" applyFont="1" applyFill="1"/>
    <xf numFmtId="0" fontId="2" fillId="4" borderId="0" xfId="0" applyFont="1" applyFill="1"/>
    <xf numFmtId="10" fontId="2" fillId="4" borderId="0" xfId="0" applyNumberFormat="1" applyFont="1" applyFill="1"/>
    <xf numFmtId="164" fontId="2" fillId="0" borderId="0" xfId="0" applyNumberFormat="1" applyFont="1"/>
    <xf numFmtId="164" fontId="2" fillId="4" borderId="0" xfId="0" applyNumberFormat="1" applyFont="1" applyFill="1"/>
    <xf numFmtId="168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fault Theme">
  <a:themeElements>
    <a:clrScheme name="HKS47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CEBF6"/>
      </a:accent1>
      <a:accent2>
        <a:srgbClr val="CACCCC"/>
      </a:accent2>
      <a:accent3>
        <a:srgbClr val="969A9A"/>
      </a:accent3>
      <a:accent4>
        <a:srgbClr val="626666"/>
      </a:accent4>
      <a:accent5>
        <a:srgbClr val="000000"/>
      </a:accent5>
      <a:accent6>
        <a:srgbClr val="0091DC"/>
      </a:accent6>
      <a:hlink>
        <a:srgbClr val="626666"/>
      </a:hlink>
      <a:folHlink>
        <a:srgbClr val="CACCCC"/>
      </a:folHlink>
    </a:clrScheme>
    <a:fontScheme name="MetaPlusLF">
      <a:majorFont>
        <a:latin typeface="MetaPlusLF"/>
        <a:ea typeface=""/>
        <a:cs typeface=""/>
      </a:majorFont>
      <a:minorFont>
        <a:latin typeface="MetaPlusLF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10" sqref="C10"/>
    </sheetView>
  </sheetViews>
  <sheetFormatPr baseColWidth="10" defaultRowHeight="18"/>
  <cols>
    <col min="1" max="1" width="57.25" style="2" customWidth="1"/>
    <col min="2" max="2" width="9.75" style="2" customWidth="1"/>
    <col min="3" max="3" width="15.625" style="2" customWidth="1"/>
    <col min="4" max="4" width="3.25" style="2" customWidth="1"/>
    <col min="5" max="16384" width="11" style="2"/>
  </cols>
  <sheetData>
    <row r="1" spans="1:5">
      <c r="A1" s="1" t="s">
        <v>45</v>
      </c>
      <c r="B1" s="1"/>
      <c r="E1" s="1" t="s">
        <v>11</v>
      </c>
    </row>
    <row r="2" spans="1:5">
      <c r="A2" s="1"/>
      <c r="B2" s="1"/>
      <c r="E2" s="1" t="s">
        <v>12</v>
      </c>
    </row>
    <row r="3" spans="1:5">
      <c r="A3" s="1"/>
      <c r="B3" s="1"/>
    </row>
    <row r="4" spans="1:5" ht="21">
      <c r="A4" s="1" t="s">
        <v>0</v>
      </c>
      <c r="B4" s="1" t="s">
        <v>30</v>
      </c>
      <c r="C4" s="3">
        <f>C5*C6*3600/C7</f>
        <v>3840</v>
      </c>
    </row>
    <row r="5" spans="1:5" ht="21">
      <c r="A5" s="1" t="s">
        <v>17</v>
      </c>
      <c r="B5" s="1" t="s">
        <v>31</v>
      </c>
      <c r="C5" s="2">
        <v>240</v>
      </c>
    </row>
    <row r="6" spans="1:5" ht="21">
      <c r="A6" s="1" t="s">
        <v>18</v>
      </c>
      <c r="B6" s="1" t="s">
        <v>32</v>
      </c>
      <c r="C6" s="2">
        <v>16</v>
      </c>
    </row>
    <row r="7" spans="1:5" ht="21">
      <c r="A7" s="1" t="s">
        <v>1</v>
      </c>
      <c r="B7" s="1" t="s">
        <v>33</v>
      </c>
      <c r="C7" s="2">
        <v>3600</v>
      </c>
    </row>
    <row r="8" spans="1:5">
      <c r="A8" s="1"/>
      <c r="B8" s="1"/>
    </row>
    <row r="9" spans="1:5">
      <c r="A9" s="1" t="s">
        <v>2</v>
      </c>
      <c r="B9" s="1" t="s">
        <v>3</v>
      </c>
      <c r="C9" s="2">
        <v>25</v>
      </c>
    </row>
    <row r="10" spans="1:5" ht="21">
      <c r="A10" s="1" t="s">
        <v>4</v>
      </c>
      <c r="B10" s="1" t="s">
        <v>34</v>
      </c>
      <c r="C10" s="3">
        <f>C4*C9</f>
        <v>96000</v>
      </c>
    </row>
    <row r="11" spans="1:5">
      <c r="A11" s="1"/>
      <c r="B11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topLeftCell="A7" workbookViewId="0">
      <selection activeCell="C10" sqref="C10"/>
    </sheetView>
  </sheetViews>
  <sheetFormatPr baseColWidth="10" defaultRowHeight="18"/>
  <cols>
    <col min="1" max="1" width="71.625" style="2" customWidth="1"/>
    <col min="2" max="2" width="16.375" style="2" customWidth="1"/>
    <col min="3" max="3" width="16.375" style="2" bestFit="1" customWidth="1"/>
    <col min="4" max="4" width="1.75" style="2" customWidth="1"/>
    <col min="5" max="5" width="14.875" style="2" customWidth="1"/>
    <col min="6" max="16384" width="11" style="2"/>
  </cols>
  <sheetData>
    <row r="1" spans="1:7">
      <c r="A1" s="1" t="s">
        <v>45</v>
      </c>
      <c r="B1" s="1"/>
      <c r="E1" s="1" t="s">
        <v>11</v>
      </c>
    </row>
    <row r="2" spans="1:7">
      <c r="A2" s="1"/>
      <c r="B2" s="1"/>
      <c r="E2" s="1" t="s">
        <v>37</v>
      </c>
    </row>
    <row r="3" spans="1:7">
      <c r="A3" s="1"/>
      <c r="B3" s="1"/>
    </row>
    <row r="4" spans="1:7" ht="21">
      <c r="A4" s="1" t="s">
        <v>0</v>
      </c>
      <c r="B4" s="1" t="s">
        <v>30</v>
      </c>
      <c r="C4" s="3">
        <f>C5*C6*3600/C7</f>
        <v>5760</v>
      </c>
      <c r="E4" s="1" t="s">
        <v>13</v>
      </c>
    </row>
    <row r="5" spans="1:7" ht="21">
      <c r="A5" s="1" t="s">
        <v>17</v>
      </c>
      <c r="B5" s="1" t="s">
        <v>31</v>
      </c>
      <c r="C5" s="2">
        <v>240</v>
      </c>
      <c r="E5" s="1" t="s">
        <v>14</v>
      </c>
    </row>
    <row r="6" spans="1:7" ht="21">
      <c r="A6" s="1" t="s">
        <v>18</v>
      </c>
      <c r="B6" s="1" t="s">
        <v>32</v>
      </c>
      <c r="C6" s="2">
        <v>24</v>
      </c>
    </row>
    <row r="7" spans="1:7" ht="21">
      <c r="A7" s="1" t="s">
        <v>1</v>
      </c>
      <c r="B7" s="1" t="s">
        <v>33</v>
      </c>
      <c r="C7" s="2">
        <v>3600</v>
      </c>
    </row>
    <row r="8" spans="1:7">
      <c r="A8" s="1"/>
      <c r="B8" s="1"/>
      <c r="E8" s="1" t="s">
        <v>10</v>
      </c>
      <c r="G8" s="4">
        <f>2/3*(C13+G13-(1/(1/C13+1/G13)))</f>
        <v>661.38712316513352</v>
      </c>
    </row>
    <row r="9" spans="1:7">
      <c r="A9" s="1" t="s">
        <v>2</v>
      </c>
      <c r="B9" s="1" t="s">
        <v>3</v>
      </c>
      <c r="C9" s="2">
        <v>30</v>
      </c>
    </row>
    <row r="10" spans="1:7" ht="21">
      <c r="A10" s="1" t="s">
        <v>4</v>
      </c>
      <c r="B10" s="1" t="s">
        <v>34</v>
      </c>
      <c r="C10" s="3">
        <f>C4*C9</f>
        <v>172800</v>
      </c>
      <c r="E10" s="1" t="s">
        <v>15</v>
      </c>
    </row>
    <row r="11" spans="1:7">
      <c r="A11" s="1"/>
      <c r="B11" s="1"/>
      <c r="E11" s="1" t="s">
        <v>16</v>
      </c>
    </row>
    <row r="12" spans="1:7">
      <c r="A12" s="1"/>
      <c r="B12" s="1"/>
    </row>
    <row r="13" spans="1:7">
      <c r="A13" s="1" t="s">
        <v>5</v>
      </c>
      <c r="B13" s="1" t="s">
        <v>8</v>
      </c>
      <c r="C13" s="4">
        <f>1/(C30+C31+C32+C33+C34+C35+C36+C37+C38+C39)</f>
        <v>4.1385246987154023</v>
      </c>
      <c r="D13" s="12"/>
      <c r="F13" s="1" t="s">
        <v>9</v>
      </c>
      <c r="G13" s="4">
        <f>1/(G30+G31+G32+G33+G34+G35+G36+G37+G38+G39)</f>
        <v>992.06349206349205</v>
      </c>
    </row>
    <row r="14" spans="1:7">
      <c r="A14" s="1"/>
      <c r="B14" s="1"/>
      <c r="D14" s="12"/>
    </row>
    <row r="15" spans="1:7" ht="21">
      <c r="A15" s="1" t="s">
        <v>35</v>
      </c>
      <c r="B15" s="1" t="s">
        <v>7</v>
      </c>
      <c r="D15" s="12"/>
      <c r="E15" s="1" t="s">
        <v>9</v>
      </c>
      <c r="F15" s="1" t="s">
        <v>7</v>
      </c>
    </row>
    <row r="16" spans="1:7">
      <c r="A16" s="5">
        <v>20000000</v>
      </c>
      <c r="B16" s="6">
        <f>A16/(0.1*C10)</f>
        <v>1157.4074074074074</v>
      </c>
      <c r="C16" s="2" t="str">
        <f>IF(A16&gt;C10,"ok","Fehler")</f>
        <v>ok</v>
      </c>
      <c r="D16" s="12"/>
      <c r="E16" s="5">
        <v>40000000</v>
      </c>
      <c r="F16" s="6">
        <f>E16/(0.1*C10)</f>
        <v>2314.8148148148148</v>
      </c>
      <c r="G16" s="2" t="str">
        <f>IF(E16&gt;G10,"ok","Fehler")</f>
        <v>ok</v>
      </c>
    </row>
    <row r="17" spans="1:7">
      <c r="A17" s="5">
        <v>30000000</v>
      </c>
      <c r="B17" s="6">
        <f>A17/(0.1*C10)</f>
        <v>1736.1111111111111</v>
      </c>
      <c r="C17" s="2" t="str">
        <f>IF(A17&gt;C10,"ok","Fehler")</f>
        <v>ok</v>
      </c>
      <c r="D17" s="12"/>
      <c r="E17" s="5">
        <v>30000000</v>
      </c>
      <c r="F17" s="6">
        <f>E17/(0.1*C10)</f>
        <v>1736.1111111111111</v>
      </c>
      <c r="G17" s="2" t="str">
        <f>IF(E17&gt;G10,"ok","Fehler")</f>
        <v>ok</v>
      </c>
    </row>
    <row r="18" spans="1:7">
      <c r="A18" s="5">
        <v>15000000</v>
      </c>
      <c r="B18" s="6">
        <f>A18/(0.1*C10)</f>
        <v>868.05555555555554</v>
      </c>
      <c r="C18" s="2" t="str">
        <f>IF(A18&gt;C10,"ok","Fehler")</f>
        <v>ok</v>
      </c>
      <c r="D18" s="12"/>
      <c r="E18" s="5"/>
      <c r="F18" s="6">
        <f>E18/(0.1*C10)</f>
        <v>0</v>
      </c>
      <c r="G18" s="2" t="str">
        <f>IF(E18&gt;G10,"ok","Fehler")</f>
        <v>Fehler</v>
      </c>
    </row>
    <row r="19" spans="1:7">
      <c r="A19" s="5">
        <v>3000000</v>
      </c>
      <c r="B19" s="6">
        <f>A19/(0.1*C10)</f>
        <v>173.61111111111111</v>
      </c>
      <c r="C19" s="2" t="str">
        <f>IF(A19&gt;C10,"ok","Fehler")</f>
        <v>ok</v>
      </c>
      <c r="D19" s="12"/>
      <c r="E19" s="5"/>
      <c r="F19" s="6">
        <f>E19/(0.1*C10)</f>
        <v>0</v>
      </c>
      <c r="G19" s="2" t="str">
        <f>IF(E19&gt;G10,"ok","Fehler")</f>
        <v>Fehler</v>
      </c>
    </row>
    <row r="20" spans="1:7">
      <c r="A20" s="5">
        <v>2000000</v>
      </c>
      <c r="B20" s="6">
        <f>A20/(0.1*C10)</f>
        <v>115.74074074074075</v>
      </c>
      <c r="C20" s="2" t="str">
        <f>IF(A20&gt;C10,"ok","Fehler")</f>
        <v>ok</v>
      </c>
      <c r="D20" s="12"/>
      <c r="E20" s="5"/>
      <c r="F20" s="6">
        <f>E20/(0.1*C10)</f>
        <v>0</v>
      </c>
      <c r="G20" s="2" t="str">
        <f>IF(E20&gt;G10,"ok","Fehler")</f>
        <v>Fehler</v>
      </c>
    </row>
    <row r="21" spans="1:7">
      <c r="A21" s="5">
        <v>1000000</v>
      </c>
      <c r="B21" s="6">
        <f>A21/(0.1*C10)</f>
        <v>57.870370370370374</v>
      </c>
      <c r="C21" s="2" t="str">
        <f>IF(A21&gt;C10,"ok","Fehler")</f>
        <v>ok</v>
      </c>
      <c r="D21" s="12"/>
      <c r="E21" s="5"/>
      <c r="F21" s="6">
        <f>E21/(0.1*C10)</f>
        <v>0</v>
      </c>
      <c r="G21" s="2" t="str">
        <f>IF(E21&gt;G10,"ok","Fehler")</f>
        <v>Fehler</v>
      </c>
    </row>
    <row r="22" spans="1:7">
      <c r="A22" s="5">
        <v>500000</v>
      </c>
      <c r="B22" s="6">
        <f>A22/(0.1*C10)</f>
        <v>28.935185185185187</v>
      </c>
      <c r="C22" s="2" t="str">
        <f>IF(A22&gt;C10,"ok","Fehler")</f>
        <v>ok</v>
      </c>
      <c r="D22" s="12"/>
      <c r="E22" s="5"/>
      <c r="F22" s="6">
        <f>E22/(0.1*C10)</f>
        <v>0</v>
      </c>
      <c r="G22" s="2" t="str">
        <f>IF(E22&gt;G10,"ok","Fehler")</f>
        <v>Fehler</v>
      </c>
    </row>
    <row r="23" spans="1:7">
      <c r="A23" s="5">
        <v>100000</v>
      </c>
      <c r="B23" s="6">
        <f>A23/(0.1*C10)</f>
        <v>5.7870370370370372</v>
      </c>
      <c r="C23" s="2" t="str">
        <f>IF(A23&gt;C10,"ok","Fehler")</f>
        <v>Fehler</v>
      </c>
      <c r="D23" s="12"/>
      <c r="E23" s="5"/>
      <c r="F23" s="6">
        <f>E23/(0.1*C10)</f>
        <v>0</v>
      </c>
      <c r="G23" s="2" t="str">
        <f>IF(E23&gt;G10,"ok","Fehler")</f>
        <v>Fehler</v>
      </c>
    </row>
    <row r="24" spans="1:7">
      <c r="A24" s="5">
        <v>0</v>
      </c>
      <c r="B24" s="6">
        <f>A24/(0.1*C10)</f>
        <v>0</v>
      </c>
      <c r="C24" s="2" t="str">
        <f>IF(A24&gt;C10,"ok","Fehler")</f>
        <v>Fehler</v>
      </c>
      <c r="D24" s="12"/>
      <c r="E24" s="5"/>
      <c r="F24" s="6">
        <f>E24/(0.1*C10)</f>
        <v>0</v>
      </c>
      <c r="G24" s="2" t="str">
        <f>IF(E24&gt;G10,"ok","Fehler")</f>
        <v>Fehler</v>
      </c>
    </row>
    <row r="25" spans="1:7">
      <c r="A25" s="5">
        <v>0</v>
      </c>
      <c r="B25" s="6">
        <f>A25/(0.1*C10)</f>
        <v>0</v>
      </c>
      <c r="C25" s="2" t="str">
        <f>IF(A25&gt;C10,"ok","Fehler")</f>
        <v>Fehler</v>
      </c>
      <c r="D25" s="12"/>
      <c r="E25" s="5"/>
      <c r="F25" s="6">
        <f>E25/(0.1*C10)</f>
        <v>0</v>
      </c>
      <c r="G25" s="2" t="str">
        <f>IF(E25&gt;G10,"ok","Fehler")</f>
        <v>Fehler</v>
      </c>
    </row>
    <row r="26" spans="1:7">
      <c r="D26" s="12"/>
    </row>
    <row r="27" spans="1:7">
      <c r="D27" s="12"/>
    </row>
    <row r="28" spans="1:7">
      <c r="D28" s="12"/>
    </row>
    <row r="29" spans="1:7">
      <c r="B29" s="1" t="s">
        <v>6</v>
      </c>
      <c r="D29" s="12"/>
      <c r="F29" s="1" t="s">
        <v>6</v>
      </c>
    </row>
    <row r="30" spans="1:7">
      <c r="B30" s="2">
        <f>1/B16</f>
        <v>8.6399999999999997E-4</v>
      </c>
      <c r="C30" s="2">
        <f t="shared" ref="C30:C38" si="0">IFERROR(B30,0)</f>
        <v>8.6399999999999997E-4</v>
      </c>
      <c r="D30" s="12"/>
      <c r="F30" s="2">
        <f>1/F16</f>
        <v>4.3199999999999998E-4</v>
      </c>
      <c r="G30" s="2">
        <f t="shared" ref="G30:G38" si="1">IFERROR(F30,0)</f>
        <v>4.3199999999999998E-4</v>
      </c>
    </row>
    <row r="31" spans="1:7">
      <c r="B31" s="2">
        <f t="shared" ref="B31:B39" si="2">1/B17</f>
        <v>5.7600000000000001E-4</v>
      </c>
      <c r="C31" s="2">
        <f t="shared" si="0"/>
        <v>5.7600000000000001E-4</v>
      </c>
      <c r="D31" s="12"/>
      <c r="F31" s="2">
        <f t="shared" ref="F31:F39" si="3">1/F17</f>
        <v>5.7600000000000001E-4</v>
      </c>
      <c r="G31" s="2">
        <f t="shared" si="1"/>
        <v>5.7600000000000001E-4</v>
      </c>
    </row>
    <row r="32" spans="1:7">
      <c r="B32" s="2">
        <f t="shared" si="2"/>
        <v>1.152E-3</v>
      </c>
      <c r="C32" s="2">
        <f t="shared" si="0"/>
        <v>1.152E-3</v>
      </c>
      <c r="D32" s="12"/>
      <c r="F32" s="2" t="e">
        <f t="shared" si="3"/>
        <v>#DIV/0!</v>
      </c>
      <c r="G32" s="2">
        <f t="shared" si="1"/>
        <v>0</v>
      </c>
    </row>
    <row r="33" spans="2:7">
      <c r="B33" s="2">
        <f t="shared" si="2"/>
        <v>5.7599999999999995E-3</v>
      </c>
      <c r="C33" s="2">
        <f t="shared" si="0"/>
        <v>5.7599999999999995E-3</v>
      </c>
      <c r="D33" s="12"/>
      <c r="F33" s="2" t="e">
        <f t="shared" si="3"/>
        <v>#DIV/0!</v>
      </c>
      <c r="G33" s="2">
        <f t="shared" si="1"/>
        <v>0</v>
      </c>
    </row>
    <row r="34" spans="2:7">
      <c r="B34" s="2">
        <f t="shared" si="2"/>
        <v>8.6400000000000001E-3</v>
      </c>
      <c r="C34" s="2">
        <f t="shared" si="0"/>
        <v>8.6400000000000001E-3</v>
      </c>
      <c r="D34" s="12"/>
      <c r="F34" s="2" t="e">
        <f t="shared" si="3"/>
        <v>#DIV/0!</v>
      </c>
      <c r="G34" s="2">
        <f t="shared" si="1"/>
        <v>0</v>
      </c>
    </row>
    <row r="35" spans="2:7">
      <c r="B35" s="2">
        <f t="shared" si="2"/>
        <v>1.728E-2</v>
      </c>
      <c r="C35" s="2">
        <f t="shared" si="0"/>
        <v>1.728E-2</v>
      </c>
      <c r="D35" s="12"/>
      <c r="F35" s="2" t="e">
        <f t="shared" si="3"/>
        <v>#DIV/0!</v>
      </c>
      <c r="G35" s="2">
        <f t="shared" si="1"/>
        <v>0</v>
      </c>
    </row>
    <row r="36" spans="2:7">
      <c r="B36" s="2">
        <f t="shared" si="2"/>
        <v>3.456E-2</v>
      </c>
      <c r="C36" s="2">
        <f t="shared" si="0"/>
        <v>3.456E-2</v>
      </c>
      <c r="D36" s="12"/>
      <c r="F36" s="2" t="e">
        <f t="shared" si="3"/>
        <v>#DIV/0!</v>
      </c>
      <c r="G36" s="2">
        <f t="shared" si="1"/>
        <v>0</v>
      </c>
    </row>
    <row r="37" spans="2:7">
      <c r="B37" s="2">
        <f t="shared" si="2"/>
        <v>0.17279999999999998</v>
      </c>
      <c r="C37" s="2">
        <f t="shared" si="0"/>
        <v>0.17279999999999998</v>
      </c>
      <c r="D37" s="12"/>
      <c r="F37" s="2" t="e">
        <f t="shared" si="3"/>
        <v>#DIV/0!</v>
      </c>
      <c r="G37" s="2">
        <f t="shared" si="1"/>
        <v>0</v>
      </c>
    </row>
    <row r="38" spans="2:7">
      <c r="B38" s="2" t="e">
        <f t="shared" si="2"/>
        <v>#DIV/0!</v>
      </c>
      <c r="C38" s="2">
        <f t="shared" si="0"/>
        <v>0</v>
      </c>
      <c r="D38" s="12"/>
      <c r="F38" s="2" t="e">
        <f t="shared" si="3"/>
        <v>#DIV/0!</v>
      </c>
      <c r="G38" s="2">
        <f t="shared" si="1"/>
        <v>0</v>
      </c>
    </row>
    <row r="39" spans="2:7">
      <c r="B39" s="2" t="e">
        <f t="shared" si="2"/>
        <v>#DIV/0!</v>
      </c>
      <c r="C39" s="2">
        <f>IFERROR(B39,0)</f>
        <v>0</v>
      </c>
      <c r="D39" s="12"/>
      <c r="F39" s="2" t="e">
        <f t="shared" si="3"/>
        <v>#DIV/0!</v>
      </c>
      <c r="G39" s="2">
        <f>IFERROR(F39,0)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workbookViewId="0">
      <selection activeCell="A2" sqref="A2"/>
    </sheetView>
  </sheetViews>
  <sheetFormatPr baseColWidth="10" defaultRowHeight="18"/>
  <cols>
    <col min="1" max="1" width="57.375" style="2" customWidth="1"/>
    <col min="2" max="2" width="16.75" style="2" customWidth="1"/>
    <col min="3" max="3" width="14.5" style="2" customWidth="1"/>
    <col min="4" max="4" width="3.25" style="2" customWidth="1"/>
    <col min="5" max="5" width="15.875" style="2" customWidth="1"/>
    <col min="6" max="16384" width="11" style="2"/>
  </cols>
  <sheetData>
    <row r="1" spans="1:7">
      <c r="A1" s="1" t="s">
        <v>45</v>
      </c>
      <c r="B1" s="1"/>
      <c r="E1" s="1" t="s">
        <v>11</v>
      </c>
    </row>
    <row r="2" spans="1:7">
      <c r="A2" s="1"/>
      <c r="B2" s="1"/>
      <c r="E2" s="1" t="s">
        <v>12</v>
      </c>
    </row>
    <row r="3" spans="1:7">
      <c r="A3" s="1"/>
      <c r="B3" s="1"/>
    </row>
    <row r="4" spans="1:7" ht="21">
      <c r="A4" s="1" t="s">
        <v>0</v>
      </c>
      <c r="B4" s="1" t="s">
        <v>30</v>
      </c>
      <c r="C4" s="3">
        <f>C5*C6*3600/C7</f>
        <v>1900800</v>
      </c>
      <c r="E4" s="1" t="s">
        <v>13</v>
      </c>
    </row>
    <row r="5" spans="1:7" ht="21">
      <c r="A5" s="1" t="s">
        <v>17</v>
      </c>
      <c r="B5" s="1" t="s">
        <v>31</v>
      </c>
      <c r="C5" s="2">
        <v>220</v>
      </c>
      <c r="E5" s="1" t="s">
        <v>14</v>
      </c>
    </row>
    <row r="6" spans="1:7" ht="21">
      <c r="A6" s="1" t="s">
        <v>18</v>
      </c>
      <c r="B6" s="1" t="s">
        <v>32</v>
      </c>
      <c r="C6" s="2">
        <v>12</v>
      </c>
    </row>
    <row r="7" spans="1:7" ht="21">
      <c r="A7" s="1" t="s">
        <v>1</v>
      </c>
      <c r="B7" s="1" t="s">
        <v>33</v>
      </c>
      <c r="C7" s="2">
        <v>5</v>
      </c>
    </row>
    <row r="8" spans="1:7">
      <c r="A8" s="1"/>
      <c r="B8" s="1"/>
      <c r="E8" s="1" t="s">
        <v>10</v>
      </c>
      <c r="G8" s="4">
        <f>2/3*(C13+G13-(1/(1/C13+1/G13)))</f>
        <v>6.9318094680413518</v>
      </c>
    </row>
    <row r="9" spans="1:7">
      <c r="A9" s="1" t="s">
        <v>2</v>
      </c>
      <c r="B9" s="1" t="s">
        <v>3</v>
      </c>
      <c r="C9" s="2">
        <v>10</v>
      </c>
    </row>
    <row r="10" spans="1:7" ht="21">
      <c r="A10" s="1" t="s">
        <v>4</v>
      </c>
      <c r="B10" s="1" t="s">
        <v>34</v>
      </c>
      <c r="C10" s="5">
        <f>C4*C9</f>
        <v>19008000</v>
      </c>
      <c r="E10" s="1" t="s">
        <v>15</v>
      </c>
    </row>
    <row r="11" spans="1:7">
      <c r="A11" s="1"/>
      <c r="B11" s="1"/>
      <c r="E11" s="1" t="s">
        <v>16</v>
      </c>
    </row>
    <row r="12" spans="1:7">
      <c r="A12" s="1"/>
      <c r="B12" s="1"/>
    </row>
    <row r="13" spans="1:7">
      <c r="A13" s="1" t="s">
        <v>5</v>
      </c>
      <c r="B13" s="1" t="s">
        <v>8</v>
      </c>
      <c r="C13" s="4">
        <f>1/(C30+C31+C32+C33+C34+C35+C36+C37+C38+C39)</f>
        <v>6.313131313131314</v>
      </c>
      <c r="F13" s="1" t="s">
        <v>9</v>
      </c>
      <c r="G13" s="4">
        <f>1/(G30+G31+G32+G33+G34+G35+G36+G37+G38+G39)</f>
        <v>7.5156325156325154</v>
      </c>
    </row>
    <row r="14" spans="1:7">
      <c r="A14" s="1"/>
      <c r="B14" s="1"/>
    </row>
    <row r="15" spans="1:7" ht="21">
      <c r="A15" s="1" t="s">
        <v>35</v>
      </c>
      <c r="B15" s="1" t="s">
        <v>7</v>
      </c>
      <c r="E15" s="1" t="s">
        <v>9</v>
      </c>
      <c r="F15" s="1" t="s">
        <v>7</v>
      </c>
    </row>
    <row r="16" spans="1:7">
      <c r="A16" s="5">
        <v>20000000</v>
      </c>
      <c r="B16" s="6">
        <f>A16/(0.1*C10)</f>
        <v>10.521885521885523</v>
      </c>
      <c r="C16" s="2" t="str">
        <f>IF(A16&gt;C10,"ok","Fehler")</f>
        <v>ok</v>
      </c>
      <c r="E16" s="5">
        <v>20000000</v>
      </c>
      <c r="F16" s="6">
        <f>E16/(0.1*C10)</f>
        <v>10.521885521885523</v>
      </c>
      <c r="G16" s="2" t="str">
        <f>IF(E16&gt;G10,"ok","Fehler")</f>
        <v>ok</v>
      </c>
    </row>
    <row r="17" spans="1:7">
      <c r="A17" s="5">
        <v>30000000</v>
      </c>
      <c r="B17" s="6">
        <f>A17/(0.1*C10)</f>
        <v>15.782828282828282</v>
      </c>
      <c r="C17" s="2" t="str">
        <f>IF(A17&gt;C10,"ok","Fehler")</f>
        <v>ok</v>
      </c>
      <c r="E17" s="5">
        <v>50000000</v>
      </c>
      <c r="F17" s="6">
        <f>E17/(0.1*C10)</f>
        <v>26.304713804713806</v>
      </c>
      <c r="G17" s="2" t="str">
        <f>IF(E17&gt;G10,"ok","Fehler")</f>
        <v>ok</v>
      </c>
    </row>
    <row r="18" spans="1:7">
      <c r="A18" s="5">
        <v>0</v>
      </c>
      <c r="B18" s="6">
        <f>A18/(0.1*C10)</f>
        <v>0</v>
      </c>
      <c r="C18" s="2" t="str">
        <f>IF(A18&gt;C10,"ok","Fehler")</f>
        <v>Fehler</v>
      </c>
      <c r="E18" s="5"/>
      <c r="F18" s="6">
        <f>E18/(0.1*C10)</f>
        <v>0</v>
      </c>
      <c r="G18" s="2" t="str">
        <f>IF(E18&gt;G10,"ok","Fehler")</f>
        <v>Fehler</v>
      </c>
    </row>
    <row r="19" spans="1:7">
      <c r="A19" s="5">
        <v>0</v>
      </c>
      <c r="B19" s="6">
        <f>A19/(0.1*C10)</f>
        <v>0</v>
      </c>
      <c r="C19" s="2" t="str">
        <f>IF(A19&gt;C10,"ok","Fehler")</f>
        <v>Fehler</v>
      </c>
      <c r="E19" s="5"/>
      <c r="F19" s="6">
        <f>E19/(0.1*C10)</f>
        <v>0</v>
      </c>
      <c r="G19" s="2" t="str">
        <f>IF(E19&gt;G10,"ok","Fehler")</f>
        <v>Fehler</v>
      </c>
    </row>
    <row r="20" spans="1:7">
      <c r="A20" s="5">
        <v>0</v>
      </c>
      <c r="B20" s="6">
        <f>A20/(0.1*C10)</f>
        <v>0</v>
      </c>
      <c r="C20" s="2" t="str">
        <f>IF(A20&gt;C10,"ok","Fehler")</f>
        <v>Fehler</v>
      </c>
      <c r="E20" s="5"/>
      <c r="F20" s="6">
        <f>E20/(0.1*C10)</f>
        <v>0</v>
      </c>
      <c r="G20" s="2" t="str">
        <f>IF(E20&gt;G10,"ok","Fehler")</f>
        <v>Fehler</v>
      </c>
    </row>
    <row r="21" spans="1:7">
      <c r="A21" s="5">
        <v>0</v>
      </c>
      <c r="B21" s="6">
        <f>A21/(0.1*C10)</f>
        <v>0</v>
      </c>
      <c r="C21" s="2" t="str">
        <f>IF(A21&gt;C10,"ok","Fehler")</f>
        <v>Fehler</v>
      </c>
      <c r="E21" s="5"/>
      <c r="F21" s="6">
        <f>E21/(0.1*C10)</f>
        <v>0</v>
      </c>
      <c r="G21" s="2" t="str">
        <f>IF(E21&gt;G10,"ok","Fehler")</f>
        <v>Fehler</v>
      </c>
    </row>
    <row r="22" spans="1:7">
      <c r="A22" s="5">
        <v>0</v>
      </c>
      <c r="B22" s="6">
        <f>A22/(0.1*C10)</f>
        <v>0</v>
      </c>
      <c r="C22" s="2" t="str">
        <f>IF(A22&gt;C10,"ok","Fehler")</f>
        <v>Fehler</v>
      </c>
      <c r="E22" s="5"/>
      <c r="F22" s="6">
        <f>E22/(0.1*C10)</f>
        <v>0</v>
      </c>
      <c r="G22" s="2" t="str">
        <f>IF(E22&gt;G10,"ok","Fehler")</f>
        <v>Fehler</v>
      </c>
    </row>
    <row r="23" spans="1:7">
      <c r="A23" s="5">
        <v>0</v>
      </c>
      <c r="B23" s="6">
        <f>A23/(0.1*C10)</f>
        <v>0</v>
      </c>
      <c r="C23" s="2" t="str">
        <f>IF(A23&gt;C10,"ok","Fehler")</f>
        <v>Fehler</v>
      </c>
      <c r="E23" s="5"/>
      <c r="F23" s="6">
        <f>E23/(0.1*C10)</f>
        <v>0</v>
      </c>
      <c r="G23" s="2" t="str">
        <f>IF(E23&gt;G10,"ok","Fehler")</f>
        <v>Fehler</v>
      </c>
    </row>
    <row r="24" spans="1:7">
      <c r="A24" s="5">
        <v>0</v>
      </c>
      <c r="B24" s="6">
        <f>A24/(0.1*C10)</f>
        <v>0</v>
      </c>
      <c r="C24" s="2" t="str">
        <f>IF(A24&gt;C10,"ok","Fehler")</f>
        <v>Fehler</v>
      </c>
      <c r="E24" s="5"/>
      <c r="F24" s="6">
        <f>E24/(0.1*C10)</f>
        <v>0</v>
      </c>
      <c r="G24" s="2" t="str">
        <f>IF(E24&gt;G10,"ok","Fehler")</f>
        <v>Fehler</v>
      </c>
    </row>
    <row r="25" spans="1:7">
      <c r="A25" s="5">
        <v>0</v>
      </c>
      <c r="B25" s="6">
        <f>A25/(0.1*C10)</f>
        <v>0</v>
      </c>
      <c r="C25" s="2" t="str">
        <f>IF(A25&gt;C10,"ok","Fehler")</f>
        <v>Fehler</v>
      </c>
      <c r="E25" s="5"/>
      <c r="F25" s="6">
        <f>E25/(0.1*C10)</f>
        <v>0</v>
      </c>
      <c r="G25" s="2" t="str">
        <f>IF(E25&gt;G10,"ok","Fehler")</f>
        <v>Fehler</v>
      </c>
    </row>
    <row r="29" spans="1:7">
      <c r="B29" s="1" t="s">
        <v>6</v>
      </c>
      <c r="F29" s="1" t="s">
        <v>6</v>
      </c>
    </row>
    <row r="30" spans="1:7">
      <c r="B30" s="2">
        <f>1/B16</f>
        <v>9.5039999999999999E-2</v>
      </c>
      <c r="C30" s="2">
        <f t="shared" ref="C30:C38" si="0">IFERROR(B30,0)</f>
        <v>9.5039999999999999E-2</v>
      </c>
      <c r="F30" s="2">
        <f>1/F16</f>
        <v>9.5039999999999999E-2</v>
      </c>
      <c r="G30" s="2">
        <f t="shared" ref="G30:G38" si="1">IFERROR(F30,0)</f>
        <v>9.5039999999999999E-2</v>
      </c>
    </row>
    <row r="31" spans="1:7">
      <c r="B31" s="2">
        <f t="shared" ref="B31:B39" si="2">1/B17</f>
        <v>6.336E-2</v>
      </c>
      <c r="C31" s="2">
        <f t="shared" si="0"/>
        <v>6.336E-2</v>
      </c>
      <c r="F31" s="2">
        <f t="shared" ref="F31:F39" si="3">1/F17</f>
        <v>3.8016000000000001E-2</v>
      </c>
      <c r="G31" s="2">
        <f t="shared" si="1"/>
        <v>3.8016000000000001E-2</v>
      </c>
    </row>
    <row r="32" spans="1:7">
      <c r="B32" s="2" t="e">
        <f t="shared" si="2"/>
        <v>#DIV/0!</v>
      </c>
      <c r="C32" s="2">
        <f t="shared" si="0"/>
        <v>0</v>
      </c>
      <c r="F32" s="2" t="e">
        <f t="shared" si="3"/>
        <v>#DIV/0!</v>
      </c>
      <c r="G32" s="2">
        <f t="shared" si="1"/>
        <v>0</v>
      </c>
    </row>
    <row r="33" spans="2:7">
      <c r="B33" s="2" t="e">
        <f t="shared" si="2"/>
        <v>#DIV/0!</v>
      </c>
      <c r="C33" s="2">
        <f t="shared" si="0"/>
        <v>0</v>
      </c>
      <c r="F33" s="2" t="e">
        <f t="shared" si="3"/>
        <v>#DIV/0!</v>
      </c>
      <c r="G33" s="2">
        <f t="shared" si="1"/>
        <v>0</v>
      </c>
    </row>
    <row r="34" spans="2:7">
      <c r="B34" s="2" t="e">
        <f t="shared" si="2"/>
        <v>#DIV/0!</v>
      </c>
      <c r="C34" s="2">
        <f t="shared" si="0"/>
        <v>0</v>
      </c>
      <c r="F34" s="2" t="e">
        <f t="shared" si="3"/>
        <v>#DIV/0!</v>
      </c>
      <c r="G34" s="2">
        <f t="shared" si="1"/>
        <v>0</v>
      </c>
    </row>
    <row r="35" spans="2:7">
      <c r="B35" s="2" t="e">
        <f t="shared" si="2"/>
        <v>#DIV/0!</v>
      </c>
      <c r="C35" s="2">
        <f t="shared" si="0"/>
        <v>0</v>
      </c>
      <c r="F35" s="2" t="e">
        <f t="shared" si="3"/>
        <v>#DIV/0!</v>
      </c>
      <c r="G35" s="2">
        <f t="shared" si="1"/>
        <v>0</v>
      </c>
    </row>
    <row r="36" spans="2:7">
      <c r="B36" s="2" t="e">
        <f t="shared" si="2"/>
        <v>#DIV/0!</v>
      </c>
      <c r="C36" s="2">
        <f t="shared" si="0"/>
        <v>0</v>
      </c>
      <c r="F36" s="2" t="e">
        <f t="shared" si="3"/>
        <v>#DIV/0!</v>
      </c>
      <c r="G36" s="2">
        <f t="shared" si="1"/>
        <v>0</v>
      </c>
    </row>
    <row r="37" spans="2:7">
      <c r="B37" s="2" t="e">
        <f t="shared" si="2"/>
        <v>#DIV/0!</v>
      </c>
      <c r="C37" s="2">
        <f t="shared" si="0"/>
        <v>0</v>
      </c>
      <c r="F37" s="2" t="e">
        <f t="shared" si="3"/>
        <v>#DIV/0!</v>
      </c>
      <c r="G37" s="2">
        <f t="shared" si="1"/>
        <v>0</v>
      </c>
    </row>
    <row r="38" spans="2:7">
      <c r="B38" s="2" t="e">
        <f t="shared" si="2"/>
        <v>#DIV/0!</v>
      </c>
      <c r="C38" s="2">
        <f t="shared" si="0"/>
        <v>0</v>
      </c>
      <c r="F38" s="2" t="e">
        <f t="shared" si="3"/>
        <v>#DIV/0!</v>
      </c>
      <c r="G38" s="2">
        <f t="shared" si="1"/>
        <v>0</v>
      </c>
    </row>
    <row r="39" spans="2:7">
      <c r="B39" s="2" t="e">
        <f t="shared" si="2"/>
        <v>#DIV/0!</v>
      </c>
      <c r="C39" s="2">
        <f>IFERROR(B39,0)</f>
        <v>0</v>
      </c>
      <c r="F39" s="2" t="e">
        <f t="shared" si="3"/>
        <v>#DIV/0!</v>
      </c>
      <c r="G39" s="2">
        <f>IFERROR(F39,0)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workbookViewId="0">
      <selection activeCell="A2" sqref="A2"/>
    </sheetView>
  </sheetViews>
  <sheetFormatPr baseColWidth="10" defaultRowHeight="18"/>
  <cols>
    <col min="1" max="1" width="47" style="2" customWidth="1"/>
    <col min="2" max="2" width="12.75" style="2" customWidth="1"/>
    <col min="3" max="3" width="11.375" style="2" bestFit="1" customWidth="1"/>
    <col min="4" max="4" width="3.25" style="2" customWidth="1"/>
    <col min="5" max="5" width="14.5" style="2" customWidth="1"/>
    <col min="6" max="6" width="16" style="2" customWidth="1"/>
    <col min="7" max="16384" width="11" style="2"/>
  </cols>
  <sheetData>
    <row r="1" spans="1:7">
      <c r="A1" s="1" t="s">
        <v>46</v>
      </c>
      <c r="B1" s="1"/>
      <c r="E1" s="1"/>
    </row>
    <row r="2" spans="1:7">
      <c r="A2" s="1"/>
      <c r="B2" s="1"/>
      <c r="E2" s="1"/>
    </row>
    <row r="3" spans="1:7">
      <c r="A3" s="1"/>
      <c r="B3" s="1"/>
    </row>
    <row r="4" spans="1:7" ht="21">
      <c r="A4" s="1" t="s">
        <v>22</v>
      </c>
      <c r="B4" s="1" t="s">
        <v>30</v>
      </c>
      <c r="C4" s="3">
        <f>C5*C6*3600/C7</f>
        <v>633600</v>
      </c>
      <c r="E4" s="1"/>
    </row>
    <row r="5" spans="1:7" ht="21">
      <c r="A5" s="1" t="s">
        <v>19</v>
      </c>
      <c r="B5" s="1" t="s">
        <v>31</v>
      </c>
      <c r="C5" s="2">
        <v>220</v>
      </c>
      <c r="E5" s="1"/>
    </row>
    <row r="6" spans="1:7" ht="21">
      <c r="A6" s="1" t="s">
        <v>20</v>
      </c>
      <c r="B6" s="1" t="s">
        <v>32</v>
      </c>
      <c r="C6" s="2">
        <v>8</v>
      </c>
    </row>
    <row r="7" spans="1:7" ht="21">
      <c r="A7" s="1" t="s">
        <v>21</v>
      </c>
      <c r="B7" s="1" t="s">
        <v>33</v>
      </c>
      <c r="C7" s="2">
        <v>10</v>
      </c>
    </row>
    <row r="8" spans="1:7">
      <c r="A8" s="1"/>
      <c r="B8" s="1"/>
      <c r="E8" s="1" t="s">
        <v>27</v>
      </c>
      <c r="G8" s="4">
        <f>2/3*(C13+G13-(1/(1/C13+1/G13)))</f>
        <v>19.715735537637418</v>
      </c>
    </row>
    <row r="9" spans="1:7">
      <c r="A9" s="1" t="s">
        <v>23</v>
      </c>
      <c r="B9" s="1" t="s">
        <v>3</v>
      </c>
      <c r="C9" s="2">
        <v>10</v>
      </c>
    </row>
    <row r="10" spans="1:7" ht="21">
      <c r="A10" s="1" t="s">
        <v>24</v>
      </c>
      <c r="B10" s="1" t="s">
        <v>34</v>
      </c>
      <c r="C10" s="3">
        <f>C4*C9</f>
        <v>6336000</v>
      </c>
      <c r="E10" s="1"/>
    </row>
    <row r="11" spans="1:7">
      <c r="A11" s="1"/>
      <c r="B11" s="1"/>
      <c r="E11" s="1"/>
    </row>
    <row r="12" spans="1:7">
      <c r="A12" s="1"/>
      <c r="B12" s="1"/>
    </row>
    <row r="13" spans="1:7">
      <c r="A13" s="1" t="s">
        <v>25</v>
      </c>
      <c r="B13" s="1" t="s">
        <v>8</v>
      </c>
      <c r="C13" s="4">
        <f>1/(C30+C31+C32+C33+C34+C35+C36+C37+C38+C39)</f>
        <v>9.6069389547650417</v>
      </c>
      <c r="F13" s="1" t="s">
        <v>9</v>
      </c>
      <c r="G13" s="4">
        <f>1/(G30+G31+G32+G33+G34+G35+G36+G37+G38+G39)</f>
        <v>27.056277056277057</v>
      </c>
    </row>
    <row r="14" spans="1:7">
      <c r="A14" s="1"/>
      <c r="B14" s="1"/>
    </row>
    <row r="15" spans="1:7" ht="21">
      <c r="A15" s="1" t="s">
        <v>36</v>
      </c>
      <c r="B15" s="1" t="s">
        <v>26</v>
      </c>
      <c r="E15" s="1" t="s">
        <v>28</v>
      </c>
      <c r="F15" s="1" t="s">
        <v>26</v>
      </c>
    </row>
    <row r="16" spans="1:7">
      <c r="A16" s="5">
        <v>20000000</v>
      </c>
      <c r="B16" s="6">
        <f>A16/(0.1*C10)</f>
        <v>31.565656565656564</v>
      </c>
      <c r="C16" s="2" t="str">
        <f>IF(A16&gt;C10,"ok","wrong")</f>
        <v>ok</v>
      </c>
      <c r="E16" s="5">
        <v>40000000</v>
      </c>
      <c r="F16" s="6">
        <f>E16/(0.1*C10)</f>
        <v>63.131313131313128</v>
      </c>
      <c r="G16" s="2" t="str">
        <f>IF(E16&gt;G10,"ok","Fehler")</f>
        <v>ok</v>
      </c>
    </row>
    <row r="17" spans="1:7">
      <c r="A17" s="5">
        <v>30000000</v>
      </c>
      <c r="B17" s="6">
        <f>A17/(0.1*C10)</f>
        <v>47.348484848484851</v>
      </c>
      <c r="C17" s="2" t="str">
        <f>IF(A17&gt;C10,"ok","wrong")</f>
        <v>ok</v>
      </c>
      <c r="E17" s="5">
        <v>30000000</v>
      </c>
      <c r="F17" s="6">
        <f>E17/(0.1*C10)</f>
        <v>47.348484848484851</v>
      </c>
      <c r="G17" s="2" t="str">
        <f>IF(E17&gt;G10,"ok","Fehler")</f>
        <v>ok</v>
      </c>
    </row>
    <row r="18" spans="1:7">
      <c r="A18" s="5">
        <v>15000000</v>
      </c>
      <c r="B18" s="6">
        <f>A18/(0.1*C10)</f>
        <v>23.674242424242426</v>
      </c>
      <c r="C18" s="2" t="str">
        <f>IF(A18&gt;C10,"ok","wrong")</f>
        <v>ok</v>
      </c>
      <c r="E18" s="5"/>
      <c r="F18" s="6">
        <f>E18/(0.1*C10)</f>
        <v>0</v>
      </c>
      <c r="G18" s="2" t="str">
        <f>IF(E18&gt;G10,"ok","Fehler")</f>
        <v>Fehler</v>
      </c>
    </row>
    <row r="19" spans="1:7">
      <c r="A19" s="5">
        <v>70000000</v>
      </c>
      <c r="B19" s="6">
        <f>A19/(0.1*C10)</f>
        <v>110.47979797979798</v>
      </c>
      <c r="C19" s="2" t="str">
        <f>IF(A19&gt;C10,"ok","wrong")</f>
        <v>ok</v>
      </c>
      <c r="E19" s="5"/>
      <c r="F19" s="6">
        <f>E19/(0.1*C10)</f>
        <v>0</v>
      </c>
      <c r="G19" s="2" t="str">
        <f>IF(E19&gt;G10,"ok","Fehler")</f>
        <v>Fehler</v>
      </c>
    </row>
    <row r="20" spans="1:7">
      <c r="A20" s="5">
        <v>0</v>
      </c>
      <c r="B20" s="6">
        <f>A20/(0.1*C10)</f>
        <v>0</v>
      </c>
      <c r="C20" s="2" t="str">
        <f>IF(A20&gt;C10,"ok","wrong")</f>
        <v>wrong</v>
      </c>
      <c r="E20" s="5"/>
      <c r="F20" s="6">
        <f>E20/(0.1*C10)</f>
        <v>0</v>
      </c>
      <c r="G20" s="2" t="str">
        <f>IF(E20&gt;G10,"ok","Fehler")</f>
        <v>Fehler</v>
      </c>
    </row>
    <row r="21" spans="1:7">
      <c r="A21" s="5">
        <v>0</v>
      </c>
      <c r="B21" s="6">
        <f>A21/(0.1*C10)</f>
        <v>0</v>
      </c>
      <c r="C21" s="2" t="str">
        <f>IF(A21&gt;C10,"ok","wrong")</f>
        <v>wrong</v>
      </c>
      <c r="E21" s="5"/>
      <c r="F21" s="6">
        <f>E21/(0.1*C10)</f>
        <v>0</v>
      </c>
      <c r="G21" s="2" t="str">
        <f>IF(E21&gt;G10,"ok","Fehler")</f>
        <v>Fehler</v>
      </c>
    </row>
    <row r="22" spans="1:7">
      <c r="A22" s="5">
        <v>0</v>
      </c>
      <c r="B22" s="6">
        <f>A22/(0.1*C10)</f>
        <v>0</v>
      </c>
      <c r="C22" s="2" t="str">
        <f>IF(A22&gt;C10,"ok","wrong")</f>
        <v>wrong</v>
      </c>
      <c r="E22" s="5"/>
      <c r="F22" s="6">
        <f>E22/(0.1*C10)</f>
        <v>0</v>
      </c>
      <c r="G22" s="2" t="str">
        <f>IF(E22&gt;G10,"ok","Fehler")</f>
        <v>Fehler</v>
      </c>
    </row>
    <row r="23" spans="1:7">
      <c r="A23" s="5">
        <v>0</v>
      </c>
      <c r="B23" s="6">
        <f>A23/(0.1*C10)</f>
        <v>0</v>
      </c>
      <c r="C23" s="2" t="str">
        <f>IF(A23&gt;C10,"ok","wrong")</f>
        <v>wrong</v>
      </c>
      <c r="E23" s="5"/>
      <c r="F23" s="6">
        <f>E23/(0.1*C10)</f>
        <v>0</v>
      </c>
      <c r="G23" s="2" t="str">
        <f>IF(E23&gt;G10,"ok","Fehler")</f>
        <v>Fehler</v>
      </c>
    </row>
    <row r="24" spans="1:7">
      <c r="A24" s="5">
        <v>0</v>
      </c>
      <c r="B24" s="6">
        <f>A24/(0.1*C10)</f>
        <v>0</v>
      </c>
      <c r="C24" s="2" t="str">
        <f>IF(A24&gt;C10,"ok","wrong")</f>
        <v>wrong</v>
      </c>
      <c r="E24" s="5"/>
      <c r="F24" s="6">
        <f>E24/(0.1*C10)</f>
        <v>0</v>
      </c>
      <c r="G24" s="2" t="str">
        <f>IF(E24&gt;G10,"ok","Fehler")</f>
        <v>Fehler</v>
      </c>
    </row>
    <row r="25" spans="1:7">
      <c r="A25" s="5">
        <v>0</v>
      </c>
      <c r="B25" s="6">
        <f>A25/(0.1*C10)</f>
        <v>0</v>
      </c>
      <c r="C25" s="2" t="str">
        <f>IF(A25&gt;C10,"ok","wrong")</f>
        <v>wrong</v>
      </c>
      <c r="E25" s="5"/>
      <c r="F25" s="6">
        <f>E25/(0.1*C10)</f>
        <v>0</v>
      </c>
      <c r="G25" s="2" t="str">
        <f>IF(E25&gt;G10,"ok","Fehler")</f>
        <v>Fehler</v>
      </c>
    </row>
    <row r="29" spans="1:7">
      <c r="B29" s="1" t="s">
        <v>29</v>
      </c>
      <c r="F29" s="1" t="s">
        <v>29</v>
      </c>
    </row>
    <row r="30" spans="1:7">
      <c r="B30" s="2">
        <f>1/B16</f>
        <v>3.168E-2</v>
      </c>
      <c r="C30" s="2">
        <f t="shared" ref="C30:C38" si="0">IFERROR(B30,0)</f>
        <v>3.168E-2</v>
      </c>
      <c r="F30" s="2">
        <f>1/F16</f>
        <v>1.584E-2</v>
      </c>
      <c r="G30" s="2">
        <f t="shared" ref="G30:G38" si="1">IFERROR(F30,0)</f>
        <v>1.584E-2</v>
      </c>
    </row>
    <row r="31" spans="1:7">
      <c r="B31" s="2">
        <f t="shared" ref="B31:B39" si="2">1/B17</f>
        <v>2.112E-2</v>
      </c>
      <c r="C31" s="2">
        <f t="shared" si="0"/>
        <v>2.112E-2</v>
      </c>
      <c r="F31" s="2">
        <f t="shared" ref="F31:F39" si="3">1/F17</f>
        <v>2.112E-2</v>
      </c>
      <c r="G31" s="2">
        <f t="shared" si="1"/>
        <v>2.112E-2</v>
      </c>
    </row>
    <row r="32" spans="1:7">
      <c r="B32" s="2">
        <f t="shared" si="2"/>
        <v>4.224E-2</v>
      </c>
      <c r="C32" s="2">
        <f t="shared" si="0"/>
        <v>4.224E-2</v>
      </c>
      <c r="F32" s="2" t="e">
        <f t="shared" si="3"/>
        <v>#DIV/0!</v>
      </c>
      <c r="G32" s="2">
        <f t="shared" si="1"/>
        <v>0</v>
      </c>
    </row>
    <row r="33" spans="2:7">
      <c r="B33" s="2">
        <f t="shared" si="2"/>
        <v>9.0514285714285714E-3</v>
      </c>
      <c r="C33" s="2">
        <f t="shared" si="0"/>
        <v>9.0514285714285714E-3</v>
      </c>
      <c r="F33" s="2" t="e">
        <f t="shared" si="3"/>
        <v>#DIV/0!</v>
      </c>
      <c r="G33" s="2">
        <f t="shared" si="1"/>
        <v>0</v>
      </c>
    </row>
    <row r="34" spans="2:7">
      <c r="B34" s="2" t="e">
        <f t="shared" si="2"/>
        <v>#DIV/0!</v>
      </c>
      <c r="C34" s="2">
        <f t="shared" si="0"/>
        <v>0</v>
      </c>
      <c r="F34" s="2" t="e">
        <f t="shared" si="3"/>
        <v>#DIV/0!</v>
      </c>
      <c r="G34" s="2">
        <f t="shared" si="1"/>
        <v>0</v>
      </c>
    </row>
    <row r="35" spans="2:7">
      <c r="B35" s="2" t="e">
        <f t="shared" si="2"/>
        <v>#DIV/0!</v>
      </c>
      <c r="C35" s="2">
        <f t="shared" si="0"/>
        <v>0</v>
      </c>
      <c r="F35" s="2" t="e">
        <f t="shared" si="3"/>
        <v>#DIV/0!</v>
      </c>
      <c r="G35" s="2">
        <f t="shared" si="1"/>
        <v>0</v>
      </c>
    </row>
    <row r="36" spans="2:7">
      <c r="B36" s="2" t="e">
        <f t="shared" si="2"/>
        <v>#DIV/0!</v>
      </c>
      <c r="C36" s="2">
        <f t="shared" si="0"/>
        <v>0</v>
      </c>
      <c r="F36" s="2" t="e">
        <f t="shared" si="3"/>
        <v>#DIV/0!</v>
      </c>
      <c r="G36" s="2">
        <f t="shared" si="1"/>
        <v>0</v>
      </c>
    </row>
    <row r="37" spans="2:7">
      <c r="B37" s="2" t="e">
        <f t="shared" si="2"/>
        <v>#DIV/0!</v>
      </c>
      <c r="C37" s="2">
        <f t="shared" si="0"/>
        <v>0</v>
      </c>
      <c r="F37" s="2" t="e">
        <f t="shared" si="3"/>
        <v>#DIV/0!</v>
      </c>
      <c r="G37" s="2">
        <f t="shared" si="1"/>
        <v>0</v>
      </c>
    </row>
    <row r="38" spans="2:7">
      <c r="B38" s="2" t="e">
        <f t="shared" si="2"/>
        <v>#DIV/0!</v>
      </c>
      <c r="C38" s="2">
        <f t="shared" si="0"/>
        <v>0</v>
      </c>
      <c r="F38" s="2" t="e">
        <f t="shared" si="3"/>
        <v>#DIV/0!</v>
      </c>
      <c r="G38" s="2">
        <f t="shared" si="1"/>
        <v>0</v>
      </c>
    </row>
    <row r="39" spans="2:7">
      <c r="B39" s="2" t="e">
        <f t="shared" si="2"/>
        <v>#DIV/0!</v>
      </c>
      <c r="C39" s="2">
        <f>IFERROR(B39,0)</f>
        <v>0</v>
      </c>
      <c r="F39" s="2" t="e">
        <f t="shared" si="3"/>
        <v>#DIV/0!</v>
      </c>
      <c r="G39" s="2">
        <f>IFERROR(F39,0)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tabSelected="1" zoomScale="85" zoomScaleNormal="85" workbookViewId="0">
      <selection activeCell="A18" sqref="A18"/>
    </sheetView>
  </sheetViews>
  <sheetFormatPr baseColWidth="10" defaultRowHeight="17.100000000000001" customHeight="1"/>
  <cols>
    <col min="1" max="1" width="39.875" style="2" customWidth="1"/>
    <col min="2" max="2" width="16.375" style="2" customWidth="1"/>
    <col min="3" max="3" width="13.25" style="2" customWidth="1"/>
    <col min="4" max="4" width="25.75" style="2" customWidth="1"/>
    <col min="5" max="5" width="3.125" style="2" customWidth="1"/>
    <col min="6" max="6" width="24.375" style="2" customWidth="1"/>
    <col min="7" max="7" width="12.25" style="2" customWidth="1"/>
    <col min="8" max="8" width="11" style="2"/>
    <col min="9" max="9" width="22.25" style="2" customWidth="1"/>
    <col min="10" max="16384" width="11" style="2"/>
  </cols>
  <sheetData>
    <row r="1" spans="1:9" ht="17.100000000000001" customHeight="1">
      <c r="A1" s="1" t="s">
        <v>45</v>
      </c>
      <c r="F1" s="1" t="s">
        <v>11</v>
      </c>
    </row>
    <row r="2" spans="1:9" ht="17.100000000000001" customHeight="1">
      <c r="A2" s="2" t="s">
        <v>47</v>
      </c>
      <c r="F2" s="1" t="s">
        <v>37</v>
      </c>
    </row>
    <row r="3" spans="1:9" ht="17.100000000000001" customHeight="1">
      <c r="A3" s="1"/>
      <c r="B3" s="1"/>
    </row>
    <row r="4" spans="1:9" ht="17.100000000000001" customHeight="1">
      <c r="A4" s="1" t="s">
        <v>0</v>
      </c>
      <c r="B4" s="1" t="s">
        <v>30</v>
      </c>
      <c r="C4" s="3">
        <f>IFERROR((C5*C6*3600/C7),0)</f>
        <v>2420</v>
      </c>
      <c r="F4" s="1" t="s">
        <v>13</v>
      </c>
    </row>
    <row r="5" spans="1:9" ht="17.100000000000001" customHeight="1">
      <c r="A5" s="1" t="s">
        <v>17</v>
      </c>
      <c r="B5" s="1" t="s">
        <v>31</v>
      </c>
      <c r="C5" s="2">
        <v>242</v>
      </c>
      <c r="F5" s="1" t="s">
        <v>14</v>
      </c>
    </row>
    <row r="6" spans="1:9" ht="17.100000000000001" customHeight="1">
      <c r="A6" s="1" t="s">
        <v>18</v>
      </c>
      <c r="B6" s="1" t="s">
        <v>32</v>
      </c>
      <c r="C6" s="2">
        <v>8</v>
      </c>
    </row>
    <row r="7" spans="1:9" ht="17.100000000000001" customHeight="1">
      <c r="A7" s="1" t="s">
        <v>1</v>
      </c>
      <c r="B7" s="1" t="s">
        <v>33</v>
      </c>
      <c r="C7" s="2">
        <v>2880</v>
      </c>
      <c r="I7" s="7" t="s">
        <v>44</v>
      </c>
    </row>
    <row r="8" spans="1:9" ht="17.100000000000001" customHeight="1">
      <c r="A8" s="1"/>
      <c r="B8" s="1"/>
      <c r="F8" s="1" t="s">
        <v>10</v>
      </c>
      <c r="H8" s="4">
        <f>IFERROR((2/3*(C15+H15-(1/(1/C15+1/H15)))),0)</f>
        <v>66.648893628365755</v>
      </c>
      <c r="I8" s="9">
        <f>IFERROR(((D42+I42)/(C42+H42)),0)</f>
        <v>0</v>
      </c>
    </row>
    <row r="9" spans="1:9" ht="17.100000000000001" customHeight="1">
      <c r="A9" s="1" t="s">
        <v>2</v>
      </c>
      <c r="B9" s="1" t="s">
        <v>3</v>
      </c>
      <c r="C9" s="2">
        <v>30</v>
      </c>
    </row>
    <row r="10" spans="1:9" ht="17.100000000000001" customHeight="1">
      <c r="A10" s="1" t="s">
        <v>42</v>
      </c>
      <c r="B10" s="1" t="s">
        <v>34</v>
      </c>
      <c r="C10" s="3">
        <f>IFERROR((C4*C9),0)</f>
        <v>72600</v>
      </c>
      <c r="F10" s="1" t="s">
        <v>15</v>
      </c>
    </row>
    <row r="11" spans="1:9" ht="17.100000000000001" customHeight="1">
      <c r="A11" s="1" t="s">
        <v>43</v>
      </c>
      <c r="B11" s="1"/>
      <c r="F11" s="1" t="s">
        <v>16</v>
      </c>
    </row>
    <row r="12" spans="1:9" ht="17.100000000000001" customHeight="1">
      <c r="A12" s="1"/>
      <c r="B12" s="1"/>
      <c r="F12" s="1"/>
    </row>
    <row r="13" spans="1:9" ht="17.100000000000001" customHeight="1">
      <c r="A13" s="1"/>
      <c r="B13" s="1"/>
      <c r="F13" s="1"/>
    </row>
    <row r="14" spans="1:9" s="1" customFormat="1" ht="17.100000000000001" customHeight="1">
      <c r="D14" s="7" t="s">
        <v>39</v>
      </c>
      <c r="E14" s="10"/>
      <c r="I14" s="7" t="s">
        <v>40</v>
      </c>
    </row>
    <row r="15" spans="1:9" ht="17.100000000000001" customHeight="1">
      <c r="A15" s="1" t="s">
        <v>5</v>
      </c>
      <c r="B15" s="4" t="s">
        <v>8</v>
      </c>
      <c r="C15" s="4">
        <f>IFERROR((1/C42),0)</f>
        <v>66.648893628365769</v>
      </c>
      <c r="D15" s="9">
        <f>IFERROR((D42/C42),0)</f>
        <v>0</v>
      </c>
      <c r="E15" s="11"/>
      <c r="G15" s="4" t="s">
        <v>9</v>
      </c>
      <c r="H15" s="4">
        <f>IFERROR((1/H42),0)</f>
        <v>66.648893628365769</v>
      </c>
      <c r="I15" s="9">
        <f>IFERROR((I42/H42),0)</f>
        <v>0</v>
      </c>
    </row>
    <row r="16" spans="1:9" ht="17.100000000000001" customHeight="1">
      <c r="A16" s="1"/>
      <c r="B16" s="1"/>
      <c r="E16" s="12"/>
    </row>
    <row r="17" spans="1:9" ht="17.100000000000001" customHeight="1">
      <c r="A17" s="1" t="s">
        <v>35</v>
      </c>
      <c r="B17" s="1" t="s">
        <v>7</v>
      </c>
      <c r="D17" s="1" t="s">
        <v>38</v>
      </c>
      <c r="E17" s="10"/>
      <c r="F17" s="1" t="s">
        <v>35</v>
      </c>
      <c r="G17" s="1" t="s">
        <v>7</v>
      </c>
      <c r="I17" s="1" t="s">
        <v>38</v>
      </c>
    </row>
    <row r="18" spans="1:9" ht="17.100000000000001" customHeight="1">
      <c r="A18" s="17">
        <v>2500000</v>
      </c>
      <c r="B18" s="6">
        <f>A18/(0.1*C10)</f>
        <v>344.3526170798898</v>
      </c>
      <c r="C18" s="2" t="str">
        <f>IF(A18&gt;C10,"ok","Fehler")</f>
        <v>ok</v>
      </c>
      <c r="D18" s="8">
        <v>0</v>
      </c>
      <c r="E18" s="13"/>
      <c r="F18" s="5">
        <v>2500000</v>
      </c>
      <c r="G18" s="6">
        <f>F18/(0.1*C10)</f>
        <v>344.3526170798898</v>
      </c>
      <c r="H18" s="2" t="str">
        <f>IF(F18&gt;H10,"ok","Fehler")</f>
        <v>ok</v>
      </c>
      <c r="I18" s="8">
        <v>0</v>
      </c>
    </row>
    <row r="19" spans="1:9" ht="17.100000000000001" customHeight="1">
      <c r="A19" s="16">
        <v>600000</v>
      </c>
      <c r="B19" s="6">
        <f>A19/(0.1*C10)</f>
        <v>82.644628099173559</v>
      </c>
      <c r="C19" s="2" t="str">
        <f>IF(A19&gt;C10,"ok","Fehler")</f>
        <v>ok</v>
      </c>
      <c r="D19" s="8">
        <v>0</v>
      </c>
      <c r="E19" s="13"/>
      <c r="F19" s="5">
        <v>600000</v>
      </c>
      <c r="G19" s="6">
        <f>F19/(0.1*C10)</f>
        <v>82.644628099173559</v>
      </c>
      <c r="H19" s="2" t="str">
        <f>IF(F19&gt;H10,"ok","Fehler")</f>
        <v>ok</v>
      </c>
      <c r="I19" s="8">
        <v>0</v>
      </c>
    </row>
    <row r="20" spans="1:9" ht="17.100000000000001" customHeight="1">
      <c r="A20" s="5">
        <v>0</v>
      </c>
      <c r="B20" s="6">
        <f>A20/(0.1*C10)</f>
        <v>0</v>
      </c>
      <c r="C20" s="2" t="str">
        <f>IF(A20&gt;C10,"ok","Fehler")</f>
        <v>Fehler</v>
      </c>
      <c r="D20" s="8">
        <v>0</v>
      </c>
      <c r="E20" s="13"/>
      <c r="F20" s="5">
        <v>0</v>
      </c>
      <c r="G20" s="6">
        <f>F20/(0.1*C10)</f>
        <v>0</v>
      </c>
      <c r="H20" s="2" t="str">
        <f>IF(F20&gt;H10,"ok","Fehler")</f>
        <v>Fehler</v>
      </c>
      <c r="I20" s="8">
        <v>0</v>
      </c>
    </row>
    <row r="21" spans="1:9" ht="17.100000000000001" customHeight="1">
      <c r="A21" s="5">
        <v>0</v>
      </c>
      <c r="B21" s="6">
        <f>A21/(0.1*C10)</f>
        <v>0</v>
      </c>
      <c r="C21" s="2" t="str">
        <f>IF(A21&gt;C10,"ok","Fehler")</f>
        <v>Fehler</v>
      </c>
      <c r="D21" s="8">
        <v>0</v>
      </c>
      <c r="E21" s="13"/>
      <c r="F21" s="5">
        <v>0</v>
      </c>
      <c r="G21" s="6">
        <f>F21/(0.1*C10)</f>
        <v>0</v>
      </c>
      <c r="H21" s="2" t="str">
        <f>IF(F21&gt;H10,"ok","Fehler")</f>
        <v>Fehler</v>
      </c>
      <c r="I21" s="8">
        <v>0</v>
      </c>
    </row>
    <row r="22" spans="1:9" ht="17.100000000000001" customHeight="1">
      <c r="A22" s="5">
        <v>0</v>
      </c>
      <c r="B22" s="6">
        <f>A22/(0.1*C10)</f>
        <v>0</v>
      </c>
      <c r="C22" s="2" t="str">
        <f>IF(A22&gt;C10,"ok","Fehler")</f>
        <v>Fehler</v>
      </c>
      <c r="D22" s="8">
        <v>0</v>
      </c>
      <c r="E22" s="13"/>
      <c r="F22" s="5">
        <v>0</v>
      </c>
      <c r="G22" s="6">
        <f>F22/(0.1*C10)</f>
        <v>0</v>
      </c>
      <c r="H22" s="2" t="str">
        <f>IF(F22&gt;H10,"ok","Fehler")</f>
        <v>Fehler</v>
      </c>
      <c r="I22" s="8">
        <v>0</v>
      </c>
    </row>
    <row r="23" spans="1:9" ht="17.100000000000001" customHeight="1">
      <c r="A23" s="5">
        <v>0</v>
      </c>
      <c r="B23" s="6">
        <f>A23/(0.1*C10)</f>
        <v>0</v>
      </c>
      <c r="C23" s="2" t="str">
        <f>IF(A23&gt;C10,"ok","Fehler")</f>
        <v>Fehler</v>
      </c>
      <c r="D23" s="8">
        <v>0</v>
      </c>
      <c r="E23" s="13"/>
      <c r="F23" s="5">
        <v>0</v>
      </c>
      <c r="G23" s="6">
        <f>F23/(0.1*C10)</f>
        <v>0</v>
      </c>
      <c r="H23" s="2" t="str">
        <f>IF(F23&gt;H10,"ok","Fehler")</f>
        <v>Fehler</v>
      </c>
      <c r="I23" s="8">
        <v>0</v>
      </c>
    </row>
    <row r="24" spans="1:9" ht="17.100000000000001" customHeight="1">
      <c r="A24" s="5">
        <v>0</v>
      </c>
      <c r="B24" s="6">
        <f>A24/(0.1*C10)</f>
        <v>0</v>
      </c>
      <c r="C24" s="2" t="str">
        <f>IF(A24&gt;C10,"ok","Fehler")</f>
        <v>Fehler</v>
      </c>
      <c r="D24" s="8">
        <v>0</v>
      </c>
      <c r="E24" s="13"/>
      <c r="F24" s="5">
        <v>0</v>
      </c>
      <c r="G24" s="6">
        <f>F24/(0.1*C10)</f>
        <v>0</v>
      </c>
      <c r="H24" s="2" t="str">
        <f>IF(F24&gt;H10,"ok","Fehler")</f>
        <v>Fehler</v>
      </c>
      <c r="I24" s="8">
        <v>0</v>
      </c>
    </row>
    <row r="25" spans="1:9" ht="17.100000000000001" customHeight="1">
      <c r="A25" s="5">
        <v>0</v>
      </c>
      <c r="B25" s="6">
        <f>A25/(0.1*C10)</f>
        <v>0</v>
      </c>
      <c r="C25" s="2" t="str">
        <f>IF(A25&gt;C10,"ok","Fehler")</f>
        <v>Fehler</v>
      </c>
      <c r="D25" s="8">
        <v>0</v>
      </c>
      <c r="E25" s="13"/>
      <c r="F25" s="5">
        <v>0</v>
      </c>
      <c r="G25" s="6">
        <f>F25/(0.1*C10)</f>
        <v>0</v>
      </c>
      <c r="H25" s="2" t="str">
        <f>IF(F25&gt;H10,"ok","Fehler")</f>
        <v>Fehler</v>
      </c>
      <c r="I25" s="8">
        <v>0</v>
      </c>
    </row>
    <row r="26" spans="1:9" ht="17.100000000000001" customHeight="1">
      <c r="A26" s="5">
        <v>0</v>
      </c>
      <c r="B26" s="6">
        <f>A26/(0.1*C10)</f>
        <v>0</v>
      </c>
      <c r="C26" s="2" t="str">
        <f>IF(A26&gt;C10,"ok","Fehler")</f>
        <v>Fehler</v>
      </c>
      <c r="D26" s="8">
        <v>0</v>
      </c>
      <c r="E26" s="13"/>
      <c r="F26" s="5">
        <v>0</v>
      </c>
      <c r="G26" s="6">
        <f>F26/(0.1*C10)</f>
        <v>0</v>
      </c>
      <c r="H26" s="2" t="str">
        <f>IF(F26&gt;H10,"ok","Fehler")</f>
        <v>Fehler</v>
      </c>
      <c r="I26" s="8">
        <v>0</v>
      </c>
    </row>
    <row r="27" spans="1:9" ht="17.100000000000001" customHeight="1">
      <c r="A27" s="5">
        <v>0</v>
      </c>
      <c r="B27" s="6">
        <f>A27/(0.1*C10)</f>
        <v>0</v>
      </c>
      <c r="C27" s="2" t="str">
        <f>IF(A27&gt;C10,"ok","Fehler")</f>
        <v>Fehler</v>
      </c>
      <c r="D27" s="8">
        <v>0</v>
      </c>
      <c r="E27" s="13"/>
      <c r="F27" s="5">
        <v>0</v>
      </c>
      <c r="G27" s="6">
        <f>F27/(0.1*C10)</f>
        <v>0</v>
      </c>
      <c r="H27" s="2" t="str">
        <f>IF(F27&gt;H10,"ok","Fehler")</f>
        <v>Fehler</v>
      </c>
      <c r="I27" s="8">
        <v>0</v>
      </c>
    </row>
    <row r="28" spans="1:9" ht="17.100000000000001" customHeight="1">
      <c r="E28" s="12"/>
    </row>
    <row r="29" spans="1:9" ht="17.100000000000001" customHeight="1">
      <c r="E29" s="12"/>
    </row>
    <row r="30" spans="1:9" ht="17.100000000000001" customHeight="1">
      <c r="E30" s="12"/>
    </row>
    <row r="31" spans="1:9" ht="17.100000000000001" customHeight="1">
      <c r="B31" s="1" t="s">
        <v>6</v>
      </c>
      <c r="D31" s="1" t="s">
        <v>41</v>
      </c>
      <c r="E31" s="10"/>
      <c r="G31" s="1" t="s">
        <v>6</v>
      </c>
      <c r="I31" s="1" t="s">
        <v>41</v>
      </c>
    </row>
    <row r="32" spans="1:9" s="14" customFormat="1" ht="17.100000000000001" customHeight="1">
      <c r="B32" s="14">
        <f>1/B18</f>
        <v>2.9039999999999999E-3</v>
      </c>
      <c r="C32" s="14">
        <f t="shared" ref="C32:C40" si="0">IFERROR(B32,0)</f>
        <v>2.9039999999999999E-3</v>
      </c>
      <c r="D32" s="14">
        <f t="shared" ref="D32:D35" si="1">IFERROR((D18/B18),0)</f>
        <v>0</v>
      </c>
      <c r="E32" s="15"/>
      <c r="G32" s="14">
        <f>1/G18</f>
        <v>2.9039999999999999E-3</v>
      </c>
      <c r="H32" s="14">
        <f t="shared" ref="H32:H40" si="2">IFERROR(G32,0)</f>
        <v>2.9039999999999999E-3</v>
      </c>
      <c r="I32" s="14">
        <f t="shared" ref="I32:I35" si="3">IFERROR((I18/G18),0)</f>
        <v>0</v>
      </c>
    </row>
    <row r="33" spans="2:9" s="14" customFormat="1" ht="17.100000000000001" customHeight="1">
      <c r="B33" s="14">
        <f t="shared" ref="B33:B41" si="4">1/B19</f>
        <v>1.21E-2</v>
      </c>
      <c r="C33" s="14">
        <f t="shared" si="0"/>
        <v>1.21E-2</v>
      </c>
      <c r="D33" s="14">
        <f t="shared" si="1"/>
        <v>0</v>
      </c>
      <c r="E33" s="15"/>
      <c r="G33" s="14">
        <f t="shared" ref="G33:G41" si="5">1/G19</f>
        <v>1.21E-2</v>
      </c>
      <c r="H33" s="14">
        <f t="shared" si="2"/>
        <v>1.21E-2</v>
      </c>
      <c r="I33" s="14">
        <f t="shared" si="3"/>
        <v>0</v>
      </c>
    </row>
    <row r="34" spans="2:9" s="14" customFormat="1" ht="17.100000000000001" customHeight="1">
      <c r="B34" s="14" t="e">
        <f t="shared" si="4"/>
        <v>#DIV/0!</v>
      </c>
      <c r="C34" s="14">
        <f t="shared" si="0"/>
        <v>0</v>
      </c>
      <c r="D34" s="14">
        <f t="shared" si="1"/>
        <v>0</v>
      </c>
      <c r="E34" s="15"/>
      <c r="G34" s="14" t="e">
        <f t="shared" si="5"/>
        <v>#DIV/0!</v>
      </c>
      <c r="H34" s="14">
        <f t="shared" si="2"/>
        <v>0</v>
      </c>
      <c r="I34" s="14">
        <f t="shared" si="3"/>
        <v>0</v>
      </c>
    </row>
    <row r="35" spans="2:9" s="14" customFormat="1" ht="17.100000000000001" customHeight="1">
      <c r="B35" s="14" t="e">
        <f t="shared" si="4"/>
        <v>#DIV/0!</v>
      </c>
      <c r="C35" s="14">
        <f t="shared" si="0"/>
        <v>0</v>
      </c>
      <c r="D35" s="14">
        <f t="shared" si="1"/>
        <v>0</v>
      </c>
      <c r="E35" s="15"/>
      <c r="G35" s="14" t="e">
        <f t="shared" si="5"/>
        <v>#DIV/0!</v>
      </c>
      <c r="H35" s="14">
        <f t="shared" si="2"/>
        <v>0</v>
      </c>
      <c r="I35" s="14">
        <f t="shared" si="3"/>
        <v>0</v>
      </c>
    </row>
    <row r="36" spans="2:9" s="14" customFormat="1" ht="17.100000000000001" customHeight="1">
      <c r="B36" s="14" t="e">
        <f t="shared" si="4"/>
        <v>#DIV/0!</v>
      </c>
      <c r="C36" s="14">
        <f t="shared" si="0"/>
        <v>0</v>
      </c>
      <c r="D36" s="14">
        <f>IFERROR((D22/B22),0)</f>
        <v>0</v>
      </c>
      <c r="E36" s="15"/>
      <c r="G36" s="14" t="e">
        <f t="shared" si="5"/>
        <v>#DIV/0!</v>
      </c>
      <c r="H36" s="14">
        <f t="shared" si="2"/>
        <v>0</v>
      </c>
      <c r="I36" s="14">
        <f>IFERROR((I22/G22),0)</f>
        <v>0</v>
      </c>
    </row>
    <row r="37" spans="2:9" s="14" customFormat="1" ht="17.100000000000001" customHeight="1">
      <c r="B37" s="14" t="e">
        <f t="shared" si="4"/>
        <v>#DIV/0!</v>
      </c>
      <c r="C37" s="14">
        <f t="shared" si="0"/>
        <v>0</v>
      </c>
      <c r="D37" s="14">
        <f t="shared" ref="D37:D41" si="6">IFERROR((D23/B23),0)</f>
        <v>0</v>
      </c>
      <c r="E37" s="15"/>
      <c r="G37" s="14" t="e">
        <f t="shared" si="5"/>
        <v>#DIV/0!</v>
      </c>
      <c r="H37" s="14">
        <f t="shared" si="2"/>
        <v>0</v>
      </c>
      <c r="I37" s="14">
        <f t="shared" ref="I37:I41" si="7">IFERROR((I23/G23),0)</f>
        <v>0</v>
      </c>
    </row>
    <row r="38" spans="2:9" s="14" customFormat="1" ht="17.100000000000001" customHeight="1">
      <c r="B38" s="14" t="e">
        <f t="shared" si="4"/>
        <v>#DIV/0!</v>
      </c>
      <c r="C38" s="14">
        <f t="shared" si="0"/>
        <v>0</v>
      </c>
      <c r="D38" s="14">
        <f t="shared" si="6"/>
        <v>0</v>
      </c>
      <c r="E38" s="15"/>
      <c r="G38" s="14" t="e">
        <f t="shared" si="5"/>
        <v>#DIV/0!</v>
      </c>
      <c r="H38" s="14">
        <f t="shared" si="2"/>
        <v>0</v>
      </c>
      <c r="I38" s="14">
        <f t="shared" si="7"/>
        <v>0</v>
      </c>
    </row>
    <row r="39" spans="2:9" s="14" customFormat="1" ht="17.100000000000001" customHeight="1">
      <c r="B39" s="14" t="e">
        <f t="shared" si="4"/>
        <v>#DIV/0!</v>
      </c>
      <c r="C39" s="14">
        <f t="shared" si="0"/>
        <v>0</v>
      </c>
      <c r="D39" s="14">
        <f t="shared" si="6"/>
        <v>0</v>
      </c>
      <c r="E39" s="15"/>
      <c r="G39" s="14" t="e">
        <f t="shared" si="5"/>
        <v>#DIV/0!</v>
      </c>
      <c r="H39" s="14">
        <f t="shared" si="2"/>
        <v>0</v>
      </c>
      <c r="I39" s="14">
        <f t="shared" si="7"/>
        <v>0</v>
      </c>
    </row>
    <row r="40" spans="2:9" s="14" customFormat="1" ht="17.100000000000001" customHeight="1">
      <c r="B40" s="14" t="e">
        <f t="shared" si="4"/>
        <v>#DIV/0!</v>
      </c>
      <c r="C40" s="14">
        <f t="shared" si="0"/>
        <v>0</v>
      </c>
      <c r="D40" s="14">
        <f t="shared" si="6"/>
        <v>0</v>
      </c>
      <c r="E40" s="15"/>
      <c r="G40" s="14" t="e">
        <f t="shared" si="5"/>
        <v>#DIV/0!</v>
      </c>
      <c r="H40" s="14">
        <f t="shared" si="2"/>
        <v>0</v>
      </c>
      <c r="I40" s="14">
        <f t="shared" si="7"/>
        <v>0</v>
      </c>
    </row>
    <row r="41" spans="2:9" s="14" customFormat="1" ht="17.100000000000001" customHeight="1">
      <c r="B41" s="14" t="e">
        <f t="shared" si="4"/>
        <v>#DIV/0!</v>
      </c>
      <c r="C41" s="14">
        <f>IFERROR(B41,0)</f>
        <v>0</v>
      </c>
      <c r="D41" s="14">
        <f t="shared" si="6"/>
        <v>0</v>
      </c>
      <c r="E41" s="15"/>
      <c r="G41" s="14" t="e">
        <f t="shared" si="5"/>
        <v>#DIV/0!</v>
      </c>
      <c r="H41" s="14">
        <f>IFERROR(G41,0)</f>
        <v>0</v>
      </c>
      <c r="I41" s="14">
        <f t="shared" si="7"/>
        <v>0</v>
      </c>
    </row>
    <row r="42" spans="2:9" s="14" customFormat="1" ht="17.100000000000001" customHeight="1">
      <c r="C42" s="14">
        <f>SUM(C32:C41)</f>
        <v>1.5004E-2</v>
      </c>
      <c r="D42" s="14">
        <f>SUM(D32:D41)</f>
        <v>0</v>
      </c>
      <c r="E42" s="15"/>
      <c r="H42" s="14">
        <f>SUM(H32:H41)</f>
        <v>1.5004E-2</v>
      </c>
      <c r="I42" s="14">
        <f>SUM(I32:I41)</f>
        <v>0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2"/>
  <sheetViews>
    <sheetView workbookViewId="0">
      <selection activeCell="A2" sqref="A2"/>
    </sheetView>
  </sheetViews>
  <sheetFormatPr baseColWidth="10" defaultRowHeight="18"/>
  <cols>
    <col min="1" max="1" width="35.375" style="2" customWidth="1"/>
    <col min="2" max="2" width="16.375" style="2" customWidth="1"/>
    <col min="3" max="3" width="13.25" style="2" customWidth="1"/>
    <col min="4" max="4" width="25.75" style="2" customWidth="1"/>
    <col min="5" max="5" width="1.375" style="2" customWidth="1"/>
    <col min="6" max="6" width="24.375" style="2" customWidth="1"/>
    <col min="7" max="7" width="12.25" style="2" customWidth="1"/>
    <col min="8" max="8" width="11" style="2"/>
    <col min="9" max="9" width="22.25" style="2" customWidth="1"/>
    <col min="10" max="16384" width="11" style="2"/>
  </cols>
  <sheetData>
    <row r="1" spans="1:9">
      <c r="A1" s="1" t="s">
        <v>45</v>
      </c>
      <c r="B1" s="1"/>
      <c r="F1" s="1" t="s">
        <v>11</v>
      </c>
    </row>
    <row r="2" spans="1:9">
      <c r="A2" s="1"/>
      <c r="B2" s="1"/>
      <c r="F2" s="1" t="s">
        <v>37</v>
      </c>
    </row>
    <row r="3" spans="1:9">
      <c r="A3" s="1"/>
      <c r="B3" s="1"/>
    </row>
    <row r="4" spans="1:9" ht="21">
      <c r="A4" s="1" t="s">
        <v>0</v>
      </c>
      <c r="B4" s="1" t="s">
        <v>30</v>
      </c>
      <c r="C4" s="3">
        <f>IFERROR((C5*C6*3600/C7),0)</f>
        <v>1267200</v>
      </c>
      <c r="F4" s="1" t="s">
        <v>13</v>
      </c>
    </row>
    <row r="5" spans="1:9" ht="21">
      <c r="A5" s="1" t="s">
        <v>17</v>
      </c>
      <c r="B5" s="1" t="s">
        <v>31</v>
      </c>
      <c r="C5" s="2">
        <v>220</v>
      </c>
      <c r="F5" s="1" t="s">
        <v>14</v>
      </c>
    </row>
    <row r="6" spans="1:9" ht="21">
      <c r="A6" s="1" t="s">
        <v>18</v>
      </c>
      <c r="B6" s="1" t="s">
        <v>32</v>
      </c>
      <c r="C6" s="2">
        <v>8</v>
      </c>
    </row>
    <row r="7" spans="1:9" ht="21">
      <c r="A7" s="1" t="s">
        <v>1</v>
      </c>
      <c r="B7" s="1" t="s">
        <v>33</v>
      </c>
      <c r="C7" s="2">
        <v>5</v>
      </c>
      <c r="I7" s="7" t="s">
        <v>44</v>
      </c>
    </row>
    <row r="8" spans="1:9">
      <c r="A8" s="1"/>
      <c r="B8" s="1"/>
      <c r="F8" s="1" t="s">
        <v>10</v>
      </c>
      <c r="H8" s="4">
        <f>IFERROR((2/3*(C15+H15-(1/(1/C15+1/H15)))),0)</f>
        <v>0</v>
      </c>
      <c r="I8" s="9">
        <f>IFERROR(((D42+I42)/(C42+H42)),0)</f>
        <v>0</v>
      </c>
    </row>
    <row r="9" spans="1:9">
      <c r="A9" s="1" t="s">
        <v>2</v>
      </c>
      <c r="B9" s="1" t="s">
        <v>3</v>
      </c>
      <c r="C9" s="2">
        <v>10</v>
      </c>
    </row>
    <row r="10" spans="1:9" ht="21">
      <c r="A10" s="1" t="s">
        <v>42</v>
      </c>
      <c r="B10" s="1" t="s">
        <v>34</v>
      </c>
      <c r="C10" s="3">
        <f>IFERROR((C4*C9),0)</f>
        <v>12672000</v>
      </c>
      <c r="F10" s="1" t="s">
        <v>15</v>
      </c>
    </row>
    <row r="11" spans="1:9">
      <c r="A11" s="1" t="s">
        <v>43</v>
      </c>
      <c r="B11" s="1"/>
      <c r="F11" s="1" t="s">
        <v>16</v>
      </c>
    </row>
    <row r="12" spans="1:9">
      <c r="A12" s="1"/>
      <c r="B12" s="1"/>
      <c r="F12" s="1"/>
    </row>
    <row r="13" spans="1:9">
      <c r="A13" s="1"/>
      <c r="B13" s="1"/>
      <c r="F13" s="1"/>
    </row>
    <row r="14" spans="1:9" s="1" customFormat="1">
      <c r="D14" s="7" t="s">
        <v>39</v>
      </c>
      <c r="E14" s="10"/>
      <c r="I14" s="7" t="s">
        <v>40</v>
      </c>
    </row>
    <row r="15" spans="1:9">
      <c r="A15" s="1" t="s">
        <v>5</v>
      </c>
      <c r="B15" s="4" t="s">
        <v>8</v>
      </c>
      <c r="C15" s="4">
        <f>IFERROR((1/C42),0)</f>
        <v>0</v>
      </c>
      <c r="D15" s="9">
        <f>IFERROR((D42/C42),0)</f>
        <v>0</v>
      </c>
      <c r="E15" s="11"/>
      <c r="G15" s="4" t="s">
        <v>9</v>
      </c>
      <c r="H15" s="4">
        <f>IFERROR((1/H42),0)</f>
        <v>0</v>
      </c>
      <c r="I15" s="9">
        <f>IFERROR((I42/H42),0)</f>
        <v>0</v>
      </c>
    </row>
    <row r="16" spans="1:9">
      <c r="A16" s="1"/>
      <c r="B16" s="1"/>
      <c r="E16" s="12"/>
    </row>
    <row r="17" spans="1:9" ht="21">
      <c r="A17" s="1" t="s">
        <v>35</v>
      </c>
      <c r="B17" s="1" t="s">
        <v>7</v>
      </c>
      <c r="D17" s="1" t="s">
        <v>38</v>
      </c>
      <c r="E17" s="10"/>
      <c r="F17" s="1" t="s">
        <v>35</v>
      </c>
      <c r="G17" s="1" t="s">
        <v>7</v>
      </c>
      <c r="I17" s="1" t="s">
        <v>38</v>
      </c>
    </row>
    <row r="18" spans="1:9">
      <c r="A18" s="5">
        <v>0</v>
      </c>
      <c r="B18" s="6">
        <f>A18/(0.1*C10)</f>
        <v>0</v>
      </c>
      <c r="C18" s="2" t="str">
        <f>IF(A18&gt;C10,"ok","Fehler")</f>
        <v>Fehler</v>
      </c>
      <c r="D18" s="8">
        <v>0</v>
      </c>
      <c r="E18" s="13"/>
      <c r="F18" s="5">
        <v>0</v>
      </c>
      <c r="G18" s="6">
        <f>F18/(0.1*C10)</f>
        <v>0</v>
      </c>
      <c r="H18" s="2" t="str">
        <f>IF(F18&gt;H10,"ok","Fehler")</f>
        <v>Fehler</v>
      </c>
      <c r="I18" s="8">
        <v>0</v>
      </c>
    </row>
    <row r="19" spans="1:9">
      <c r="A19" s="5">
        <v>0</v>
      </c>
      <c r="B19" s="6">
        <f>A19/(0.1*C10)</f>
        <v>0</v>
      </c>
      <c r="C19" s="2" t="str">
        <f>IF(A19&gt;C10,"ok","Fehler")</f>
        <v>Fehler</v>
      </c>
      <c r="D19" s="8">
        <v>0</v>
      </c>
      <c r="E19" s="13"/>
      <c r="F19" s="5">
        <v>0</v>
      </c>
      <c r="G19" s="6">
        <f>F19/(0.1*C10)</f>
        <v>0</v>
      </c>
      <c r="H19" s="2" t="str">
        <f>IF(F19&gt;H10,"ok","Fehler")</f>
        <v>Fehler</v>
      </c>
      <c r="I19" s="8">
        <v>0</v>
      </c>
    </row>
    <row r="20" spans="1:9">
      <c r="A20" s="5">
        <v>0</v>
      </c>
      <c r="B20" s="6">
        <f>A20/(0.1*C10)</f>
        <v>0</v>
      </c>
      <c r="C20" s="2" t="str">
        <f>IF(A20&gt;C10,"ok","Fehler")</f>
        <v>Fehler</v>
      </c>
      <c r="D20" s="8">
        <v>0</v>
      </c>
      <c r="E20" s="13"/>
      <c r="F20" s="5">
        <v>0</v>
      </c>
      <c r="G20" s="6">
        <f>F20/(0.1*C10)</f>
        <v>0</v>
      </c>
      <c r="H20" s="2" t="str">
        <f>IF(F20&gt;H10,"ok","Fehler")</f>
        <v>Fehler</v>
      </c>
      <c r="I20" s="8">
        <v>0</v>
      </c>
    </row>
    <row r="21" spans="1:9">
      <c r="A21" s="5">
        <v>0</v>
      </c>
      <c r="B21" s="6">
        <f>A21/(0.1*C10)</f>
        <v>0</v>
      </c>
      <c r="C21" s="2" t="str">
        <f>IF(A21&gt;C10,"ok","Fehler")</f>
        <v>Fehler</v>
      </c>
      <c r="D21" s="8">
        <v>0</v>
      </c>
      <c r="E21" s="13"/>
      <c r="F21" s="5">
        <v>0</v>
      </c>
      <c r="G21" s="6">
        <f>F21/(0.1*C10)</f>
        <v>0</v>
      </c>
      <c r="H21" s="2" t="str">
        <f>IF(F21&gt;H10,"ok","Fehler")</f>
        <v>Fehler</v>
      </c>
      <c r="I21" s="8">
        <v>0</v>
      </c>
    </row>
    <row r="22" spans="1:9">
      <c r="A22" s="5">
        <v>0</v>
      </c>
      <c r="B22" s="6">
        <f>A22/(0.1*C10)</f>
        <v>0</v>
      </c>
      <c r="C22" s="2" t="str">
        <f>IF(A22&gt;C10,"ok","Fehler")</f>
        <v>Fehler</v>
      </c>
      <c r="D22" s="8">
        <v>0</v>
      </c>
      <c r="E22" s="13"/>
      <c r="F22" s="5">
        <v>0</v>
      </c>
      <c r="G22" s="6">
        <f>F22/(0.1*C10)</f>
        <v>0</v>
      </c>
      <c r="H22" s="2" t="str">
        <f>IF(F22&gt;H10,"ok","Fehler")</f>
        <v>Fehler</v>
      </c>
      <c r="I22" s="8">
        <v>0</v>
      </c>
    </row>
    <row r="23" spans="1:9">
      <c r="A23" s="5">
        <v>0</v>
      </c>
      <c r="B23" s="6">
        <f>A23/(0.1*C10)</f>
        <v>0</v>
      </c>
      <c r="C23" s="2" t="str">
        <f>IF(A23&gt;C10,"ok","Fehler")</f>
        <v>Fehler</v>
      </c>
      <c r="D23" s="8">
        <v>0</v>
      </c>
      <c r="E23" s="13"/>
      <c r="F23" s="5">
        <v>0</v>
      </c>
      <c r="G23" s="6">
        <f>F23/(0.1*C10)</f>
        <v>0</v>
      </c>
      <c r="H23" s="2" t="str">
        <f>IF(F23&gt;H10,"ok","Fehler")</f>
        <v>Fehler</v>
      </c>
      <c r="I23" s="8">
        <v>0</v>
      </c>
    </row>
    <row r="24" spans="1:9">
      <c r="A24" s="5">
        <v>0</v>
      </c>
      <c r="B24" s="6">
        <f>A24/(0.1*C10)</f>
        <v>0</v>
      </c>
      <c r="C24" s="2" t="str">
        <f>IF(A24&gt;C10,"ok","Fehler")</f>
        <v>Fehler</v>
      </c>
      <c r="D24" s="8">
        <v>0</v>
      </c>
      <c r="E24" s="13"/>
      <c r="F24" s="5">
        <v>0</v>
      </c>
      <c r="G24" s="6">
        <f>F24/(0.1*C10)</f>
        <v>0</v>
      </c>
      <c r="H24" s="2" t="str">
        <f>IF(F24&gt;H10,"ok","Fehler")</f>
        <v>Fehler</v>
      </c>
      <c r="I24" s="8">
        <v>0</v>
      </c>
    </row>
    <row r="25" spans="1:9">
      <c r="A25" s="5">
        <v>0</v>
      </c>
      <c r="B25" s="6">
        <f>A25/(0.1*C10)</f>
        <v>0</v>
      </c>
      <c r="C25" s="2" t="str">
        <f>IF(A25&gt;C10,"ok","Fehler")</f>
        <v>Fehler</v>
      </c>
      <c r="D25" s="8">
        <v>0</v>
      </c>
      <c r="E25" s="13"/>
      <c r="F25" s="5">
        <v>0</v>
      </c>
      <c r="G25" s="6">
        <f>F25/(0.1*C10)</f>
        <v>0</v>
      </c>
      <c r="H25" s="2" t="str">
        <f>IF(F25&gt;H10,"ok","Fehler")</f>
        <v>Fehler</v>
      </c>
      <c r="I25" s="8">
        <v>0</v>
      </c>
    </row>
    <row r="26" spans="1:9">
      <c r="A26" s="5">
        <v>0</v>
      </c>
      <c r="B26" s="6">
        <f>A26/(0.1*C10)</f>
        <v>0</v>
      </c>
      <c r="C26" s="2" t="str">
        <f>IF(A26&gt;C10,"ok","Fehler")</f>
        <v>Fehler</v>
      </c>
      <c r="D26" s="8">
        <v>0</v>
      </c>
      <c r="E26" s="13"/>
      <c r="F26" s="5">
        <v>0</v>
      </c>
      <c r="G26" s="6">
        <f>F26/(0.1*C10)</f>
        <v>0</v>
      </c>
      <c r="H26" s="2" t="str">
        <f>IF(F26&gt;H10,"ok","Fehler")</f>
        <v>Fehler</v>
      </c>
      <c r="I26" s="8">
        <v>0</v>
      </c>
    </row>
    <row r="27" spans="1:9">
      <c r="A27" s="5">
        <v>0</v>
      </c>
      <c r="B27" s="6">
        <f>A27/(0.1*C10)</f>
        <v>0</v>
      </c>
      <c r="C27" s="2" t="str">
        <f>IF(A27&gt;C10,"ok","Fehler")</f>
        <v>Fehler</v>
      </c>
      <c r="D27" s="8">
        <v>0</v>
      </c>
      <c r="E27" s="13"/>
      <c r="F27" s="5">
        <v>0</v>
      </c>
      <c r="G27" s="6">
        <f>F27/(0.1*C10)</f>
        <v>0</v>
      </c>
      <c r="H27" s="2" t="str">
        <f>IF(F27&gt;H10,"ok","Fehler")</f>
        <v>Fehler</v>
      </c>
      <c r="I27" s="8">
        <v>0</v>
      </c>
    </row>
    <row r="28" spans="1:9">
      <c r="E28" s="12"/>
    </row>
    <row r="29" spans="1:9">
      <c r="E29" s="12"/>
    </row>
    <row r="30" spans="1:9">
      <c r="E30" s="12"/>
    </row>
    <row r="31" spans="1:9">
      <c r="B31" s="1" t="s">
        <v>6</v>
      </c>
      <c r="D31" s="1" t="s">
        <v>41</v>
      </c>
      <c r="E31" s="10"/>
      <c r="G31" s="1" t="s">
        <v>6</v>
      </c>
      <c r="I31" s="1" t="s">
        <v>41</v>
      </c>
    </row>
    <row r="32" spans="1:9" s="14" customFormat="1">
      <c r="B32" s="14" t="e">
        <f>1/B18</f>
        <v>#DIV/0!</v>
      </c>
      <c r="C32" s="14">
        <f t="shared" ref="C32:C40" si="0">IFERROR(B32,0)</f>
        <v>0</v>
      </c>
      <c r="D32" s="14">
        <f t="shared" ref="D32:D35" si="1">IFERROR((D18/B18),0)</f>
        <v>0</v>
      </c>
      <c r="E32" s="15"/>
      <c r="G32" s="14" t="e">
        <f>1/G18</f>
        <v>#DIV/0!</v>
      </c>
      <c r="H32" s="14">
        <f t="shared" ref="H32:H40" si="2">IFERROR(G32,0)</f>
        <v>0</v>
      </c>
      <c r="I32" s="14">
        <f t="shared" ref="I32:I35" si="3">IFERROR((I18/G18),0)</f>
        <v>0</v>
      </c>
    </row>
    <row r="33" spans="2:9" s="14" customFormat="1">
      <c r="B33" s="14" t="e">
        <f t="shared" ref="B33:B41" si="4">1/B19</f>
        <v>#DIV/0!</v>
      </c>
      <c r="C33" s="14">
        <f t="shared" si="0"/>
        <v>0</v>
      </c>
      <c r="D33" s="14">
        <f t="shared" si="1"/>
        <v>0</v>
      </c>
      <c r="E33" s="15"/>
      <c r="G33" s="14" t="e">
        <f t="shared" ref="G33:G41" si="5">1/G19</f>
        <v>#DIV/0!</v>
      </c>
      <c r="H33" s="14">
        <f t="shared" si="2"/>
        <v>0</v>
      </c>
      <c r="I33" s="14">
        <f t="shared" si="3"/>
        <v>0</v>
      </c>
    </row>
    <row r="34" spans="2:9" s="14" customFormat="1">
      <c r="B34" s="14" t="e">
        <f t="shared" si="4"/>
        <v>#DIV/0!</v>
      </c>
      <c r="C34" s="14">
        <f t="shared" si="0"/>
        <v>0</v>
      </c>
      <c r="D34" s="14">
        <f t="shared" si="1"/>
        <v>0</v>
      </c>
      <c r="E34" s="15"/>
      <c r="G34" s="14" t="e">
        <f t="shared" si="5"/>
        <v>#DIV/0!</v>
      </c>
      <c r="H34" s="14">
        <f t="shared" si="2"/>
        <v>0</v>
      </c>
      <c r="I34" s="14">
        <f t="shared" si="3"/>
        <v>0</v>
      </c>
    </row>
    <row r="35" spans="2:9" s="14" customFormat="1">
      <c r="B35" s="14" t="e">
        <f t="shared" si="4"/>
        <v>#DIV/0!</v>
      </c>
      <c r="C35" s="14">
        <f t="shared" si="0"/>
        <v>0</v>
      </c>
      <c r="D35" s="14">
        <f t="shared" si="1"/>
        <v>0</v>
      </c>
      <c r="E35" s="15"/>
      <c r="G35" s="14" t="e">
        <f t="shared" si="5"/>
        <v>#DIV/0!</v>
      </c>
      <c r="H35" s="14">
        <f t="shared" si="2"/>
        <v>0</v>
      </c>
      <c r="I35" s="14">
        <f t="shared" si="3"/>
        <v>0</v>
      </c>
    </row>
    <row r="36" spans="2:9" s="14" customFormat="1">
      <c r="B36" s="14" t="e">
        <f t="shared" si="4"/>
        <v>#DIV/0!</v>
      </c>
      <c r="C36" s="14">
        <f t="shared" si="0"/>
        <v>0</v>
      </c>
      <c r="D36" s="14">
        <f>IFERROR((D22/B22),0)</f>
        <v>0</v>
      </c>
      <c r="E36" s="15"/>
      <c r="G36" s="14" t="e">
        <f t="shared" si="5"/>
        <v>#DIV/0!</v>
      </c>
      <c r="H36" s="14">
        <f t="shared" si="2"/>
        <v>0</v>
      </c>
      <c r="I36" s="14">
        <f>IFERROR((I22/G22),0)</f>
        <v>0</v>
      </c>
    </row>
    <row r="37" spans="2:9" s="14" customFormat="1">
      <c r="B37" s="14" t="e">
        <f t="shared" si="4"/>
        <v>#DIV/0!</v>
      </c>
      <c r="C37" s="14">
        <f t="shared" si="0"/>
        <v>0</v>
      </c>
      <c r="D37" s="14">
        <f t="shared" ref="D37:D41" si="6">IFERROR((D23/B23),0)</f>
        <v>0</v>
      </c>
      <c r="E37" s="15"/>
      <c r="G37" s="14" t="e">
        <f t="shared" si="5"/>
        <v>#DIV/0!</v>
      </c>
      <c r="H37" s="14">
        <f t="shared" si="2"/>
        <v>0</v>
      </c>
      <c r="I37" s="14">
        <f t="shared" ref="I37:I41" si="7">IFERROR((I23/G23),0)</f>
        <v>0</v>
      </c>
    </row>
    <row r="38" spans="2:9" s="14" customFormat="1">
      <c r="B38" s="14" t="e">
        <f t="shared" si="4"/>
        <v>#DIV/0!</v>
      </c>
      <c r="C38" s="14">
        <f t="shared" si="0"/>
        <v>0</v>
      </c>
      <c r="D38" s="14">
        <f t="shared" si="6"/>
        <v>0</v>
      </c>
      <c r="E38" s="15"/>
      <c r="G38" s="14" t="e">
        <f t="shared" si="5"/>
        <v>#DIV/0!</v>
      </c>
      <c r="H38" s="14">
        <f t="shared" si="2"/>
        <v>0</v>
      </c>
      <c r="I38" s="14">
        <f t="shared" si="7"/>
        <v>0</v>
      </c>
    </row>
    <row r="39" spans="2:9" s="14" customFormat="1">
      <c r="B39" s="14" t="e">
        <f t="shared" si="4"/>
        <v>#DIV/0!</v>
      </c>
      <c r="C39" s="14">
        <f t="shared" si="0"/>
        <v>0</v>
      </c>
      <c r="D39" s="14">
        <f t="shared" si="6"/>
        <v>0</v>
      </c>
      <c r="E39" s="15"/>
      <c r="G39" s="14" t="e">
        <f t="shared" si="5"/>
        <v>#DIV/0!</v>
      </c>
      <c r="H39" s="14">
        <f t="shared" si="2"/>
        <v>0</v>
      </c>
      <c r="I39" s="14">
        <f t="shared" si="7"/>
        <v>0</v>
      </c>
    </row>
    <row r="40" spans="2:9" s="14" customFormat="1">
      <c r="B40" s="14" t="e">
        <f t="shared" si="4"/>
        <v>#DIV/0!</v>
      </c>
      <c r="C40" s="14">
        <f t="shared" si="0"/>
        <v>0</v>
      </c>
      <c r="D40" s="14">
        <f t="shared" si="6"/>
        <v>0</v>
      </c>
      <c r="E40" s="15"/>
      <c r="G40" s="14" t="e">
        <f t="shared" si="5"/>
        <v>#DIV/0!</v>
      </c>
      <c r="H40" s="14">
        <f t="shared" si="2"/>
        <v>0</v>
      </c>
      <c r="I40" s="14">
        <f t="shared" si="7"/>
        <v>0</v>
      </c>
    </row>
    <row r="41" spans="2:9" s="14" customFormat="1">
      <c r="B41" s="14" t="e">
        <f t="shared" si="4"/>
        <v>#DIV/0!</v>
      </c>
      <c r="C41" s="14">
        <f>IFERROR(B41,0)</f>
        <v>0</v>
      </c>
      <c r="D41" s="14">
        <f t="shared" si="6"/>
        <v>0</v>
      </c>
      <c r="E41" s="15"/>
      <c r="G41" s="14" t="e">
        <f t="shared" si="5"/>
        <v>#DIV/0!</v>
      </c>
      <c r="H41" s="14">
        <f>IFERROR(G41,0)</f>
        <v>0</v>
      </c>
      <c r="I41" s="14">
        <f t="shared" si="7"/>
        <v>0</v>
      </c>
    </row>
    <row r="42" spans="2:9" s="14" customFormat="1">
      <c r="C42" s="14">
        <f>SUM(C32:C41)</f>
        <v>0</v>
      </c>
      <c r="D42" s="14">
        <f>SUM(D32:D41)</f>
        <v>0</v>
      </c>
      <c r="E42" s="15"/>
      <c r="H42" s="14">
        <f>SUM(H32:H41)</f>
        <v>0</v>
      </c>
      <c r="I42" s="14">
        <f>SUM(I32:I41)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Schaltspiele</vt:lpstr>
      <vt:lpstr>Rechnen - D</vt:lpstr>
      <vt:lpstr>Sicherunsgkopie</vt:lpstr>
      <vt:lpstr>Rechnen GB</vt:lpstr>
      <vt:lpstr>Rechnen D plus DC</vt:lpstr>
      <vt:lpstr>Sicherungskopie 2</vt:lpstr>
      <vt:lpstr>'Rechnen D plus DC'!Druckbereich</vt:lpstr>
    </vt:vector>
  </TitlesOfParts>
  <Company>Festo AG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 Butt</dc:creator>
  <cp:lastModifiedBy>Dominik Hofstätter</cp:lastModifiedBy>
  <cp:lastPrinted>2018-06-25T19:13:47Z</cp:lastPrinted>
  <dcterms:created xsi:type="dcterms:W3CDTF">2007-09-18T15:26:36Z</dcterms:created>
  <dcterms:modified xsi:type="dcterms:W3CDTF">2018-06-25T19:15:26Z</dcterms:modified>
</cp:coreProperties>
</file>