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s\Uni\Embedded_4\"/>
    </mc:Choice>
  </mc:AlternateContent>
  <xr:revisionPtr revIDLastSave="0" documentId="13_ncr:1_{7CA04DB6-8C99-4079-BF4E-E60EB4030EAC}" xr6:coauthVersionLast="47" xr6:coauthVersionMax="47" xr10:uidLastSave="{00000000-0000-0000-0000-000000000000}"/>
  <bookViews>
    <workbookView xWindow="390" yWindow="0" windowWidth="11295" windowHeight="10920" xr2:uid="{9300999A-0564-471D-9910-274F8597652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19" i="1" s="1"/>
  <c r="B19" i="1" s="1"/>
  <c r="A16" i="1"/>
  <c r="A22" i="1"/>
  <c r="B22" i="1"/>
  <c r="C22" i="1" s="1"/>
  <c r="A23" i="1"/>
  <c r="B23" i="1" s="1"/>
  <c r="A24" i="1"/>
  <c r="B24" i="1" s="1"/>
  <c r="A25" i="1"/>
  <c r="B25" i="1" s="1"/>
  <c r="A26" i="1"/>
  <c r="B26" i="1" s="1"/>
  <c r="A27" i="1"/>
  <c r="B27" i="1"/>
  <c r="C27" i="1" s="1"/>
  <c r="D27" i="1" s="1"/>
  <c r="E27" i="1" s="1"/>
  <c r="F27" i="1" s="1"/>
  <c r="A21" i="1"/>
  <c r="B21" i="1" s="1"/>
  <c r="A18" i="1"/>
  <c r="A13" i="1"/>
  <c r="B13" i="1" s="1"/>
  <c r="A14" i="1"/>
  <c r="B14" i="1" s="1"/>
  <c r="A15" i="1"/>
  <c r="B15" i="1" s="1"/>
  <c r="B16" i="1"/>
  <c r="A17" i="1"/>
  <c r="B17" i="1" s="1"/>
  <c r="B18" i="1"/>
  <c r="B2" i="1"/>
  <c r="C2" i="1" s="1"/>
  <c r="D2" i="1" s="1"/>
  <c r="E2" i="1" s="1"/>
  <c r="F2" i="1" s="1"/>
  <c r="A12" i="1"/>
  <c r="B12" i="1" s="1"/>
  <c r="C12" i="1" s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F3" i="1"/>
  <c r="F4" i="1"/>
  <c r="F5" i="1"/>
  <c r="F6" i="1"/>
  <c r="F7" i="1"/>
  <c r="F8" i="1"/>
  <c r="A5" i="1"/>
  <c r="B5" i="1" s="1"/>
  <c r="C5" i="1" s="1"/>
  <c r="D5" i="1" s="1"/>
  <c r="E5" i="1" s="1"/>
  <c r="A4" i="1"/>
  <c r="B4" i="1" s="1"/>
  <c r="C4" i="1" s="1"/>
  <c r="B3" i="1"/>
  <c r="C3" i="1" s="1"/>
  <c r="D3" i="1" s="1"/>
  <c r="E3" i="1" s="1"/>
  <c r="A28" i="1" l="1"/>
  <c r="B28" i="1" s="1"/>
  <c r="C28" i="1" s="1"/>
  <c r="D28" i="1" s="1"/>
  <c r="E28" i="1" s="1"/>
  <c r="F28" i="1" s="1"/>
  <c r="G28" i="1" s="1"/>
  <c r="C19" i="1"/>
  <c r="D19" i="1" s="1"/>
  <c r="E19" i="1" s="1"/>
  <c r="F19" i="1" s="1"/>
  <c r="I19" i="1" s="1"/>
  <c r="G27" i="1"/>
  <c r="H27" i="1"/>
  <c r="I27" i="1"/>
  <c r="C25" i="1"/>
  <c r="D25" i="1" s="1"/>
  <c r="E25" i="1" s="1"/>
  <c r="F25" i="1" s="1"/>
  <c r="C26" i="1"/>
  <c r="D26" i="1"/>
  <c r="E26" i="1" s="1"/>
  <c r="F26" i="1" s="1"/>
  <c r="C24" i="1"/>
  <c r="D24" i="1" s="1"/>
  <c r="E24" i="1" s="1"/>
  <c r="F24" i="1" s="1"/>
  <c r="C23" i="1"/>
  <c r="D23" i="1"/>
  <c r="E23" i="1" s="1"/>
  <c r="F23" i="1" s="1"/>
  <c r="D22" i="1"/>
  <c r="E22" i="1" s="1"/>
  <c r="F22" i="1" s="1"/>
  <c r="C21" i="1"/>
  <c r="D21" i="1" s="1"/>
  <c r="E21" i="1" s="1"/>
  <c r="F21" i="1" s="1"/>
  <c r="C17" i="1"/>
  <c r="D17" i="1" s="1"/>
  <c r="E17" i="1" s="1"/>
  <c r="F17" i="1" s="1"/>
  <c r="C16" i="1"/>
  <c r="D16" i="1" s="1"/>
  <c r="E16" i="1" s="1"/>
  <c r="F16" i="1" s="1"/>
  <c r="C13" i="1"/>
  <c r="D13" i="1"/>
  <c r="E13" i="1" s="1"/>
  <c r="F13" i="1" s="1"/>
  <c r="C18" i="1"/>
  <c r="D18" i="1"/>
  <c r="E18" i="1" s="1"/>
  <c r="F18" i="1" s="1"/>
  <c r="C15" i="1"/>
  <c r="D15" i="1" s="1"/>
  <c r="E15" i="1" s="1"/>
  <c r="F15" i="1" s="1"/>
  <c r="C14" i="1"/>
  <c r="D14" i="1" s="1"/>
  <c r="E14" i="1" s="1"/>
  <c r="F14" i="1" s="1"/>
  <c r="D12" i="1"/>
  <c r="E12" i="1" s="1"/>
  <c r="F12" i="1" s="1"/>
  <c r="G2" i="1"/>
  <c r="H2" i="1"/>
  <c r="I2" i="1"/>
  <c r="A6" i="1"/>
  <c r="A7" i="1" s="1"/>
  <c r="A8" i="1" s="1"/>
  <c r="D4" i="1"/>
  <c r="E4" i="1" s="1"/>
  <c r="H19" i="1" l="1"/>
  <c r="I28" i="1"/>
  <c r="G19" i="1"/>
  <c r="H28" i="1"/>
  <c r="H25" i="1"/>
  <c r="G25" i="1"/>
  <c r="I25" i="1"/>
  <c r="G26" i="1"/>
  <c r="H26" i="1"/>
  <c r="I26" i="1"/>
  <c r="H23" i="1"/>
  <c r="G23" i="1"/>
  <c r="I23" i="1"/>
  <c r="I24" i="1"/>
  <c r="G24" i="1"/>
  <c r="H24" i="1"/>
  <c r="H22" i="1"/>
  <c r="I22" i="1"/>
  <c r="G22" i="1"/>
  <c r="G21" i="1"/>
  <c r="H21" i="1"/>
  <c r="I21" i="1"/>
  <c r="G16" i="1"/>
  <c r="H16" i="1"/>
  <c r="I16" i="1"/>
  <c r="I14" i="1"/>
  <c r="H14" i="1"/>
  <c r="G14" i="1"/>
  <c r="H15" i="1"/>
  <c r="I15" i="1"/>
  <c r="G15" i="1"/>
  <c r="I13" i="1"/>
  <c r="G13" i="1"/>
  <c r="H13" i="1"/>
  <c r="G17" i="1"/>
  <c r="H17" i="1"/>
  <c r="I17" i="1"/>
  <c r="G18" i="1"/>
  <c r="H18" i="1"/>
  <c r="I18" i="1"/>
  <c r="I12" i="1"/>
  <c r="H12" i="1"/>
  <c r="G12" i="1"/>
  <c r="B7" i="1"/>
  <c r="C7" i="1" s="1"/>
  <c r="D7" i="1" s="1"/>
  <c r="E7" i="1" s="1"/>
  <c r="B6" i="1"/>
  <c r="C6" i="1"/>
  <c r="D6" i="1" s="1"/>
  <c r="E6" i="1" s="1"/>
  <c r="B8" i="1"/>
  <c r="B9" i="1" l="1"/>
  <c r="C8" i="1"/>
  <c r="D8" i="1" s="1"/>
  <c r="E8" i="1" s="1"/>
  <c r="C9" i="1" l="1"/>
  <c r="D9" i="1" s="1"/>
  <c r="E9" i="1" s="1"/>
  <c r="F9" i="1" s="1"/>
  <c r="H9" i="1" l="1"/>
  <c r="G9" i="1"/>
  <c r="I9" i="1"/>
</calcChain>
</file>

<file path=xl/sharedStrings.xml><?xml version="1.0" encoding="utf-8"?>
<sst xmlns="http://schemas.openxmlformats.org/spreadsheetml/2006/main" count="11" uniqueCount="11">
  <si>
    <t>Clock</t>
  </si>
  <si>
    <t>Count /ms</t>
  </si>
  <si>
    <t>Accuracy</t>
  </si>
  <si>
    <t>Count /ms (Rounded)</t>
  </si>
  <si>
    <t>Inaccuracy</t>
  </si>
  <si>
    <t>Secs/err</t>
  </si>
  <si>
    <t>Ms/err</t>
  </si>
  <si>
    <t>Mins/err</t>
  </si>
  <si>
    <t>Hrs/err</t>
  </si>
  <si>
    <t>Error perc 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</si>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</sst>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B03-8ECF-46CE-9B79-6D585A476BEA}">
  <dimension ref="A1:I28"/>
  <sheetViews>
    <sheetView tabSelected="1" workbookViewId="0">
      <selection activeCell="E3" sqref="E3"/>
    </sheetView>
  </sheetViews>
  <sheetFormatPr defaultRowHeight="15" x14ac:dyDescent="0.25"/>
  <cols>
    <col min="1" max="1" width="11.5703125" customWidth="1"/>
    <col min="2" max="2" width="10.5703125" customWidth="1"/>
    <col min="5" max="5" width="12.85546875" customWidth="1"/>
    <col min="6" max="6" width="9.1406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7</v>
      </c>
      <c r="I1" t="s">
        <v>8</v>
      </c>
    </row>
    <row r="2" spans="1:9" x14ac:dyDescent="0.25">
      <c r="A2">
        <v>1024</v>
      </c>
      <c r="B2">
        <f>A2/1000</f>
        <v>1.024</v>
      </c>
      <c r="C2">
        <f>ROUND(B2, 0)</f>
        <v>1</v>
      </c>
      <c r="D2">
        <f>1/B2*C2</f>
        <v>0.9765625</v>
      </c>
      <c r="E2">
        <f>IF(D2&gt;1, D2-1, 1-D2)</f>
        <v>2.34375E-2</v>
      </c>
      <c r="F2">
        <f>1000/E2</f>
        <v>42666.666666666664</v>
      </c>
      <c r="G2">
        <f t="shared" ref="G2:G9" si="0">INT(MOD(F2/1000,60))</f>
        <v>42</v>
      </c>
      <c r="H2">
        <f t="shared" ref="H2:H9" si="1">INT(MOD(F2/1000/60,60))</f>
        <v>0</v>
      </c>
      <c r="I2">
        <f t="shared" ref="I2:I9" si="2">INT(MOD(F2/1000/60/60, 24))</f>
        <v>0</v>
      </c>
    </row>
    <row r="3" spans="1:9" x14ac:dyDescent="0.25">
      <c r="A3">
        <v>32768</v>
      </c>
      <c r="B3">
        <f>A3/1000</f>
        <v>32.768000000000001</v>
      </c>
      <c r="C3">
        <f>ROUND(B3, 0)</f>
        <v>33</v>
      </c>
      <c r="D3">
        <f>1/B3*C3</f>
        <v>1.007080078125</v>
      </c>
      <c r="E3">
        <f>IF(D3&gt;1, D3-1, 1-D3)</f>
        <v>7.080078125E-3</v>
      </c>
      <c r="F3">
        <f t="shared" ref="F3:F9" si="3">1000/E3</f>
        <v>141241.37931034484</v>
      </c>
      <c r="G3">
        <f t="shared" si="0"/>
        <v>21</v>
      </c>
      <c r="H3">
        <f t="shared" si="1"/>
        <v>2</v>
      </c>
      <c r="I3">
        <f t="shared" si="2"/>
        <v>0</v>
      </c>
    </row>
    <row r="4" spans="1:9" x14ac:dyDescent="0.25">
      <c r="A4">
        <f>2*A3</f>
        <v>65536</v>
      </c>
      <c r="B4">
        <f>A4/1000</f>
        <v>65.536000000000001</v>
      </c>
      <c r="C4">
        <f>ROUND(B4, 0)</f>
        <v>66</v>
      </c>
      <c r="D4">
        <f>1/B4*C4</f>
        <v>1.007080078125</v>
      </c>
      <c r="E4">
        <f>IF(D4&gt;1, D4-1, 1-D4)</f>
        <v>7.080078125E-3</v>
      </c>
      <c r="F4">
        <f t="shared" si="3"/>
        <v>141241.37931034484</v>
      </c>
      <c r="G4">
        <f t="shared" si="0"/>
        <v>21</v>
      </c>
      <c r="H4">
        <f t="shared" si="1"/>
        <v>2</v>
      </c>
      <c r="I4">
        <f t="shared" si="2"/>
        <v>0</v>
      </c>
    </row>
    <row r="5" spans="1:9" x14ac:dyDescent="0.25">
      <c r="A5">
        <f t="shared" ref="A5:A9" si="4">2*A4</f>
        <v>131072</v>
      </c>
      <c r="B5">
        <f t="shared" ref="B5:B9" si="5">A5/1000</f>
        <v>131.072</v>
      </c>
      <c r="C5">
        <f t="shared" ref="C5:C9" si="6">ROUND(B5, 0)</f>
        <v>131</v>
      </c>
      <c r="D5">
        <f t="shared" ref="D5:D9" si="7">1/B5*C5</f>
        <v>0.99945068359375</v>
      </c>
      <c r="E5">
        <f t="shared" ref="E5:E9" si="8">IF(D5&gt;1, D5-1, 1-D5)</f>
        <v>5.4931640625E-4</v>
      </c>
      <c r="F5">
        <f t="shared" si="3"/>
        <v>1820444.4444444445</v>
      </c>
      <c r="G5">
        <f t="shared" si="0"/>
        <v>20</v>
      </c>
      <c r="H5">
        <f t="shared" si="1"/>
        <v>30</v>
      </c>
      <c r="I5">
        <f t="shared" si="2"/>
        <v>0</v>
      </c>
    </row>
    <row r="6" spans="1:9" x14ac:dyDescent="0.25">
      <c r="A6">
        <f t="shared" si="4"/>
        <v>262144</v>
      </c>
      <c r="B6">
        <f t="shared" si="5"/>
        <v>262.14400000000001</v>
      </c>
      <c r="C6">
        <f t="shared" si="6"/>
        <v>262</v>
      </c>
      <c r="D6">
        <f t="shared" si="7"/>
        <v>0.99945068359375</v>
      </c>
      <c r="E6">
        <f t="shared" si="8"/>
        <v>5.4931640625E-4</v>
      </c>
      <c r="F6">
        <f t="shared" si="3"/>
        <v>1820444.4444444445</v>
      </c>
      <c r="G6">
        <f t="shared" si="0"/>
        <v>20</v>
      </c>
      <c r="H6">
        <f t="shared" si="1"/>
        <v>30</v>
      </c>
      <c r="I6">
        <f t="shared" si="2"/>
        <v>0</v>
      </c>
    </row>
    <row r="7" spans="1:9" x14ac:dyDescent="0.25">
      <c r="A7">
        <f t="shared" si="4"/>
        <v>524288</v>
      </c>
      <c r="B7">
        <f t="shared" si="5"/>
        <v>524.28800000000001</v>
      </c>
      <c r="C7">
        <f t="shared" si="6"/>
        <v>524</v>
      </c>
      <c r="D7">
        <f t="shared" si="7"/>
        <v>0.99945068359375</v>
      </c>
      <c r="E7">
        <f t="shared" si="8"/>
        <v>5.4931640625E-4</v>
      </c>
      <c r="F7">
        <f t="shared" si="3"/>
        <v>1820444.4444444445</v>
      </c>
      <c r="G7">
        <f t="shared" si="0"/>
        <v>20</v>
      </c>
      <c r="H7">
        <f t="shared" si="1"/>
        <v>30</v>
      </c>
      <c r="I7">
        <f t="shared" si="2"/>
        <v>0</v>
      </c>
    </row>
    <row r="8" spans="1:9" x14ac:dyDescent="0.25">
      <c r="A8">
        <f t="shared" si="4"/>
        <v>1048576</v>
      </c>
      <c r="B8">
        <f t="shared" si="5"/>
        <v>1048.576</v>
      </c>
      <c r="C8">
        <f t="shared" si="6"/>
        <v>1049</v>
      </c>
      <c r="D8">
        <f t="shared" si="7"/>
        <v>1.0004043579101563</v>
      </c>
      <c r="E8">
        <f t="shared" si="8"/>
        <v>4.0435791015625E-4</v>
      </c>
      <c r="F8">
        <f t="shared" si="3"/>
        <v>2473056.6037735851</v>
      </c>
      <c r="G8">
        <f t="shared" si="0"/>
        <v>13</v>
      </c>
      <c r="H8">
        <f t="shared" si="1"/>
        <v>41</v>
      </c>
      <c r="I8">
        <f t="shared" si="2"/>
        <v>0</v>
      </c>
    </row>
    <row r="9" spans="1:9" x14ac:dyDescent="0.25">
      <c r="A9">
        <f>3*10^6</f>
        <v>3000000</v>
      </c>
      <c r="B9">
        <f t="shared" si="5"/>
        <v>3000</v>
      </c>
      <c r="C9">
        <f t="shared" si="6"/>
        <v>3000</v>
      </c>
      <c r="D9">
        <f t="shared" si="7"/>
        <v>1</v>
      </c>
      <c r="E9">
        <f t="shared" si="8"/>
        <v>0</v>
      </c>
      <c r="F9" t="e">
        <f t="shared" si="3"/>
        <v>#DIV/0!</v>
      </c>
      <c r="G9" t="e">
        <f t="shared" si="0"/>
        <v>#DIV/0!</v>
      </c>
      <c r="H9" t="e">
        <f t="shared" si="1"/>
        <v>#DIV/0!</v>
      </c>
      <c r="I9" t="e">
        <f t="shared" si="2"/>
        <v>#DIV/0!</v>
      </c>
    </row>
    <row r="11" spans="1:9" x14ac:dyDescent="0.25">
      <c r="A11" t="s">
        <v>9</v>
      </c>
      <c r="B11">
        <v>1</v>
      </c>
    </row>
    <row r="12" spans="1:9" x14ac:dyDescent="0.25">
      <c r="A12">
        <f>A2*(1+$B$11/100)</f>
        <v>1034.24</v>
      </c>
      <c r="B12">
        <f>A12/1000</f>
        <v>1.03424</v>
      </c>
      <c r="C12">
        <f>ROUND(B12, 0)</f>
        <v>1</v>
      </c>
      <c r="D12">
        <f>1/B12*C12</f>
        <v>0.96689356435643559</v>
      </c>
      <c r="E12">
        <f>IF(D12&gt;1, D12-1, 1-D12)</f>
        <v>3.3106435643564414E-2</v>
      </c>
      <c r="F12">
        <f>1000/E12</f>
        <v>30205.607476635461</v>
      </c>
      <c r="G12">
        <f t="shared" ref="G12" si="9">INT(MOD(F12/1000,60))</f>
        <v>30</v>
      </c>
      <c r="H12">
        <f t="shared" ref="H12" si="10">INT(MOD(F12/1000/60,60))</f>
        <v>0</v>
      </c>
      <c r="I12">
        <f t="shared" ref="I12" si="11">INT(MOD(F12/1000/60/60, 24))</f>
        <v>0</v>
      </c>
    </row>
    <row r="13" spans="1:9" x14ac:dyDescent="0.25">
      <c r="A13">
        <f t="shared" ref="A13:A28" si="12">A3*(1+$B$11/100)</f>
        <v>33095.68</v>
      </c>
      <c r="B13">
        <f t="shared" ref="B13:B28" si="13">A13/1000</f>
        <v>33.095680000000002</v>
      </c>
      <c r="C13">
        <f t="shared" ref="C13:C28" si="14">ROUND(B13, 0)</f>
        <v>33</v>
      </c>
      <c r="D13">
        <f t="shared" ref="D13:D20" si="15">1/B13*C13</f>
        <v>0.99710898824257421</v>
      </c>
      <c r="E13">
        <f t="shared" ref="E13:E28" si="16">IF(D13&gt;1, D13-1, 1-D13)</f>
        <v>2.8910117574257876E-3</v>
      </c>
      <c r="F13">
        <f t="shared" ref="F13:F28" si="17">1000/E13</f>
        <v>345899.6655518341</v>
      </c>
      <c r="G13">
        <f t="shared" ref="G13:G20" si="18">INT(MOD(F13/1000,60))</f>
        <v>45</v>
      </c>
      <c r="H13">
        <f t="shared" ref="H13:H20" si="19">INT(MOD(F13/1000/60,60))</f>
        <v>5</v>
      </c>
      <c r="I13">
        <f t="shared" ref="I13:I20" si="20">INT(MOD(F13/1000/60/60, 24))</f>
        <v>0</v>
      </c>
    </row>
    <row r="14" spans="1:9" x14ac:dyDescent="0.25">
      <c r="A14">
        <f t="shared" si="12"/>
        <v>66191.360000000001</v>
      </c>
      <c r="B14">
        <f t="shared" si="13"/>
        <v>66.191360000000003</v>
      </c>
      <c r="C14">
        <f t="shared" si="14"/>
        <v>66</v>
      </c>
      <c r="D14">
        <f t="shared" si="15"/>
        <v>0.99710898824257421</v>
      </c>
      <c r="E14">
        <f t="shared" si="16"/>
        <v>2.8910117574257876E-3</v>
      </c>
      <c r="F14">
        <f t="shared" si="17"/>
        <v>345899.6655518341</v>
      </c>
      <c r="G14">
        <f t="shared" si="18"/>
        <v>45</v>
      </c>
      <c r="H14">
        <f t="shared" si="19"/>
        <v>5</v>
      </c>
      <c r="I14">
        <f t="shared" si="20"/>
        <v>0</v>
      </c>
    </row>
    <row r="15" spans="1:9" x14ac:dyDescent="0.25">
      <c r="A15">
        <f t="shared" si="12"/>
        <v>132382.72</v>
      </c>
      <c r="B15">
        <f t="shared" si="13"/>
        <v>132.38272000000001</v>
      </c>
      <c r="C15">
        <f t="shared" si="14"/>
        <v>132</v>
      </c>
      <c r="D15">
        <f t="shared" si="15"/>
        <v>0.99710898824257421</v>
      </c>
      <c r="E15">
        <f t="shared" si="16"/>
        <v>2.8910117574257876E-3</v>
      </c>
      <c r="F15">
        <f t="shared" si="17"/>
        <v>345899.6655518341</v>
      </c>
      <c r="G15">
        <f t="shared" si="18"/>
        <v>45</v>
      </c>
      <c r="H15">
        <f t="shared" si="19"/>
        <v>5</v>
      </c>
      <c r="I15">
        <f t="shared" si="20"/>
        <v>0</v>
      </c>
    </row>
    <row r="16" spans="1:9" x14ac:dyDescent="0.25">
      <c r="A16">
        <f>A6*(1+$B$11/100)</f>
        <v>264765.44</v>
      </c>
      <c r="B16">
        <f t="shared" si="13"/>
        <v>264.76544000000001</v>
      </c>
      <c r="C16">
        <f t="shared" si="14"/>
        <v>265</v>
      </c>
      <c r="D16">
        <f t="shared" si="15"/>
        <v>1.0008859162283414</v>
      </c>
      <c r="E16">
        <f t="shared" si="16"/>
        <v>8.8591622834144346E-4</v>
      </c>
      <c r="F16">
        <f t="shared" si="17"/>
        <v>1128774.8976809434</v>
      </c>
      <c r="G16">
        <f t="shared" si="18"/>
        <v>48</v>
      </c>
      <c r="H16">
        <f t="shared" si="19"/>
        <v>18</v>
      </c>
      <c r="I16">
        <f t="shared" si="20"/>
        <v>0</v>
      </c>
    </row>
    <row r="17" spans="1:9" x14ac:dyDescent="0.25">
      <c r="A17">
        <f t="shared" si="12"/>
        <v>529530.88</v>
      </c>
      <c r="B17">
        <f t="shared" si="13"/>
        <v>529.53088000000002</v>
      </c>
      <c r="C17">
        <f t="shared" si="14"/>
        <v>530</v>
      </c>
      <c r="D17">
        <f t="shared" si="15"/>
        <v>1.0008859162283414</v>
      </c>
      <c r="E17">
        <f t="shared" si="16"/>
        <v>8.8591622834144346E-4</v>
      </c>
      <c r="F17">
        <f t="shared" si="17"/>
        <v>1128774.8976809434</v>
      </c>
      <c r="G17">
        <f t="shared" si="18"/>
        <v>48</v>
      </c>
      <c r="H17">
        <f t="shared" si="19"/>
        <v>18</v>
      </c>
      <c r="I17">
        <f t="shared" si="20"/>
        <v>0</v>
      </c>
    </row>
    <row r="18" spans="1:9" x14ac:dyDescent="0.25">
      <c r="A18">
        <f>A8*(1+$B$11/100)</f>
        <v>1059061.76</v>
      </c>
      <c r="B18">
        <f t="shared" si="13"/>
        <v>1059.06176</v>
      </c>
      <c r="C18">
        <f t="shared" si="14"/>
        <v>1059</v>
      </c>
      <c r="D18">
        <f t="shared" si="15"/>
        <v>0.99994168423189966</v>
      </c>
      <c r="E18">
        <f t="shared" si="16"/>
        <v>5.8315768100336562E-5</v>
      </c>
      <c r="F18">
        <f t="shared" si="17"/>
        <v>17148020.72536242</v>
      </c>
      <c r="G18">
        <f t="shared" si="18"/>
        <v>48</v>
      </c>
      <c r="H18">
        <f t="shared" si="19"/>
        <v>45</v>
      </c>
      <c r="I18">
        <f t="shared" si="20"/>
        <v>4</v>
      </c>
    </row>
    <row r="19" spans="1:9" x14ac:dyDescent="0.25">
      <c r="A19">
        <f t="shared" si="12"/>
        <v>3030000</v>
      </c>
      <c r="B19">
        <f t="shared" si="13"/>
        <v>3030</v>
      </c>
      <c r="C19">
        <f t="shared" si="14"/>
        <v>3030</v>
      </c>
      <c r="D19">
        <f t="shared" si="15"/>
        <v>1</v>
      </c>
      <c r="E19">
        <f t="shared" si="16"/>
        <v>0</v>
      </c>
      <c r="F19" t="e">
        <f t="shared" si="17"/>
        <v>#DIV/0!</v>
      </c>
      <c r="G19" t="e">
        <f t="shared" si="18"/>
        <v>#DIV/0!</v>
      </c>
      <c r="H19" t="e">
        <f t="shared" si="19"/>
        <v>#DIV/0!</v>
      </c>
      <c r="I19" t="e">
        <f t="shared" si="20"/>
        <v>#DIV/0!</v>
      </c>
    </row>
    <row r="20" spans="1:9" x14ac:dyDescent="0.25">
      <c r="A20" t="s">
        <v>10</v>
      </c>
    </row>
    <row r="21" spans="1:9" x14ac:dyDescent="0.25">
      <c r="A21">
        <f>A2*(1+$B$11/100)</f>
        <v>1034.24</v>
      </c>
      <c r="B21">
        <f>A21/1000</f>
        <v>1.03424</v>
      </c>
      <c r="C21">
        <f>ROUND(B21, 0)</f>
        <v>1</v>
      </c>
      <c r="D21">
        <f>1/B21*C21</f>
        <v>0.96689356435643559</v>
      </c>
      <c r="E21">
        <f>IF(D21&gt;1, D21-1, 1-D21)</f>
        <v>3.3106435643564414E-2</v>
      </c>
      <c r="F21">
        <f>1000/E21</f>
        <v>30205.607476635461</v>
      </c>
      <c r="G21">
        <f t="shared" ref="G21:G28" si="21">INT(MOD(F21/1000,60))</f>
        <v>30</v>
      </c>
      <c r="H21">
        <f t="shared" ref="H21:H28" si="22">INT(MOD(F21/1000/60,60))</f>
        <v>0</v>
      </c>
      <c r="I21">
        <f t="shared" ref="I21:I28" si="23">INT(MOD(F21/1000/60/60, 24))</f>
        <v>0</v>
      </c>
    </row>
    <row r="22" spans="1:9" x14ac:dyDescent="0.25">
      <c r="A22">
        <f t="shared" ref="A22:A28" si="24">A3*(1+$B$11/100)</f>
        <v>33095.68</v>
      </c>
      <c r="B22">
        <f t="shared" ref="B22:B28" si="25">A22/1000</f>
        <v>33.095680000000002</v>
      </c>
      <c r="C22">
        <f t="shared" ref="C22:C28" si="26">ROUND(B22, 0)</f>
        <v>33</v>
      </c>
      <c r="D22">
        <f t="shared" ref="D22:D28" si="27">1/B22*C22</f>
        <v>0.99710898824257421</v>
      </c>
      <c r="E22">
        <f t="shared" ref="E22:E28" si="28">IF(D22&gt;1, D22-1, 1-D22)</f>
        <v>2.8910117574257876E-3</v>
      </c>
      <c r="F22">
        <f t="shared" ref="F22:F28" si="29">1000/E22</f>
        <v>345899.6655518341</v>
      </c>
      <c r="G22">
        <f t="shared" ref="G22:G28" si="30">INT(MOD(F22/1000,60))</f>
        <v>45</v>
      </c>
      <c r="H22">
        <f t="shared" ref="H22:H28" si="31">INT(MOD(F22/1000/60,60))</f>
        <v>5</v>
      </c>
      <c r="I22">
        <f t="shared" ref="I22:I28" si="32">INT(MOD(F22/1000/60/60, 24))</f>
        <v>0</v>
      </c>
    </row>
    <row r="23" spans="1:9" x14ac:dyDescent="0.25">
      <c r="A23">
        <f t="shared" si="24"/>
        <v>66191.360000000001</v>
      </c>
      <c r="B23">
        <f t="shared" si="25"/>
        <v>66.191360000000003</v>
      </c>
      <c r="C23">
        <f t="shared" si="26"/>
        <v>66</v>
      </c>
      <c r="D23">
        <f t="shared" si="27"/>
        <v>0.99710898824257421</v>
      </c>
      <c r="E23">
        <f t="shared" si="28"/>
        <v>2.8910117574257876E-3</v>
      </c>
      <c r="F23">
        <f t="shared" si="29"/>
        <v>345899.6655518341</v>
      </c>
      <c r="G23">
        <f t="shared" si="30"/>
        <v>45</v>
      </c>
      <c r="H23">
        <f t="shared" si="31"/>
        <v>5</v>
      </c>
      <c r="I23">
        <f t="shared" si="32"/>
        <v>0</v>
      </c>
    </row>
    <row r="24" spans="1:9" x14ac:dyDescent="0.25">
      <c r="A24">
        <f t="shared" si="24"/>
        <v>132382.72</v>
      </c>
      <c r="B24">
        <f t="shared" si="25"/>
        <v>132.38272000000001</v>
      </c>
      <c r="C24">
        <f t="shared" si="26"/>
        <v>132</v>
      </c>
      <c r="D24">
        <f t="shared" si="27"/>
        <v>0.99710898824257421</v>
      </c>
      <c r="E24">
        <f t="shared" si="28"/>
        <v>2.8910117574257876E-3</v>
      </c>
      <c r="F24">
        <f t="shared" si="29"/>
        <v>345899.6655518341</v>
      </c>
      <c r="G24">
        <f t="shared" si="30"/>
        <v>45</v>
      </c>
      <c r="H24">
        <f t="shared" si="31"/>
        <v>5</v>
      </c>
      <c r="I24">
        <f t="shared" si="32"/>
        <v>0</v>
      </c>
    </row>
    <row r="25" spans="1:9" x14ac:dyDescent="0.25">
      <c r="A25">
        <f t="shared" si="24"/>
        <v>264765.44</v>
      </c>
      <c r="B25">
        <f t="shared" si="25"/>
        <v>264.76544000000001</v>
      </c>
      <c r="C25">
        <f t="shared" si="26"/>
        <v>265</v>
      </c>
      <c r="D25">
        <f t="shared" si="27"/>
        <v>1.0008859162283414</v>
      </c>
      <c r="E25">
        <f t="shared" si="28"/>
        <v>8.8591622834144346E-4</v>
      </c>
      <c r="F25">
        <f t="shared" si="29"/>
        <v>1128774.8976809434</v>
      </c>
      <c r="G25">
        <f t="shared" si="30"/>
        <v>48</v>
      </c>
      <c r="H25">
        <f t="shared" si="31"/>
        <v>18</v>
      </c>
      <c r="I25">
        <f t="shared" si="32"/>
        <v>0</v>
      </c>
    </row>
    <row r="26" spans="1:9" x14ac:dyDescent="0.25">
      <c r="A26">
        <f t="shared" si="24"/>
        <v>529530.88</v>
      </c>
      <c r="B26">
        <f t="shared" si="25"/>
        <v>529.53088000000002</v>
      </c>
      <c r="C26">
        <f t="shared" si="26"/>
        <v>530</v>
      </c>
      <c r="D26">
        <f t="shared" si="27"/>
        <v>1.0008859162283414</v>
      </c>
      <c r="E26">
        <f t="shared" si="28"/>
        <v>8.8591622834144346E-4</v>
      </c>
      <c r="F26">
        <f t="shared" si="29"/>
        <v>1128774.8976809434</v>
      </c>
      <c r="G26">
        <f t="shared" si="30"/>
        <v>48</v>
      </c>
      <c r="H26">
        <f t="shared" si="31"/>
        <v>18</v>
      </c>
      <c r="I26">
        <f t="shared" si="32"/>
        <v>0</v>
      </c>
    </row>
    <row r="27" spans="1:9" x14ac:dyDescent="0.25">
      <c r="A27">
        <f t="shared" si="24"/>
        <v>1059061.76</v>
      </c>
      <c r="B27">
        <f t="shared" si="25"/>
        <v>1059.06176</v>
      </c>
      <c r="C27">
        <f t="shared" si="26"/>
        <v>1059</v>
      </c>
      <c r="D27">
        <f t="shared" si="27"/>
        <v>0.99994168423189966</v>
      </c>
      <c r="E27">
        <f t="shared" si="28"/>
        <v>5.8315768100336562E-5</v>
      </c>
      <c r="F27">
        <f t="shared" si="29"/>
        <v>17148020.72536242</v>
      </c>
      <c r="G27">
        <f t="shared" si="30"/>
        <v>48</v>
      </c>
      <c r="H27">
        <f t="shared" si="31"/>
        <v>45</v>
      </c>
      <c r="I27">
        <f t="shared" si="32"/>
        <v>4</v>
      </c>
    </row>
    <row r="28" spans="1:9" x14ac:dyDescent="0.25">
      <c r="A28">
        <f t="shared" si="24"/>
        <v>3030000</v>
      </c>
      <c r="B28">
        <f t="shared" si="25"/>
        <v>3030</v>
      </c>
      <c r="C28">
        <f t="shared" si="26"/>
        <v>3030</v>
      </c>
      <c r="D28">
        <f t="shared" si="27"/>
        <v>1</v>
      </c>
      <c r="E28">
        <f t="shared" si="28"/>
        <v>0</v>
      </c>
      <c r="F28" t="e">
        <f t="shared" si="29"/>
        <v>#DIV/0!</v>
      </c>
      <c r="G28" t="e">
        <f t="shared" si="30"/>
        <v>#DIV/0!</v>
      </c>
      <c r="H28" t="e">
        <f t="shared" si="31"/>
        <v>#DIV/0!</v>
      </c>
      <c r="I28" t="e">
        <f t="shared" si="32"/>
        <v>#DIV/0!</v>
      </c>
    </row>
  </sheetData>
  <conditionalFormatting sqref="E2:E28">
    <cfRule type="cellIs" dxfId="1" priority="1" operator="greaterThan">
      <formula>0.0025</formula>
    </cfRule>
    <cfRule type="cellIs" dxfId="0" priority="2" operator="lessThan">
      <formula>0.0025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Veldjesgraaf</dc:creator>
  <cp:lastModifiedBy>Laurens Veldjesgraaf</cp:lastModifiedBy>
  <dcterms:created xsi:type="dcterms:W3CDTF">2024-09-26T10:22:14Z</dcterms:created>
  <dcterms:modified xsi:type="dcterms:W3CDTF">2024-10-04T17:58:20Z</dcterms:modified>
</cp:coreProperties>
</file>