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indygu/Downloads/"/>
    </mc:Choice>
  </mc:AlternateContent>
  <xr:revisionPtr revIDLastSave="0" documentId="13_ncr:9_{EE2155ED-8112-8F47-B38A-1DF4E37D1AC4}" xr6:coauthVersionLast="36" xr6:coauthVersionMax="36" xr10:uidLastSave="{00000000-0000-0000-0000-000000000000}"/>
  <bookViews>
    <workbookView xWindow="0" yWindow="460" windowWidth="28800" windowHeight="16220" activeTab="4" xr2:uid="{91DD581D-37E4-6C49-9749-B261A19E9776}"/>
  </bookViews>
  <sheets>
    <sheet name="Michigan @ MSU" sheetId="3" r:id="rId1"/>
    <sheet name="Rotations" sheetId="4" r:id="rId2"/>
    <sheet name="Rotations MSU" sheetId="5" r:id="rId3"/>
    <sheet name="Lineup Totals 18-19" sheetId="6" r:id="rId4"/>
    <sheet name="Lineup Totals 19-20" sheetId="7" r:id="rId5"/>
  </sheets>
  <externalReferences>
    <externalReference r:id="rId6"/>
  </externalReferences>
  <definedNames>
    <definedName name="_xlnm._FilterDatabase" localSheetId="3" hidden="1">'Lineup Totals 18-19'!$B$34:$J$516</definedName>
    <definedName name="_xlnm._FilterDatabase" localSheetId="4" hidden="1">'Lineup Totals 19-20'!$B$26:$I$89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B5" i="7" l="1"/>
  <c r="H5" i="7" s="1"/>
  <c r="D9" i="7"/>
  <c r="E9" i="7"/>
  <c r="D10" i="7"/>
  <c r="E10" i="7"/>
  <c r="D11" i="7"/>
  <c r="E11" i="7"/>
  <c r="D12" i="7"/>
  <c r="E12" i="7"/>
  <c r="D13" i="7"/>
  <c r="E13" i="7"/>
  <c r="D19" i="7"/>
  <c r="E19" i="7"/>
  <c r="D20" i="7"/>
  <c r="E20" i="7"/>
  <c r="D21" i="7"/>
  <c r="E21" i="7"/>
  <c r="D22" i="7"/>
  <c r="E22" i="7"/>
  <c r="D23" i="7"/>
  <c r="E23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5" i="6"/>
  <c r="H5" i="6" s="1"/>
  <c r="D9" i="6"/>
  <c r="E9" i="6"/>
  <c r="D10" i="6"/>
  <c r="E10" i="6"/>
  <c r="D11" i="6"/>
  <c r="E11" i="6"/>
  <c r="D12" i="6"/>
  <c r="E12" i="6"/>
  <c r="D13" i="6"/>
  <c r="E13" i="6"/>
  <c r="D19" i="6"/>
  <c r="E19" i="6"/>
  <c r="D20" i="6"/>
  <c r="E20" i="6"/>
  <c r="D21" i="6"/>
  <c r="E21" i="6"/>
  <c r="D22" i="6"/>
  <c r="E22" i="6"/>
  <c r="D23" i="6"/>
  <c r="E23" i="6"/>
  <c r="C27" i="6"/>
  <c r="D27" i="6"/>
  <c r="E27" i="6"/>
  <c r="F27" i="6"/>
  <c r="D31" i="6"/>
  <c r="E31" i="6"/>
  <c r="F31" i="6"/>
  <c r="G31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I5" i="7" l="1"/>
  <c r="I5" i="6"/>
  <c r="BO45" i="3" l="1"/>
  <c r="BO47" i="3"/>
  <c r="BO48" i="3"/>
  <c r="BI48" i="3"/>
  <c r="BJ48" i="3"/>
  <c r="BK48" i="3"/>
  <c r="BL48" i="3"/>
  <c r="BM48" i="3"/>
  <c r="BG48" i="3"/>
  <c r="BF48" i="3"/>
  <c r="BP48" i="3"/>
  <c r="BQ48" i="3"/>
  <c r="BR48" i="3"/>
  <c r="BS48" i="3"/>
  <c r="BR47" i="3"/>
  <c r="BR46" i="3"/>
  <c r="BR45" i="3"/>
  <c r="BR44" i="3"/>
  <c r="BR43" i="3"/>
  <c r="BR42" i="3"/>
  <c r="BR41" i="3"/>
  <c r="BR40" i="3"/>
  <c r="BR39" i="3"/>
  <c r="BR38" i="3"/>
  <c r="BR37" i="3"/>
  <c r="BR36" i="3"/>
  <c r="BO46" i="3"/>
  <c r="BO44" i="3"/>
  <c r="BO43" i="3"/>
  <c r="BO42" i="3"/>
  <c r="BO41" i="3"/>
  <c r="BO40" i="3"/>
  <c r="BO39" i="3"/>
  <c r="BO38" i="3"/>
  <c r="BO37" i="3"/>
  <c r="BO36" i="3"/>
  <c r="BL47" i="3"/>
  <c r="BL46" i="3"/>
  <c r="BL45" i="3"/>
  <c r="BL44" i="3"/>
  <c r="BL43" i="3"/>
  <c r="BL42" i="3"/>
  <c r="BL41" i="3"/>
  <c r="BL40" i="3"/>
  <c r="BL39" i="3"/>
  <c r="BL38" i="3"/>
  <c r="BL37" i="3"/>
  <c r="BL36" i="3"/>
  <c r="BI47" i="3"/>
  <c r="BI46" i="3"/>
  <c r="BI45" i="3"/>
  <c r="BI44" i="3"/>
  <c r="BI43" i="3"/>
  <c r="BI42" i="3"/>
  <c r="BI41" i="3"/>
  <c r="BI40" i="3"/>
  <c r="BI39" i="3"/>
  <c r="BI38" i="3"/>
  <c r="BI37" i="3"/>
  <c r="BI36" i="3"/>
  <c r="BI18" i="3"/>
  <c r="BI19" i="3"/>
  <c r="BI20" i="3"/>
  <c r="BI21" i="3"/>
  <c r="BI22" i="3"/>
  <c r="BI23" i="3"/>
  <c r="BI24" i="3"/>
  <c r="BI25" i="3"/>
  <c r="BI26" i="3"/>
  <c r="BI27" i="3"/>
  <c r="BI28" i="3"/>
  <c r="BI29" i="3"/>
  <c r="BI30" i="3"/>
  <c r="BL18" i="3"/>
  <c r="BL19" i="3"/>
  <c r="BL20" i="3"/>
  <c r="BL21" i="3"/>
  <c r="BL22" i="3"/>
  <c r="BL23" i="3"/>
  <c r="BL24" i="3"/>
  <c r="BL25" i="3"/>
  <c r="BL26" i="3"/>
  <c r="BL27" i="3"/>
  <c r="BL28" i="3"/>
  <c r="BL29" i="3"/>
  <c r="BL30" i="3"/>
  <c r="BO18" i="3"/>
  <c r="BO19" i="3"/>
  <c r="BO20" i="3"/>
  <c r="BO21" i="3"/>
  <c r="BO22" i="3"/>
  <c r="BO23" i="3"/>
  <c r="BO24" i="3"/>
  <c r="BO25" i="3"/>
  <c r="BO26" i="3"/>
  <c r="BO27" i="3"/>
  <c r="BO28" i="3"/>
  <c r="BO29" i="3"/>
  <c r="BO30" i="3"/>
  <c r="BR18" i="3"/>
  <c r="BR19" i="3"/>
  <c r="BR20" i="3"/>
  <c r="BR21" i="3"/>
  <c r="BR22" i="3"/>
  <c r="BR23" i="3"/>
  <c r="BR24" i="3"/>
  <c r="BR25" i="3"/>
  <c r="BR26" i="3"/>
  <c r="BR27" i="3"/>
  <c r="BR28" i="3"/>
  <c r="BR29" i="3"/>
  <c r="BR30" i="3"/>
  <c r="BR17" i="3"/>
  <c r="BO17" i="3"/>
  <c r="BL17" i="3"/>
  <c r="BI17" i="3"/>
  <c r="BZ48" i="3"/>
  <c r="BY48" i="3"/>
  <c r="BX48" i="3"/>
  <c r="BW48" i="3"/>
  <c r="BV48" i="3"/>
  <c r="BU48" i="3"/>
  <c r="BT48" i="3"/>
  <c r="BN48" i="3"/>
  <c r="BH48" i="3"/>
  <c r="BZ47" i="3"/>
  <c r="BY47" i="3"/>
  <c r="BX47" i="3"/>
  <c r="BW47" i="3"/>
  <c r="BV47" i="3"/>
  <c r="BU47" i="3"/>
  <c r="BT47" i="3"/>
  <c r="BS47" i="3"/>
  <c r="BQ47" i="3"/>
  <c r="BP47" i="3"/>
  <c r="BN47" i="3"/>
  <c r="BM47" i="3"/>
  <c r="BK47" i="3"/>
  <c r="BJ47" i="3"/>
  <c r="BH47" i="3"/>
  <c r="BG47" i="3"/>
  <c r="BF47" i="3"/>
  <c r="BZ46" i="3"/>
  <c r="BY46" i="3"/>
  <c r="BX46" i="3"/>
  <c r="BW46" i="3"/>
  <c r="BV46" i="3"/>
  <c r="BU46" i="3"/>
  <c r="BT46" i="3"/>
  <c r="BS46" i="3"/>
  <c r="BQ46" i="3"/>
  <c r="BP46" i="3"/>
  <c r="BN46" i="3"/>
  <c r="BM46" i="3"/>
  <c r="BK46" i="3"/>
  <c r="BJ46" i="3"/>
  <c r="BH46" i="3"/>
  <c r="BG46" i="3"/>
  <c r="BF46" i="3"/>
  <c r="BZ45" i="3"/>
  <c r="BY45" i="3"/>
  <c r="BX45" i="3"/>
  <c r="BW45" i="3"/>
  <c r="BV45" i="3"/>
  <c r="BU45" i="3"/>
  <c r="BT45" i="3"/>
  <c r="BS45" i="3"/>
  <c r="BQ45" i="3"/>
  <c r="BP45" i="3"/>
  <c r="BN45" i="3"/>
  <c r="BM45" i="3"/>
  <c r="BK45" i="3"/>
  <c r="BJ45" i="3"/>
  <c r="BH45" i="3"/>
  <c r="BG45" i="3"/>
  <c r="BF45" i="3"/>
  <c r="BZ44" i="3"/>
  <c r="BY44" i="3"/>
  <c r="BX44" i="3"/>
  <c r="BW44" i="3"/>
  <c r="BV44" i="3"/>
  <c r="BU44" i="3"/>
  <c r="BT44" i="3"/>
  <c r="BS44" i="3"/>
  <c r="BQ44" i="3"/>
  <c r="BP44" i="3"/>
  <c r="BN44" i="3"/>
  <c r="BM44" i="3"/>
  <c r="BK44" i="3"/>
  <c r="BJ44" i="3"/>
  <c r="BH44" i="3"/>
  <c r="BG44" i="3"/>
  <c r="BF44" i="3"/>
  <c r="BZ43" i="3"/>
  <c r="BY43" i="3"/>
  <c r="BX43" i="3"/>
  <c r="BW43" i="3"/>
  <c r="BV43" i="3"/>
  <c r="BU43" i="3"/>
  <c r="BT43" i="3"/>
  <c r="BS43" i="3"/>
  <c r="BQ43" i="3"/>
  <c r="BP43" i="3"/>
  <c r="BN43" i="3"/>
  <c r="BM43" i="3"/>
  <c r="BK43" i="3"/>
  <c r="BJ43" i="3"/>
  <c r="BH43" i="3"/>
  <c r="BG43" i="3"/>
  <c r="BF43" i="3"/>
  <c r="BZ42" i="3"/>
  <c r="BY42" i="3"/>
  <c r="BX42" i="3"/>
  <c r="BW42" i="3"/>
  <c r="BV42" i="3"/>
  <c r="BU42" i="3"/>
  <c r="BT42" i="3"/>
  <c r="BS42" i="3"/>
  <c r="BQ42" i="3"/>
  <c r="BP42" i="3"/>
  <c r="BN42" i="3"/>
  <c r="BM42" i="3"/>
  <c r="BK42" i="3"/>
  <c r="BJ42" i="3"/>
  <c r="BH42" i="3"/>
  <c r="BG42" i="3"/>
  <c r="BF42" i="3"/>
  <c r="BZ41" i="3"/>
  <c r="BY41" i="3"/>
  <c r="BX41" i="3"/>
  <c r="BW41" i="3"/>
  <c r="BV41" i="3"/>
  <c r="BU41" i="3"/>
  <c r="BT41" i="3"/>
  <c r="BS41" i="3"/>
  <c r="BQ41" i="3"/>
  <c r="BP41" i="3"/>
  <c r="BN41" i="3"/>
  <c r="BM41" i="3"/>
  <c r="BK41" i="3"/>
  <c r="BJ41" i="3"/>
  <c r="BH41" i="3"/>
  <c r="BG41" i="3"/>
  <c r="BF41" i="3"/>
  <c r="BZ40" i="3"/>
  <c r="BY40" i="3"/>
  <c r="BX40" i="3"/>
  <c r="BW40" i="3"/>
  <c r="BV40" i="3"/>
  <c r="BU40" i="3"/>
  <c r="BT40" i="3"/>
  <c r="BS40" i="3"/>
  <c r="BQ40" i="3"/>
  <c r="BP40" i="3"/>
  <c r="BN40" i="3"/>
  <c r="BM40" i="3"/>
  <c r="BK40" i="3"/>
  <c r="BJ40" i="3"/>
  <c r="BH40" i="3"/>
  <c r="BG40" i="3"/>
  <c r="BF40" i="3"/>
  <c r="BZ39" i="3"/>
  <c r="BY39" i="3"/>
  <c r="BX39" i="3"/>
  <c r="BW39" i="3"/>
  <c r="BV39" i="3"/>
  <c r="BU39" i="3"/>
  <c r="BT39" i="3"/>
  <c r="BS39" i="3"/>
  <c r="BQ39" i="3"/>
  <c r="BP39" i="3"/>
  <c r="BN39" i="3"/>
  <c r="BM39" i="3"/>
  <c r="BK39" i="3"/>
  <c r="BJ39" i="3"/>
  <c r="BH39" i="3"/>
  <c r="BG39" i="3"/>
  <c r="BF39" i="3"/>
  <c r="BZ38" i="3"/>
  <c r="BY38" i="3"/>
  <c r="BX38" i="3"/>
  <c r="BW38" i="3"/>
  <c r="BV38" i="3"/>
  <c r="BU38" i="3"/>
  <c r="BT38" i="3"/>
  <c r="BS38" i="3"/>
  <c r="BQ38" i="3"/>
  <c r="BP38" i="3"/>
  <c r="BN38" i="3"/>
  <c r="BM38" i="3"/>
  <c r="BK38" i="3"/>
  <c r="BJ38" i="3"/>
  <c r="BH38" i="3"/>
  <c r="BG38" i="3"/>
  <c r="BF38" i="3"/>
  <c r="BZ37" i="3"/>
  <c r="BY37" i="3"/>
  <c r="BX37" i="3"/>
  <c r="BW37" i="3"/>
  <c r="BV37" i="3"/>
  <c r="BU37" i="3"/>
  <c r="BT37" i="3"/>
  <c r="BS37" i="3"/>
  <c r="BQ37" i="3"/>
  <c r="BP37" i="3"/>
  <c r="BN37" i="3"/>
  <c r="BM37" i="3"/>
  <c r="BK37" i="3"/>
  <c r="BJ37" i="3"/>
  <c r="BH37" i="3"/>
  <c r="BG37" i="3"/>
  <c r="BF37" i="3"/>
  <c r="BZ36" i="3"/>
  <c r="BY36" i="3"/>
  <c r="BX36" i="3"/>
  <c r="BW36" i="3"/>
  <c r="BV36" i="3"/>
  <c r="BU36" i="3"/>
  <c r="BT36" i="3"/>
  <c r="BS36" i="3"/>
  <c r="BQ36" i="3"/>
  <c r="BP36" i="3"/>
  <c r="BN36" i="3"/>
  <c r="BM36" i="3"/>
  <c r="BK36" i="3"/>
  <c r="BJ36" i="3"/>
  <c r="BH36" i="3"/>
  <c r="BG36" i="3"/>
  <c r="BF36" i="3"/>
  <c r="BZ30" i="3"/>
  <c r="BZ29" i="3"/>
  <c r="BZ28" i="3"/>
  <c r="BZ27" i="3"/>
  <c r="BZ26" i="3"/>
  <c r="BZ25" i="3"/>
  <c r="BZ24" i="3"/>
  <c r="BZ23" i="3"/>
  <c r="BZ22" i="3"/>
  <c r="BZ21" i="3"/>
  <c r="BZ20" i="3"/>
  <c r="BZ19" i="3"/>
  <c r="BZ18" i="3"/>
  <c r="BZ17" i="3"/>
  <c r="BY30" i="3"/>
  <c r="BY29" i="3"/>
  <c r="BY28" i="3"/>
  <c r="BY27" i="3"/>
  <c r="BY26" i="3"/>
  <c r="BY25" i="3"/>
  <c r="BY24" i="3"/>
  <c r="BY23" i="3"/>
  <c r="BY22" i="3"/>
  <c r="BY21" i="3"/>
  <c r="BY20" i="3"/>
  <c r="BY19" i="3"/>
  <c r="BY18" i="3"/>
  <c r="BY17" i="3"/>
  <c r="BX30" i="3"/>
  <c r="BX29" i="3"/>
  <c r="BX28" i="3"/>
  <c r="BX27" i="3"/>
  <c r="BX26" i="3"/>
  <c r="BX25" i="3"/>
  <c r="BX24" i="3"/>
  <c r="BX23" i="3"/>
  <c r="BX22" i="3"/>
  <c r="BX21" i="3"/>
  <c r="BX20" i="3"/>
  <c r="BX19" i="3"/>
  <c r="BX18" i="3"/>
  <c r="BX17" i="3"/>
  <c r="BW30" i="3"/>
  <c r="BW29" i="3"/>
  <c r="BW28" i="3"/>
  <c r="BW27" i="3"/>
  <c r="BW26" i="3"/>
  <c r="BW25" i="3"/>
  <c r="BW24" i="3"/>
  <c r="BW23" i="3"/>
  <c r="BW22" i="3"/>
  <c r="BW21" i="3"/>
  <c r="BW20" i="3"/>
  <c r="BW19" i="3"/>
  <c r="BW18" i="3"/>
  <c r="BW17" i="3"/>
  <c r="BV30" i="3"/>
  <c r="BV29" i="3"/>
  <c r="BV28" i="3"/>
  <c r="BV27" i="3"/>
  <c r="BV26" i="3"/>
  <c r="BV25" i="3"/>
  <c r="BV24" i="3"/>
  <c r="BV23" i="3"/>
  <c r="BV22" i="3"/>
  <c r="BV21" i="3"/>
  <c r="BV20" i="3"/>
  <c r="BV19" i="3"/>
  <c r="BV18" i="3"/>
  <c r="BV17" i="3"/>
  <c r="BU30" i="3"/>
  <c r="BU29" i="3"/>
  <c r="BU28" i="3"/>
  <c r="BU27" i="3"/>
  <c r="BU26" i="3"/>
  <c r="BU25" i="3"/>
  <c r="BU24" i="3"/>
  <c r="BU23" i="3"/>
  <c r="BU22" i="3"/>
  <c r="BU21" i="3"/>
  <c r="BU20" i="3"/>
  <c r="BU19" i="3"/>
  <c r="BU18" i="3"/>
  <c r="BU17" i="3"/>
  <c r="BT30" i="3"/>
  <c r="BT29" i="3"/>
  <c r="BT28" i="3"/>
  <c r="BT27" i="3"/>
  <c r="BT26" i="3"/>
  <c r="BT25" i="3"/>
  <c r="BT24" i="3"/>
  <c r="BT23" i="3"/>
  <c r="BT22" i="3"/>
  <c r="BT21" i="3"/>
  <c r="BT20" i="3"/>
  <c r="BT19" i="3"/>
  <c r="BT18" i="3"/>
  <c r="BT17" i="3"/>
  <c r="BS30" i="3"/>
  <c r="BS29" i="3"/>
  <c r="BS28" i="3"/>
  <c r="BS27" i="3"/>
  <c r="BS26" i="3"/>
  <c r="BS25" i="3"/>
  <c r="BS24" i="3"/>
  <c r="BS23" i="3"/>
  <c r="BS22" i="3"/>
  <c r="BS21" i="3"/>
  <c r="BS20" i="3"/>
  <c r="BS19" i="3"/>
  <c r="BS18" i="3"/>
  <c r="BS17" i="3"/>
  <c r="BQ30" i="3"/>
  <c r="BQ29" i="3"/>
  <c r="BQ28" i="3"/>
  <c r="BQ27" i="3"/>
  <c r="BQ26" i="3"/>
  <c r="BQ25" i="3"/>
  <c r="BQ24" i="3"/>
  <c r="BQ23" i="3"/>
  <c r="BQ22" i="3"/>
  <c r="BQ21" i="3"/>
  <c r="BQ20" i="3"/>
  <c r="BQ19" i="3"/>
  <c r="BQ18" i="3"/>
  <c r="BQ17" i="3"/>
  <c r="BP30" i="3"/>
  <c r="BP29" i="3"/>
  <c r="BP28" i="3"/>
  <c r="BP27" i="3"/>
  <c r="BP26" i="3"/>
  <c r="BP25" i="3"/>
  <c r="BP24" i="3"/>
  <c r="BP23" i="3"/>
  <c r="BP22" i="3"/>
  <c r="BP21" i="3"/>
  <c r="BP20" i="3"/>
  <c r="BP19" i="3"/>
  <c r="BP18" i="3"/>
  <c r="BP17" i="3"/>
  <c r="BN30" i="3"/>
  <c r="BN29" i="3"/>
  <c r="BN28" i="3"/>
  <c r="BN27" i="3"/>
  <c r="BN26" i="3"/>
  <c r="BN25" i="3"/>
  <c r="BN24" i="3"/>
  <c r="BN23" i="3"/>
  <c r="BN22" i="3"/>
  <c r="BN21" i="3"/>
  <c r="BN20" i="3"/>
  <c r="BN19" i="3"/>
  <c r="BN18" i="3"/>
  <c r="BN17" i="3"/>
  <c r="BM30" i="3"/>
  <c r="BM29" i="3"/>
  <c r="BM28" i="3"/>
  <c r="BM27" i="3"/>
  <c r="BM26" i="3"/>
  <c r="BM25" i="3"/>
  <c r="BM24" i="3"/>
  <c r="BM23" i="3"/>
  <c r="BM22" i="3"/>
  <c r="BM21" i="3"/>
  <c r="BM20" i="3"/>
  <c r="BM19" i="3"/>
  <c r="BM18" i="3"/>
  <c r="BM17" i="3"/>
  <c r="BK30" i="3"/>
  <c r="BK29" i="3"/>
  <c r="BK28" i="3"/>
  <c r="BK27" i="3"/>
  <c r="BK26" i="3"/>
  <c r="BK25" i="3"/>
  <c r="BK24" i="3"/>
  <c r="BK23" i="3"/>
  <c r="BK22" i="3"/>
  <c r="BK21" i="3"/>
  <c r="BK20" i="3"/>
  <c r="BK19" i="3"/>
  <c r="BK18" i="3"/>
  <c r="BK17" i="3"/>
  <c r="BJ30" i="3"/>
  <c r="BJ29" i="3"/>
  <c r="BJ28" i="3"/>
  <c r="BJ27" i="3"/>
  <c r="BJ26" i="3"/>
  <c r="BJ25" i="3"/>
  <c r="BJ24" i="3"/>
  <c r="BJ23" i="3"/>
  <c r="BJ22" i="3"/>
  <c r="BJ21" i="3"/>
  <c r="BJ20" i="3"/>
  <c r="BJ19" i="3"/>
  <c r="BJ18" i="3"/>
  <c r="BJ17" i="3"/>
  <c r="BH30" i="3"/>
  <c r="BH29" i="3"/>
  <c r="BH28" i="3"/>
  <c r="BH27" i="3"/>
  <c r="BH26" i="3"/>
  <c r="BH25" i="3"/>
  <c r="BH24" i="3"/>
  <c r="BH23" i="3"/>
  <c r="BH22" i="3"/>
  <c r="BH21" i="3"/>
  <c r="BH20" i="3"/>
  <c r="BH19" i="3"/>
  <c r="BH18" i="3"/>
  <c r="BH17" i="3"/>
  <c r="BG30" i="3"/>
  <c r="BG29" i="3"/>
  <c r="BG28" i="3"/>
  <c r="BG27" i="3"/>
  <c r="BG26" i="3"/>
  <c r="BG25" i="3"/>
  <c r="BG24" i="3"/>
  <c r="BG23" i="3"/>
  <c r="BG22" i="3"/>
  <c r="BG21" i="3"/>
  <c r="BG20" i="3"/>
  <c r="BG19" i="3"/>
  <c r="BG18" i="3"/>
  <c r="BG17" i="3"/>
  <c r="BF18" i="3"/>
  <c r="BF19" i="3"/>
  <c r="BF20" i="3"/>
  <c r="BF21" i="3"/>
  <c r="BF22" i="3"/>
  <c r="BF23" i="3"/>
  <c r="BF24" i="3"/>
  <c r="BF25" i="3"/>
  <c r="BF26" i="3"/>
  <c r="BF27" i="3"/>
  <c r="BF28" i="3"/>
  <c r="BF29" i="3"/>
  <c r="BF30" i="3"/>
  <c r="BF17" i="3"/>
  <c r="AZ20" i="4"/>
  <c r="BB20" i="4"/>
  <c r="BA20" i="4"/>
  <c r="BR20" i="4" s="1"/>
  <c r="B58" i="5"/>
  <c r="B57" i="5"/>
  <c r="B56" i="5"/>
  <c r="B55" i="5"/>
  <c r="B54" i="5"/>
  <c r="B51" i="5"/>
  <c r="B50" i="5"/>
  <c r="B49" i="5"/>
  <c r="B48" i="5"/>
  <c r="B47" i="5"/>
  <c r="AS29" i="5"/>
  <c r="AS40" i="5" s="1"/>
  <c r="B29" i="5"/>
  <c r="B40" i="5" s="1"/>
  <c r="AS28" i="5"/>
  <c r="AS39" i="5" s="1"/>
  <c r="B28" i="5"/>
  <c r="B39" i="5" s="1"/>
  <c r="AS27" i="5"/>
  <c r="AS38" i="5" s="1"/>
  <c r="B27" i="5"/>
  <c r="B38" i="5" s="1"/>
  <c r="AS26" i="5"/>
  <c r="AS37" i="5" s="1"/>
  <c r="B26" i="5"/>
  <c r="B37" i="5" s="1"/>
  <c r="AS25" i="5"/>
  <c r="AS36" i="5" s="1"/>
  <c r="B25" i="5"/>
  <c r="B36" i="5" s="1"/>
  <c r="K20" i="5"/>
  <c r="J20" i="5"/>
  <c r="AA20" i="5" s="1"/>
  <c r="BR18" i="5"/>
  <c r="BQ18" i="5"/>
  <c r="BP18" i="5"/>
  <c r="BO18" i="5"/>
  <c r="BN18" i="5"/>
  <c r="BM18" i="5"/>
  <c r="BL18" i="5"/>
  <c r="BK18" i="5"/>
  <c r="BJ18" i="5"/>
  <c r="BI18" i="5"/>
  <c r="BH18" i="5"/>
  <c r="BG18" i="5"/>
  <c r="BF18" i="5"/>
  <c r="BE18" i="5"/>
  <c r="BD18" i="5"/>
  <c r="BC18" i="5"/>
  <c r="BB18" i="5"/>
  <c r="BA18" i="5"/>
  <c r="AZ18" i="5"/>
  <c r="AY18" i="5"/>
  <c r="AX18" i="5"/>
  <c r="AW18" i="5"/>
  <c r="AW29" i="5" s="1"/>
  <c r="AV18" i="5"/>
  <c r="AV29" i="5" s="1"/>
  <c r="AU18" i="5"/>
  <c r="AU29" i="5" s="1"/>
  <c r="AT18" i="5"/>
  <c r="AT29" i="5" s="1"/>
  <c r="AN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F29" i="5" s="1"/>
  <c r="E18" i="5"/>
  <c r="E29" i="5" s="1"/>
  <c r="D18" i="5"/>
  <c r="D29" i="5" s="1"/>
  <c r="C18" i="5"/>
  <c r="C29" i="5" s="1"/>
  <c r="BR17" i="5"/>
  <c r="BQ17" i="5"/>
  <c r="BP17" i="5"/>
  <c r="BO17" i="5"/>
  <c r="BN17" i="5"/>
  <c r="BM17" i="5"/>
  <c r="BL17" i="5"/>
  <c r="BK17" i="5"/>
  <c r="BJ17" i="5"/>
  <c r="BI17" i="5"/>
  <c r="BH17" i="5"/>
  <c r="BG17" i="5"/>
  <c r="BF17" i="5"/>
  <c r="BE17" i="5"/>
  <c r="BD17" i="5"/>
  <c r="BC17" i="5"/>
  <c r="BB17" i="5"/>
  <c r="BA17" i="5"/>
  <c r="AZ17" i="5"/>
  <c r="AY17" i="5"/>
  <c r="AX17" i="5"/>
  <c r="AW17" i="5"/>
  <c r="AW28" i="5" s="1"/>
  <c r="AV17" i="5"/>
  <c r="AV28" i="5" s="1"/>
  <c r="AU17" i="5"/>
  <c r="AU28" i="5" s="1"/>
  <c r="AT17" i="5"/>
  <c r="AT28" i="5" s="1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F28" i="5" s="1"/>
  <c r="E17" i="5"/>
  <c r="E28" i="5" s="1"/>
  <c r="D17" i="5"/>
  <c r="D28" i="5" s="1"/>
  <c r="C17" i="5"/>
  <c r="C28" i="5" s="1"/>
  <c r="BR16" i="5"/>
  <c r="BQ16" i="5"/>
  <c r="BP16" i="5"/>
  <c r="BO16" i="5"/>
  <c r="BN16" i="5"/>
  <c r="BM16" i="5"/>
  <c r="BL16" i="5"/>
  <c r="BK16" i="5"/>
  <c r="BJ16" i="5"/>
  <c r="BI16" i="5"/>
  <c r="BH16" i="5"/>
  <c r="BG16" i="5"/>
  <c r="BF16" i="5"/>
  <c r="BE16" i="5"/>
  <c r="BD16" i="5"/>
  <c r="BC16" i="5"/>
  <c r="BB16" i="5"/>
  <c r="BA16" i="5"/>
  <c r="AZ16" i="5"/>
  <c r="AY16" i="5"/>
  <c r="AX16" i="5"/>
  <c r="AW16" i="5"/>
  <c r="AW27" i="5" s="1"/>
  <c r="AV16" i="5"/>
  <c r="AV27" i="5" s="1"/>
  <c r="AU16" i="5"/>
  <c r="AU27" i="5" s="1"/>
  <c r="AT16" i="5"/>
  <c r="AT27" i="5" s="1"/>
  <c r="AA16" i="5"/>
  <c r="Z16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F27" i="5" s="1"/>
  <c r="E16" i="5"/>
  <c r="E27" i="5" s="1"/>
  <c r="D16" i="5"/>
  <c r="D27" i="5" s="1"/>
  <c r="C16" i="5"/>
  <c r="C27" i="5" s="1"/>
  <c r="BR15" i="5"/>
  <c r="BQ15" i="5"/>
  <c r="BP15" i="5"/>
  <c r="BO15" i="5"/>
  <c r="BN15" i="5"/>
  <c r="BM15" i="5"/>
  <c r="BL15" i="5"/>
  <c r="BK15" i="5"/>
  <c r="BJ15" i="5"/>
  <c r="BI15" i="5"/>
  <c r="BH15" i="5"/>
  <c r="BG15" i="5"/>
  <c r="BF15" i="5"/>
  <c r="BE15" i="5"/>
  <c r="BD15" i="5"/>
  <c r="BC15" i="5"/>
  <c r="BB15" i="5"/>
  <c r="BA15" i="5"/>
  <c r="AZ15" i="5"/>
  <c r="AY15" i="5"/>
  <c r="AX15" i="5"/>
  <c r="AW15" i="5"/>
  <c r="AW26" i="5" s="1"/>
  <c r="AV15" i="5"/>
  <c r="AV26" i="5" s="1"/>
  <c r="AU15" i="5"/>
  <c r="AU26" i="5" s="1"/>
  <c r="AT15" i="5"/>
  <c r="AT26" i="5" s="1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F26" i="5" s="1"/>
  <c r="E15" i="5"/>
  <c r="E26" i="5" s="1"/>
  <c r="D15" i="5"/>
  <c r="D26" i="5" s="1"/>
  <c r="C15" i="5"/>
  <c r="C26" i="5" s="1"/>
  <c r="BR14" i="5"/>
  <c r="BQ14" i="5"/>
  <c r="BP14" i="5"/>
  <c r="BO14" i="5"/>
  <c r="BO19" i="5" s="1"/>
  <c r="X53" i="5" s="1"/>
  <c r="BN14" i="5"/>
  <c r="BM14" i="5"/>
  <c r="BL14" i="5"/>
  <c r="BK14" i="5"/>
  <c r="BJ14" i="5"/>
  <c r="BI14" i="5"/>
  <c r="BH14" i="5"/>
  <c r="BG14" i="5"/>
  <c r="BF14" i="5"/>
  <c r="BE14" i="5"/>
  <c r="BD14" i="5"/>
  <c r="BC14" i="5"/>
  <c r="BB14" i="5"/>
  <c r="BA14" i="5"/>
  <c r="AZ14" i="5"/>
  <c r="AY14" i="5"/>
  <c r="AX14" i="5"/>
  <c r="AW14" i="5"/>
  <c r="AW25" i="5" s="1"/>
  <c r="AV14" i="5"/>
  <c r="AV25" i="5" s="1"/>
  <c r="AU14" i="5"/>
  <c r="AU25" i="5" s="1"/>
  <c r="AT14" i="5"/>
  <c r="AT25" i="5" s="1"/>
  <c r="AA14" i="5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F25" i="5" s="1"/>
  <c r="E14" i="5"/>
  <c r="E25" i="5" s="1"/>
  <c r="D14" i="5"/>
  <c r="D25" i="5" s="1"/>
  <c r="C14" i="5"/>
  <c r="C25" i="5" s="1"/>
  <c r="B57" i="4"/>
  <c r="B58" i="4"/>
  <c r="B56" i="4"/>
  <c r="B55" i="4"/>
  <c r="Y18" i="4"/>
  <c r="B54" i="4"/>
  <c r="B48" i="4"/>
  <c r="B49" i="4"/>
  <c r="B50" i="4"/>
  <c r="B51" i="4"/>
  <c r="B47" i="4"/>
  <c r="AY37" i="4"/>
  <c r="AU18" i="4"/>
  <c r="AU29" i="4" s="1"/>
  <c r="AW18" i="4"/>
  <c r="AX18" i="4"/>
  <c r="AX29" i="4" s="1"/>
  <c r="AY18" i="4"/>
  <c r="AY29" i="4" s="1"/>
  <c r="BA18" i="4"/>
  <c r="BB18" i="4"/>
  <c r="BB29" i="4" s="1"/>
  <c r="BC18" i="4"/>
  <c r="BE18" i="4"/>
  <c r="BF18" i="4"/>
  <c r="BG18" i="4"/>
  <c r="BG29" i="4" s="1"/>
  <c r="BI18" i="4"/>
  <c r="BJ18" i="4"/>
  <c r="BJ29" i="4" s="1"/>
  <c r="BK18" i="4"/>
  <c r="BM18" i="4"/>
  <c r="BN18" i="4"/>
  <c r="BN29" i="4" s="1"/>
  <c r="BO18" i="4"/>
  <c r="BO29" i="4" s="1"/>
  <c r="BQ18" i="4"/>
  <c r="BR18" i="4"/>
  <c r="BR29" i="4" s="1"/>
  <c r="AU17" i="4"/>
  <c r="AU28" i="4" s="1"/>
  <c r="AW17" i="4"/>
  <c r="AX17" i="4"/>
  <c r="AY17" i="4"/>
  <c r="BA17" i="4"/>
  <c r="BB17" i="4"/>
  <c r="BB28" i="4" s="1"/>
  <c r="BC17" i="4"/>
  <c r="BE17" i="4"/>
  <c r="BF17" i="4"/>
  <c r="BG17" i="4"/>
  <c r="BG28" i="4" s="1"/>
  <c r="BI17" i="4"/>
  <c r="BJ17" i="4"/>
  <c r="BK17" i="4"/>
  <c r="BM17" i="4"/>
  <c r="BM28" i="4" s="1"/>
  <c r="BN17" i="4"/>
  <c r="BO17" i="4"/>
  <c r="BQ17" i="4"/>
  <c r="BR17" i="4"/>
  <c r="BR28" i="4" s="1"/>
  <c r="AU16" i="4"/>
  <c r="AW16" i="4"/>
  <c r="AX16" i="4"/>
  <c r="AX27" i="4" s="1"/>
  <c r="AY16" i="4"/>
  <c r="AY27" i="4" s="1"/>
  <c r="BA16" i="4"/>
  <c r="BB16" i="4"/>
  <c r="BB27" i="4" s="1"/>
  <c r="BC16" i="4"/>
  <c r="BE16" i="4"/>
  <c r="BE27" i="4" s="1"/>
  <c r="BF16" i="4"/>
  <c r="BG16" i="4"/>
  <c r="BI16" i="4"/>
  <c r="BJ16" i="4"/>
  <c r="BJ27" i="4" s="1"/>
  <c r="BK16" i="4"/>
  <c r="BM16" i="4"/>
  <c r="BM27" i="4" s="1"/>
  <c r="BN16" i="4"/>
  <c r="BN27" i="4" s="1"/>
  <c r="BO16" i="4"/>
  <c r="BO27" i="4" s="1"/>
  <c r="BQ16" i="4"/>
  <c r="BR16" i="4"/>
  <c r="BR27" i="4" s="1"/>
  <c r="AU15" i="4"/>
  <c r="AU26" i="4" s="1"/>
  <c r="AW15" i="4"/>
  <c r="BJ19" i="4" s="1"/>
  <c r="AX15" i="4"/>
  <c r="AY15" i="4"/>
  <c r="BA15" i="4"/>
  <c r="BB15" i="4"/>
  <c r="BB26" i="4" s="1"/>
  <c r="BC15" i="4"/>
  <c r="BE15" i="4"/>
  <c r="BF15" i="4"/>
  <c r="BG15" i="4"/>
  <c r="BI15" i="4"/>
  <c r="BJ15" i="4"/>
  <c r="BK15" i="4"/>
  <c r="BM15" i="4"/>
  <c r="BM26" i="4" s="1"/>
  <c r="BN15" i="4"/>
  <c r="BO15" i="4"/>
  <c r="BQ15" i="4"/>
  <c r="BR15" i="4"/>
  <c r="BR26" i="4" s="1"/>
  <c r="AT15" i="4"/>
  <c r="AT17" i="4"/>
  <c r="AT18" i="4"/>
  <c r="AT29" i="4" s="1"/>
  <c r="AU14" i="4"/>
  <c r="AU25" i="4" s="1"/>
  <c r="AW14" i="4"/>
  <c r="AW25" i="4" s="1"/>
  <c r="AX14" i="4"/>
  <c r="AX19" i="4" s="1"/>
  <c r="AY14" i="4"/>
  <c r="AY19" i="4" s="1"/>
  <c r="BA14" i="4"/>
  <c r="BA19" i="4" s="1"/>
  <c r="BB14" i="4"/>
  <c r="BC14" i="4"/>
  <c r="BE14" i="4"/>
  <c r="BE19" i="4" s="1"/>
  <c r="BF14" i="4"/>
  <c r="BG14" i="4"/>
  <c r="BG19" i="4" s="1"/>
  <c r="BI14" i="4"/>
  <c r="BJ14" i="4"/>
  <c r="BK14" i="4"/>
  <c r="BK19" i="4" s="1"/>
  <c r="BM14" i="4"/>
  <c r="BN14" i="4"/>
  <c r="BO14" i="4"/>
  <c r="BO19" i="4" s="1"/>
  <c r="BQ14" i="4"/>
  <c r="BQ19" i="4" s="1"/>
  <c r="Z53" i="4" s="1"/>
  <c r="BR14" i="4"/>
  <c r="AT14" i="4"/>
  <c r="AT25" i="4" s="1"/>
  <c r="BA29" i="4"/>
  <c r="BE29" i="4"/>
  <c r="BM29" i="4"/>
  <c r="BG27" i="4"/>
  <c r="BQ27" i="4"/>
  <c r="AW29" i="4"/>
  <c r="AS29" i="4"/>
  <c r="AS40" i="4" s="1"/>
  <c r="BG40" i="4" s="1"/>
  <c r="AT28" i="4"/>
  <c r="AS28" i="4"/>
  <c r="AS39" i="4" s="1"/>
  <c r="AV39" i="4" s="1"/>
  <c r="AW27" i="4"/>
  <c r="AU27" i="4"/>
  <c r="AS27" i="4"/>
  <c r="AS38" i="4" s="1"/>
  <c r="AS26" i="4"/>
  <c r="AS37" i="4" s="1"/>
  <c r="AZ37" i="4" s="1"/>
  <c r="AS25" i="4"/>
  <c r="AS36" i="4" s="1"/>
  <c r="AU36" i="4" s="1"/>
  <c r="AT26" i="4"/>
  <c r="B38" i="4"/>
  <c r="Q38" i="4" s="1"/>
  <c r="B26" i="4"/>
  <c r="B37" i="4" s="1"/>
  <c r="B27" i="4"/>
  <c r="B28" i="4"/>
  <c r="B39" i="4" s="1"/>
  <c r="B29" i="4"/>
  <c r="B40" i="4" s="1"/>
  <c r="B25" i="4"/>
  <c r="B36" i="4" s="1"/>
  <c r="G38" i="4"/>
  <c r="AA20" i="4"/>
  <c r="K20" i="4"/>
  <c r="J20" i="4"/>
  <c r="AN18" i="4"/>
  <c r="Z18" i="4"/>
  <c r="U18" i="4"/>
  <c r="O18" i="4"/>
  <c r="J18" i="4"/>
  <c r="E18" i="4"/>
  <c r="E29" i="4" s="1"/>
  <c r="X17" i="4"/>
  <c r="S17" i="4"/>
  <c r="N17" i="4"/>
  <c r="J17" i="4"/>
  <c r="F17" i="4"/>
  <c r="F28" i="4" s="1"/>
  <c r="AA16" i="4"/>
  <c r="W16" i="4"/>
  <c r="S16" i="4"/>
  <c r="O16" i="4"/>
  <c r="K16" i="4"/>
  <c r="G16" i="4"/>
  <c r="C16" i="4"/>
  <c r="C27" i="4" s="1"/>
  <c r="X15" i="4"/>
  <c r="T15" i="4"/>
  <c r="P15" i="4"/>
  <c r="L15" i="4"/>
  <c r="H15" i="4"/>
  <c r="D15" i="4"/>
  <c r="D26" i="4" s="1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F25" i="4" s="1"/>
  <c r="E14" i="4"/>
  <c r="E25" i="4" s="1"/>
  <c r="D14" i="4"/>
  <c r="D25" i="4" s="1"/>
  <c r="C14" i="4"/>
  <c r="C25" i="4" s="1"/>
  <c r="AC31" i="3"/>
  <c r="AD31" i="3"/>
  <c r="AE31" i="3"/>
  <c r="AF31" i="3"/>
  <c r="AG31" i="3"/>
  <c r="AI31" i="3" s="1"/>
  <c r="AH31" i="3"/>
  <c r="AJ31" i="3"/>
  <c r="AK31" i="3"/>
  <c r="AM31" i="3"/>
  <c r="AN31" i="3"/>
  <c r="AP31" i="3"/>
  <c r="AQ31" i="3"/>
  <c r="AR31" i="3"/>
  <c r="AS31" i="3"/>
  <c r="AT31" i="3"/>
  <c r="AU31" i="3"/>
  <c r="AV31" i="3"/>
  <c r="AW31" i="3"/>
  <c r="AC49" i="3"/>
  <c r="AD49" i="3"/>
  <c r="AF49" i="3" s="1"/>
  <c r="AE49" i="3"/>
  <c r="AG49" i="3"/>
  <c r="AH49" i="3"/>
  <c r="AI49" i="3"/>
  <c r="AJ49" i="3"/>
  <c r="AK49" i="3"/>
  <c r="AL49" i="3"/>
  <c r="AM49" i="3"/>
  <c r="AO49" i="3" s="1"/>
  <c r="AN49" i="3"/>
  <c r="AP49" i="3"/>
  <c r="AQ49" i="3"/>
  <c r="AR49" i="3"/>
  <c r="AS49" i="3"/>
  <c r="AT49" i="3"/>
  <c r="AU49" i="3"/>
  <c r="AV49" i="3"/>
  <c r="AW49" i="3"/>
  <c r="F40" i="4" l="1"/>
  <c r="N40" i="4"/>
  <c r="AZ19" i="4"/>
  <c r="D39" i="4"/>
  <c r="M39" i="4"/>
  <c r="AT40" i="4"/>
  <c r="AT39" i="4"/>
  <c r="BF39" i="4"/>
  <c r="BB40" i="4"/>
  <c r="O38" i="4"/>
  <c r="BJ37" i="4"/>
  <c r="BA39" i="4"/>
  <c r="AW40" i="4"/>
  <c r="BA19" i="5"/>
  <c r="BE19" i="5"/>
  <c r="N53" i="5" s="1"/>
  <c r="BM19" i="5"/>
  <c r="V53" i="5" s="1"/>
  <c r="BQ19" i="5"/>
  <c r="Z53" i="5" s="1"/>
  <c r="BR19" i="4"/>
  <c r="BN19" i="4"/>
  <c r="AL31" i="3"/>
  <c r="BD19" i="5"/>
  <c r="BH19" i="5"/>
  <c r="Q53" i="5" s="1"/>
  <c r="BL19" i="5"/>
  <c r="U53" i="5" s="1"/>
  <c r="BM19" i="4"/>
  <c r="BB19" i="4"/>
  <c r="BC19" i="4" s="1"/>
  <c r="AO31" i="3"/>
  <c r="L20" i="4"/>
  <c r="BK27" i="4"/>
  <c r="BA27" i="4"/>
  <c r="BQ29" i="4"/>
  <c r="BK29" i="4"/>
  <c r="BD37" i="4"/>
  <c r="AX19" i="5"/>
  <c r="BB19" i="5"/>
  <c r="K53" i="5" s="1"/>
  <c r="BJ19" i="5"/>
  <c r="S53" i="5" s="1"/>
  <c r="BN19" i="5"/>
  <c r="W53" i="5" s="1"/>
  <c r="BR19" i="5"/>
  <c r="AA53" i="5" s="1"/>
  <c r="BC20" i="4"/>
  <c r="BK19" i="5"/>
  <c r="T53" i="5" s="1"/>
  <c r="AY19" i="5"/>
  <c r="H53" i="5" s="1"/>
  <c r="BG19" i="5"/>
  <c r="BP19" i="5"/>
  <c r="Y53" i="5" s="1"/>
  <c r="AY28" i="5"/>
  <c r="H19" i="5"/>
  <c r="H52" i="5" s="1"/>
  <c r="P19" i="5"/>
  <c r="H27" i="5"/>
  <c r="BD26" i="5"/>
  <c r="BH26" i="5"/>
  <c r="BL26" i="5"/>
  <c r="P27" i="5"/>
  <c r="BD28" i="5"/>
  <c r="BH28" i="5"/>
  <c r="AF18" i="5"/>
  <c r="BG28" i="5"/>
  <c r="BK28" i="5"/>
  <c r="BO28" i="5"/>
  <c r="X19" i="5"/>
  <c r="X52" i="5" s="1"/>
  <c r="BP26" i="5"/>
  <c r="BL28" i="5"/>
  <c r="BP28" i="5"/>
  <c r="T29" i="5"/>
  <c r="AX25" i="5"/>
  <c r="BJ25" i="5"/>
  <c r="BR25" i="5"/>
  <c r="AX27" i="5"/>
  <c r="BN27" i="5"/>
  <c r="AY27" i="5"/>
  <c r="BG27" i="5"/>
  <c r="BK27" i="5"/>
  <c r="BO27" i="5"/>
  <c r="BB25" i="5"/>
  <c r="BN25" i="5"/>
  <c r="BB27" i="5"/>
  <c r="BJ27" i="5"/>
  <c r="BR27" i="5"/>
  <c r="BD25" i="5"/>
  <c r="BH25" i="5"/>
  <c r="BL25" i="5"/>
  <c r="BP25" i="5"/>
  <c r="AD15" i="5"/>
  <c r="AX26" i="5"/>
  <c r="BB26" i="5"/>
  <c r="BJ26" i="5"/>
  <c r="BN26" i="5"/>
  <c r="BR26" i="5"/>
  <c r="AG16" i="5"/>
  <c r="BD27" i="5"/>
  <c r="BH27" i="5"/>
  <c r="BL27" i="5"/>
  <c r="BP27" i="5"/>
  <c r="AG18" i="5"/>
  <c r="AJ18" i="5"/>
  <c r="T19" i="5"/>
  <c r="T52" i="5" s="1"/>
  <c r="AJ15" i="5"/>
  <c r="V26" i="5"/>
  <c r="J25" i="5"/>
  <c r="V25" i="5"/>
  <c r="AK15" i="5"/>
  <c r="AO15" i="5"/>
  <c r="AF14" i="5"/>
  <c r="AG15" i="5"/>
  <c r="Z26" i="5"/>
  <c r="N25" i="5"/>
  <c r="Z25" i="5"/>
  <c r="AJ14" i="5"/>
  <c r="AF15" i="5"/>
  <c r="T26" i="5"/>
  <c r="AD16" i="5"/>
  <c r="X27" i="5"/>
  <c r="AF16" i="5"/>
  <c r="AG17" i="5"/>
  <c r="AJ17" i="5"/>
  <c r="V28" i="5"/>
  <c r="Z28" i="5"/>
  <c r="G25" i="5"/>
  <c r="K25" i="5"/>
  <c r="S25" i="5"/>
  <c r="W25" i="5"/>
  <c r="AA25" i="5"/>
  <c r="AN14" i="5"/>
  <c r="BA25" i="5"/>
  <c r="BE25" i="5"/>
  <c r="BM25" i="5"/>
  <c r="BQ25" i="5"/>
  <c r="M26" i="5"/>
  <c r="Q26" i="5"/>
  <c r="U26" i="5"/>
  <c r="Y26" i="5"/>
  <c r="AH15" i="5"/>
  <c r="BA26" i="5"/>
  <c r="BE26" i="5"/>
  <c r="BM26" i="5"/>
  <c r="BQ26" i="5"/>
  <c r="M27" i="5"/>
  <c r="Q27" i="5"/>
  <c r="U27" i="5"/>
  <c r="Y27" i="5"/>
  <c r="G28" i="5"/>
  <c r="K28" i="5"/>
  <c r="S28" i="5"/>
  <c r="W28" i="5"/>
  <c r="AA28" i="5"/>
  <c r="G29" i="5"/>
  <c r="K29" i="5"/>
  <c r="S29" i="5"/>
  <c r="W29" i="5"/>
  <c r="AA29" i="5"/>
  <c r="J27" i="5"/>
  <c r="N27" i="5"/>
  <c r="V27" i="5"/>
  <c r="Z27" i="5"/>
  <c r="AJ16" i="5"/>
  <c r="AF17" i="5"/>
  <c r="AK17" i="5"/>
  <c r="T28" i="5"/>
  <c r="AO17" i="5"/>
  <c r="AD17" i="5"/>
  <c r="H29" i="5"/>
  <c r="P29" i="5"/>
  <c r="X29" i="5"/>
  <c r="AX29" i="5"/>
  <c r="M25" i="5"/>
  <c r="Q19" i="5"/>
  <c r="Q52" i="5" s="1"/>
  <c r="U19" i="5"/>
  <c r="U52" i="5" s="1"/>
  <c r="Y19" i="5"/>
  <c r="Y52" i="5" s="1"/>
  <c r="AG14" i="5"/>
  <c r="AY25" i="5"/>
  <c r="BG25" i="5"/>
  <c r="BK25" i="5"/>
  <c r="BO25" i="5"/>
  <c r="G26" i="5"/>
  <c r="K26" i="5"/>
  <c r="S26" i="5"/>
  <c r="W26" i="5"/>
  <c r="AA26" i="5"/>
  <c r="AY26" i="5"/>
  <c r="BG26" i="5"/>
  <c r="BK26" i="5"/>
  <c r="BO26" i="5"/>
  <c r="G27" i="5"/>
  <c r="K27" i="5"/>
  <c r="S27" i="5"/>
  <c r="W27" i="5"/>
  <c r="AA27" i="5"/>
  <c r="AN16" i="5"/>
  <c r="BA27" i="5"/>
  <c r="BE27" i="5"/>
  <c r="BM27" i="5"/>
  <c r="BQ27" i="5"/>
  <c r="M28" i="5"/>
  <c r="AL17" i="5"/>
  <c r="U28" i="5"/>
  <c r="AP17" i="5"/>
  <c r="AH17" i="5"/>
  <c r="BE28" i="5"/>
  <c r="M29" i="5"/>
  <c r="P52" i="5"/>
  <c r="AC14" i="5"/>
  <c r="AK14" i="5"/>
  <c r="AE15" i="5"/>
  <c r="AI15" i="5"/>
  <c r="AM15" i="5"/>
  <c r="AQ15" i="5"/>
  <c r="AC16" i="5"/>
  <c r="AK16" i="5"/>
  <c r="AO16" i="5"/>
  <c r="AE17" i="5"/>
  <c r="AI17" i="5"/>
  <c r="AM17" i="5"/>
  <c r="AQ17" i="5"/>
  <c r="AC18" i="5"/>
  <c r="AK18" i="5"/>
  <c r="AO18" i="5"/>
  <c r="BB29" i="5"/>
  <c r="BJ29" i="5"/>
  <c r="BN29" i="5"/>
  <c r="BR29" i="5"/>
  <c r="J19" i="5"/>
  <c r="N19" i="5"/>
  <c r="N52" i="5" s="1"/>
  <c r="V19" i="5"/>
  <c r="V52" i="5" s="1"/>
  <c r="L20" i="5"/>
  <c r="H25" i="5"/>
  <c r="T25" i="5"/>
  <c r="X25" i="5"/>
  <c r="BI36" i="5"/>
  <c r="BE36" i="5"/>
  <c r="BA36" i="5"/>
  <c r="AW36" i="5"/>
  <c r="BH36" i="5"/>
  <c r="BD36" i="5"/>
  <c r="AZ36" i="5"/>
  <c r="AV36" i="5"/>
  <c r="BK36" i="5"/>
  <c r="BG36" i="5"/>
  <c r="BC36" i="5"/>
  <c r="AY36" i="5"/>
  <c r="AU36" i="5"/>
  <c r="BJ36" i="5"/>
  <c r="BF36" i="5"/>
  <c r="BB36" i="5"/>
  <c r="AX36" i="5"/>
  <c r="AT36" i="5"/>
  <c r="H26" i="5"/>
  <c r="N26" i="5"/>
  <c r="X26" i="5"/>
  <c r="BK37" i="5"/>
  <c r="BG37" i="5"/>
  <c r="BC37" i="5"/>
  <c r="AY37" i="5"/>
  <c r="AU37" i="5"/>
  <c r="BJ37" i="5"/>
  <c r="BF37" i="5"/>
  <c r="BB37" i="5"/>
  <c r="AX37" i="5"/>
  <c r="AT37" i="5"/>
  <c r="BI37" i="5"/>
  <c r="BE37" i="5"/>
  <c r="BA37" i="5"/>
  <c r="AW37" i="5"/>
  <c r="BH37" i="5"/>
  <c r="BD37" i="5"/>
  <c r="AZ37" i="5"/>
  <c r="AV37" i="5"/>
  <c r="T27" i="5"/>
  <c r="BI38" i="5"/>
  <c r="BE38" i="5"/>
  <c r="BA38" i="5"/>
  <c r="AW38" i="5"/>
  <c r="BH38" i="5"/>
  <c r="BD38" i="5"/>
  <c r="AZ38" i="5"/>
  <c r="AV38" i="5"/>
  <c r="BK38" i="5"/>
  <c r="BG38" i="5"/>
  <c r="BC38" i="5"/>
  <c r="AY38" i="5"/>
  <c r="AU38" i="5"/>
  <c r="BJ38" i="5"/>
  <c r="BF38" i="5"/>
  <c r="BB38" i="5"/>
  <c r="AX38" i="5"/>
  <c r="AT38" i="5"/>
  <c r="H28" i="5"/>
  <c r="N28" i="5"/>
  <c r="X28" i="5"/>
  <c r="BK39" i="5"/>
  <c r="BG39" i="5"/>
  <c r="BC39" i="5"/>
  <c r="AY39" i="5"/>
  <c r="AU39" i="5"/>
  <c r="BJ39" i="5"/>
  <c r="BF39" i="5"/>
  <c r="BB39" i="5"/>
  <c r="AX39" i="5"/>
  <c r="AT39" i="5"/>
  <c r="BI39" i="5"/>
  <c r="BE39" i="5"/>
  <c r="BA39" i="5"/>
  <c r="AW39" i="5"/>
  <c r="BH39" i="5"/>
  <c r="BD39" i="5"/>
  <c r="AZ39" i="5"/>
  <c r="AV39" i="5"/>
  <c r="BI40" i="5"/>
  <c r="BE40" i="5"/>
  <c r="BA40" i="5"/>
  <c r="AW40" i="5"/>
  <c r="BH40" i="5"/>
  <c r="BD40" i="5"/>
  <c r="AZ40" i="5"/>
  <c r="AV40" i="5"/>
  <c r="BK40" i="5"/>
  <c r="BG40" i="5"/>
  <c r="BC40" i="5"/>
  <c r="AY40" i="5"/>
  <c r="AU40" i="5"/>
  <c r="BJ40" i="5"/>
  <c r="BF40" i="5"/>
  <c r="BB40" i="5"/>
  <c r="AX40" i="5"/>
  <c r="AT40" i="5"/>
  <c r="AR14" i="5"/>
  <c r="AL15" i="5"/>
  <c r="AP15" i="5"/>
  <c r="AD14" i="5"/>
  <c r="AH14" i="5"/>
  <c r="AL14" i="5"/>
  <c r="AP14" i="5"/>
  <c r="AN15" i="5"/>
  <c r="AR15" i="5"/>
  <c r="AH16" i="5"/>
  <c r="AL16" i="5"/>
  <c r="AP16" i="5"/>
  <c r="AN17" i="5"/>
  <c r="AR17" i="5"/>
  <c r="BA28" i="5"/>
  <c r="BM28" i="5"/>
  <c r="BQ28" i="5"/>
  <c r="Q29" i="5"/>
  <c r="U29" i="5"/>
  <c r="Y29" i="5"/>
  <c r="AD18" i="5"/>
  <c r="AH18" i="5"/>
  <c r="AL18" i="5"/>
  <c r="AP18" i="5"/>
  <c r="AY29" i="5"/>
  <c r="BG29" i="5"/>
  <c r="BK29" i="5"/>
  <c r="BO29" i="5"/>
  <c r="BO30" i="5" s="1"/>
  <c r="G19" i="5"/>
  <c r="K19" i="5"/>
  <c r="K52" i="5" s="1"/>
  <c r="S19" i="5"/>
  <c r="S52" i="5" s="1"/>
  <c r="W19" i="5"/>
  <c r="W52" i="5" s="1"/>
  <c r="P25" i="5"/>
  <c r="U25" i="5"/>
  <c r="Y25" i="5"/>
  <c r="J26" i="5"/>
  <c r="P26" i="5"/>
  <c r="J28" i="5"/>
  <c r="P28" i="5"/>
  <c r="Y28" i="5"/>
  <c r="AO14" i="5"/>
  <c r="AE14" i="5"/>
  <c r="AI14" i="5"/>
  <c r="AM14" i="5"/>
  <c r="AQ14" i="5"/>
  <c r="AC15" i="5"/>
  <c r="AE16" i="5"/>
  <c r="AI16" i="5"/>
  <c r="AM16" i="5"/>
  <c r="AQ16" i="5"/>
  <c r="AC17" i="5"/>
  <c r="AX28" i="5"/>
  <c r="AX30" i="5" s="1"/>
  <c r="BB28" i="5"/>
  <c r="BJ28" i="5"/>
  <c r="BJ30" i="5" s="1"/>
  <c r="BN28" i="5"/>
  <c r="BN30" i="5" s="1"/>
  <c r="BR28" i="5"/>
  <c r="BR30" i="5" s="1"/>
  <c r="J29" i="5"/>
  <c r="N29" i="5"/>
  <c r="V29" i="5"/>
  <c r="Z29" i="5"/>
  <c r="Z30" i="5" s="1"/>
  <c r="AE18" i="5"/>
  <c r="AI18" i="5"/>
  <c r="AM18" i="5"/>
  <c r="AQ18" i="5"/>
  <c r="BD29" i="5"/>
  <c r="BH29" i="5"/>
  <c r="BL29" i="5"/>
  <c r="BP29" i="5"/>
  <c r="BP30" i="5" s="1"/>
  <c r="Q36" i="5"/>
  <c r="M36" i="5"/>
  <c r="I36" i="5"/>
  <c r="E36" i="5"/>
  <c r="T36" i="5"/>
  <c r="P36" i="5"/>
  <c r="L36" i="5"/>
  <c r="H36" i="5"/>
  <c r="D36" i="5"/>
  <c r="S36" i="5"/>
  <c r="O36" i="5"/>
  <c r="K36" i="5"/>
  <c r="G36" i="5"/>
  <c r="C36" i="5"/>
  <c r="R36" i="5"/>
  <c r="N36" i="5"/>
  <c r="J36" i="5"/>
  <c r="F36" i="5"/>
  <c r="Q25" i="5"/>
  <c r="S37" i="5"/>
  <c r="O37" i="5"/>
  <c r="K37" i="5"/>
  <c r="G37" i="5"/>
  <c r="C37" i="5"/>
  <c r="R37" i="5"/>
  <c r="N37" i="5"/>
  <c r="J37" i="5"/>
  <c r="F37" i="5"/>
  <c r="Q37" i="5"/>
  <c r="M37" i="5"/>
  <c r="I37" i="5"/>
  <c r="E37" i="5"/>
  <c r="T37" i="5"/>
  <c r="P37" i="5"/>
  <c r="L37" i="5"/>
  <c r="H37" i="5"/>
  <c r="D37" i="5"/>
  <c r="Q38" i="5"/>
  <c r="M38" i="5"/>
  <c r="I38" i="5"/>
  <c r="E38" i="5"/>
  <c r="T38" i="5"/>
  <c r="P38" i="5"/>
  <c r="L38" i="5"/>
  <c r="H38" i="5"/>
  <c r="D38" i="5"/>
  <c r="S38" i="5"/>
  <c r="O38" i="5"/>
  <c r="K38" i="5"/>
  <c r="G38" i="5"/>
  <c r="C38" i="5"/>
  <c r="R38" i="5"/>
  <c r="N38" i="5"/>
  <c r="J38" i="5"/>
  <c r="F38" i="5"/>
  <c r="S39" i="5"/>
  <c r="O39" i="5"/>
  <c r="K39" i="5"/>
  <c r="G39" i="5"/>
  <c r="C39" i="5"/>
  <c r="R39" i="5"/>
  <c r="N39" i="5"/>
  <c r="J39" i="5"/>
  <c r="F39" i="5"/>
  <c r="Q39" i="5"/>
  <c r="M39" i="5"/>
  <c r="I39" i="5"/>
  <c r="E39" i="5"/>
  <c r="T39" i="5"/>
  <c r="P39" i="5"/>
  <c r="L39" i="5"/>
  <c r="H39" i="5"/>
  <c r="D39" i="5"/>
  <c r="Q28" i="5"/>
  <c r="AR16" i="5"/>
  <c r="AR18" i="5"/>
  <c r="BA29" i="5"/>
  <c r="BE29" i="5"/>
  <c r="BE30" i="5" s="1"/>
  <c r="BM29" i="5"/>
  <c r="BQ29" i="5"/>
  <c r="M19" i="5"/>
  <c r="Q40" i="5"/>
  <c r="M40" i="5"/>
  <c r="I40" i="5"/>
  <c r="E40" i="5"/>
  <c r="T40" i="5"/>
  <c r="P40" i="5"/>
  <c r="L40" i="5"/>
  <c r="H40" i="5"/>
  <c r="D40" i="5"/>
  <c r="S40" i="5"/>
  <c r="O40" i="5"/>
  <c r="K40" i="5"/>
  <c r="G40" i="5"/>
  <c r="C40" i="5"/>
  <c r="R40" i="5"/>
  <c r="N40" i="5"/>
  <c r="J40" i="5"/>
  <c r="F40" i="5"/>
  <c r="AU38" i="4"/>
  <c r="AZ38" i="4"/>
  <c r="BE38" i="4"/>
  <c r="BK38" i="4"/>
  <c r="BQ26" i="4"/>
  <c r="BQ28" i="4"/>
  <c r="BK28" i="4"/>
  <c r="N28" i="4"/>
  <c r="X28" i="4"/>
  <c r="I15" i="4"/>
  <c r="Q15" i="4"/>
  <c r="Y15" i="4"/>
  <c r="H16" i="4"/>
  <c r="H27" i="4" s="1"/>
  <c r="P16" i="4"/>
  <c r="X16" i="4"/>
  <c r="K17" i="4"/>
  <c r="K28" i="4" s="1"/>
  <c r="T17" i="4"/>
  <c r="T28" i="4" s="1"/>
  <c r="F18" i="4"/>
  <c r="Y29" i="4" s="1"/>
  <c r="V18" i="4"/>
  <c r="J38" i="4"/>
  <c r="E39" i="4"/>
  <c r="R40" i="4"/>
  <c r="BA28" i="4"/>
  <c r="BA26" i="4"/>
  <c r="BF40" i="4"/>
  <c r="BA40" i="4"/>
  <c r="AU40" i="4"/>
  <c r="BG26" i="4"/>
  <c r="AW26" i="4"/>
  <c r="BH37" i="4"/>
  <c r="BC37" i="4"/>
  <c r="AX37" i="4"/>
  <c r="BI38" i="4"/>
  <c r="BD38" i="4"/>
  <c r="AY38" i="4"/>
  <c r="BJ39" i="4"/>
  <c r="BE39" i="4"/>
  <c r="AZ39" i="4"/>
  <c r="BK40" i="4"/>
  <c r="F15" i="4"/>
  <c r="X26" i="4" s="1"/>
  <c r="J15" i="4"/>
  <c r="J26" i="4" s="1"/>
  <c r="N15" i="4"/>
  <c r="R15" i="4"/>
  <c r="V15" i="4"/>
  <c r="V26" i="4" s="1"/>
  <c r="Z15" i="4"/>
  <c r="AQ15" i="4" s="1"/>
  <c r="E16" i="4"/>
  <c r="E27" i="4" s="1"/>
  <c r="I16" i="4"/>
  <c r="M16" i="4"/>
  <c r="M27" i="4" s="1"/>
  <c r="Q16" i="4"/>
  <c r="Q27" i="4" s="1"/>
  <c r="U16" i="4"/>
  <c r="Y16" i="4"/>
  <c r="D17" i="4"/>
  <c r="D28" i="4" s="1"/>
  <c r="H17" i="4"/>
  <c r="H28" i="4" s="1"/>
  <c r="L17" i="4"/>
  <c r="P17" i="4"/>
  <c r="P28" i="4" s="1"/>
  <c r="V17" i="4"/>
  <c r="AM17" i="4" s="1"/>
  <c r="AA17" i="4"/>
  <c r="AA28" i="4" s="1"/>
  <c r="G18" i="4"/>
  <c r="AE18" i="4" s="1"/>
  <c r="M18" i="4"/>
  <c r="R18" i="4"/>
  <c r="W18" i="4"/>
  <c r="AN17" i="4" s="1"/>
  <c r="D38" i="4"/>
  <c r="K38" i="4"/>
  <c r="R38" i="4"/>
  <c r="I39" i="4"/>
  <c r="T39" i="4"/>
  <c r="AY28" i="4"/>
  <c r="BJ26" i="4"/>
  <c r="BE26" i="4"/>
  <c r="BO28" i="4"/>
  <c r="BJ28" i="4"/>
  <c r="BE28" i="4"/>
  <c r="AT37" i="4"/>
  <c r="BG37" i="4"/>
  <c r="BB37" i="4"/>
  <c r="AV37" i="4"/>
  <c r="BH38" i="4"/>
  <c r="BC38" i="4"/>
  <c r="AW38" i="4"/>
  <c r="BI39" i="4"/>
  <c r="BD39" i="4"/>
  <c r="AX39" i="4"/>
  <c r="BJ40" i="4"/>
  <c r="BE40" i="4"/>
  <c r="AY40" i="4"/>
  <c r="AV18" i="4"/>
  <c r="AV29" i="4" s="1"/>
  <c r="AZ18" i="4"/>
  <c r="BD18" i="4"/>
  <c r="BD29" i="4" s="1"/>
  <c r="BH18" i="4"/>
  <c r="BH29" i="4" s="1"/>
  <c r="BL18" i="4"/>
  <c r="BL29" i="4" s="1"/>
  <c r="BP18" i="4"/>
  <c r="BP29" i="4" s="1"/>
  <c r="AV17" i="4"/>
  <c r="AV28" i="4" s="1"/>
  <c r="AZ17" i="4"/>
  <c r="BD17" i="4"/>
  <c r="BD28" i="4" s="1"/>
  <c r="BH17" i="4"/>
  <c r="BH28" i="4" s="1"/>
  <c r="BL17" i="4"/>
  <c r="BL28" i="4" s="1"/>
  <c r="BP17" i="4"/>
  <c r="BP28" i="4" s="1"/>
  <c r="AV16" i="4"/>
  <c r="AV27" i="4" s="1"/>
  <c r="AZ16" i="4"/>
  <c r="BD16" i="4"/>
  <c r="BH16" i="4"/>
  <c r="BH27" i="4" s="1"/>
  <c r="BL16" i="4"/>
  <c r="BL27" i="4" s="1"/>
  <c r="BP16" i="4"/>
  <c r="BP27" i="4" s="1"/>
  <c r="AV15" i="4"/>
  <c r="AV26" i="4" s="1"/>
  <c r="AZ15" i="4"/>
  <c r="BD15" i="4"/>
  <c r="BD26" i="4" s="1"/>
  <c r="BH15" i="4"/>
  <c r="BH26" i="4" s="1"/>
  <c r="BL15" i="4"/>
  <c r="BL26" i="4" s="1"/>
  <c r="BP15" i="4"/>
  <c r="BP26" i="4" s="1"/>
  <c r="AT16" i="4"/>
  <c r="AT27" i="4" s="1"/>
  <c r="AV14" i="4"/>
  <c r="AV25" i="4" s="1"/>
  <c r="AZ14" i="4"/>
  <c r="BD14" i="4"/>
  <c r="BD19" i="4" s="1"/>
  <c r="BF19" i="4" s="1"/>
  <c r="BH14" i="4"/>
  <c r="BL14" i="4"/>
  <c r="BP14" i="4"/>
  <c r="X18" i="4"/>
  <c r="T18" i="4"/>
  <c r="P18" i="4"/>
  <c r="L18" i="4"/>
  <c r="H18" i="4"/>
  <c r="D18" i="4"/>
  <c r="D29" i="4" s="1"/>
  <c r="Y17" i="4"/>
  <c r="Y28" i="4" s="1"/>
  <c r="U17" i="4"/>
  <c r="U28" i="4" s="1"/>
  <c r="Q17" i="4"/>
  <c r="Q28" i="4" s="1"/>
  <c r="AV40" i="4"/>
  <c r="AZ40" i="4"/>
  <c r="BD40" i="4"/>
  <c r="BH40" i="4"/>
  <c r="AU39" i="4"/>
  <c r="AY39" i="4"/>
  <c r="BC39" i="4"/>
  <c r="BG39" i="4"/>
  <c r="BK39" i="4"/>
  <c r="AX38" i="4"/>
  <c r="BB38" i="4"/>
  <c r="BF38" i="4"/>
  <c r="BJ38" i="4"/>
  <c r="AW37" i="4"/>
  <c r="BA37" i="4"/>
  <c r="BE37" i="4"/>
  <c r="BI37" i="4"/>
  <c r="AT38" i="4"/>
  <c r="J40" i="4"/>
  <c r="P39" i="4"/>
  <c r="H39" i="4"/>
  <c r="S38" i="4"/>
  <c r="N38" i="4"/>
  <c r="H38" i="4"/>
  <c r="C38" i="4"/>
  <c r="S28" i="4"/>
  <c r="U29" i="4"/>
  <c r="E15" i="4"/>
  <c r="E26" i="4" s="1"/>
  <c r="M15" i="4"/>
  <c r="U15" i="4"/>
  <c r="D16" i="4"/>
  <c r="D27" i="4" s="1"/>
  <c r="L16" i="4"/>
  <c r="T16" i="4"/>
  <c r="C17" i="4"/>
  <c r="C28" i="4" s="1"/>
  <c r="G17" i="4"/>
  <c r="AE17" i="4" s="1"/>
  <c r="O17" i="4"/>
  <c r="Z17" i="4"/>
  <c r="K18" i="4"/>
  <c r="Q18" i="4"/>
  <c r="AA18" i="4"/>
  <c r="P38" i="4"/>
  <c r="Q39" i="4"/>
  <c r="C15" i="4"/>
  <c r="C26" i="4" s="1"/>
  <c r="G15" i="4"/>
  <c r="G19" i="4" s="1"/>
  <c r="G52" i="4" s="1"/>
  <c r="K15" i="4"/>
  <c r="O15" i="4"/>
  <c r="S15" i="4"/>
  <c r="S26" i="4" s="1"/>
  <c r="W15" i="4"/>
  <c r="W26" i="4" s="1"/>
  <c r="AA15" i="4"/>
  <c r="F16" i="4"/>
  <c r="F27" i="4" s="1"/>
  <c r="J16" i="4"/>
  <c r="AG16" i="4" s="1"/>
  <c r="N16" i="4"/>
  <c r="N27" i="4" s="1"/>
  <c r="R16" i="4"/>
  <c r="V16" i="4"/>
  <c r="Z16" i="4"/>
  <c r="AQ16" i="4" s="1"/>
  <c r="E17" i="4"/>
  <c r="E28" i="4" s="1"/>
  <c r="I17" i="4"/>
  <c r="M17" i="4"/>
  <c r="M28" i="4" s="1"/>
  <c r="R17" i="4"/>
  <c r="W17" i="4"/>
  <c r="W28" i="4" s="1"/>
  <c r="C18" i="4"/>
  <c r="C29" i="4" s="1"/>
  <c r="I18" i="4"/>
  <c r="N18" i="4"/>
  <c r="AJ18" i="4" s="1"/>
  <c r="S18" i="4"/>
  <c r="F38" i="4"/>
  <c r="L38" i="4"/>
  <c r="T38" i="4"/>
  <c r="L39" i="4"/>
  <c r="S39" i="4"/>
  <c r="AX28" i="4"/>
  <c r="BN26" i="4"/>
  <c r="AX26" i="4"/>
  <c r="BN28" i="4"/>
  <c r="BK37" i="4"/>
  <c r="BF37" i="4"/>
  <c r="AU37" i="4"/>
  <c r="BG38" i="4"/>
  <c r="BA38" i="4"/>
  <c r="AV38" i="4"/>
  <c r="BH39" i="4"/>
  <c r="BB39" i="4"/>
  <c r="AW39" i="4"/>
  <c r="BI40" i="4"/>
  <c r="BC40" i="4"/>
  <c r="AX40" i="4"/>
  <c r="Q40" i="4"/>
  <c r="BJ36" i="4"/>
  <c r="BF36" i="4"/>
  <c r="BB36" i="4"/>
  <c r="AX36" i="4"/>
  <c r="BI36" i="4"/>
  <c r="BE36" i="4"/>
  <c r="BA36" i="4"/>
  <c r="AW36" i="4"/>
  <c r="AT36" i="4"/>
  <c r="BH36" i="4"/>
  <c r="BD36" i="4"/>
  <c r="AZ36" i="4"/>
  <c r="AV36" i="4"/>
  <c r="BK36" i="4"/>
  <c r="BG36" i="4"/>
  <c r="BC36" i="4"/>
  <c r="AY36" i="4"/>
  <c r="AW28" i="4"/>
  <c r="AY26" i="4"/>
  <c r="BK26" i="4"/>
  <c r="BO26" i="4"/>
  <c r="BE25" i="4"/>
  <c r="BQ25" i="4"/>
  <c r="AX25" i="4"/>
  <c r="BB25" i="4"/>
  <c r="BJ25" i="4"/>
  <c r="BN25" i="4"/>
  <c r="BR25" i="4"/>
  <c r="H25" i="4"/>
  <c r="AY25" i="4"/>
  <c r="BG25" i="4"/>
  <c r="BK25" i="4"/>
  <c r="BO25" i="4"/>
  <c r="BA25" i="4"/>
  <c r="BM25" i="4"/>
  <c r="M25" i="4"/>
  <c r="BH25" i="4"/>
  <c r="BL25" i="4"/>
  <c r="P25" i="4"/>
  <c r="T25" i="4"/>
  <c r="X25" i="4"/>
  <c r="Q25" i="4"/>
  <c r="U25" i="4"/>
  <c r="Y25" i="4"/>
  <c r="AN14" i="4"/>
  <c r="J28" i="4"/>
  <c r="V28" i="4"/>
  <c r="Z28" i="4"/>
  <c r="V25" i="4"/>
  <c r="N29" i="4"/>
  <c r="S53" i="4"/>
  <c r="W53" i="4"/>
  <c r="AN15" i="4"/>
  <c r="G29" i="4"/>
  <c r="J25" i="4"/>
  <c r="N25" i="4"/>
  <c r="Z25" i="4"/>
  <c r="AC16" i="4"/>
  <c r="AA27" i="4"/>
  <c r="K27" i="4"/>
  <c r="W27" i="4"/>
  <c r="X53" i="4"/>
  <c r="G25" i="4"/>
  <c r="K25" i="4"/>
  <c r="S25" i="4"/>
  <c r="W25" i="4"/>
  <c r="AA25" i="4"/>
  <c r="T27" i="4"/>
  <c r="X27" i="4"/>
  <c r="AH17" i="4"/>
  <c r="T37" i="4"/>
  <c r="P37" i="4"/>
  <c r="L37" i="4"/>
  <c r="H37" i="4"/>
  <c r="D37" i="4"/>
  <c r="S37" i="4"/>
  <c r="O37" i="4"/>
  <c r="K37" i="4"/>
  <c r="G37" i="4"/>
  <c r="C37" i="4"/>
  <c r="M37" i="4"/>
  <c r="E37" i="4"/>
  <c r="R37" i="4"/>
  <c r="N37" i="4"/>
  <c r="J37" i="4"/>
  <c r="F37" i="4"/>
  <c r="Q37" i="4"/>
  <c r="I37" i="4"/>
  <c r="AE15" i="4"/>
  <c r="R36" i="4"/>
  <c r="N36" i="4"/>
  <c r="J36" i="4"/>
  <c r="F36" i="4"/>
  <c r="O36" i="4"/>
  <c r="C36" i="4"/>
  <c r="Q36" i="4"/>
  <c r="M36" i="4"/>
  <c r="I36" i="4"/>
  <c r="E36" i="4"/>
  <c r="K36" i="4"/>
  <c r="T36" i="4"/>
  <c r="P36" i="4"/>
  <c r="L36" i="4"/>
  <c r="H36" i="4"/>
  <c r="D36" i="4"/>
  <c r="S36" i="4"/>
  <c r="G36" i="4"/>
  <c r="J39" i="4"/>
  <c r="N39" i="4"/>
  <c r="R39" i="4"/>
  <c r="H40" i="4"/>
  <c r="L40" i="4"/>
  <c r="P40" i="4"/>
  <c r="T40" i="4"/>
  <c r="C40" i="4"/>
  <c r="G40" i="4"/>
  <c r="K40" i="4"/>
  <c r="O40" i="4"/>
  <c r="S40" i="4"/>
  <c r="F39" i="4"/>
  <c r="D40" i="4"/>
  <c r="E38" i="4"/>
  <c r="I38" i="4"/>
  <c r="M38" i="4"/>
  <c r="C39" i="4"/>
  <c r="G39" i="4"/>
  <c r="K39" i="4"/>
  <c r="O39" i="4"/>
  <c r="E40" i="4"/>
  <c r="I40" i="4"/>
  <c r="M40" i="4"/>
  <c r="AI16" i="4"/>
  <c r="AL16" i="4"/>
  <c r="AP16" i="4"/>
  <c r="AM16" i="4"/>
  <c r="AH16" i="4"/>
  <c r="S27" i="4"/>
  <c r="AE16" i="4"/>
  <c r="AR16" i="4"/>
  <c r="G27" i="4"/>
  <c r="V27" i="4"/>
  <c r="AF16" i="4"/>
  <c r="AD16" i="4"/>
  <c r="AO16" i="4"/>
  <c r="Y27" i="4"/>
  <c r="K26" i="4"/>
  <c r="H26" i="4"/>
  <c r="P26" i="4"/>
  <c r="U26" i="4"/>
  <c r="Y26" i="4"/>
  <c r="Q26" i="4"/>
  <c r="AD15" i="4"/>
  <c r="T26" i="4"/>
  <c r="AF14" i="4"/>
  <c r="AG17" i="4"/>
  <c r="AJ17" i="4"/>
  <c r="AQ17" i="4"/>
  <c r="AC17" i="4"/>
  <c r="AN16" i="4"/>
  <c r="AK17" i="4"/>
  <c r="AO17" i="4"/>
  <c r="AI17" i="4"/>
  <c r="AP17" i="4"/>
  <c r="AG18" i="4"/>
  <c r="AH18" i="4"/>
  <c r="AD18" i="4"/>
  <c r="AM15" i="4"/>
  <c r="AF15" i="4"/>
  <c r="AK15" i="4"/>
  <c r="AL15" i="4"/>
  <c r="AP15" i="4"/>
  <c r="AL14" i="4"/>
  <c r="AP14" i="4"/>
  <c r="AQ14" i="4"/>
  <c r="AH14" i="4"/>
  <c r="AR14" i="4"/>
  <c r="AE14" i="4"/>
  <c r="AJ14" i="4"/>
  <c r="AC14" i="4"/>
  <c r="AG14" i="4"/>
  <c r="AK14" i="4"/>
  <c r="AO14" i="4"/>
  <c r="AI14" i="4"/>
  <c r="AM14" i="4"/>
  <c r="AD14" i="4"/>
  <c r="Q19" i="4" l="1"/>
  <c r="Q52" i="4" s="1"/>
  <c r="BP25" i="4"/>
  <c r="BP19" i="4"/>
  <c r="Y53" i="4" s="1"/>
  <c r="P53" i="5"/>
  <c r="BI19" i="5"/>
  <c r="R53" i="5" s="1"/>
  <c r="AG15" i="4"/>
  <c r="Z26" i="4"/>
  <c r="N19" i="4"/>
  <c r="N52" i="4" s="1"/>
  <c r="X19" i="4"/>
  <c r="X52" i="4" s="1"/>
  <c r="AI15" i="4"/>
  <c r="AR15" i="4"/>
  <c r="AL17" i="4"/>
  <c r="AF17" i="4"/>
  <c r="F26" i="4"/>
  <c r="M26" i="4"/>
  <c r="AA26" i="4"/>
  <c r="AA30" i="4" s="1"/>
  <c r="AJ16" i="4"/>
  <c r="G26" i="4"/>
  <c r="AW41" i="4"/>
  <c r="BL19" i="4"/>
  <c r="J53" i="5"/>
  <c r="BC19" i="5"/>
  <c r="L53" i="5" s="1"/>
  <c r="AD17" i="4"/>
  <c r="BD25" i="4"/>
  <c r="AO15" i="4"/>
  <c r="AR17" i="4"/>
  <c r="AH15" i="4"/>
  <c r="G28" i="4"/>
  <c r="BH19" i="4"/>
  <c r="BI19" i="4" s="1"/>
  <c r="G53" i="5"/>
  <c r="AZ19" i="5"/>
  <c r="I53" i="5" s="1"/>
  <c r="M53" i="5"/>
  <c r="BF19" i="5"/>
  <c r="O53" i="5" s="1"/>
  <c r="K30" i="5"/>
  <c r="R19" i="5"/>
  <c r="R52" i="5" s="1"/>
  <c r="G30" i="5"/>
  <c r="AA30" i="5"/>
  <c r="V30" i="5"/>
  <c r="BH30" i="5"/>
  <c r="BG30" i="5"/>
  <c r="BL30" i="5"/>
  <c r="BK30" i="5"/>
  <c r="U30" i="5"/>
  <c r="BD30" i="5"/>
  <c r="BB30" i="5"/>
  <c r="AY30" i="5"/>
  <c r="S30" i="5"/>
  <c r="W30" i="5"/>
  <c r="J30" i="5"/>
  <c r="BM30" i="5"/>
  <c r="BA30" i="5"/>
  <c r="N30" i="5"/>
  <c r="M30" i="5"/>
  <c r="Z19" i="5"/>
  <c r="Z52" i="5" s="1"/>
  <c r="BQ30" i="5"/>
  <c r="Q30" i="5"/>
  <c r="R41" i="5"/>
  <c r="O41" i="5"/>
  <c r="L41" i="5"/>
  <c r="I41" i="5"/>
  <c r="Y30" i="5"/>
  <c r="BB41" i="5"/>
  <c r="AY41" i="5"/>
  <c r="AW41" i="5"/>
  <c r="X30" i="5"/>
  <c r="F41" i="5"/>
  <c r="S41" i="5"/>
  <c r="P41" i="5"/>
  <c r="M41" i="5"/>
  <c r="BF41" i="5"/>
  <c r="BC41" i="5"/>
  <c r="AZ41" i="5"/>
  <c r="BA41" i="5"/>
  <c r="T30" i="5"/>
  <c r="M52" i="5"/>
  <c r="O19" i="5"/>
  <c r="O52" i="5" s="1"/>
  <c r="J41" i="5"/>
  <c r="G41" i="5"/>
  <c r="T41" i="5"/>
  <c r="Q41" i="5"/>
  <c r="P30" i="5"/>
  <c r="G52" i="5"/>
  <c r="I19" i="5"/>
  <c r="I52" i="5" s="1"/>
  <c r="BJ41" i="5"/>
  <c r="BG41" i="5"/>
  <c r="BD41" i="5"/>
  <c r="BE41" i="5"/>
  <c r="H30" i="5"/>
  <c r="N41" i="5"/>
  <c r="K41" i="5"/>
  <c r="H41" i="5"/>
  <c r="AX41" i="5"/>
  <c r="BK41" i="5"/>
  <c r="BH41" i="5"/>
  <c r="BI41" i="5"/>
  <c r="J52" i="5"/>
  <c r="L19" i="5"/>
  <c r="L52" i="5" s="1"/>
  <c r="AA19" i="5"/>
  <c r="AA52" i="5" s="1"/>
  <c r="M53" i="4"/>
  <c r="U27" i="4"/>
  <c r="AJ15" i="4"/>
  <c r="P19" i="4"/>
  <c r="P52" i="4" s="1"/>
  <c r="N26" i="4"/>
  <c r="N30" i="4" s="1"/>
  <c r="P27" i="4"/>
  <c r="AK16" i="4"/>
  <c r="Z27" i="4"/>
  <c r="BK41" i="4"/>
  <c r="V53" i="4"/>
  <c r="F29" i="4"/>
  <c r="T53" i="4"/>
  <c r="U53" i="4"/>
  <c r="Q29" i="4"/>
  <c r="M29" i="4"/>
  <c r="H29" i="4"/>
  <c r="G53" i="4"/>
  <c r="J29" i="4"/>
  <c r="K29" i="4"/>
  <c r="P29" i="4"/>
  <c r="W29" i="4"/>
  <c r="W30" i="4" s="1"/>
  <c r="W19" i="4"/>
  <c r="W52" i="4" s="1"/>
  <c r="T19" i="4"/>
  <c r="T52" i="4" s="1"/>
  <c r="AQ18" i="4"/>
  <c r="Z19" i="4" s="1"/>
  <c r="Z52" i="4" s="1"/>
  <c r="K19" i="4"/>
  <c r="K52" i="4" s="1"/>
  <c r="S19" i="4"/>
  <c r="S52" i="4" s="1"/>
  <c r="J19" i="4"/>
  <c r="J52" i="4" s="1"/>
  <c r="AC15" i="4"/>
  <c r="AR18" i="4"/>
  <c r="AM18" i="4"/>
  <c r="AL18" i="4"/>
  <c r="N53" i="4"/>
  <c r="P53" i="4"/>
  <c r="Q53" i="4"/>
  <c r="J27" i="4"/>
  <c r="T29" i="4"/>
  <c r="Z29" i="4"/>
  <c r="Z30" i="4" s="1"/>
  <c r="AI18" i="4"/>
  <c r="BD27" i="4"/>
  <c r="Y19" i="4"/>
  <c r="Y52" i="4" s="1"/>
  <c r="V19" i="4"/>
  <c r="V52" i="4" s="1"/>
  <c r="AK18" i="4"/>
  <c r="AP18" i="4"/>
  <c r="U19" i="4"/>
  <c r="U52" i="4" s="1"/>
  <c r="M19" i="4"/>
  <c r="M52" i="4" s="1"/>
  <c r="AF18" i="4"/>
  <c r="H19" i="4"/>
  <c r="H52" i="4" s="1"/>
  <c r="AO18" i="4"/>
  <c r="AC18" i="4"/>
  <c r="Y30" i="4"/>
  <c r="P30" i="4"/>
  <c r="J53" i="4"/>
  <c r="H53" i="4"/>
  <c r="K53" i="4"/>
  <c r="X29" i="4"/>
  <c r="V29" i="4"/>
  <c r="S29" i="4"/>
  <c r="S30" i="4" s="1"/>
  <c r="AA29" i="4"/>
  <c r="BB30" i="4"/>
  <c r="BO30" i="4"/>
  <c r="BM30" i="4"/>
  <c r="BP30" i="4"/>
  <c r="BJ30" i="4"/>
  <c r="BB41" i="4"/>
  <c r="BK30" i="4"/>
  <c r="BE30" i="4"/>
  <c r="BL30" i="4"/>
  <c r="BN30" i="4"/>
  <c r="AX30" i="4"/>
  <c r="AX41" i="4"/>
  <c r="BG30" i="4"/>
  <c r="BA30" i="4"/>
  <c r="BH30" i="4"/>
  <c r="L41" i="4"/>
  <c r="I53" i="4"/>
  <c r="BR30" i="4"/>
  <c r="BJ41" i="4"/>
  <c r="BQ30" i="4"/>
  <c r="AY30" i="4"/>
  <c r="BE41" i="4"/>
  <c r="BC41" i="4"/>
  <c r="BD41" i="4"/>
  <c r="BF41" i="4"/>
  <c r="BA41" i="4"/>
  <c r="AY41" i="4"/>
  <c r="AZ41" i="4"/>
  <c r="BI41" i="4"/>
  <c r="BG41" i="4"/>
  <c r="BH41" i="4"/>
  <c r="N41" i="4"/>
  <c r="V30" i="4"/>
  <c r="U30" i="4"/>
  <c r="H30" i="4"/>
  <c r="P41" i="4"/>
  <c r="M30" i="4"/>
  <c r="T30" i="4"/>
  <c r="Q30" i="4"/>
  <c r="X30" i="4"/>
  <c r="AA53" i="4"/>
  <c r="O53" i="4"/>
  <c r="G41" i="4"/>
  <c r="G30" i="4"/>
  <c r="J30" i="4"/>
  <c r="S41" i="4"/>
  <c r="O41" i="4"/>
  <c r="R41" i="4"/>
  <c r="T41" i="4"/>
  <c r="M41" i="4"/>
  <c r="I41" i="4"/>
  <c r="Q41" i="4"/>
  <c r="L53" i="4"/>
  <c r="H41" i="4"/>
  <c r="K41" i="4"/>
  <c r="J41" i="4"/>
  <c r="K30" i="4"/>
  <c r="F41" i="4"/>
  <c r="R19" i="4"/>
  <c r="R52" i="4" s="1"/>
  <c r="O19" i="4" l="1"/>
  <c r="O52" i="4" s="1"/>
  <c r="BD30" i="4"/>
  <c r="AA19" i="4"/>
  <c r="AA52" i="4" s="1"/>
  <c r="I19" i="4"/>
  <c r="I52" i="4" s="1"/>
  <c r="R53" i="4"/>
  <c r="L19" i="4"/>
  <c r="L52" i="4" s="1"/>
</calcChain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Microsoft Office User</author>
  </authors>
  <commentList>
    <comment ref="H4" authorId="0" shapeId="4097" xr:uid="{DD9A386C-A7A0-B64A-BB16-FE66083525E9}">
      <text>
        <r>
          <rPr>
            <b/>
            <sz val="10"/>
            <color rgb="FF000000"/>
            <rFont val="Tahoma"/>
            <family val="2"/>
          </rPr>
          <t>total minutes played together as a lineup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101600</xdr:colOff>
                <xdr:row>2</xdr:row>
                <xdr:rowOff>76200</xdr:rowOff>
              </from>
              <to>
                <xdr:col>9</xdr:col>
                <xdr:colOff>457200</xdr:colOff>
                <xdr:row>6</xdr:row>
                <xdr:rowOff>139700</xdr:rowOff>
              </to>
            </anchor>
          </commentPr>
        </mc:Fallback>
      </mc:AlternateContent>
    </comment>
  </commentList>
</comments>
</file>

<file path=xl/comments2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Microsoft Office User</author>
  </authors>
  <commentList>
    <comment ref="H4" authorId="0" shapeId="5121" xr:uid="{139D28F7-002C-F64D-BB3F-F04799A114CC}">
      <text>
        <r>
          <rPr>
            <b/>
            <sz val="10"/>
            <color rgb="FF000000"/>
            <rFont val="Tahoma"/>
            <family val="2"/>
          </rPr>
          <t>total minutes played together as a lineup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12700</xdr:colOff>
                <xdr:row>3</xdr:row>
                <xdr:rowOff>139700</xdr:rowOff>
              </from>
              <to>
                <xdr:col>7</xdr:col>
                <xdr:colOff>1333500</xdr:colOff>
                <xdr:row>8</xdr:row>
                <xdr:rowOff>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<sst xmlns="http://purl.oclc.org/ooxml/spreadsheetml/main" count="4547" uniqueCount="251">
  <si>
    <t>*color scheme corresponds to the stats relation to the BIG TEN average</t>
  </si>
  <si>
    <t>*MSU by G OREB and Michigan vs. G OREB are both value 2 but one is red and one is white. This is because Michigan vs. G OREB is bad in terms</t>
  </si>
  <si>
    <t>Michigan Player Averages</t>
  </si>
  <si>
    <t>* of the BIG TEN average and MSU by G OREB is neutral in terms of the BIG TEN average</t>
  </si>
  <si>
    <t>Players:</t>
  </si>
  <si>
    <t>#</t>
  </si>
  <si>
    <t>P</t>
  </si>
  <si>
    <t>GP</t>
  </si>
  <si>
    <t>MIN</t>
  </si>
  <si>
    <t>PTS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</si>
  <si>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</si>
  <si>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</si>
  <si>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</si>
  <si>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</si>
  <si>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</si>
  <si>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</si>
  <si>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</si>
  <si>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</si>
  <si>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</si>
  <si>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</si>
  <si>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</si>
  <si>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</si>
  <si>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OREB</t>
  </si>
  <si>
    <t>DREB</t>
  </si>
  <si>
    <t>TREB</t>
  </si>
  <si>
    <t>AST</t>
  </si>
  <si>
    <t>TO</t>
  </si>
  <si>
    <t>STL</t>
  </si>
  <si>
    <t>BLK</t>
  </si>
  <si>
    <t>PF</t>
  </si>
  <si>
    <t>Nicole Munger</t>
  </si>
  <si>
    <t>G</t>
  </si>
  <si>
    <t>G - Defense</t>
  </si>
  <si>
    <t>Amy Dilk</t>
  </si>
  <si>
    <t>Deja Church</t>
  </si>
  <si>
    <t>Michigan vs.</t>
  </si>
  <si>
    <t>Hallie Thome</t>
  </si>
  <si>
    <t>C</t>
  </si>
  <si>
    <t>MSU. by</t>
  </si>
  <si>
    <t>Hailey Brown</t>
  </si>
  <si>
    <t>F</t>
  </si>
  <si>
    <t>Naz Hillmon</t>
  </si>
  <si>
    <t>Akienreh Johnson</t>
  </si>
  <si>
    <t>G - Offense</t>
  </si>
  <si>
    <t>Kayla Robbins</t>
  </si>
  <si>
    <t>Ariel Young</t>
  </si>
  <si>
    <t>MSU vs.</t>
  </si>
  <si>
    <t>Priscilla Smeenge</t>
  </si>
  <si>
    <t>Michigan by</t>
  </si>
  <si>
    <t>Emily Kiser</t>
  </si>
  <si>
    <t>Danielle Rauch</t>
  </si>
  <si>
    <t>Taylor Rooks</t>
  </si>
  <si>
    <t>F - Defense</t>
  </si>
  <si>
    <t>Samantha Trammel</t>
  </si>
  <si>
    <t>MSU by</t>
  </si>
  <si>
    <t>MSU Player Averages</t>
  </si>
  <si>
    <t>POS</t>
  </si>
  <si>
    <t>F - Offense</t>
  </si>
  <si>
    <t>Taryn McCutcheon</t>
  </si>
  <si>
    <t>Shay Colley</t>
  </si>
  <si>
    <t>Nia Clouden</t>
  </si>
  <si>
    <t>Jenna Allen</t>
  </si>
  <si>
    <t>Victoria Gaines</t>
  </si>
  <si>
    <t>Sidney Cooks</t>
  </si>
  <si>
    <t>C - Defense</t>
  </si>
  <si>
    <t>Mardrekia Cook</t>
  </si>
  <si>
    <t>Nia Hollie</t>
  </si>
  <si>
    <t>NULL</t>
  </si>
  <si>
    <t>Tory Ozment</t>
  </si>
  <si>
    <t>Kayla Belles</t>
  </si>
  <si>
    <t>Claire Hendrickson</t>
  </si>
  <si>
    <t>Nathy Dambo</t>
  </si>
  <si>
    <t>C - Offense</t>
  </si>
  <si>
    <t>Laurel Jacqmain</t>
  </si>
  <si>
    <t>Michigan AWAY Averages</t>
  </si>
  <si>
    <t>Year:</t>
  </si>
  <si>
    <t>WINS</t>
  </si>
  <si>
    <t>ORTG</t>
  </si>
  <si>
    <t>DRTG</t>
  </si>
  <si>
    <t>NRTG</t>
  </si>
  <si>
    <t>PACE</t>
  </si>
  <si>
    <t>PTS/SA</t>
  </si>
  <si>
    <t>2PT%</t>
  </si>
  <si>
    <t>3PT%</t>
  </si>
  <si>
    <t>OREB%</t>
  </si>
  <si>
    <t>DREB%</t>
  </si>
  <si>
    <t>AST%</t>
  </si>
  <si>
    <t>BLK%</t>
  </si>
  <si>
    <t>MARGIN</t>
  </si>
  <si>
    <t>PTSALLOW</t>
  </si>
  <si>
    <t>2019-20</t>
  </si>
  <si>
    <t>2018-19</t>
  </si>
  <si>
    <t>2017-18</t>
  </si>
  <si>
    <t>2016-17</t>
  </si>
  <si>
    <t>MSU HOME Averages</t>
  </si>
  <si>
    <t>Basic Averages</t>
  </si>
  <si>
    <t>H</t>
  </si>
  <si>
    <t>2PTM</t>
  </si>
  <si>
    <t>2PTA</t>
  </si>
  <si>
    <t>3PTM</t>
  </si>
  <si>
    <t>3PTA</t>
  </si>
  <si>
    <t>TOTREB</t>
  </si>
  <si>
    <t>OREB Ratio</t>
  </si>
  <si>
    <t>DREB Ratio</t>
  </si>
  <si>
    <t>FGM per min</t>
  </si>
  <si>
    <t>FGA per min</t>
  </si>
  <si>
    <t>2PTM per min</t>
  </si>
  <si>
    <t>2PTA per min</t>
  </si>
  <si>
    <t>3PTM per min</t>
  </si>
  <si>
    <t>3PTA per min</t>
  </si>
  <si>
    <t>FTM per min</t>
  </si>
  <si>
    <t>FTA per min</t>
  </si>
  <si>
    <t>AST per min</t>
  </si>
  <si>
    <t>TO per min</t>
  </si>
  <si>
    <t>STL per min</t>
  </si>
  <si>
    <t>BLK per min</t>
  </si>
  <si>
    <t xml:space="preserve">PF per min </t>
  </si>
  <si>
    <t>Pts per min</t>
  </si>
  <si>
    <t>Lineup Total</t>
  </si>
  <si>
    <t>Team Total</t>
  </si>
  <si>
    <t>Advanced Averages</t>
  </si>
  <si>
    <t>USG%</t>
  </si>
  <si>
    <t>PPSA</t>
  </si>
  <si>
    <t>EFG%</t>
  </si>
  <si>
    <t>3PTR</t>
  </si>
  <si>
    <t>FTR</t>
  </si>
  <si>
    <t>TREB%</t>
  </si>
  <si>
    <t>TO%</t>
  </si>
  <si>
    <t>AST/TO</t>
  </si>
  <si>
    <t>STL%</t>
  </si>
  <si>
    <t>PF%</t>
  </si>
  <si>
    <t>Position</t>
  </si>
  <si>
    <t>Height</t>
  </si>
  <si>
    <t>gamesPlayed</t>
  </si>
  <si>
    <t>minutes</t>
  </si>
  <si>
    <t>usagePercent</t>
  </si>
  <si>
    <t>pointsPerScoringAttempt</t>
  </si>
  <si>
    <t>effectiveFieldGoalPercent</t>
  </si>
  <si>
    <t>threePointRate</t>
  </si>
  <si>
    <t>freeThrowRate</t>
  </si>
  <si>
    <t>offensiveReboundPercent</t>
  </si>
  <si>
    <t>defensiveReboundPercent</t>
  </si>
  <si>
    <t>totalReboundPercent</t>
  </si>
  <si>
    <t>assistPercent</t>
  </si>
  <si>
    <t>turnoverPercent</t>
  </si>
  <si>
    <t>assistsPerTurnover</t>
  </si>
  <si>
    <t>stealPercent</t>
  </si>
  <si>
    <t>blockPercent</t>
  </si>
  <si>
    <t>personalFoulPercent</t>
  </si>
  <si>
    <t>5'11"</t>
  </si>
  <si>
    <t>6'0"</t>
  </si>
  <si>
    <t>5'10"</t>
  </si>
  <si>
    <t>6'5"</t>
  </si>
  <si>
    <t>6'1"</t>
  </si>
  <si>
    <t>6'2"</t>
  </si>
  <si>
    <t>6'3"</t>
  </si>
  <si>
    <t>5'8"</t>
  </si>
  <si>
    <t>fgMade</t>
  </si>
  <si>
    <t>fgAttempted</t>
  </si>
  <si>
    <t>fgPercent</t>
  </si>
  <si>
    <t>2PtMade</t>
  </si>
  <si>
    <t>2PtAttempted</t>
  </si>
  <si>
    <t>2PtPercent</t>
  </si>
  <si>
    <t>3PtMade</t>
  </si>
  <si>
    <t>3PtAttempted</t>
  </si>
  <si>
    <t>3PtPercent</t>
  </si>
  <si>
    <t>ftMade</t>
  </si>
  <si>
    <t>ftAttempted</t>
  </si>
  <si>
    <t>ftPercent</t>
  </si>
  <si>
    <t>offReb</t>
  </si>
  <si>
    <t>defReb</t>
  </si>
  <si>
    <t>totReb</t>
  </si>
  <si>
    <t>assist</t>
  </si>
  <si>
    <t>turnover</t>
  </si>
  <si>
    <t>steal</t>
  </si>
  <si>
    <t>block</t>
  </si>
  <si>
    <t>pf</t>
  </si>
  <si>
    <t>pts</t>
  </si>
  <si>
    <t>Basic Averages / MIN</t>
  </si>
  <si>
    <t>Lineup AVG</t>
  </si>
  <si>
    <t>Team AVG</t>
  </si>
  <si>
    <t>LINEUP 1</t>
  </si>
  <si>
    <t>LINEUP 2</t>
  </si>
  <si>
    <t>COMPARISONS</t>
  </si>
  <si>
    <t>PER 40 Minutes</t>
  </si>
  <si>
    <t>5'5"</t>
  </si>
  <si>
    <t>6'4"</t>
  </si>
  <si>
    <t>Maryland</t>
  </si>
  <si>
    <t>Hallie</t>
  </si>
  <si>
    <t>Naz</t>
  </si>
  <si>
    <t>Hailey</t>
  </si>
  <si>
    <t>Munger</t>
  </si>
  <si>
    <t>Amy</t>
  </si>
  <si>
    <t>Deja</t>
  </si>
  <si>
    <t>AK</t>
  </si>
  <si>
    <t>Kayla</t>
  </si>
  <si>
    <t>Big 10 Tournament</t>
  </si>
  <si>
    <t>Wisconsin</t>
  </si>
  <si>
    <t>Ariel</t>
  </si>
  <si>
    <t>Danielle</t>
  </si>
  <si>
    <t>Emily</t>
  </si>
  <si>
    <t>Sam</t>
  </si>
  <si>
    <t>Taylor</t>
  </si>
  <si>
    <t>Michigan St.</t>
  </si>
  <si>
    <t>Rutgers</t>
  </si>
  <si>
    <t>Illinois</t>
  </si>
  <si>
    <t>Priscilla</t>
  </si>
  <si>
    <t>Indiana</t>
  </si>
  <si>
    <t>Penn St.</t>
  </si>
  <si>
    <t>Nebraska</t>
  </si>
  <si>
    <t xml:space="preserve">AK </t>
  </si>
  <si>
    <t>Iowa</t>
  </si>
  <si>
    <t>Ohio St.</t>
  </si>
  <si>
    <t>Northwestern</t>
  </si>
  <si>
    <t>Purdue</t>
  </si>
  <si>
    <t>Minnesota</t>
  </si>
  <si>
    <t>Opponent</t>
  </si>
  <si>
    <t>+/-</t>
  </si>
  <si>
    <t>Time Played</t>
  </si>
  <si>
    <t xml:space="preserve">Center </t>
  </si>
  <si>
    <t>Forward</t>
  </si>
  <si>
    <t>Guard</t>
  </si>
  <si>
    <t>PG</t>
  </si>
  <si>
    <t>Lineup</t>
  </si>
  <si>
    <t>Total Minutes Off</t>
  </si>
  <si>
    <t>Net Off +/-</t>
  </si>
  <si>
    <t>Total Minutes On</t>
  </si>
  <si>
    <t>Net On +/-</t>
  </si>
  <si>
    <t>Select Player:</t>
  </si>
  <si>
    <t>Player's Net +/- and total minutes played against a specific Big 10 Team while on the court and off the court at any position</t>
  </si>
  <si>
    <t>Player's Net +/- and total minutes played against any Big 10 Team while on the court and off the court at any position</t>
  </si>
  <si>
    <t>Center</t>
  </si>
  <si>
    <t>Total +/- (at Postion)</t>
  </si>
  <si>
    <t>Total Minutes</t>
  </si>
  <si>
    <t>Select Player(s):</t>
  </si>
  <si>
    <t>Select Opponent:</t>
  </si>
  <si>
    <t>Player's Total Minutes and +/- at a particular position against a specific Big 10 Team throughout 2018-2019 Season (includes Big 10 Tournament Games)</t>
  </si>
  <si>
    <t>Player's Total Minutes and +/- at a particular position against all Big 10 Teams</t>
  </si>
  <si>
    <t>Total +/-</t>
  </si>
  <si>
    <t>Lineup Total Minutes Played Together + Total +/- in all 18-19 Big 10 Games</t>
  </si>
  <si>
    <t>Return to Index</t>
  </si>
  <si>
    <t>Akron</t>
  </si>
  <si>
    <t>Michelle</t>
  </si>
  <si>
    <t>Izabel</t>
  </si>
  <si>
    <t>Kent St.</t>
  </si>
  <si>
    <t>Maddie</t>
  </si>
  <si>
    <t>Bradley</t>
  </si>
  <si>
    <t>WMU</t>
  </si>
  <si>
    <t>Player</t>
  </si>
  <si>
    <t>Player's Total Minutes and +/- at a particular position on the Season</t>
  </si>
  <si>
    <t>Lineup Total Minutes Played Together + Total +/- in all 19-20 Games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</si>
</sst>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mm]:ss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rgb="FF000000"/>
      <name val="Tahoma"/>
      <family val="2"/>
    </font>
  </fonts>
  <fills count="11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BD7DA"/>
        <bgColor rgb="FF000000"/>
      </patternFill>
    </fill>
    <fill>
      <patternFill patternType="solid">
        <fgColor rgb="FF63BE7B"/>
        <bgColor rgb="FF000000"/>
      </patternFill>
    </fill>
    <fill>
      <patternFill patternType="solid">
        <fgColor rgb="FFFCFCFF"/>
        <bgColor rgb="FF000000"/>
      </patternFill>
    </fill>
    <fill>
      <patternFill patternType="solid">
        <fgColor rgb="FFC7E7D1"/>
        <bgColor rgb="FF000000"/>
      </patternFill>
    </fill>
    <fill>
      <patternFill patternType="solid">
        <fgColor rgb="FFB0DDBD"/>
        <bgColor rgb="FF000000"/>
      </patternFill>
    </fill>
    <fill>
      <patternFill patternType="solid">
        <fgColor rgb="FFD6EDDE"/>
        <bgColor rgb="FF000000"/>
      </patternFill>
    </fill>
    <fill>
      <patternFill patternType="solid">
        <fgColor rgb="FFACDCBA"/>
        <bgColor rgb="FF000000"/>
      </patternFill>
    </fill>
    <fill>
      <patternFill patternType="solid">
        <fgColor rgb="FFF8696B"/>
        <bgColor rgb="FF000000"/>
      </patternFill>
    </fill>
    <fill>
      <patternFill patternType="solid">
        <fgColor rgb="FFF99A9C"/>
        <bgColor rgb="FF000000"/>
      </patternFill>
    </fill>
    <fill>
      <patternFill patternType="solid">
        <fgColor rgb="FFFAB2B5"/>
        <bgColor rgb="FF000000"/>
      </patternFill>
    </fill>
    <fill>
      <patternFill patternType="solid">
        <fgColor rgb="FFFBEBEE"/>
        <bgColor rgb="FF000000"/>
      </patternFill>
    </fill>
    <fill>
      <patternFill patternType="solid">
        <fgColor rgb="FFFBDADC"/>
        <bgColor rgb="FF000000"/>
      </patternFill>
    </fill>
    <fill>
      <patternFill patternType="solid">
        <fgColor rgb="FFFBDCDF"/>
        <bgColor rgb="FF000000"/>
      </patternFill>
    </fill>
    <fill>
      <patternFill patternType="solid">
        <fgColor rgb="FFFBDBDE"/>
        <bgColor rgb="FF000000"/>
      </patternFill>
    </fill>
    <fill>
      <patternFill patternType="solid">
        <fgColor rgb="FFFAC1C3"/>
        <bgColor rgb="FF000000"/>
      </patternFill>
    </fill>
    <fill>
      <patternFill patternType="solid">
        <fgColor rgb="FFEBF6F1"/>
        <bgColor rgb="FF000000"/>
      </patternFill>
    </fill>
    <fill>
      <patternFill patternType="solid">
        <fgColor rgb="FFBFE4CB"/>
        <bgColor rgb="FF000000"/>
      </patternFill>
    </fill>
    <fill>
      <patternFill patternType="solid">
        <fgColor rgb="FFCAE8D4"/>
        <bgColor rgb="FF000000"/>
      </patternFill>
    </fill>
    <fill>
      <patternFill patternType="solid">
        <fgColor rgb="FFB5E0C2"/>
        <bgColor rgb="FF000000"/>
      </patternFill>
    </fill>
    <fill>
      <patternFill patternType="solid">
        <fgColor rgb="FFFACBCD"/>
        <bgColor rgb="FF000000"/>
      </patternFill>
    </fill>
    <fill>
      <patternFill patternType="solid">
        <fgColor rgb="FFF2F8F7"/>
        <bgColor rgb="FF000000"/>
      </patternFill>
    </fill>
    <fill>
      <patternFill patternType="solid">
        <fgColor rgb="FFFBDEE1"/>
        <bgColor rgb="FF000000"/>
      </patternFill>
    </fill>
    <fill>
      <patternFill patternType="solid">
        <fgColor rgb="FFFAC2C5"/>
        <bgColor rgb="FF000000"/>
      </patternFill>
    </fill>
    <fill>
      <patternFill patternType="solid">
        <fgColor rgb="FFFABDBF"/>
        <bgColor rgb="FF000000"/>
      </patternFill>
    </fill>
    <fill>
      <patternFill patternType="solid">
        <fgColor rgb="FFA1D7B0"/>
        <bgColor rgb="FF000000"/>
      </patternFill>
    </fill>
    <fill>
      <patternFill patternType="solid">
        <fgColor rgb="FFF88688"/>
        <bgColor rgb="FF000000"/>
      </patternFill>
    </fill>
    <fill>
      <patternFill patternType="solid">
        <fgColor rgb="FFFBD9DB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EF0E5"/>
        <bgColor rgb="FF000000"/>
      </patternFill>
    </fill>
    <fill>
      <patternFill patternType="solid">
        <fgColor rgb="FFFBE9EC"/>
        <bgColor rgb="FF000000"/>
      </patternFill>
    </fill>
    <fill>
      <patternFill patternType="solid">
        <fgColor rgb="FFE3F2E9"/>
        <bgColor rgb="FF000000"/>
      </patternFill>
    </fill>
    <fill>
      <patternFill patternType="solid">
        <fgColor rgb="FFF1F8F5"/>
        <bgColor rgb="FF000000"/>
      </patternFill>
    </fill>
    <fill>
      <patternFill patternType="solid">
        <fgColor rgb="FFB4DFC1"/>
        <bgColor rgb="FF000000"/>
      </patternFill>
    </fill>
    <fill>
      <patternFill patternType="solid">
        <fgColor rgb="FFE7F4ED"/>
        <bgColor rgb="FF000000"/>
      </patternFill>
    </fill>
    <fill>
      <patternFill patternType="solid">
        <fgColor rgb="FFFBF3F6"/>
        <bgColor rgb="FF000000"/>
      </patternFill>
    </fill>
    <fill>
      <patternFill patternType="solid">
        <fgColor rgb="FF8FD0A1"/>
        <bgColor rgb="FF000000"/>
      </patternFill>
    </fill>
    <fill>
      <patternFill patternType="solid">
        <fgColor rgb="FFA3D8B3"/>
        <bgColor rgb="FF000000"/>
      </patternFill>
    </fill>
    <fill>
      <patternFill patternType="solid">
        <fgColor rgb="FFA5D9B4"/>
        <bgColor rgb="FF000000"/>
      </patternFill>
    </fill>
    <fill>
      <patternFill patternType="solid">
        <fgColor rgb="FFDCEFE3"/>
        <bgColor rgb="FF000000"/>
      </patternFill>
    </fill>
    <fill>
      <patternFill patternType="solid">
        <fgColor rgb="FFE5F3EB"/>
        <bgColor rgb="FF000000"/>
      </patternFill>
    </fill>
    <fill>
      <patternFill patternType="solid">
        <fgColor rgb="FFD1EBDA"/>
        <bgColor rgb="FF000000"/>
      </patternFill>
    </fill>
    <fill>
      <patternFill patternType="solid">
        <fgColor rgb="FFFAD0D3"/>
        <bgColor rgb="FF000000"/>
      </patternFill>
    </fill>
    <fill>
      <patternFill patternType="solid">
        <fgColor rgb="FFFBE7E9"/>
        <bgColor rgb="FF000000"/>
      </patternFill>
    </fill>
    <fill>
      <patternFill patternType="solid">
        <fgColor rgb="FFD9EEE1"/>
        <bgColor rgb="FF000000"/>
      </patternFill>
    </fill>
    <fill>
      <patternFill patternType="solid">
        <fgColor rgb="FFC2E5CD"/>
        <bgColor rgb="FF000000"/>
      </patternFill>
    </fill>
    <fill>
      <patternFill patternType="solid">
        <fgColor rgb="FFFBF2F5"/>
        <bgColor rgb="FF000000"/>
      </patternFill>
    </fill>
    <fill>
      <patternFill patternType="solid">
        <fgColor rgb="FF97D3A8"/>
        <bgColor rgb="FF000000"/>
      </patternFill>
    </fill>
    <fill>
      <patternFill patternType="solid">
        <fgColor rgb="FFE1F2E8"/>
        <bgColor rgb="FF000000"/>
      </patternFill>
    </fill>
    <fill>
      <patternFill patternType="solid">
        <fgColor rgb="FFD8EEE0"/>
        <bgColor rgb="FF000000"/>
      </patternFill>
    </fill>
    <fill>
      <patternFill patternType="solid">
        <fgColor rgb="FFF9A3A6"/>
        <bgColor rgb="FF000000"/>
      </patternFill>
    </fill>
    <fill>
      <patternFill patternType="solid">
        <fgColor rgb="FFCCE9D5"/>
        <bgColor rgb="FF000000"/>
      </patternFill>
    </fill>
    <fill>
      <patternFill patternType="solid">
        <fgColor rgb="FFCFEAD8"/>
        <bgColor rgb="FF000000"/>
      </patternFill>
    </fill>
    <fill>
      <patternFill patternType="solid">
        <fgColor rgb="FFB6E0C3"/>
        <bgColor rgb="FF000000"/>
      </patternFill>
    </fill>
    <fill>
      <patternFill patternType="solid">
        <fgColor rgb="FFCFEAD9"/>
        <bgColor rgb="FF000000"/>
      </patternFill>
    </fill>
    <fill>
      <patternFill patternType="solid">
        <fgColor rgb="FFC3E5CE"/>
        <bgColor rgb="FF000000"/>
      </patternFill>
    </fill>
    <fill>
      <patternFill patternType="solid">
        <fgColor rgb="FFE8F4EE"/>
        <bgColor rgb="FF000000"/>
      </patternFill>
    </fill>
    <fill>
      <patternFill patternType="solid">
        <fgColor rgb="FFFBF5F8"/>
        <bgColor rgb="FF000000"/>
      </patternFill>
    </fill>
    <fill>
      <patternFill patternType="solid">
        <fgColor rgb="FFE0F1E7"/>
        <bgColor rgb="FF000000"/>
      </patternFill>
    </fill>
    <fill>
      <patternFill patternType="solid">
        <fgColor rgb="FFFBE0E3"/>
        <bgColor rgb="FF000000"/>
      </patternFill>
    </fill>
    <fill>
      <patternFill patternType="solid">
        <fgColor rgb="FFE1F1E8"/>
        <bgColor rgb="FF000000"/>
      </patternFill>
    </fill>
    <fill>
      <patternFill patternType="solid">
        <fgColor rgb="FFFBF4F6"/>
        <bgColor rgb="FF000000"/>
      </patternFill>
    </fill>
    <fill>
      <patternFill patternType="solid">
        <fgColor rgb="FFDCF0E4"/>
        <bgColor rgb="FF000000"/>
      </patternFill>
    </fill>
    <fill>
      <patternFill patternType="solid">
        <fgColor rgb="FFEDF6F2"/>
        <bgColor rgb="FF000000"/>
      </patternFill>
    </fill>
    <fill>
      <patternFill patternType="solid">
        <fgColor rgb="FFDBEFE3"/>
        <bgColor rgb="FF000000"/>
      </patternFill>
    </fill>
    <fill>
      <patternFill patternType="solid">
        <fgColor rgb="FFB8E1C4"/>
        <bgColor rgb="FF000000"/>
      </patternFill>
    </fill>
    <fill>
      <patternFill patternType="solid">
        <fgColor rgb="FFFAC5C8"/>
        <bgColor rgb="FF000000"/>
      </patternFill>
    </fill>
    <fill>
      <patternFill patternType="solid">
        <fgColor rgb="FF9BD5AB"/>
        <bgColor rgb="FF000000"/>
      </patternFill>
    </fill>
    <fill>
      <patternFill patternType="solid">
        <fgColor rgb="FF9FD6AF"/>
        <bgColor rgb="FF000000"/>
      </patternFill>
    </fill>
    <fill>
      <patternFill patternType="solid">
        <fgColor rgb="FFCDE9D7"/>
        <bgColor rgb="FF000000"/>
      </patternFill>
    </fill>
    <fill>
      <patternFill patternType="solid">
        <fgColor rgb="FF8CCF9F"/>
        <bgColor rgb="FF000000"/>
      </patternFill>
    </fill>
    <fill>
      <patternFill patternType="solid">
        <fgColor rgb="FFFAD2D5"/>
        <bgColor rgb="FF000000"/>
      </patternFill>
    </fill>
    <fill>
      <patternFill patternType="solid">
        <fgColor rgb="FFFBD8DB"/>
        <bgColor rgb="FF000000"/>
      </patternFill>
    </fill>
    <fill>
      <patternFill patternType="solid">
        <fgColor rgb="FFA6D9B5"/>
        <bgColor rgb="FF000000"/>
      </patternFill>
    </fill>
    <fill>
      <patternFill patternType="solid">
        <fgColor rgb="FFFBE3E6"/>
        <bgColor rgb="FF000000"/>
      </patternFill>
    </fill>
    <fill>
      <patternFill patternType="solid">
        <fgColor rgb="FF81CA95"/>
        <bgColor rgb="FF000000"/>
      </patternFill>
    </fill>
    <fill>
      <patternFill patternType="solid">
        <fgColor rgb="FF8DCFA0"/>
        <bgColor rgb="FF000000"/>
      </patternFill>
    </fill>
    <fill>
      <patternFill patternType="solid">
        <fgColor rgb="FF9CD5AC"/>
        <bgColor rgb="FF000000"/>
      </patternFill>
    </fill>
    <fill>
      <patternFill patternType="solid">
        <fgColor rgb="FF9AD4AA"/>
        <bgColor rgb="FF000000"/>
      </patternFill>
    </fill>
    <fill>
      <patternFill patternType="solid">
        <fgColor rgb="FFD0EBD9"/>
        <bgColor rgb="FF000000"/>
      </patternFill>
    </fill>
    <fill>
      <patternFill patternType="solid">
        <fgColor rgb="FFE4F2EA"/>
        <bgColor rgb="FF000000"/>
      </patternFill>
    </fill>
    <fill>
      <patternFill patternType="solid">
        <fgColor rgb="FFFAB6B8"/>
        <bgColor rgb="FF000000"/>
      </patternFill>
    </fill>
    <fill>
      <patternFill patternType="solid">
        <fgColor rgb="FFF8FAFB"/>
        <bgColor rgb="FF000000"/>
      </patternFill>
    </fill>
    <fill>
      <patternFill patternType="solid">
        <fgColor rgb="FFFAD1D3"/>
        <bgColor rgb="FF000000"/>
      </patternFill>
    </fill>
    <fill>
      <patternFill patternType="solid">
        <fgColor rgb="FF8ACE9C"/>
        <bgColor rgb="FF000000"/>
      </patternFill>
    </fill>
    <fill>
      <patternFill patternType="solid">
        <fgColor rgb="FF7EC992"/>
        <bgColor rgb="FF000000"/>
      </patternFill>
    </fill>
    <fill>
      <patternFill patternType="solid">
        <fgColor rgb="FFA7DAB6"/>
        <bgColor rgb="FF000000"/>
      </patternFill>
    </fill>
    <fill>
      <patternFill patternType="solid">
        <fgColor rgb="FF8ED0A0"/>
        <bgColor rgb="FF000000"/>
      </patternFill>
    </fill>
    <fill>
      <patternFill patternType="solid">
        <fgColor rgb="FFFBF6F9"/>
        <bgColor rgb="FF000000"/>
      </patternFill>
    </fill>
    <fill>
      <patternFill patternType="solid">
        <fgColor rgb="FF91D1A3"/>
        <bgColor rgb="FF000000"/>
      </patternFill>
    </fill>
    <fill>
      <patternFill patternType="solid">
        <fgColor rgb="FFD4ECDD"/>
        <bgColor rgb="FF000000"/>
      </patternFill>
    </fill>
    <fill>
      <patternFill patternType="solid">
        <fgColor rgb="FFA8DAB6"/>
        <bgColor rgb="FF000000"/>
      </patternFill>
    </fill>
    <fill>
      <patternFill patternType="solid">
        <fgColor rgb="FFECF6F1"/>
        <bgColor rgb="FF000000"/>
      </patternFill>
    </fill>
    <fill>
      <patternFill patternType="solid">
        <fgColor rgb="FF7CC991"/>
        <bgColor rgb="FF000000"/>
      </patternFill>
    </fill>
    <fill>
      <patternFill patternType="solid">
        <fgColor rgb="FFFBF4F7"/>
        <bgColor rgb="FF000000"/>
      </patternFill>
    </fill>
    <fill>
      <patternFill patternType="solid">
        <fgColor rgb="FF83CB97"/>
        <bgColor rgb="FF000000"/>
      </patternFill>
    </fill>
    <fill>
      <patternFill patternType="solid">
        <fgColor rgb="FF6BC182"/>
        <bgColor rgb="FF000000"/>
      </patternFill>
    </fill>
    <fill>
      <patternFill patternType="solid">
        <fgColor rgb="FFF9ABAE"/>
        <bgColor rgb="FF000000"/>
      </patternFill>
    </fill>
    <fill>
      <patternFill patternType="solid">
        <fgColor rgb="FFDBEFE2"/>
        <bgColor rgb="FF000000"/>
      </patternFill>
    </fill>
    <fill>
      <patternFill patternType="solid">
        <fgColor rgb="FFFAC9CC"/>
        <bgColor rgb="FF000000"/>
      </patternFill>
    </fill>
    <fill>
      <patternFill patternType="solid">
        <fgColor rgb="FFCCE9D6"/>
        <bgColor rgb="FF000000"/>
      </patternFill>
    </fill>
    <fill>
      <patternFill patternType="solid">
        <fgColor rgb="FFDAEEE2"/>
        <bgColor rgb="FF000000"/>
      </patternFill>
    </fill>
    <fill>
      <patternFill patternType="solid">
        <fgColor rgb="FFF9ADB0"/>
        <bgColor rgb="FF000000"/>
      </patternFill>
    </fill>
    <fill>
      <patternFill patternType="solid">
        <fgColor rgb="FFC8E7D2"/>
        <bgColor rgb="FF000000"/>
      </patternFill>
    </fill>
    <fill>
      <patternFill patternType="solid">
        <fgColor rgb="FF9FD7AF"/>
        <bgColor rgb="FF000000"/>
      </patternFill>
    </fill>
    <fill>
      <patternFill patternType="solid">
        <fgColor rgb="FFD7EDDF"/>
        <bgColor rgb="FF000000"/>
      </patternFill>
    </fill>
    <fill>
      <patternFill patternType="solid">
        <fgColor rgb="FFC0E4CC"/>
        <bgColor rgb="FF000000"/>
      </patternFill>
    </fill>
    <fill>
      <patternFill patternType="solid">
        <fgColor rgb="FFFACFD1"/>
        <bgColor rgb="FF000000"/>
      </patternFill>
    </fill>
    <fill>
      <patternFill patternType="solid">
        <fgColor rgb="FF89CE9C"/>
        <bgColor rgb="FF000000"/>
      </patternFill>
    </fill>
    <fill>
      <patternFill patternType="solid">
        <fgColor rgb="FF74C58A"/>
        <bgColor rgb="FF000000"/>
      </patternFill>
    </fill>
    <fill>
      <patternFill patternType="solid">
        <fgColor rgb="FFFBD9DC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8" tint="0.79998168889431442"/>
        <bgColor indexed="64"/>
      </patternFill>
    </fill>
  </fills>
  <borders count="14">
    <border>
      <start/>
      <end/>
      <top/>
      <bottom/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35">
    <xf numFmtId="0" fontId="0" fillId="0" borderId="0" xfId="0"/>
    <xf numFmtId="0" fontId="0" fillId="0" borderId="0" xfId="0" applyBorder="1" applyAlignment="1">
      <alignment horizontal="right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 applyAlignment="1">
      <alignment horizontal="center" vertical="center"/>
    </xf>
    <xf numFmtId="0" fontId="3" fillId="3" borderId="5" xfId="0" applyFont="1" applyFill="1" applyBorder="1"/>
    <xf numFmtId="0" fontId="3" fillId="4" borderId="6" xfId="0" applyFont="1" applyFill="1" applyBorder="1"/>
    <xf numFmtId="0" fontId="3" fillId="5" borderId="6" xfId="0" applyFont="1" applyFill="1" applyBorder="1"/>
    <xf numFmtId="0" fontId="3" fillId="6" borderId="6" xfId="0" applyFont="1" applyFill="1" applyBorder="1"/>
    <xf numFmtId="0" fontId="3" fillId="7" borderId="6" xfId="0" applyFont="1" applyFill="1" applyBorder="1"/>
    <xf numFmtId="0" fontId="3" fillId="8" borderId="6" xfId="0" applyFont="1" applyFill="1" applyBorder="1"/>
    <xf numFmtId="0" fontId="3" fillId="9" borderId="6" xfId="0" applyFont="1" applyFill="1" applyBorder="1"/>
    <xf numFmtId="0" fontId="3" fillId="10" borderId="6" xfId="0" applyFont="1" applyFill="1" applyBorder="1"/>
    <xf numFmtId="0" fontId="3" fillId="11" borderId="6" xfId="0" applyFont="1" applyFill="1" applyBorder="1"/>
    <xf numFmtId="0" fontId="3" fillId="12" borderId="6" xfId="0" applyFont="1" applyFill="1" applyBorder="1"/>
    <xf numFmtId="0" fontId="3" fillId="5" borderId="7" xfId="0" applyFont="1" applyFill="1" applyBorder="1"/>
    <xf numFmtId="0" fontId="4" fillId="0" borderId="8" xfId="0" applyFont="1" applyBorder="1" applyAlignment="1">
      <alignment horizontal="center" vertical="center"/>
    </xf>
    <xf numFmtId="0" fontId="3" fillId="13" borderId="9" xfId="0" applyFont="1" applyFill="1" applyBorder="1"/>
    <xf numFmtId="0" fontId="3" fillId="14" borderId="1" xfId="0" applyFont="1" applyFill="1" applyBorder="1"/>
    <xf numFmtId="0" fontId="3" fillId="15" borderId="1" xfId="0" applyFont="1" applyFill="1" applyBorder="1"/>
    <xf numFmtId="0" fontId="3" fillId="16" borderId="1" xfId="0" applyFont="1" applyFill="1" applyBorder="1"/>
    <xf numFmtId="0" fontId="3" fillId="12" borderId="1" xfId="0" applyFont="1" applyFill="1" applyBorder="1"/>
    <xf numFmtId="0" fontId="3" fillId="17" borderId="1" xfId="0" applyFont="1" applyFill="1" applyBorder="1"/>
    <xf numFmtId="0" fontId="3" fillId="18" borderId="1" xfId="0" applyFont="1" applyFill="1" applyBorder="1"/>
    <xf numFmtId="0" fontId="3" fillId="19" borderId="1" xfId="0" applyFont="1" applyFill="1" applyBorder="1"/>
    <xf numFmtId="0" fontId="3" fillId="20" borderId="1" xfId="0" applyFont="1" applyFill="1" applyBorder="1"/>
    <xf numFmtId="0" fontId="3" fillId="21" borderId="1" xfId="0" applyFont="1" applyFill="1" applyBorder="1"/>
    <xf numFmtId="0" fontId="3" fillId="5" borderId="1" xfId="0" applyFont="1" applyFill="1" applyBorder="1"/>
    <xf numFmtId="0" fontId="3" fillId="3" borderId="1" xfId="0" applyFont="1" applyFill="1" applyBorder="1"/>
    <xf numFmtId="0" fontId="3" fillId="22" borderId="1" xfId="0" applyFont="1" applyFill="1" applyBorder="1"/>
    <xf numFmtId="0" fontId="3" fillId="23" borderId="1" xfId="0" applyFont="1" applyFill="1" applyBorder="1"/>
    <xf numFmtId="0" fontId="3" fillId="10" borderId="1" xfId="0" applyFont="1" applyFill="1" applyBorder="1"/>
    <xf numFmtId="0" fontId="3" fillId="11" borderId="1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5" borderId="5" xfId="0" applyFont="1" applyFill="1" applyBorder="1"/>
    <xf numFmtId="0" fontId="3" fillId="22" borderId="6" xfId="0" applyFont="1" applyFill="1" applyBorder="1"/>
    <xf numFmtId="0" fontId="3" fillId="24" borderId="6" xfId="0" applyFont="1" applyFill="1" applyBorder="1"/>
    <xf numFmtId="0" fontId="3" fillId="20" borderId="6" xfId="0" applyFont="1" applyFill="1" applyBorder="1"/>
    <xf numFmtId="0" fontId="3" fillId="4" borderId="7" xfId="0" applyFont="1" applyFill="1" applyBorder="1"/>
    <xf numFmtId="0" fontId="3" fillId="25" borderId="9" xfId="0" applyFont="1" applyFill="1" applyBorder="1"/>
    <xf numFmtId="0" fontId="3" fillId="26" borderId="1" xfId="0" applyFont="1" applyFill="1" applyBorder="1"/>
    <xf numFmtId="0" fontId="3" fillId="27" borderId="1" xfId="0" applyFont="1" applyFill="1" applyBorder="1"/>
    <xf numFmtId="0" fontId="3" fillId="28" borderId="1" xfId="0" applyFont="1" applyFill="1" applyBorder="1"/>
    <xf numFmtId="0" fontId="3" fillId="29" borderId="1" xfId="0" applyFont="1" applyFill="1" applyBorder="1"/>
    <xf numFmtId="0" fontId="3" fillId="24" borderId="1" xfId="0" applyFont="1" applyFill="1" applyBorder="1"/>
    <xf numFmtId="0" fontId="3" fillId="22" borderId="10" xfId="0" applyFont="1" applyFill="1" applyBorder="1"/>
    <xf numFmtId="0" fontId="3" fillId="0" borderId="0" xfId="0" applyFont="1" applyBorder="1" applyAlignment="1">
      <alignment horizontal="center"/>
    </xf>
    <xf numFmtId="0" fontId="0" fillId="0" borderId="1" xfId="0" applyBorder="1"/>
    <xf numFmtId="0" fontId="2" fillId="0" borderId="0" xfId="0" applyFont="1" applyBorder="1"/>
    <xf numFmtId="0" fontId="3" fillId="30" borderId="0" xfId="0" applyFont="1" applyFill="1"/>
    <xf numFmtId="9" fontId="3" fillId="30" borderId="0" xfId="1" applyFont="1" applyFill="1"/>
    <xf numFmtId="0" fontId="3" fillId="20" borderId="5" xfId="0" applyFont="1" applyFill="1" applyBorder="1"/>
    <xf numFmtId="0" fontId="3" fillId="31" borderId="6" xfId="0" applyFont="1" applyFill="1" applyBorder="1"/>
    <xf numFmtId="0" fontId="3" fillId="32" borderId="6" xfId="0" applyFont="1" applyFill="1" applyBorder="1"/>
    <xf numFmtId="0" fontId="3" fillId="20" borderId="7" xfId="0" applyFont="1" applyFill="1" applyBorder="1"/>
    <xf numFmtId="0" fontId="3" fillId="5" borderId="9" xfId="0" applyFont="1" applyFill="1" applyBorder="1"/>
    <xf numFmtId="0" fontId="3" fillId="33" borderId="1" xfId="0" applyFont="1" applyFill="1" applyBorder="1"/>
    <xf numFmtId="0" fontId="3" fillId="34" borderId="1" xfId="0" applyFont="1" applyFill="1" applyBorder="1"/>
    <xf numFmtId="0" fontId="3" fillId="35" borderId="1" xfId="0" applyFont="1" applyFill="1" applyBorder="1"/>
    <xf numFmtId="0" fontId="3" fillId="36" borderId="1" xfId="0" applyFont="1" applyFill="1" applyBorder="1"/>
    <xf numFmtId="0" fontId="3" fillId="13" borderId="1" xfId="0" applyFont="1" applyFill="1" applyBorder="1"/>
    <xf numFmtId="0" fontId="3" fillId="37" borderId="1" xfId="0" applyFont="1" applyFill="1" applyBorder="1"/>
    <xf numFmtId="0" fontId="3" fillId="7" borderId="1" xfId="0" applyFont="1" applyFill="1" applyBorder="1"/>
    <xf numFmtId="0" fontId="3" fillId="38" borderId="10" xfId="0" applyFont="1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9" borderId="6" xfId="0" applyFont="1" applyFill="1" applyBorder="1"/>
    <xf numFmtId="0" fontId="3" fillId="40" borderId="6" xfId="0" applyFont="1" applyFill="1" applyBorder="1"/>
    <xf numFmtId="0" fontId="3" fillId="22" borderId="7" xfId="0" applyFont="1" applyFill="1" applyBorder="1"/>
    <xf numFmtId="0" fontId="3" fillId="41" borderId="9" xfId="0" applyFont="1" applyFill="1" applyBorder="1"/>
    <xf numFmtId="0" fontId="3" fillId="42" borderId="1" xfId="0" applyFont="1" applyFill="1" applyBorder="1"/>
    <xf numFmtId="0" fontId="3" fillId="4" borderId="1" xfId="0" applyFont="1" applyFill="1" applyBorder="1"/>
    <xf numFmtId="0" fontId="3" fillId="8" borderId="1" xfId="0" applyFont="1" applyFill="1" applyBorder="1"/>
    <xf numFmtId="0" fontId="3" fillId="43" borderId="1" xfId="0" applyFont="1" applyFill="1" applyBorder="1"/>
    <xf numFmtId="0" fontId="3" fillId="44" borderId="1" xfId="0" applyFont="1" applyFill="1" applyBorder="1"/>
    <xf numFmtId="0" fontId="3" fillId="45" borderId="10" xfId="0" applyFont="1" applyFill="1" applyBorder="1"/>
    <xf numFmtId="0" fontId="4" fillId="0" borderId="0" xfId="0" applyFont="1" applyFill="1" applyBorder="1"/>
    <xf numFmtId="0" fontId="2" fillId="0" borderId="0" xfId="0" applyFont="1" applyFill="1" applyBorder="1"/>
    <xf numFmtId="0" fontId="3" fillId="0" borderId="6" xfId="0" applyFont="1" applyBorder="1"/>
    <xf numFmtId="0" fontId="3" fillId="46" borderId="9" xfId="0" applyFont="1" applyFill="1" applyBorder="1"/>
    <xf numFmtId="0" fontId="3" fillId="31" borderId="1" xfId="0" applyFont="1" applyFill="1" applyBorder="1"/>
    <xf numFmtId="0" fontId="3" fillId="47" borderId="1" xfId="0" applyFont="1" applyFill="1" applyBorder="1"/>
    <xf numFmtId="0" fontId="3" fillId="48" borderId="1" xfId="0" applyFont="1" applyFill="1" applyBorder="1"/>
    <xf numFmtId="0" fontId="3" fillId="49" borderId="1" xfId="0" applyFont="1" applyFill="1" applyBorder="1"/>
    <xf numFmtId="0" fontId="3" fillId="0" borderId="1" xfId="0" applyFont="1" applyBorder="1"/>
    <xf numFmtId="0" fontId="3" fillId="50" borderId="1" xfId="0" applyFont="1" applyFill="1" applyBorder="1"/>
    <xf numFmtId="0" fontId="3" fillId="51" borderId="1" xfId="0" applyFont="1" applyFill="1" applyBorder="1"/>
    <xf numFmtId="0" fontId="3" fillId="20" borderId="10" xfId="0" applyFont="1" applyFill="1" applyBorder="1"/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52" borderId="6" xfId="0" applyFont="1" applyFill="1" applyBorder="1"/>
    <xf numFmtId="0" fontId="3" fillId="53" borderId="9" xfId="0" applyFont="1" applyFill="1" applyBorder="1"/>
    <xf numFmtId="0" fontId="3" fillId="54" borderId="1" xfId="0" applyFont="1" applyFill="1" applyBorder="1"/>
    <xf numFmtId="0" fontId="3" fillId="55" borderId="1" xfId="0" applyFont="1" applyFill="1" applyBorder="1"/>
    <xf numFmtId="0" fontId="3" fillId="56" borderId="1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11" xfId="0" applyFont="1" applyFill="1" applyBorder="1"/>
    <xf numFmtId="0" fontId="4" fillId="0" borderId="12" xfId="0" applyFont="1" applyBorder="1"/>
    <xf numFmtId="0" fontId="3" fillId="0" borderId="4" xfId="0" applyFont="1" applyFill="1" applyBorder="1"/>
    <xf numFmtId="0" fontId="3" fillId="57" borderId="13" xfId="0" applyFont="1" applyFill="1" applyBorder="1"/>
    <xf numFmtId="0" fontId="3" fillId="58" borderId="12" xfId="0" applyFont="1" applyFill="1" applyBorder="1"/>
    <xf numFmtId="0" fontId="3" fillId="59" borderId="12" xfId="0" applyFont="1" applyFill="1" applyBorder="1"/>
    <xf numFmtId="0" fontId="3" fillId="60" borderId="12" xfId="0" applyFont="1" applyFill="1" applyBorder="1"/>
    <xf numFmtId="0" fontId="3" fillId="61" borderId="12" xfId="0" applyFont="1" applyFill="1" applyBorder="1"/>
    <xf numFmtId="0" fontId="3" fillId="62" borderId="12" xfId="0" applyFont="1" applyFill="1" applyBorder="1"/>
    <xf numFmtId="0" fontId="3" fillId="63" borderId="12" xfId="0" applyFont="1" applyFill="1" applyBorder="1"/>
    <xf numFmtId="0" fontId="3" fillId="64" borderId="12" xfId="0" applyFont="1" applyFill="1" applyBorder="1"/>
    <xf numFmtId="0" fontId="3" fillId="65" borderId="12" xfId="0" applyFont="1" applyFill="1" applyBorder="1"/>
    <xf numFmtId="0" fontId="3" fillId="9" borderId="12" xfId="0" applyFont="1" applyFill="1" applyBorder="1"/>
    <xf numFmtId="0" fontId="3" fillId="15" borderId="12" xfId="0" applyFont="1" applyFill="1" applyBorder="1"/>
    <xf numFmtId="0" fontId="3" fillId="33" borderId="12" xfId="0" applyFont="1" applyFill="1" applyBorder="1"/>
    <xf numFmtId="0" fontId="3" fillId="66" borderId="12" xfId="0" applyFont="1" applyFill="1" applyBorder="1"/>
    <xf numFmtId="0" fontId="3" fillId="5" borderId="3" xfId="0" applyFont="1" applyFill="1" applyBorder="1"/>
    <xf numFmtId="0" fontId="3" fillId="67" borderId="12" xfId="0" applyFont="1" applyFill="1" applyBorder="1"/>
    <xf numFmtId="0" fontId="3" fillId="68" borderId="12" xfId="0" applyFont="1" applyFill="1" applyBorder="1"/>
    <xf numFmtId="0" fontId="3" fillId="69" borderId="12" xfId="0" applyFont="1" applyFill="1" applyBorder="1"/>
    <xf numFmtId="0" fontId="3" fillId="13" borderId="12" xfId="0" applyFont="1" applyFill="1" applyBorder="1"/>
    <xf numFmtId="0" fontId="3" fillId="70" borderId="12" xfId="0" applyFont="1" applyFill="1" applyBorder="1"/>
    <xf numFmtId="0" fontId="3" fillId="71" borderId="12" xfId="0" applyFont="1" applyFill="1" applyBorder="1"/>
    <xf numFmtId="0" fontId="3" fillId="43" borderId="12" xfId="0" applyFont="1" applyFill="1" applyBorder="1"/>
    <xf numFmtId="0" fontId="3" fillId="4" borderId="12" xfId="0" applyFont="1" applyFill="1" applyBorder="1"/>
    <xf numFmtId="0" fontId="3" fillId="72" borderId="12" xfId="0" applyFont="1" applyFill="1" applyBorder="1"/>
    <xf numFmtId="0" fontId="3" fillId="73" borderId="12" xfId="0" applyFont="1" applyFill="1" applyBorder="1"/>
    <xf numFmtId="0" fontId="3" fillId="74" borderId="12" xfId="0" applyFont="1" applyFill="1" applyBorder="1"/>
    <xf numFmtId="0" fontId="3" fillId="49" borderId="12" xfId="0" applyFont="1" applyFill="1" applyBorder="1"/>
    <xf numFmtId="0" fontId="3" fillId="75" borderId="12" xfId="0" applyFont="1" applyFill="1" applyBorder="1"/>
    <xf numFmtId="0" fontId="3" fillId="76" borderId="12" xfId="0" applyFont="1" applyFill="1" applyBorder="1"/>
    <xf numFmtId="0" fontId="3" fillId="0" borderId="8" xfId="0" applyFont="1" applyFill="1" applyBorder="1"/>
    <xf numFmtId="0" fontId="3" fillId="77" borderId="12" xfId="0" applyFont="1" applyFill="1" applyBorder="1"/>
    <xf numFmtId="0" fontId="3" fillId="48" borderId="12" xfId="0" applyFont="1" applyFill="1" applyBorder="1"/>
    <xf numFmtId="0" fontId="3" fillId="78" borderId="12" xfId="0" applyFont="1" applyFill="1" applyBorder="1"/>
    <xf numFmtId="0" fontId="3" fillId="79" borderId="12" xfId="0" applyFont="1" applyFill="1" applyBorder="1"/>
    <xf numFmtId="0" fontId="3" fillId="80" borderId="12" xfId="0" applyFont="1" applyFill="1" applyBorder="1"/>
    <xf numFmtId="0" fontId="3" fillId="81" borderId="12" xfId="0" applyFont="1" applyFill="1" applyBorder="1"/>
    <xf numFmtId="0" fontId="3" fillId="82" borderId="12" xfId="0" applyFont="1" applyFill="1" applyBorder="1"/>
    <xf numFmtId="0" fontId="3" fillId="83" borderId="12" xfId="0" applyFont="1" applyFill="1" applyBorder="1"/>
    <xf numFmtId="0" fontId="3" fillId="84" borderId="12" xfId="0" applyFont="1" applyFill="1" applyBorder="1"/>
    <xf numFmtId="0" fontId="3" fillId="85" borderId="12" xfId="0" applyFont="1" applyFill="1" applyBorder="1"/>
    <xf numFmtId="0" fontId="3" fillId="86" borderId="12" xfId="0" applyFont="1" applyFill="1" applyBorder="1"/>
    <xf numFmtId="0" fontId="3" fillId="87" borderId="12" xfId="0" applyFont="1" applyFill="1" applyBorder="1"/>
    <xf numFmtId="0" fontId="3" fillId="88" borderId="13" xfId="0" applyFont="1" applyFill="1" applyBorder="1"/>
    <xf numFmtId="0" fontId="3" fillId="89" borderId="12" xfId="0" applyFont="1" applyFill="1" applyBorder="1"/>
    <xf numFmtId="0" fontId="3" fillId="90" borderId="12" xfId="0" applyFont="1" applyFill="1" applyBorder="1"/>
    <xf numFmtId="0" fontId="3" fillId="91" borderId="12" xfId="0" applyFont="1" applyFill="1" applyBorder="1"/>
    <xf numFmtId="0" fontId="3" fillId="92" borderId="12" xfId="0" applyFont="1" applyFill="1" applyBorder="1"/>
    <xf numFmtId="0" fontId="3" fillId="93" borderId="12" xfId="0" applyFont="1" applyFill="1" applyBorder="1"/>
    <xf numFmtId="0" fontId="3" fillId="94" borderId="12" xfId="0" applyFont="1" applyFill="1" applyBorder="1"/>
    <xf numFmtId="0" fontId="3" fillId="47" borderId="12" xfId="0" applyFont="1" applyFill="1" applyBorder="1"/>
    <xf numFmtId="0" fontId="3" fillId="95" borderId="12" xfId="0" applyFont="1" applyFill="1" applyBorder="1"/>
    <xf numFmtId="0" fontId="3" fillId="96" borderId="12" xfId="0" applyFont="1" applyFill="1" applyBorder="1"/>
    <xf numFmtId="0" fontId="3" fillId="97" borderId="12" xfId="0" applyFont="1" applyFill="1" applyBorder="1"/>
    <xf numFmtId="0" fontId="3" fillId="98" borderId="12" xfId="0" applyFont="1" applyFill="1" applyBorder="1"/>
    <xf numFmtId="0" fontId="3" fillId="99" borderId="12" xfId="0" applyFont="1" applyFill="1" applyBorder="1"/>
    <xf numFmtId="0" fontId="3" fillId="43" borderId="3" xfId="0" applyFont="1" applyFill="1" applyBorder="1"/>
    <xf numFmtId="0" fontId="3" fillId="45" borderId="13" xfId="0" applyFont="1" applyFill="1" applyBorder="1"/>
    <xf numFmtId="0" fontId="3" fillId="100" borderId="12" xfId="0" applyFont="1" applyFill="1" applyBorder="1"/>
    <xf numFmtId="0" fontId="3" fillId="101" borderId="12" xfId="0" applyFont="1" applyFill="1" applyBorder="1"/>
    <xf numFmtId="0" fontId="3" fillId="102" borderId="12" xfId="0" applyFont="1" applyFill="1" applyBorder="1"/>
    <xf numFmtId="0" fontId="3" fillId="103" borderId="12" xfId="0" applyFont="1" applyFill="1" applyBorder="1"/>
    <xf numFmtId="0" fontId="3" fillId="41" borderId="12" xfId="0" applyFont="1" applyFill="1" applyBorder="1"/>
    <xf numFmtId="0" fontId="3" fillId="104" borderId="12" xfId="0" applyFont="1" applyFill="1" applyBorder="1"/>
    <xf numFmtId="0" fontId="3" fillId="105" borderId="12" xfId="0" applyFont="1" applyFill="1" applyBorder="1"/>
    <xf numFmtId="0" fontId="3" fillId="106" borderId="12" xfId="0" applyFont="1" applyFill="1" applyBorder="1"/>
    <xf numFmtId="0" fontId="3" fillId="29" borderId="12" xfId="0" applyFont="1" applyFill="1" applyBorder="1"/>
    <xf numFmtId="0" fontId="3" fillId="7" borderId="12" xfId="0" applyFont="1" applyFill="1" applyBorder="1"/>
    <xf numFmtId="0" fontId="3" fillId="27" borderId="12" xfId="0" applyFont="1" applyFill="1" applyBorder="1"/>
    <xf numFmtId="0" fontId="3" fillId="5" borderId="12" xfId="0" applyFont="1" applyFill="1" applyBorder="1"/>
    <xf numFmtId="0" fontId="3" fillId="31" borderId="12" xfId="0" applyFont="1" applyFill="1" applyBorder="1"/>
    <xf numFmtId="0" fontId="3" fillId="107" borderId="12" xfId="0" applyFont="1" applyFill="1" applyBorder="1"/>
    <xf numFmtId="0" fontId="3" fillId="37" borderId="12" xfId="0" applyFont="1" applyFill="1" applyBorder="1"/>
    <xf numFmtId="0" fontId="3" fillId="108" borderId="12" xfId="0" applyFont="1" applyFill="1" applyBorder="1"/>
    <xf numFmtId="0" fontId="3" fillId="42" borderId="12" xfId="0" applyFont="1" applyFill="1" applyBorder="1"/>
    <xf numFmtId="0" fontId="3" fillId="109" borderId="12" xfId="0" applyFont="1" applyFill="1" applyBorder="1"/>
    <xf numFmtId="0" fontId="3" fillId="110" borderId="12" xfId="0" applyFont="1" applyFill="1" applyBorder="1"/>
    <xf numFmtId="0" fontId="3" fillId="111" borderId="12" xfId="0" applyFont="1" applyFill="1" applyBorder="1"/>
    <xf numFmtId="0" fontId="3" fillId="112" borderId="12" xfId="0" applyFont="1" applyFill="1" applyBorder="1"/>
    <xf numFmtId="0" fontId="3" fillId="50" borderId="12" xfId="0" applyFont="1" applyFill="1" applyBorder="1"/>
    <xf numFmtId="0" fontId="3" fillId="21" borderId="12" xfId="0" applyFont="1" applyFill="1" applyBorder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/>
    <xf numFmtId="0" fontId="2" fillId="0" borderId="8" xfId="0" applyFont="1" applyBorder="1" applyAlignment="1">
      <alignment horizontal="center"/>
    </xf>
    <xf numFmtId="0" fontId="2" fillId="113" borderId="2" xfId="0" applyFont="1" applyFill="1" applyBorder="1"/>
    <xf numFmtId="9" fontId="0" fillId="0" borderId="2" xfId="1" applyFont="1" applyBorder="1"/>
    <xf numFmtId="0" fontId="2" fillId="114" borderId="2" xfId="0" applyFont="1" applyFill="1" applyBorder="1"/>
    <xf numFmtId="0" fontId="2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10" xfId="0" applyFont="1" applyBorder="1"/>
    <xf numFmtId="0" fontId="4" fillId="115" borderId="8" xfId="0" applyFont="1" applyFill="1" applyBorder="1"/>
    <xf numFmtId="0" fontId="4" fillId="116" borderId="8" xfId="0" applyFont="1" applyFill="1" applyBorder="1"/>
    <xf numFmtId="0" fontId="3" fillId="0" borderId="2" xfId="0" applyFont="1" applyFill="1" applyBorder="1"/>
    <xf numFmtId="9" fontId="3" fillId="0" borderId="2" xfId="0" applyNumberFormat="1" applyFont="1" applyFill="1" applyBorder="1"/>
    <xf numFmtId="0" fontId="0" fillId="0" borderId="2" xfId="0" applyFill="1" applyBorder="1"/>
    <xf numFmtId="0" fontId="3" fillId="0" borderId="4" xfId="0" applyFont="1" applyBorder="1" applyAlignment="1">
      <alignment horizontal="center"/>
    </xf>
    <xf numFmtId="9" fontId="3" fillId="0" borderId="4" xfId="1" applyFont="1" applyBorder="1" applyAlignment="1">
      <alignment horizontal="center"/>
    </xf>
    <xf numFmtId="0" fontId="4" fillId="0" borderId="2" xfId="0" applyFont="1" applyFill="1" applyBorder="1"/>
    <xf numFmtId="0" fontId="0" fillId="0" borderId="11" xfId="0" applyBorder="1"/>
    <xf numFmtId="0" fontId="0" fillId="0" borderId="4" xfId="0" applyBorder="1"/>
    <xf numFmtId="0" fontId="0" fillId="0" borderId="8" xfId="0" applyBorder="1"/>
    <xf numFmtId="0" fontId="3" fillId="10" borderId="0" xfId="0" applyFont="1" applyFill="1"/>
    <xf numFmtId="0" fontId="3" fillId="4" borderId="0" xfId="0" applyFont="1" applyFill="1"/>
    <xf numFmtId="9" fontId="0" fillId="0" borderId="0" xfId="1" applyFont="1"/>
    <xf numFmtId="0" fontId="3" fillId="0" borderId="0" xfId="0" applyFont="1" applyFill="1"/>
    <xf numFmtId="9" fontId="3" fillId="0" borderId="0" xfId="1" applyFont="1" applyFill="1"/>
    <xf numFmtId="164" fontId="0" fillId="0" borderId="0" xfId="0" applyNumberFormat="1"/>
    <xf numFmtId="0" fontId="0" fillId="0" borderId="0" xfId="0" applyNumberFormat="1"/>
    <xf numFmtId="0" fontId="0" fillId="0" borderId="0" xfId="0" applyFont="1"/>
    <xf numFmtId="0" fontId="2" fillId="0" borderId="0" xfId="0" quotePrefix="1" applyFont="1"/>
    <xf numFmtId="164" fontId="2" fillId="0" borderId="0" xfId="0" applyNumberFormat="1" applyFont="1"/>
    <xf numFmtId="164" fontId="5" fillId="0" borderId="0" xfId="0" applyNumberFormat="1" applyFont="1" applyFill="1" applyBorder="1"/>
    <xf numFmtId="0" fontId="5" fillId="0" borderId="0" xfId="0" applyFont="1" applyFill="1" applyBorder="1"/>
    <xf numFmtId="164" fontId="5" fillId="117" borderId="2" xfId="0" applyNumberFormat="1" applyFont="1" applyFill="1" applyBorder="1"/>
    <xf numFmtId="0" fontId="5" fillId="117" borderId="2" xfId="0" applyFont="1" applyFill="1" applyBorder="1"/>
    <xf numFmtId="0" fontId="6" fillId="117" borderId="2" xfId="0" applyFont="1" applyFill="1" applyBorder="1"/>
    <xf numFmtId="164" fontId="6" fillId="117" borderId="2" xfId="0" applyNumberFormat="1" applyFont="1" applyFill="1" applyBorder="1"/>
    <xf numFmtId="0" fontId="2" fillId="117" borderId="2" xfId="0" applyFont="1" applyFill="1" applyBorder="1"/>
    <xf numFmtId="0" fontId="0" fillId="0" borderId="0" xfId="0" applyFont="1" applyFill="1" applyBorder="1"/>
    <xf numFmtId="0" fontId="0" fillId="117" borderId="2" xfId="0" applyFill="1" applyBorder="1"/>
    <xf numFmtId="164" fontId="0" fillId="117" borderId="2" xfId="0" applyNumberFormat="1" applyFill="1" applyBorder="1"/>
    <xf numFmtId="164" fontId="2" fillId="117" borderId="2" xfId="0" applyNumberFormat="1" applyFont="1" applyFill="1" applyBorder="1"/>
    <xf numFmtId="0" fontId="7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externalLink" Target="externalLinks/externalLink1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purl.oclc.org/ooxml/officeDocument/relationships/image" Target="../media/image8.png"/><Relationship Id="rId3" Type="http://purl.oclc.org/ooxml/officeDocument/relationships/image" Target="../media/image3.png"/><Relationship Id="rId7" Type="http://purl.oclc.org/ooxml/officeDocument/relationships/image" Target="../media/image7.png"/><Relationship Id="rId12" Type="http://purl.oclc.org/ooxml/officeDocument/relationships/image" Target="../media/image12.png"/><Relationship Id="rId2" Type="http://purl.oclc.org/ooxml/officeDocument/relationships/image" Target="../media/image2.png"/><Relationship Id="rId1" Type="http://purl.oclc.org/ooxml/officeDocument/relationships/image" Target="../media/image1.png"/><Relationship Id="rId6" Type="http://purl.oclc.org/ooxml/officeDocument/relationships/image" Target="../media/image6.png"/><Relationship Id="rId11" Type="http://purl.oclc.org/ooxml/officeDocument/relationships/image" Target="../media/image11.png"/><Relationship Id="rId5" Type="http://purl.oclc.org/ooxml/officeDocument/relationships/image" Target="../media/image5.png"/><Relationship Id="rId10" Type="http://purl.oclc.org/ooxml/officeDocument/relationships/image" Target="../media/image10.png"/><Relationship Id="rId4" Type="http://purl.oclc.org/ooxml/officeDocument/relationships/image" Target="../media/image4.png"/><Relationship Id="rId9" Type="http://purl.oclc.org/ooxml/officeDocument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image" Target="../media/image14.png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203670</xdr:colOff>
      <xdr:row>5</xdr:row>
      <xdr:rowOff>70554</xdr:rowOff>
    </xdr:from>
    <xdr:to>
      <xdr:col>14</xdr:col>
      <xdr:colOff>82316</xdr:colOff>
      <xdr:row>11</xdr:row>
      <xdr:rowOff>138759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543C01D-EC20-7142-8F60-62A97A8C4415}"/>
            </a:ext>
          </a:extLst>
        </xdr:cNvPr>
        <xdr:cNvSpPr txBox="1"/>
      </xdr:nvSpPr>
      <xdr:spPr>
        <a:xfrm>
          <a:off x="4331170" y="1086554"/>
          <a:ext cx="7308146" cy="12874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800" b="1"/>
        </a:p>
        <a:p>
          <a:pPr algn="ctr"/>
          <a:r>
            <a:rPr lang="en-US" sz="1800" b="1"/>
            <a:t>Michigan</a:t>
          </a:r>
          <a:r>
            <a:rPr lang="en-US" sz="1800"/>
            <a:t> (12-2) @</a:t>
          </a:r>
          <a:r>
            <a:rPr lang="en-US" sz="1800" baseline="0%"/>
            <a:t> </a:t>
          </a:r>
          <a:r>
            <a:rPr lang="en-US" sz="1800" b="1" baseline="0%"/>
            <a:t>Michigan St. </a:t>
          </a:r>
          <a:r>
            <a:rPr lang="en-US" sz="1800" baseline="0%"/>
            <a:t>(10-4)</a:t>
          </a:r>
        </a:p>
        <a:p>
          <a:pPr algn="ctr"/>
          <a:endParaRPr lang="en-US" sz="1800" baseline="0%"/>
        </a:p>
        <a:p>
          <a:pPr algn="ctr"/>
          <a:r>
            <a:rPr lang="en-US" sz="1800" baseline="0%"/>
            <a:t>1-21-2018</a:t>
          </a:r>
        </a:p>
      </xdr:txBody>
    </xdr:sp>
    <xdr:clientData/>
  </xdr:twoCellAnchor>
  <xdr:oneCellAnchor>
    <xdr:from>
      <xdr:col>1</xdr:col>
      <xdr:colOff>392276</xdr:colOff>
      <xdr:row>5</xdr:row>
      <xdr:rowOff>117593</xdr:rowOff>
    </xdr:from>
    <xdr:ext cx="1669221" cy="1218073"/>
    <xdr:pic>
      <xdr:nvPicPr>
        <xdr:cNvPr id="3" name="Picture 2" descr="Image result for university of michigan logo">
          <a:extLst>
            <a:ext uri="{FF2B5EF4-FFF2-40B4-BE49-F238E27FC236}">
              <a16:creationId xmlns:a16="http://schemas.microsoft.com/office/drawing/2014/main" id="{6DDC99FA-BBBD-FF49-99F4-7ECAF015820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7776" y="1133593"/>
          <a:ext cx="1669221" cy="1218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378925</xdr:colOff>
      <xdr:row>5</xdr:row>
      <xdr:rowOff>1496</xdr:rowOff>
    </xdr:from>
    <xdr:ext cx="1282895" cy="1503218"/>
    <xdr:pic>
      <xdr:nvPicPr>
        <xdr:cNvPr id="4" name="Picture 3" descr="Image result for michigan state logo">
          <a:extLst>
            <a:ext uri="{FF2B5EF4-FFF2-40B4-BE49-F238E27FC236}">
              <a16:creationId xmlns:a16="http://schemas.microsoft.com/office/drawing/2014/main" id="{0E995990-726C-2047-B932-2B0F46FF2D5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5925" y="1017496"/>
          <a:ext cx="1282895" cy="1503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35559</xdr:colOff>
      <xdr:row>5</xdr:row>
      <xdr:rowOff>146782</xdr:rowOff>
    </xdr:from>
    <xdr:ext cx="1590157" cy="1161506"/>
    <xdr:pic>
      <xdr:nvPicPr>
        <xdr:cNvPr id="5" name="Picture 4" descr="Image result for university of michigan logo">
          <a:extLst>
            <a:ext uri="{FF2B5EF4-FFF2-40B4-BE49-F238E27FC236}">
              <a16:creationId xmlns:a16="http://schemas.microsoft.com/office/drawing/2014/main" id="{922FDB27-2ABE-B64B-A688-1CCFF288460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98559" y="1162782"/>
          <a:ext cx="1590157" cy="11615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42</xdr:col>
      <xdr:colOff>172703</xdr:colOff>
      <xdr:row>5</xdr:row>
      <xdr:rowOff>54669</xdr:rowOff>
    </xdr:from>
    <xdr:ext cx="1139984" cy="1340533"/>
    <xdr:pic>
      <xdr:nvPicPr>
        <xdr:cNvPr id="6" name="Picture 5" descr="Image result for michigan state logo">
          <a:extLst>
            <a:ext uri="{FF2B5EF4-FFF2-40B4-BE49-F238E27FC236}">
              <a16:creationId xmlns:a16="http://schemas.microsoft.com/office/drawing/2014/main" id="{DCC7E1D2-5CDF-D04D-8973-70EE35B662F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43703" y="1070669"/>
          <a:ext cx="1139984" cy="13405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31</xdr:col>
      <xdr:colOff>250982</xdr:colOff>
      <xdr:row>5</xdr:row>
      <xdr:rowOff>84386</xdr:rowOff>
    </xdr:from>
    <xdr:to>
      <xdr:col>40</xdr:col>
      <xdr:colOff>135052</xdr:colOff>
      <xdr:row>11</xdr:row>
      <xdr:rowOff>200002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E1AF287-49DD-934B-98BD-DF744D7EE94F}"/>
            </a:ext>
          </a:extLst>
        </xdr:cNvPr>
        <xdr:cNvSpPr txBox="1"/>
      </xdr:nvSpPr>
      <xdr:spPr>
        <a:xfrm>
          <a:off x="25841482" y="1100386"/>
          <a:ext cx="7313570" cy="13348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800" b="1"/>
        </a:p>
        <a:p>
          <a:pPr algn="ctr"/>
          <a:r>
            <a:rPr lang="en-US" sz="1800" b="1"/>
            <a:t>Player Season Stats</a:t>
          </a:r>
          <a:endParaRPr lang="en-US" sz="1800" baseline="0%"/>
        </a:p>
        <a:p>
          <a:pPr algn="ctr"/>
          <a:endParaRPr lang="en-US" sz="1800" baseline="0%"/>
        </a:p>
        <a:p>
          <a:pPr algn="ctr"/>
          <a:r>
            <a:rPr lang="en-US" sz="1800" baseline="0%"/>
            <a:t>1-21-2018</a:t>
          </a:r>
        </a:p>
      </xdr:txBody>
    </xdr:sp>
    <xdr:clientData/>
  </xdr:twoCellAnchor>
  <xdr:oneCellAnchor>
    <xdr:from>
      <xdr:col>54</xdr:col>
      <xdr:colOff>348826</xdr:colOff>
      <xdr:row>5</xdr:row>
      <xdr:rowOff>49415</xdr:rowOff>
    </xdr:from>
    <xdr:ext cx="1604605" cy="1130746"/>
    <xdr:pic>
      <xdr:nvPicPr>
        <xdr:cNvPr id="8" name="Picture 7" descr="Image result for university of michigan logo">
          <a:extLst>
            <a:ext uri="{FF2B5EF4-FFF2-40B4-BE49-F238E27FC236}">
              <a16:creationId xmlns:a16="http://schemas.microsoft.com/office/drawing/2014/main" id="{4B4058EC-7CEE-DB44-9EB3-80E5DAC00C2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52426" y="1065415"/>
          <a:ext cx="1604605" cy="11307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71</xdr:col>
      <xdr:colOff>83424</xdr:colOff>
      <xdr:row>4</xdr:row>
      <xdr:rowOff>84093</xdr:rowOff>
    </xdr:from>
    <xdr:ext cx="1237376" cy="1407162"/>
    <xdr:pic>
      <xdr:nvPicPr>
        <xdr:cNvPr id="9" name="Picture 8" descr="Image result for michigan state logo">
          <a:extLst>
            <a:ext uri="{FF2B5EF4-FFF2-40B4-BE49-F238E27FC236}">
              <a16:creationId xmlns:a16="http://schemas.microsoft.com/office/drawing/2014/main" id="{61EC60C2-7198-A041-9E6C-2DFC00FE498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54624" y="896893"/>
          <a:ext cx="1237376" cy="14071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60</xdr:col>
      <xdr:colOff>140915</xdr:colOff>
      <xdr:row>4</xdr:row>
      <xdr:rowOff>113829</xdr:rowOff>
    </xdr:from>
    <xdr:to>
      <xdr:col>69</xdr:col>
      <xdr:colOff>254001</xdr:colOff>
      <xdr:row>11</xdr:row>
      <xdr:rowOff>26245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8EEBCD6-C574-CD4B-9D15-D27EE9D708AB}"/>
            </a:ext>
          </a:extLst>
        </xdr:cNvPr>
        <xdr:cNvSpPr txBox="1"/>
      </xdr:nvSpPr>
      <xdr:spPr>
        <a:xfrm>
          <a:off x="31569182" y="926629"/>
          <a:ext cx="4075486" cy="13348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800" b="1"/>
        </a:p>
        <a:p>
          <a:pPr algn="ctr"/>
          <a:r>
            <a:rPr lang="en-US" sz="1800" b="1" baseline="0%"/>
            <a:t>Player Season Stats /MIN</a:t>
          </a:r>
        </a:p>
        <a:p>
          <a:pPr algn="ctr"/>
          <a:endParaRPr lang="en-US" sz="1800" baseline="0%"/>
        </a:p>
        <a:p>
          <a:pPr algn="ctr"/>
          <a:r>
            <a:rPr lang="en-US" sz="1800" baseline="0%"/>
            <a:t>1-21-2018</a:t>
          </a:r>
        </a:p>
      </xdr:txBody>
    </xdr:sp>
    <xdr:clientData/>
  </xdr:twoCellAnchor>
  <xdr:oneCellAnchor>
    <xdr:from>
      <xdr:col>0</xdr:col>
      <xdr:colOff>139701</xdr:colOff>
      <xdr:row>30</xdr:row>
      <xdr:rowOff>12700</xdr:rowOff>
    </xdr:from>
    <xdr:ext cx="562220" cy="652318"/>
    <xdr:pic>
      <xdr:nvPicPr>
        <xdr:cNvPr id="11" name="Picture 10" descr="Image result for michigan state logo">
          <a:extLst>
            <a:ext uri="{FF2B5EF4-FFF2-40B4-BE49-F238E27FC236}">
              <a16:creationId xmlns:a16="http://schemas.microsoft.com/office/drawing/2014/main" id="{92A374AE-F575-0D45-AB3C-09069792C3F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1" y="6108700"/>
          <a:ext cx="562220" cy="6523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127000</xdr:colOff>
      <xdr:row>18</xdr:row>
      <xdr:rowOff>76200</xdr:rowOff>
    </xdr:from>
    <xdr:ext cx="562220" cy="652318"/>
    <xdr:pic>
      <xdr:nvPicPr>
        <xdr:cNvPr id="12" name="Picture 11" descr="Image result for michigan state logo">
          <a:extLst>
            <a:ext uri="{FF2B5EF4-FFF2-40B4-BE49-F238E27FC236}">
              <a16:creationId xmlns:a16="http://schemas.microsoft.com/office/drawing/2014/main" id="{A1838F24-3014-2742-A7D6-CEFC21EDE47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3733800"/>
          <a:ext cx="562220" cy="6523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101600</xdr:colOff>
      <xdr:row>41</xdr:row>
      <xdr:rowOff>177800</xdr:rowOff>
    </xdr:from>
    <xdr:ext cx="562220" cy="652318"/>
    <xdr:pic>
      <xdr:nvPicPr>
        <xdr:cNvPr id="13" name="Picture 12" descr="Image result for michigan state logo">
          <a:extLst>
            <a:ext uri="{FF2B5EF4-FFF2-40B4-BE49-F238E27FC236}">
              <a16:creationId xmlns:a16="http://schemas.microsoft.com/office/drawing/2014/main" id="{DFC8A2E2-6F73-C943-8509-90041BC2969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8509000"/>
          <a:ext cx="562220" cy="6523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114301</xdr:colOff>
      <xdr:row>24</xdr:row>
      <xdr:rowOff>158919</xdr:rowOff>
    </xdr:from>
    <xdr:ext cx="584200" cy="424154"/>
    <xdr:pic>
      <xdr:nvPicPr>
        <xdr:cNvPr id="14" name="Picture 13" descr="Image result for university of michigan logo">
          <a:extLst>
            <a:ext uri="{FF2B5EF4-FFF2-40B4-BE49-F238E27FC236}">
              <a16:creationId xmlns:a16="http://schemas.microsoft.com/office/drawing/2014/main" id="{C4BDABC4-DAC8-F84C-970E-35109AABDC1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5035719"/>
          <a:ext cx="584200" cy="4241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101600</xdr:colOff>
      <xdr:row>36</xdr:row>
      <xdr:rowOff>152400</xdr:rowOff>
    </xdr:from>
    <xdr:ext cx="584200" cy="424154"/>
    <xdr:pic>
      <xdr:nvPicPr>
        <xdr:cNvPr id="15" name="Picture 14" descr="Image result for university of michigan logo">
          <a:extLst>
            <a:ext uri="{FF2B5EF4-FFF2-40B4-BE49-F238E27FC236}">
              <a16:creationId xmlns:a16="http://schemas.microsoft.com/office/drawing/2014/main" id="{9DE8A262-0BF4-1E4F-8AEA-0750BB74E02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7467600"/>
          <a:ext cx="584200" cy="4241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88900</xdr:colOff>
      <xdr:row>48</xdr:row>
      <xdr:rowOff>139700</xdr:rowOff>
    </xdr:from>
    <xdr:ext cx="584200" cy="424154"/>
    <xdr:pic>
      <xdr:nvPicPr>
        <xdr:cNvPr id="16" name="Picture 15" descr="Image result for university of michigan logo">
          <a:extLst>
            <a:ext uri="{FF2B5EF4-FFF2-40B4-BE49-F238E27FC236}">
              <a16:creationId xmlns:a16="http://schemas.microsoft.com/office/drawing/2014/main" id="{D9F736B1-8E4D-374B-AAA4-B3012373655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9893300"/>
          <a:ext cx="584200" cy="4241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285750</xdr:colOff>
      <xdr:row>37</xdr:row>
      <xdr:rowOff>158750</xdr:rowOff>
    </xdr:from>
    <xdr:ext cx="955993" cy="1101358"/>
    <xdr:pic>
      <xdr:nvPicPr>
        <xdr:cNvPr id="17" name="Picture 16" descr="Image result for michigan state logo">
          <a:extLst>
            <a:ext uri="{FF2B5EF4-FFF2-40B4-BE49-F238E27FC236}">
              <a16:creationId xmlns:a16="http://schemas.microsoft.com/office/drawing/2014/main" id="{ED4DD9E2-9B40-E94E-955B-CADF82C7BE2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1250" y="7677150"/>
          <a:ext cx="955993" cy="1101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127000</xdr:colOff>
      <xdr:row>62</xdr:row>
      <xdr:rowOff>158750</xdr:rowOff>
    </xdr:from>
    <xdr:ext cx="562220" cy="659911"/>
    <xdr:pic>
      <xdr:nvPicPr>
        <xdr:cNvPr id="18" name="Picture 17" descr="Image result for michigan state logo">
          <a:extLst>
            <a:ext uri="{FF2B5EF4-FFF2-40B4-BE49-F238E27FC236}">
              <a16:creationId xmlns:a16="http://schemas.microsoft.com/office/drawing/2014/main" id="{EF936057-4C47-424D-B689-FCD18E600C3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12757150"/>
          <a:ext cx="562220" cy="6599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95250</xdr:colOff>
      <xdr:row>55</xdr:row>
      <xdr:rowOff>190500</xdr:rowOff>
    </xdr:from>
    <xdr:ext cx="584200" cy="420979"/>
    <xdr:pic>
      <xdr:nvPicPr>
        <xdr:cNvPr id="19" name="Picture 18" descr="Image result for university of michigan logo">
          <a:extLst>
            <a:ext uri="{FF2B5EF4-FFF2-40B4-BE49-F238E27FC236}">
              <a16:creationId xmlns:a16="http://schemas.microsoft.com/office/drawing/2014/main" id="{D9645A7B-F394-194E-9E58-18F0FAD9A06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1366500"/>
          <a:ext cx="584200" cy="4209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174625</xdr:colOff>
      <xdr:row>19</xdr:row>
      <xdr:rowOff>41256</xdr:rowOff>
    </xdr:from>
    <xdr:ext cx="1163109" cy="840849"/>
    <xdr:pic>
      <xdr:nvPicPr>
        <xdr:cNvPr id="20" name="Picture 19" descr="Image result for university of michigan logo">
          <a:extLst>
            <a:ext uri="{FF2B5EF4-FFF2-40B4-BE49-F238E27FC236}">
              <a16:creationId xmlns:a16="http://schemas.microsoft.com/office/drawing/2014/main" id="{E6FB4ADF-EE21-BA45-8A37-4DA8281F0A9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10125" y="3902056"/>
          <a:ext cx="1163109" cy="840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50</xdr:col>
      <xdr:colOff>285750</xdr:colOff>
      <xdr:row>37</xdr:row>
      <xdr:rowOff>158750</xdr:rowOff>
    </xdr:from>
    <xdr:ext cx="955993" cy="1101358"/>
    <xdr:pic>
      <xdr:nvPicPr>
        <xdr:cNvPr id="21" name="Picture 20" descr="Image result for michigan state logo">
          <a:extLst>
            <a:ext uri="{FF2B5EF4-FFF2-40B4-BE49-F238E27FC236}">
              <a16:creationId xmlns:a16="http://schemas.microsoft.com/office/drawing/2014/main" id="{0480E2AE-F5FD-AE4D-B228-F7A1A0387AC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72283" y="7677150"/>
          <a:ext cx="955993" cy="1101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50</xdr:col>
      <xdr:colOff>174625</xdr:colOff>
      <xdr:row>19</xdr:row>
      <xdr:rowOff>41256</xdr:rowOff>
    </xdr:from>
    <xdr:ext cx="1163109" cy="840849"/>
    <xdr:pic>
      <xdr:nvPicPr>
        <xdr:cNvPr id="22" name="Picture 21" descr="Image result for university of michigan logo">
          <a:extLst>
            <a:ext uri="{FF2B5EF4-FFF2-40B4-BE49-F238E27FC236}">
              <a16:creationId xmlns:a16="http://schemas.microsoft.com/office/drawing/2014/main" id="{A75DC145-79D4-E442-ADC5-ADF81D44247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1158" y="3902056"/>
          <a:ext cx="1163109" cy="840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purl.oclc.org/ooxml/drawingml/spreadsheetDrawing" xmlns:a="http://purl.oclc.org/ooxml/drawingml/main">
  <xdr:twoCellAnchor editAs="oneCell">
    <xdr:from>
      <xdr:col>1</xdr:col>
      <xdr:colOff>710342</xdr:colOff>
      <xdr:row>2</xdr:row>
      <xdr:rowOff>9227</xdr:rowOff>
    </xdr:from>
    <xdr:to>
      <xdr:col>5</xdr:col>
      <xdr:colOff>110436</xdr:colOff>
      <xdr:row>9</xdr:row>
      <xdr:rowOff>22481</xdr:rowOff>
    </xdr:to>
    <xdr:pic>
      <xdr:nvPicPr>
        <xdr:cNvPr id="2" name="Picture 1" descr="Image result for university of michigan logo">
          <a:extLst>
            <a:ext uri="{FF2B5EF4-FFF2-40B4-BE49-F238E27FC236}">
              <a16:creationId xmlns:a16="http://schemas.microsoft.com/office/drawing/2014/main" id="{33D441C9-1AE2-9F4D-8155-2B321D61CC3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5842" y="415627"/>
          <a:ext cx="1940094" cy="1435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216928</xdr:colOff>
      <xdr:row>2</xdr:row>
      <xdr:rowOff>41302</xdr:rowOff>
    </xdr:from>
    <xdr:to>
      <xdr:col>13</xdr:col>
      <xdr:colOff>26504</xdr:colOff>
      <xdr:row>8</xdr:row>
      <xdr:rowOff>176584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03FC316-5886-4C42-8646-606BBE094CD4}"/>
            </a:ext>
          </a:extLst>
        </xdr:cNvPr>
        <xdr:cNvSpPr txBox="1"/>
      </xdr:nvSpPr>
      <xdr:spPr>
        <a:xfrm>
          <a:off x="4026928" y="447702"/>
          <a:ext cx="2921076" cy="13544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/>
            <a:t>Michigan Player Rotations</a:t>
          </a:r>
        </a:p>
        <a:p>
          <a:pPr algn="ctr"/>
          <a:endParaRPr lang="en-US" sz="1100"/>
        </a:p>
        <a:p>
          <a:pPr algn="ctr"/>
          <a:r>
            <a:rPr lang="en-US" sz="1400"/>
            <a:t>2018-19</a:t>
          </a:r>
        </a:p>
      </xdr:txBody>
    </xdr:sp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6</xdr:col>
      <xdr:colOff>216928</xdr:colOff>
      <xdr:row>2</xdr:row>
      <xdr:rowOff>41302</xdr:rowOff>
    </xdr:from>
    <xdr:to>
      <xdr:col>13</xdr:col>
      <xdr:colOff>26504</xdr:colOff>
      <xdr:row>8</xdr:row>
      <xdr:rowOff>176584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248F532-30E1-A14B-9A3B-64E7383EE061}"/>
            </a:ext>
          </a:extLst>
        </xdr:cNvPr>
        <xdr:cNvSpPr txBox="1"/>
      </xdr:nvSpPr>
      <xdr:spPr>
        <a:xfrm>
          <a:off x="4026928" y="447702"/>
          <a:ext cx="2921076" cy="13544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/>
            <a:t>MSU Player Rotations</a:t>
          </a:r>
        </a:p>
        <a:p>
          <a:pPr algn="ctr"/>
          <a:endParaRPr lang="en-US" sz="1100"/>
        </a:p>
        <a:p>
          <a:pPr algn="ctr"/>
          <a:r>
            <a:rPr lang="en-US" sz="1400"/>
            <a:t>2018-19</a:t>
          </a:r>
        </a:p>
      </xdr:txBody>
    </xdr:sp>
    <xdr:clientData/>
  </xdr:twoCellAnchor>
  <xdr:oneCellAnchor>
    <xdr:from>
      <xdr:col>1</xdr:col>
      <xdr:colOff>1126164</xdr:colOff>
      <xdr:row>1</xdr:row>
      <xdr:rowOff>26432</xdr:rowOff>
    </xdr:from>
    <xdr:ext cx="1454803" cy="1676015"/>
    <xdr:pic>
      <xdr:nvPicPr>
        <xdr:cNvPr id="4" name="Picture 3" descr="Image result for michigan state logo">
          <a:extLst>
            <a:ext uri="{FF2B5EF4-FFF2-40B4-BE49-F238E27FC236}">
              <a16:creationId xmlns:a16="http://schemas.microsoft.com/office/drawing/2014/main" id="{E3C2BB3F-3173-B144-8B8B-84BD7A1E9FC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5519" y="231271"/>
          <a:ext cx="1454803" cy="16760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101600</xdr:colOff>
          <xdr:row>2</xdr:row>
          <xdr:rowOff>76200</xdr:rowOff>
        </xdr:from>
        <xdr:to>
          <xdr:col>9</xdr:col>
          <xdr:colOff>457200</xdr:colOff>
          <xdr:row>6</xdr:row>
          <xdr:rowOff>139700</xdr:rowOff>
        </xdr:to>
        <xdr:sp macro="" textlink="">
          <xdr:nvSpPr>
            <xdr:cNvPr id="4097" name="Comment 1" hidden="1">
              <a:extLst>
                <a:ext uri="{FF2B5EF4-FFF2-40B4-BE49-F238E27FC236}">
                  <a16:creationId xmlns:a16="http://schemas.microsoft.com/office/drawing/2014/main" id="{208A233A-99CE-694A-A290-764396C0414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66700" y="482600"/>
              <a:ext cx="13208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total minutes played together as a lineup</a:t>
              </a:r>
            </a:p>
          </xdr:txBody>
        </xdr:sp>
        <xdr:clientData/>
      </xdr:twoCellAnchor>
    </mc:Fallback>
  </mc:AlternateContent>
</xdr:wsDr>
</file>

<file path=xl/drawings/drawing5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12700</xdr:colOff>
          <xdr:row>3</xdr:row>
          <xdr:rowOff>139700</xdr:rowOff>
        </xdr:from>
        <xdr:to>
          <xdr:col>7</xdr:col>
          <xdr:colOff>1333500</xdr:colOff>
          <xdr:row>8</xdr:row>
          <xdr:rowOff>0</xdr:rowOff>
        </xdr:to>
        <xdr:sp macro="" textlink="">
          <xdr:nvSpPr>
            <xdr:cNvPr id="5121" name="Comment 1" hidden="1">
              <a:extLst>
                <a:ext uri="{FF2B5EF4-FFF2-40B4-BE49-F238E27FC236}">
                  <a16:creationId xmlns:a16="http://schemas.microsoft.com/office/drawing/2014/main" id="{BD26387E-04AE-3440-B02D-ABA200CE83A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17300" y="749300"/>
              <a:ext cx="13208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total minutes played together as a lineup</a:t>
              </a:r>
            </a:p>
          </xdr:txBody>
        </xdr:sp>
        <xdr:clientData/>
      </xdr:twoCellAnchor>
    </mc:Fallback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/Users/cindygu/Michigan%20WBB/Plus%20Minus%20All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Index"/>
      <sheetName val="Players"/>
      <sheetName val="All Lineups"/>
      <sheetName val="All Lineups 18-19"/>
      <sheetName val="Player Totals 18-19"/>
      <sheetName val="All Lineups 19-20"/>
      <sheetName val="Player Totals 19-20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purl.oclc.org/ooxml/officeDocument/relationships/comments" Target="../comments2.xml"/><Relationship Id="rId2" Type="http://schemas.openxmlformats.org/officeDocument/2006/relationships/vmlDrawing" Target="../drawings/vmlDrawing2.vml"/><Relationship Id="rId1" Type="http://purl.oclc.org/ooxml/officeDocument/relationships/drawing" Target="../drawings/drawing5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78DC-DBA7-8749-80FC-836ED6ECB66A}">
  <dimension ref="B7:BZ103"/>
  <sheetViews>
    <sheetView zoomScale="85" zoomScaleNormal="82" workbookViewId="0">
      <selection activeCell="L57" sqref="L57"/>
    </sheetView>
  </sheetViews>
  <sheetFormatPr baseColWidth="10" defaultRowHeight="16" x14ac:dyDescent="0.2"/>
  <cols>
    <col min="2" max="2" width="15.83203125" customWidth="1"/>
    <col min="3" max="20" width="5.83203125" customWidth="1"/>
    <col min="24" max="24" width="15.83203125" customWidth="1"/>
    <col min="25" max="49" width="5.83203125" customWidth="1"/>
    <col min="53" max="53" width="15.83203125" customWidth="1"/>
    <col min="54" max="78" width="5.83203125" customWidth="1"/>
  </cols>
  <sheetData>
    <row r="7" spans="2:78" x14ac:dyDescent="0.2">
      <c r="Q7" s="2"/>
    </row>
    <row r="14" spans="2:78" x14ac:dyDescent="0.2">
      <c r="B14" t="s">
        <v>0</v>
      </c>
    </row>
    <row r="15" spans="2:78" x14ac:dyDescent="0.2">
      <c r="B15" t="s">
        <v>1</v>
      </c>
      <c r="X15" s="2"/>
      <c r="Y15" s="2"/>
      <c r="Z15" s="2"/>
      <c r="AA15" s="2"/>
      <c r="AB15" s="2"/>
      <c r="AC15" s="2"/>
      <c r="AD15" s="2"/>
      <c r="AE15" s="3"/>
      <c r="AF15" s="3"/>
      <c r="AG15" s="3"/>
      <c r="AH15" s="2"/>
      <c r="AI15" s="2"/>
      <c r="AJ15" s="3" t="s">
        <v>2</v>
      </c>
      <c r="AK15" s="2"/>
      <c r="AL15" s="2"/>
      <c r="AM15" s="2"/>
      <c r="AN15" s="2"/>
      <c r="BA15" s="2"/>
      <c r="BB15" s="2"/>
      <c r="BC15" s="2"/>
      <c r="BD15" s="2"/>
      <c r="BE15" s="2"/>
      <c r="BF15" s="2"/>
      <c r="BG15" s="2"/>
      <c r="BH15" s="3"/>
      <c r="BI15" s="3"/>
      <c r="BJ15" s="3"/>
      <c r="BK15" s="2"/>
      <c r="BL15" s="2"/>
      <c r="BM15" s="3" t="s">
        <v>2</v>
      </c>
      <c r="BN15" s="2"/>
      <c r="BO15" s="2"/>
      <c r="BP15" s="2"/>
      <c r="BQ15" s="2"/>
    </row>
    <row r="16" spans="2:78" x14ac:dyDescent="0.2">
      <c r="B16" t="s">
        <v>3</v>
      </c>
      <c r="X16" s="4" t="s">
        <v>4</v>
      </c>
      <c r="Y16" s="5" t="s">
        <v>5</v>
      </c>
      <c r="Z16" s="6" t="s">
        <v>6</v>
      </c>
      <c r="AA16" s="6" t="s">
        <v>7</v>
      </c>
      <c r="AB16" s="6" t="s">
        <v>8</v>
      </c>
      <c r="AC16" s="6" t="s">
        <v>9</v>
      </c>
      <c r="AD16" s="6" t="s">
        <v>10</v>
      </c>
      <c r="AE16" s="6" t="s">
        <v>11</v>
      </c>
      <c r="AF16" s="7" t="s">
        <v>12</v>
      </c>
      <c r="AG16" s="6" t="s">
        <v>13</v>
      </c>
      <c r="AH16" s="6" t="s">
        <v>14</v>
      </c>
      <c r="AI16" s="7" t="s">
        <v>15</v>
      </c>
      <c r="AJ16" s="6" t="s">
        <v>16</v>
      </c>
      <c r="AK16" s="6" t="s">
        <v>17</v>
      </c>
      <c r="AL16" s="7" t="s">
        <v>18</v>
      </c>
      <c r="AM16" s="6" t="s">
        <v>19</v>
      </c>
      <c r="AN16" s="6" t="s">
        <v>20</v>
      </c>
      <c r="AO16" s="7" t="s">
        <v>21</v>
      </c>
      <c r="AP16" s="6" t="s">
        <v>22</v>
      </c>
      <c r="AQ16" s="6" t="s">
        <v>23</v>
      </c>
      <c r="AR16" s="6" t="s">
        <v>24</v>
      </c>
      <c r="AS16" s="6" t="s">
        <v>25</v>
      </c>
      <c r="AT16" s="6" t="s">
        <v>26</v>
      </c>
      <c r="AU16" s="6" t="s">
        <v>27</v>
      </c>
      <c r="AV16" s="6" t="s">
        <v>28</v>
      </c>
      <c r="AW16" s="6" t="s">
        <v>29</v>
      </c>
      <c r="BA16" s="4" t="s">
        <v>4</v>
      </c>
      <c r="BB16" s="5" t="s">
        <v>5</v>
      </c>
      <c r="BC16" s="6" t="s">
        <v>6</v>
      </c>
      <c r="BD16" s="6" t="s">
        <v>7</v>
      </c>
      <c r="BE16" s="6" t="s">
        <v>8</v>
      </c>
      <c r="BF16" s="6" t="s">
        <v>9</v>
      </c>
      <c r="BG16" s="6" t="s">
        <v>10</v>
      </c>
      <c r="BH16" s="6" t="s">
        <v>11</v>
      </c>
      <c r="BI16" s="7" t="s">
        <v>12</v>
      </c>
      <c r="BJ16" s="6" t="s">
        <v>13</v>
      </c>
      <c r="BK16" s="6" t="s">
        <v>14</v>
      </c>
      <c r="BL16" s="7" t="s">
        <v>15</v>
      </c>
      <c r="BM16" s="6" t="s">
        <v>16</v>
      </c>
      <c r="BN16" s="6" t="s">
        <v>17</v>
      </c>
      <c r="BO16" s="7" t="s">
        <v>18</v>
      </c>
      <c r="BP16" s="6" t="s">
        <v>19</v>
      </c>
      <c r="BQ16" s="6" t="s">
        <v>20</v>
      </c>
      <c r="BR16" s="7" t="s">
        <v>21</v>
      </c>
      <c r="BS16" s="6" t="s">
        <v>22</v>
      </c>
      <c r="BT16" s="6" t="s">
        <v>23</v>
      </c>
      <c r="BU16" s="6" t="s">
        <v>24</v>
      </c>
      <c r="BV16" s="6" t="s">
        <v>25</v>
      </c>
      <c r="BW16" s="6" t="s">
        <v>26</v>
      </c>
      <c r="BX16" s="6" t="s">
        <v>27</v>
      </c>
      <c r="BY16" s="6" t="s">
        <v>28</v>
      </c>
      <c r="BZ16" s="6" t="s">
        <v>29</v>
      </c>
    </row>
    <row r="17" spans="2:78" x14ac:dyDescent="0.2">
      <c r="X17" t="s">
        <v>30</v>
      </c>
      <c r="Y17" s="9">
        <v>1</v>
      </c>
      <c r="Z17" t="s">
        <v>31</v>
      </c>
      <c r="AA17">
        <v>34</v>
      </c>
      <c r="AB17">
        <v>31</v>
      </c>
      <c r="AC17">
        <v>10.199999999999999</v>
      </c>
      <c r="AD17">
        <v>3.3</v>
      </c>
      <c r="AE17">
        <v>8.1</v>
      </c>
      <c r="AF17">
        <v>40.5</v>
      </c>
      <c r="AG17">
        <v>1.3</v>
      </c>
      <c r="AH17">
        <v>2.7</v>
      </c>
      <c r="AI17">
        <v>48.4</v>
      </c>
      <c r="AJ17">
        <v>1.9</v>
      </c>
      <c r="AK17">
        <v>5.3</v>
      </c>
      <c r="AL17">
        <v>36.5</v>
      </c>
      <c r="AM17">
        <v>1.8</v>
      </c>
      <c r="AN17">
        <v>2</v>
      </c>
      <c r="AO17">
        <v>89.6</v>
      </c>
      <c r="AP17">
        <v>0.3</v>
      </c>
      <c r="AQ17">
        <v>2.8</v>
      </c>
      <c r="AR17">
        <v>3</v>
      </c>
      <c r="AS17">
        <v>1.2</v>
      </c>
      <c r="AT17">
        <v>1.5</v>
      </c>
      <c r="AU17">
        <v>1.1000000000000001</v>
      </c>
      <c r="AV17">
        <v>0.1</v>
      </c>
      <c r="AW17">
        <v>2.2999999999999998</v>
      </c>
      <c r="AX17" s="1"/>
      <c r="BA17" t="s">
        <v>30</v>
      </c>
      <c r="BB17" s="9">
        <v>1</v>
      </c>
      <c r="BC17" t="s">
        <v>31</v>
      </c>
      <c r="BD17">
        <v>34</v>
      </c>
      <c r="BE17">
        <v>31</v>
      </c>
      <c r="BF17">
        <f>AC17/$AB17</f>
        <v>0.32903225806451608</v>
      </c>
      <c r="BG17">
        <f>AD17/$AB17</f>
        <v>0.1064516129032258</v>
      </c>
      <c r="BH17">
        <f>AE17/$AB17</f>
        <v>0.26129032258064516</v>
      </c>
      <c r="BI17">
        <f>AF17</f>
        <v>40.5</v>
      </c>
      <c r="BJ17">
        <f>AG17/$AB17</f>
        <v>4.1935483870967745E-2</v>
      </c>
      <c r="BK17">
        <f>AH17/$AB17</f>
        <v>8.7096774193548387E-2</v>
      </c>
      <c r="BL17">
        <f>AI17</f>
        <v>48.4</v>
      </c>
      <c r="BM17">
        <f>AJ17/$AB17</f>
        <v>6.1290322580645158E-2</v>
      </c>
      <c r="BN17">
        <f>AK17/$AB17</f>
        <v>0.17096774193548386</v>
      </c>
      <c r="BO17">
        <f>AL17</f>
        <v>36.5</v>
      </c>
      <c r="BP17">
        <f>AM17/$AB17</f>
        <v>5.8064516129032261E-2</v>
      </c>
      <c r="BQ17">
        <f>AN17/$AB17</f>
        <v>6.4516129032258063E-2</v>
      </c>
      <c r="BR17">
        <f>AO17</f>
        <v>89.6</v>
      </c>
      <c r="BS17">
        <f t="shared" ref="BS17:BZ17" si="0">AP17/$AB17</f>
        <v>9.6774193548387101E-3</v>
      </c>
      <c r="BT17">
        <f t="shared" si="0"/>
        <v>9.0322580645161285E-2</v>
      </c>
      <c r="BU17">
        <f t="shared" si="0"/>
        <v>9.6774193548387094E-2</v>
      </c>
      <c r="BV17">
        <f t="shared" si="0"/>
        <v>3.870967741935484E-2</v>
      </c>
      <c r="BW17">
        <f t="shared" si="0"/>
        <v>4.8387096774193547E-2</v>
      </c>
      <c r="BX17">
        <f t="shared" si="0"/>
        <v>3.5483870967741936E-2</v>
      </c>
      <c r="BY17">
        <f t="shared" si="0"/>
        <v>3.2258064516129032E-3</v>
      </c>
      <c r="BZ17">
        <f t="shared" si="0"/>
        <v>7.4193548387096769E-2</v>
      </c>
    </row>
    <row r="18" spans="2:78" x14ac:dyDescent="0.2">
      <c r="B18" s="2"/>
      <c r="C18" s="2"/>
      <c r="D18" s="2"/>
      <c r="E18" s="2"/>
      <c r="F18" s="2"/>
      <c r="G18" s="2"/>
      <c r="H18" s="2"/>
      <c r="I18" s="3"/>
      <c r="J18" s="3" t="s">
        <v>32</v>
      </c>
      <c r="K18" s="2"/>
      <c r="L18" s="2"/>
      <c r="M18" s="2"/>
      <c r="N18" s="2"/>
      <c r="O18" s="2"/>
      <c r="P18" s="2"/>
      <c r="Q18" s="2"/>
      <c r="R18" s="2"/>
      <c r="S18" s="2"/>
      <c r="T18" s="2"/>
      <c r="X18" t="s">
        <v>33</v>
      </c>
      <c r="Y18" s="9">
        <v>6</v>
      </c>
      <c r="Z18" t="s">
        <v>31</v>
      </c>
      <c r="AA18">
        <v>27</v>
      </c>
      <c r="AB18">
        <v>29.8</v>
      </c>
      <c r="AC18">
        <v>6.9</v>
      </c>
      <c r="AD18">
        <v>3</v>
      </c>
      <c r="AE18">
        <v>7.5</v>
      </c>
      <c r="AF18">
        <v>39.6</v>
      </c>
      <c r="AG18">
        <v>2.7</v>
      </c>
      <c r="AH18">
        <v>6.7</v>
      </c>
      <c r="AI18">
        <v>40.299999999999997</v>
      </c>
      <c r="AJ18">
        <v>0.3</v>
      </c>
      <c r="AK18">
        <v>0.8</v>
      </c>
      <c r="AL18">
        <v>33.299999999999997</v>
      </c>
      <c r="AM18">
        <v>0.7</v>
      </c>
      <c r="AN18">
        <v>1.2</v>
      </c>
      <c r="AO18">
        <v>59.4</v>
      </c>
      <c r="AP18">
        <v>1</v>
      </c>
      <c r="AQ18">
        <v>2.5</v>
      </c>
      <c r="AR18">
        <v>3.5</v>
      </c>
      <c r="AS18">
        <v>4.5</v>
      </c>
      <c r="AT18">
        <v>3.3</v>
      </c>
      <c r="AU18">
        <v>1.2</v>
      </c>
      <c r="AV18">
        <v>0.1</v>
      </c>
      <c r="AW18">
        <v>1.9</v>
      </c>
      <c r="AX18" s="1"/>
      <c r="BA18" t="s">
        <v>33</v>
      </c>
      <c r="BB18" s="9">
        <v>6</v>
      </c>
      <c r="BC18" t="s">
        <v>31</v>
      </c>
      <c r="BD18">
        <v>27</v>
      </c>
      <c r="BE18">
        <v>29.8</v>
      </c>
      <c r="BF18">
        <f t="shared" ref="BF18:BY30" si="1">AC18/$AB18</f>
        <v>0.23154362416107382</v>
      </c>
      <c r="BG18">
        <f t="shared" si="1"/>
        <v>0.10067114093959731</v>
      </c>
      <c r="BH18">
        <f t="shared" si="1"/>
        <v>0.25167785234899326</v>
      </c>
      <c r="BI18">
        <f t="shared" ref="BI18:BI30" si="2">AF18</f>
        <v>39.6</v>
      </c>
      <c r="BJ18">
        <f t="shared" si="1"/>
        <v>9.0604026845637592E-2</v>
      </c>
      <c r="BK18">
        <f t="shared" si="1"/>
        <v>0.22483221476510068</v>
      </c>
      <c r="BL18">
        <f t="shared" ref="BL18:BL30" si="3">AI18</f>
        <v>40.299999999999997</v>
      </c>
      <c r="BM18">
        <f t="shared" si="1"/>
        <v>1.0067114093959731E-2</v>
      </c>
      <c r="BN18">
        <f t="shared" si="1"/>
        <v>2.6845637583892617E-2</v>
      </c>
      <c r="BO18">
        <f t="shared" ref="BO18:BO30" si="4">AL18</f>
        <v>33.299999999999997</v>
      </c>
      <c r="BP18">
        <f t="shared" si="1"/>
        <v>2.3489932885906038E-2</v>
      </c>
      <c r="BQ18">
        <f t="shared" si="1"/>
        <v>4.0268456375838924E-2</v>
      </c>
      <c r="BR18">
        <f t="shared" ref="BR18:BR30" si="5">AO18</f>
        <v>59.4</v>
      </c>
      <c r="BS18">
        <f t="shared" si="1"/>
        <v>3.3557046979865772E-2</v>
      </c>
      <c r="BT18">
        <f t="shared" si="1"/>
        <v>8.3892617449664433E-2</v>
      </c>
      <c r="BU18">
        <f t="shared" si="1"/>
        <v>0.1174496644295302</v>
      </c>
      <c r="BV18">
        <f t="shared" si="1"/>
        <v>0.15100671140939598</v>
      </c>
      <c r="BW18">
        <f t="shared" si="1"/>
        <v>0.11073825503355704</v>
      </c>
      <c r="BX18">
        <f t="shared" si="1"/>
        <v>4.0268456375838924E-2</v>
      </c>
      <c r="BY18">
        <f t="shared" si="1"/>
        <v>3.3557046979865771E-3</v>
      </c>
      <c r="BZ18">
        <f t="shared" ref="BZ18:BZ30" si="6">AW18/$AB18</f>
        <v>6.3758389261744958E-2</v>
      </c>
    </row>
    <row r="19" spans="2:78" x14ac:dyDescent="0.2">
      <c r="B19" s="10"/>
      <c r="C19" s="11" t="s">
        <v>9</v>
      </c>
      <c r="D19" s="11" t="s">
        <v>10</v>
      </c>
      <c r="E19" s="11" t="s">
        <v>11</v>
      </c>
      <c r="F19" s="11" t="s">
        <v>12</v>
      </c>
      <c r="G19" s="11" t="s">
        <v>16</v>
      </c>
      <c r="H19" s="11" t="s">
        <v>17</v>
      </c>
      <c r="I19" s="11" t="s">
        <v>18</v>
      </c>
      <c r="J19" s="11" t="s">
        <v>19</v>
      </c>
      <c r="K19" s="11" t="s">
        <v>20</v>
      </c>
      <c r="L19" s="11" t="s">
        <v>21</v>
      </c>
      <c r="M19" s="11" t="s">
        <v>22</v>
      </c>
      <c r="N19" s="11" t="s">
        <v>23</v>
      </c>
      <c r="O19" s="11" t="s">
        <v>24</v>
      </c>
      <c r="P19" s="11" t="s">
        <v>25</v>
      </c>
      <c r="Q19" s="11" t="s">
        <v>26</v>
      </c>
      <c r="R19" s="11" t="s">
        <v>27</v>
      </c>
      <c r="S19" s="11" t="s">
        <v>28</v>
      </c>
      <c r="T19" s="11" t="s">
        <v>29</v>
      </c>
      <c r="X19" t="s">
        <v>34</v>
      </c>
      <c r="Y19" s="9">
        <v>11</v>
      </c>
      <c r="Z19" t="s">
        <v>31</v>
      </c>
      <c r="AA19">
        <v>34</v>
      </c>
      <c r="AB19">
        <v>26.3</v>
      </c>
      <c r="AC19">
        <v>8.6</v>
      </c>
      <c r="AD19">
        <v>3</v>
      </c>
      <c r="AE19">
        <v>7.9</v>
      </c>
      <c r="AF19">
        <v>38.1</v>
      </c>
      <c r="AG19">
        <v>2.4</v>
      </c>
      <c r="AH19">
        <v>5.9</v>
      </c>
      <c r="AI19">
        <v>40</v>
      </c>
      <c r="AJ19">
        <v>0.6</v>
      </c>
      <c r="AK19">
        <v>2</v>
      </c>
      <c r="AL19">
        <v>32.4</v>
      </c>
      <c r="AM19">
        <v>2</v>
      </c>
      <c r="AN19">
        <v>2.6</v>
      </c>
      <c r="AO19">
        <v>75.3</v>
      </c>
      <c r="AP19">
        <v>0.7</v>
      </c>
      <c r="AQ19">
        <v>3.2</v>
      </c>
      <c r="AR19">
        <v>3.9</v>
      </c>
      <c r="AS19">
        <v>2.4</v>
      </c>
      <c r="AT19">
        <v>2.2000000000000002</v>
      </c>
      <c r="AU19">
        <v>1</v>
      </c>
      <c r="AV19">
        <v>0.5</v>
      </c>
      <c r="AW19">
        <v>2.6</v>
      </c>
      <c r="AX19" s="1"/>
      <c r="BA19" t="s">
        <v>34</v>
      </c>
      <c r="BB19" s="9">
        <v>11</v>
      </c>
      <c r="BC19" t="s">
        <v>31</v>
      </c>
      <c r="BD19">
        <v>34</v>
      </c>
      <c r="BE19">
        <v>26.3</v>
      </c>
      <c r="BF19">
        <f t="shared" si="1"/>
        <v>0.32699619771863114</v>
      </c>
      <c r="BG19">
        <f t="shared" si="1"/>
        <v>0.11406844106463879</v>
      </c>
      <c r="BH19">
        <f t="shared" si="1"/>
        <v>0.30038022813688214</v>
      </c>
      <c r="BI19">
        <f t="shared" si="2"/>
        <v>38.1</v>
      </c>
      <c r="BJ19">
        <f t="shared" si="1"/>
        <v>9.1254752851711016E-2</v>
      </c>
      <c r="BK19">
        <f t="shared" si="1"/>
        <v>0.22433460076045628</v>
      </c>
      <c r="BL19">
        <f t="shared" si="3"/>
        <v>40</v>
      </c>
      <c r="BM19">
        <f t="shared" si="1"/>
        <v>2.2813688212927754E-2</v>
      </c>
      <c r="BN19">
        <f t="shared" si="1"/>
        <v>7.6045627376425853E-2</v>
      </c>
      <c r="BO19">
        <f t="shared" si="4"/>
        <v>32.4</v>
      </c>
      <c r="BP19">
        <f t="shared" si="1"/>
        <v>7.6045627376425853E-2</v>
      </c>
      <c r="BQ19">
        <f t="shared" si="1"/>
        <v>9.8859315589353611E-2</v>
      </c>
      <c r="BR19">
        <f t="shared" si="5"/>
        <v>75.3</v>
      </c>
      <c r="BS19">
        <f t="shared" si="1"/>
        <v>2.6615969581749048E-2</v>
      </c>
      <c r="BT19">
        <f t="shared" si="1"/>
        <v>0.12167300380228137</v>
      </c>
      <c r="BU19">
        <f t="shared" si="1"/>
        <v>0.14828897338403041</v>
      </c>
      <c r="BV19">
        <f t="shared" si="1"/>
        <v>9.1254752851711016E-2</v>
      </c>
      <c r="BW19">
        <f t="shared" si="1"/>
        <v>8.3650190114068448E-2</v>
      </c>
      <c r="BX19">
        <f t="shared" si="1"/>
        <v>3.8022813688212927E-2</v>
      </c>
      <c r="BY19">
        <f t="shared" si="1"/>
        <v>1.9011406844106463E-2</v>
      </c>
      <c r="BZ19">
        <f t="shared" si="6"/>
        <v>9.8859315589353611E-2</v>
      </c>
    </row>
    <row r="20" spans="2:78" x14ac:dyDescent="0.2">
      <c r="B20" s="12" t="s">
        <v>35</v>
      </c>
      <c r="C20" s="13">
        <v>33</v>
      </c>
      <c r="D20" s="14">
        <v>12</v>
      </c>
      <c r="E20" s="15">
        <v>31</v>
      </c>
      <c r="F20" s="16">
        <v>0.38700000000000001</v>
      </c>
      <c r="G20" s="17">
        <v>4</v>
      </c>
      <c r="H20" s="18">
        <v>12</v>
      </c>
      <c r="I20" s="19">
        <v>0.33300000000000002</v>
      </c>
      <c r="J20" s="20">
        <v>4</v>
      </c>
      <c r="K20" s="20">
        <v>6</v>
      </c>
      <c r="L20" s="21">
        <v>0.66700000000000004</v>
      </c>
      <c r="M20" s="20">
        <v>2</v>
      </c>
      <c r="N20" s="22">
        <v>8</v>
      </c>
      <c r="O20" s="21">
        <v>10</v>
      </c>
      <c r="P20" s="15">
        <v>9</v>
      </c>
      <c r="Q20" s="15">
        <v>7</v>
      </c>
      <c r="R20" s="20">
        <v>3</v>
      </c>
      <c r="S20" s="20">
        <v>0</v>
      </c>
      <c r="T20" s="23">
        <v>7</v>
      </c>
      <c r="X20" t="s">
        <v>36</v>
      </c>
      <c r="Y20" s="9">
        <v>16</v>
      </c>
      <c r="Z20" t="s">
        <v>37</v>
      </c>
      <c r="AA20">
        <v>34</v>
      </c>
      <c r="AB20">
        <v>25.5</v>
      </c>
      <c r="AC20">
        <v>11.8</v>
      </c>
      <c r="AD20">
        <v>4.7</v>
      </c>
      <c r="AE20">
        <v>8.9</v>
      </c>
      <c r="AF20">
        <v>52.8</v>
      </c>
      <c r="AG20">
        <v>4.7</v>
      </c>
      <c r="AH20">
        <v>8.6999999999999993</v>
      </c>
      <c r="AI20">
        <v>53.9</v>
      </c>
      <c r="AJ20">
        <v>0</v>
      </c>
      <c r="AK20">
        <v>0.2</v>
      </c>
      <c r="AL20">
        <v>0</v>
      </c>
      <c r="AM20">
        <v>2.4</v>
      </c>
      <c r="AN20">
        <v>3.3</v>
      </c>
      <c r="AO20">
        <v>73.2</v>
      </c>
      <c r="AP20">
        <v>1.8</v>
      </c>
      <c r="AQ20">
        <v>4.0999999999999996</v>
      </c>
      <c r="AR20">
        <v>5.9</v>
      </c>
      <c r="AS20">
        <v>1.8</v>
      </c>
      <c r="AT20">
        <v>2.1</v>
      </c>
      <c r="AU20">
        <v>0.5</v>
      </c>
      <c r="AV20">
        <v>1.1000000000000001</v>
      </c>
      <c r="AW20">
        <v>2.2999999999999998</v>
      </c>
      <c r="AX20" s="1"/>
      <c r="BA20" t="s">
        <v>36</v>
      </c>
      <c r="BB20" s="9">
        <v>16</v>
      </c>
      <c r="BC20" t="s">
        <v>37</v>
      </c>
      <c r="BD20">
        <v>34</v>
      </c>
      <c r="BE20">
        <v>25.5</v>
      </c>
      <c r="BF20">
        <f t="shared" si="1"/>
        <v>0.46274509803921571</v>
      </c>
      <c r="BG20">
        <f t="shared" si="1"/>
        <v>0.18431372549019609</v>
      </c>
      <c r="BH20">
        <f t="shared" si="1"/>
        <v>0.34901960784313729</v>
      </c>
      <c r="BI20">
        <f t="shared" si="2"/>
        <v>52.8</v>
      </c>
      <c r="BJ20">
        <f t="shared" si="1"/>
        <v>0.18431372549019609</v>
      </c>
      <c r="BK20">
        <f t="shared" si="1"/>
        <v>0.34117647058823525</v>
      </c>
      <c r="BL20">
        <f t="shared" si="3"/>
        <v>53.9</v>
      </c>
      <c r="BM20">
        <f t="shared" si="1"/>
        <v>0</v>
      </c>
      <c r="BN20">
        <f t="shared" si="1"/>
        <v>7.8431372549019607E-3</v>
      </c>
      <c r="BO20">
        <f t="shared" si="4"/>
        <v>0</v>
      </c>
      <c r="BP20">
        <f t="shared" si="1"/>
        <v>9.4117647058823528E-2</v>
      </c>
      <c r="BQ20">
        <f t="shared" si="1"/>
        <v>0.12941176470588234</v>
      </c>
      <c r="BR20">
        <f t="shared" si="5"/>
        <v>73.2</v>
      </c>
      <c r="BS20">
        <f t="shared" si="1"/>
        <v>7.0588235294117646E-2</v>
      </c>
      <c r="BT20">
        <f t="shared" si="1"/>
        <v>0.16078431372549018</v>
      </c>
      <c r="BU20">
        <f t="shared" si="1"/>
        <v>0.23137254901960785</v>
      </c>
      <c r="BV20">
        <f t="shared" si="1"/>
        <v>7.0588235294117646E-2</v>
      </c>
      <c r="BW20">
        <f t="shared" si="1"/>
        <v>8.2352941176470587E-2</v>
      </c>
      <c r="BX20">
        <f t="shared" si="1"/>
        <v>1.9607843137254902E-2</v>
      </c>
      <c r="BY20">
        <f t="shared" si="1"/>
        <v>4.3137254901960791E-2</v>
      </c>
      <c r="BZ20">
        <f t="shared" si="6"/>
        <v>9.0196078431372548E-2</v>
      </c>
    </row>
    <row r="21" spans="2:78" x14ac:dyDescent="0.2">
      <c r="B21" s="24" t="s">
        <v>38</v>
      </c>
      <c r="C21" s="25">
        <v>33</v>
      </c>
      <c r="D21" s="26">
        <v>10</v>
      </c>
      <c r="E21" s="27">
        <v>28</v>
      </c>
      <c r="F21" s="28">
        <v>0.35699999999999998</v>
      </c>
      <c r="G21" s="29">
        <v>3</v>
      </c>
      <c r="H21" s="30">
        <v>10</v>
      </c>
      <c r="I21" s="31">
        <v>0.3</v>
      </c>
      <c r="J21" s="32">
        <v>8</v>
      </c>
      <c r="K21" s="33">
        <v>10</v>
      </c>
      <c r="L21" s="34">
        <v>0.8</v>
      </c>
      <c r="M21" s="35">
        <v>2</v>
      </c>
      <c r="N21" s="36">
        <v>8</v>
      </c>
      <c r="O21" s="37">
        <v>10</v>
      </c>
      <c r="P21" s="38">
        <v>9</v>
      </c>
      <c r="Q21" s="29">
        <v>6</v>
      </c>
      <c r="R21" s="37">
        <v>3</v>
      </c>
      <c r="S21" s="39">
        <v>0</v>
      </c>
      <c r="T21" s="40">
        <v>6</v>
      </c>
      <c r="X21" t="s">
        <v>39</v>
      </c>
      <c r="Y21" s="9">
        <v>21</v>
      </c>
      <c r="Z21" t="s">
        <v>40</v>
      </c>
      <c r="AA21">
        <v>34</v>
      </c>
      <c r="AB21">
        <v>23</v>
      </c>
      <c r="AC21">
        <v>7.8</v>
      </c>
      <c r="AD21">
        <v>3</v>
      </c>
      <c r="AE21">
        <v>7.2</v>
      </c>
      <c r="AF21">
        <v>41.1</v>
      </c>
      <c r="AG21">
        <v>1.9</v>
      </c>
      <c r="AH21">
        <v>4.0999999999999996</v>
      </c>
      <c r="AI21">
        <v>45.4</v>
      </c>
      <c r="AJ21">
        <v>1.1000000000000001</v>
      </c>
      <c r="AK21">
        <v>3.1</v>
      </c>
      <c r="AL21">
        <v>35.200000000000003</v>
      </c>
      <c r="AM21">
        <v>0.8</v>
      </c>
      <c r="AN21">
        <v>1.1000000000000001</v>
      </c>
      <c r="AO21">
        <v>66.7</v>
      </c>
      <c r="AP21">
        <v>0.8</v>
      </c>
      <c r="AQ21">
        <v>3.1</v>
      </c>
      <c r="AR21">
        <v>4</v>
      </c>
      <c r="AS21">
        <v>1.1000000000000001</v>
      </c>
      <c r="AT21">
        <v>1.4</v>
      </c>
      <c r="AU21">
        <v>0.8</v>
      </c>
      <c r="AV21">
        <v>0.5</v>
      </c>
      <c r="AW21">
        <v>1.4</v>
      </c>
      <c r="AX21" s="1"/>
      <c r="BA21" t="s">
        <v>39</v>
      </c>
      <c r="BB21" s="9">
        <v>21</v>
      </c>
      <c r="BC21" t="s">
        <v>40</v>
      </c>
      <c r="BD21">
        <v>34</v>
      </c>
      <c r="BE21">
        <v>23</v>
      </c>
      <c r="BF21">
        <f t="shared" si="1"/>
        <v>0.33913043478260868</v>
      </c>
      <c r="BG21">
        <f t="shared" si="1"/>
        <v>0.13043478260869565</v>
      </c>
      <c r="BH21">
        <f t="shared" si="1"/>
        <v>0.31304347826086959</v>
      </c>
      <c r="BI21">
        <f t="shared" si="2"/>
        <v>41.1</v>
      </c>
      <c r="BJ21">
        <f t="shared" si="1"/>
        <v>8.2608695652173908E-2</v>
      </c>
      <c r="BK21">
        <f t="shared" si="1"/>
        <v>0.17826086956521739</v>
      </c>
      <c r="BL21">
        <f t="shared" si="3"/>
        <v>45.4</v>
      </c>
      <c r="BM21">
        <f t="shared" si="1"/>
        <v>4.7826086956521741E-2</v>
      </c>
      <c r="BN21">
        <f t="shared" si="1"/>
        <v>0.13478260869565217</v>
      </c>
      <c r="BO21">
        <f t="shared" si="4"/>
        <v>35.200000000000003</v>
      </c>
      <c r="BP21">
        <f t="shared" si="1"/>
        <v>3.4782608695652174E-2</v>
      </c>
      <c r="BQ21">
        <f t="shared" si="1"/>
        <v>4.7826086956521741E-2</v>
      </c>
      <c r="BR21">
        <f t="shared" si="5"/>
        <v>66.7</v>
      </c>
      <c r="BS21">
        <f t="shared" si="1"/>
        <v>3.4782608695652174E-2</v>
      </c>
      <c r="BT21">
        <f t="shared" si="1"/>
        <v>0.13478260869565217</v>
      </c>
      <c r="BU21">
        <f t="shared" si="1"/>
        <v>0.17391304347826086</v>
      </c>
      <c r="BV21">
        <f t="shared" si="1"/>
        <v>4.7826086956521741E-2</v>
      </c>
      <c r="BW21">
        <f t="shared" si="1"/>
        <v>6.08695652173913E-2</v>
      </c>
      <c r="BX21">
        <f t="shared" si="1"/>
        <v>3.4782608695652174E-2</v>
      </c>
      <c r="BY21">
        <f t="shared" si="1"/>
        <v>2.1739130434782608E-2</v>
      </c>
      <c r="BZ21">
        <f t="shared" si="6"/>
        <v>6.08695652173913E-2</v>
      </c>
    </row>
    <row r="22" spans="2:78" x14ac:dyDescent="0.2">
      <c r="B22" s="41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X22" t="s">
        <v>41</v>
      </c>
      <c r="Y22" s="9">
        <v>26</v>
      </c>
      <c r="Z22" t="s">
        <v>40</v>
      </c>
      <c r="AA22">
        <v>34</v>
      </c>
      <c r="AB22">
        <v>22.9</v>
      </c>
      <c r="AC22">
        <v>13.1</v>
      </c>
      <c r="AD22">
        <v>5.4</v>
      </c>
      <c r="AE22">
        <v>8.6</v>
      </c>
      <c r="AF22">
        <v>62.8</v>
      </c>
      <c r="AG22">
        <v>5.4</v>
      </c>
      <c r="AH22">
        <v>8.6</v>
      </c>
      <c r="AI22">
        <v>62.8</v>
      </c>
      <c r="AJ22">
        <v>0</v>
      </c>
      <c r="AK22">
        <v>0</v>
      </c>
      <c r="AL22">
        <v>0</v>
      </c>
      <c r="AM22">
        <v>2.2999999999999998</v>
      </c>
      <c r="AN22">
        <v>3.7</v>
      </c>
      <c r="AO22">
        <v>63.2</v>
      </c>
      <c r="AP22">
        <v>3.6</v>
      </c>
      <c r="AQ22">
        <v>3.4</v>
      </c>
      <c r="AR22">
        <v>7</v>
      </c>
      <c r="AS22">
        <v>1.1000000000000001</v>
      </c>
      <c r="AT22">
        <v>2</v>
      </c>
      <c r="AU22">
        <v>1</v>
      </c>
      <c r="AV22">
        <v>0.2</v>
      </c>
      <c r="AW22">
        <v>2.4</v>
      </c>
      <c r="AX22" s="1"/>
      <c r="BA22" t="s">
        <v>41</v>
      </c>
      <c r="BB22" s="9">
        <v>26</v>
      </c>
      <c r="BC22" t="s">
        <v>40</v>
      </c>
      <c r="BD22">
        <v>34</v>
      </c>
      <c r="BE22">
        <v>22.9</v>
      </c>
      <c r="BF22">
        <f t="shared" si="1"/>
        <v>0.57205240174672489</v>
      </c>
      <c r="BG22">
        <f t="shared" si="1"/>
        <v>0.23580786026200876</v>
      </c>
      <c r="BH22">
        <f t="shared" si="1"/>
        <v>0.37554585152838427</v>
      </c>
      <c r="BI22">
        <f t="shared" si="2"/>
        <v>62.8</v>
      </c>
      <c r="BJ22">
        <f t="shared" si="1"/>
        <v>0.23580786026200876</v>
      </c>
      <c r="BK22">
        <f t="shared" si="1"/>
        <v>0.37554585152838427</v>
      </c>
      <c r="BL22">
        <f t="shared" si="3"/>
        <v>62.8</v>
      </c>
      <c r="BM22">
        <f t="shared" si="1"/>
        <v>0</v>
      </c>
      <c r="BN22">
        <f t="shared" si="1"/>
        <v>0</v>
      </c>
      <c r="BO22">
        <f t="shared" si="4"/>
        <v>0</v>
      </c>
      <c r="BP22">
        <f t="shared" si="1"/>
        <v>0.10043668122270742</v>
      </c>
      <c r="BQ22">
        <f t="shared" si="1"/>
        <v>0.16157205240174674</v>
      </c>
      <c r="BR22">
        <f t="shared" si="5"/>
        <v>63.2</v>
      </c>
      <c r="BS22">
        <f t="shared" si="1"/>
        <v>0.15720524017467249</v>
      </c>
      <c r="BT22">
        <f t="shared" si="1"/>
        <v>0.14847161572052403</v>
      </c>
      <c r="BU22">
        <f t="shared" si="1"/>
        <v>0.30567685589519655</v>
      </c>
      <c r="BV22">
        <f t="shared" si="1"/>
        <v>4.8034934497816602E-2</v>
      </c>
      <c r="BW22">
        <f t="shared" si="1"/>
        <v>8.7336244541484725E-2</v>
      </c>
      <c r="BX22">
        <f t="shared" si="1"/>
        <v>4.3668122270742363E-2</v>
      </c>
      <c r="BY22">
        <f t="shared" si="1"/>
        <v>8.7336244541484729E-3</v>
      </c>
      <c r="BZ22">
        <f t="shared" si="6"/>
        <v>0.10480349344978167</v>
      </c>
    </row>
    <row r="23" spans="2:78" x14ac:dyDescent="0.2">
      <c r="B23" s="41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X23" t="s">
        <v>42</v>
      </c>
      <c r="Y23" s="9">
        <v>31</v>
      </c>
      <c r="Z23" t="s">
        <v>31</v>
      </c>
      <c r="AA23">
        <v>31</v>
      </c>
      <c r="AB23">
        <v>16.899999999999999</v>
      </c>
      <c r="AC23">
        <v>5.6</v>
      </c>
      <c r="AD23">
        <v>2.1</v>
      </c>
      <c r="AE23">
        <v>4.7</v>
      </c>
      <c r="AF23">
        <v>44.2</v>
      </c>
      <c r="AG23">
        <v>1.7</v>
      </c>
      <c r="AH23">
        <v>3.5</v>
      </c>
      <c r="AI23">
        <v>48.1</v>
      </c>
      <c r="AJ23">
        <v>0.4</v>
      </c>
      <c r="AK23">
        <v>1.3</v>
      </c>
      <c r="AL23">
        <v>33.299999999999997</v>
      </c>
      <c r="AM23">
        <v>1</v>
      </c>
      <c r="AN23">
        <v>1.4</v>
      </c>
      <c r="AO23">
        <v>72.099999999999994</v>
      </c>
      <c r="AP23">
        <v>1</v>
      </c>
      <c r="AQ23">
        <v>2.2999999999999998</v>
      </c>
      <c r="AR23">
        <v>3.3</v>
      </c>
      <c r="AS23">
        <v>1.7</v>
      </c>
      <c r="AT23">
        <v>1.7</v>
      </c>
      <c r="AU23">
        <v>0.9</v>
      </c>
      <c r="AV23">
        <v>0.1</v>
      </c>
      <c r="AW23">
        <v>1.3</v>
      </c>
      <c r="AX23" s="1"/>
      <c r="BA23" t="s">
        <v>42</v>
      </c>
      <c r="BB23" s="9">
        <v>31</v>
      </c>
      <c r="BC23" t="s">
        <v>31</v>
      </c>
      <c r="BD23">
        <v>31</v>
      </c>
      <c r="BE23">
        <v>16.899999999999999</v>
      </c>
      <c r="BF23">
        <f t="shared" si="1"/>
        <v>0.33136094674556216</v>
      </c>
      <c r="BG23">
        <f t="shared" si="1"/>
        <v>0.12426035502958581</v>
      </c>
      <c r="BH23">
        <f t="shared" si="1"/>
        <v>0.27810650887573968</v>
      </c>
      <c r="BI23">
        <f t="shared" si="2"/>
        <v>44.2</v>
      </c>
      <c r="BJ23">
        <f t="shared" si="1"/>
        <v>0.10059171597633136</v>
      </c>
      <c r="BK23">
        <f t="shared" si="1"/>
        <v>0.20710059171597636</v>
      </c>
      <c r="BL23">
        <f t="shared" si="3"/>
        <v>48.1</v>
      </c>
      <c r="BM23">
        <f t="shared" si="1"/>
        <v>2.3668639053254441E-2</v>
      </c>
      <c r="BN23">
        <f t="shared" si="1"/>
        <v>7.6923076923076927E-2</v>
      </c>
      <c r="BO23">
        <f t="shared" si="4"/>
        <v>33.299999999999997</v>
      </c>
      <c r="BP23">
        <f t="shared" si="1"/>
        <v>5.9171597633136098E-2</v>
      </c>
      <c r="BQ23">
        <f t="shared" si="1"/>
        <v>8.2840236686390539E-2</v>
      </c>
      <c r="BR23">
        <f t="shared" si="5"/>
        <v>72.099999999999994</v>
      </c>
      <c r="BS23">
        <f t="shared" si="1"/>
        <v>5.9171597633136098E-2</v>
      </c>
      <c r="BT23">
        <f t="shared" si="1"/>
        <v>0.13609467455621302</v>
      </c>
      <c r="BU23">
        <f t="shared" si="1"/>
        <v>0.19526627218934911</v>
      </c>
      <c r="BV23">
        <f t="shared" si="1"/>
        <v>0.10059171597633136</v>
      </c>
      <c r="BW23">
        <f t="shared" si="1"/>
        <v>0.10059171597633136</v>
      </c>
      <c r="BX23">
        <f t="shared" si="1"/>
        <v>5.3254437869822494E-2</v>
      </c>
      <c r="BY23">
        <f t="shared" si="1"/>
        <v>5.9171597633136102E-3</v>
      </c>
      <c r="BZ23">
        <f t="shared" si="6"/>
        <v>7.6923076923076927E-2</v>
      </c>
    </row>
    <row r="24" spans="2:78" x14ac:dyDescent="0.2">
      <c r="B24" s="2"/>
      <c r="C24" s="2"/>
      <c r="D24" s="2"/>
      <c r="E24" s="2"/>
      <c r="F24" s="2"/>
      <c r="G24" s="2"/>
      <c r="H24" s="2"/>
      <c r="I24" s="3"/>
      <c r="J24" s="3" t="s">
        <v>43</v>
      </c>
      <c r="K24" s="2"/>
      <c r="L24" s="2"/>
      <c r="M24" s="2"/>
      <c r="N24" s="2"/>
      <c r="O24" s="2"/>
      <c r="P24" s="2"/>
      <c r="Q24" s="2"/>
      <c r="R24" s="2"/>
      <c r="S24" s="2"/>
      <c r="T24" s="2"/>
      <c r="X24" t="s">
        <v>44</v>
      </c>
      <c r="Y24" s="9">
        <v>36</v>
      </c>
      <c r="Z24" t="s">
        <v>40</v>
      </c>
      <c r="AA24">
        <v>34</v>
      </c>
      <c r="AB24">
        <v>13.6</v>
      </c>
      <c r="AC24">
        <v>5.6</v>
      </c>
      <c r="AD24">
        <v>2.1</v>
      </c>
      <c r="AE24">
        <v>4.9000000000000004</v>
      </c>
      <c r="AF24">
        <v>43.7</v>
      </c>
      <c r="AG24">
        <v>2.1</v>
      </c>
      <c r="AH24">
        <v>4.5999999999999996</v>
      </c>
      <c r="AI24">
        <v>46.2</v>
      </c>
      <c r="AJ24">
        <v>0</v>
      </c>
      <c r="AK24">
        <v>0.3</v>
      </c>
      <c r="AL24">
        <v>9.1</v>
      </c>
      <c r="AM24">
        <v>1.3</v>
      </c>
      <c r="AN24">
        <v>2</v>
      </c>
      <c r="AO24">
        <v>64.7</v>
      </c>
      <c r="AP24">
        <v>1.4</v>
      </c>
      <c r="AQ24">
        <v>2</v>
      </c>
      <c r="AR24">
        <v>3.3</v>
      </c>
      <c r="AS24">
        <v>1</v>
      </c>
      <c r="AT24">
        <v>1.1000000000000001</v>
      </c>
      <c r="AU24">
        <v>0.5</v>
      </c>
      <c r="AV24">
        <v>0.4</v>
      </c>
      <c r="AW24">
        <v>1.6</v>
      </c>
      <c r="AX24" s="1"/>
      <c r="BA24" t="s">
        <v>44</v>
      </c>
      <c r="BB24" s="9">
        <v>36</v>
      </c>
      <c r="BC24" t="s">
        <v>40</v>
      </c>
      <c r="BD24">
        <v>34</v>
      </c>
      <c r="BE24">
        <v>13.6</v>
      </c>
      <c r="BF24">
        <f t="shared" si="1"/>
        <v>0.41176470588235292</v>
      </c>
      <c r="BG24">
        <f t="shared" si="1"/>
        <v>0.15441176470588236</v>
      </c>
      <c r="BH24">
        <f t="shared" si="1"/>
        <v>0.36029411764705888</v>
      </c>
      <c r="BI24">
        <f t="shared" si="2"/>
        <v>43.7</v>
      </c>
      <c r="BJ24">
        <f t="shared" si="1"/>
        <v>0.15441176470588236</v>
      </c>
      <c r="BK24">
        <f t="shared" si="1"/>
        <v>0.33823529411764702</v>
      </c>
      <c r="BL24">
        <f t="shared" si="3"/>
        <v>46.2</v>
      </c>
      <c r="BM24">
        <f t="shared" si="1"/>
        <v>0</v>
      </c>
      <c r="BN24">
        <f t="shared" si="1"/>
        <v>2.2058823529411766E-2</v>
      </c>
      <c r="BO24">
        <f t="shared" si="4"/>
        <v>9.1</v>
      </c>
      <c r="BP24">
        <f t="shared" si="1"/>
        <v>9.5588235294117654E-2</v>
      </c>
      <c r="BQ24">
        <f t="shared" si="1"/>
        <v>0.14705882352941177</v>
      </c>
      <c r="BR24">
        <f t="shared" si="5"/>
        <v>64.7</v>
      </c>
      <c r="BS24">
        <f t="shared" si="1"/>
        <v>0.10294117647058823</v>
      </c>
      <c r="BT24">
        <f t="shared" si="1"/>
        <v>0.14705882352941177</v>
      </c>
      <c r="BU24">
        <f t="shared" si="1"/>
        <v>0.24264705882352941</v>
      </c>
      <c r="BV24">
        <f t="shared" si="1"/>
        <v>7.3529411764705885E-2</v>
      </c>
      <c r="BW24">
        <f t="shared" si="1"/>
        <v>8.0882352941176475E-2</v>
      </c>
      <c r="BX24">
        <f t="shared" si="1"/>
        <v>3.6764705882352942E-2</v>
      </c>
      <c r="BY24">
        <f t="shared" si="1"/>
        <v>2.9411764705882356E-2</v>
      </c>
      <c r="BZ24">
        <f t="shared" si="6"/>
        <v>0.11764705882352942</v>
      </c>
    </row>
    <row r="25" spans="2:78" x14ac:dyDescent="0.2">
      <c r="B25" s="10"/>
      <c r="C25" s="11" t="s">
        <v>9</v>
      </c>
      <c r="D25" s="11" t="s">
        <v>10</v>
      </c>
      <c r="E25" s="11" t="s">
        <v>11</v>
      </c>
      <c r="F25" s="11" t="s">
        <v>12</v>
      </c>
      <c r="G25" s="11" t="s">
        <v>16</v>
      </c>
      <c r="H25" s="11" t="s">
        <v>17</v>
      </c>
      <c r="I25" s="11" t="s">
        <v>18</v>
      </c>
      <c r="J25" s="11" t="s">
        <v>19</v>
      </c>
      <c r="K25" s="11" t="s">
        <v>20</v>
      </c>
      <c r="L25" s="11" t="s">
        <v>21</v>
      </c>
      <c r="M25" s="11" t="s">
        <v>22</v>
      </c>
      <c r="N25" s="11" t="s">
        <v>23</v>
      </c>
      <c r="O25" s="11" t="s">
        <v>24</v>
      </c>
      <c r="P25" s="11" t="s">
        <v>25</v>
      </c>
      <c r="Q25" s="11" t="s">
        <v>26</v>
      </c>
      <c r="R25" s="11" t="s">
        <v>27</v>
      </c>
      <c r="S25" s="11" t="s">
        <v>28</v>
      </c>
      <c r="T25" s="11" t="s">
        <v>29</v>
      </c>
      <c r="X25" t="s">
        <v>45</v>
      </c>
      <c r="Y25" s="9">
        <v>41</v>
      </c>
      <c r="Z25" t="s">
        <v>31</v>
      </c>
      <c r="AA25">
        <v>20</v>
      </c>
      <c r="AB25">
        <v>5.3</v>
      </c>
      <c r="AC25">
        <v>0.8</v>
      </c>
      <c r="AD25">
        <v>0.3</v>
      </c>
      <c r="AE25">
        <v>1.1000000000000001</v>
      </c>
      <c r="AF25">
        <v>33.299999999999997</v>
      </c>
      <c r="AG25">
        <v>0.3</v>
      </c>
      <c r="AH25">
        <v>0.8</v>
      </c>
      <c r="AI25">
        <v>35.299999999999997</v>
      </c>
      <c r="AJ25">
        <v>0.1</v>
      </c>
      <c r="AK25">
        <v>0.2</v>
      </c>
      <c r="AL25">
        <v>25</v>
      </c>
      <c r="AM25">
        <v>0.1</v>
      </c>
      <c r="AN25">
        <v>0.3</v>
      </c>
      <c r="AO25">
        <v>14.3</v>
      </c>
      <c r="AP25">
        <v>0.1</v>
      </c>
      <c r="AQ25">
        <v>0.5</v>
      </c>
      <c r="AR25">
        <v>0.6</v>
      </c>
      <c r="AS25">
        <v>0.5</v>
      </c>
      <c r="AT25">
        <v>0.8</v>
      </c>
      <c r="AU25">
        <v>0.1</v>
      </c>
      <c r="AV25">
        <v>0.1</v>
      </c>
      <c r="AW25">
        <v>1</v>
      </c>
      <c r="AX25" s="1"/>
      <c r="BA25" t="s">
        <v>45</v>
      </c>
      <c r="BB25" s="9">
        <v>41</v>
      </c>
      <c r="BC25" t="s">
        <v>31</v>
      </c>
      <c r="BD25">
        <v>20</v>
      </c>
      <c r="BE25">
        <v>5.3</v>
      </c>
      <c r="BF25">
        <f t="shared" si="1"/>
        <v>0.15094339622641512</v>
      </c>
      <c r="BG25">
        <f t="shared" si="1"/>
        <v>5.6603773584905662E-2</v>
      </c>
      <c r="BH25">
        <f t="shared" si="1"/>
        <v>0.20754716981132079</v>
      </c>
      <c r="BI25">
        <f t="shared" si="2"/>
        <v>33.299999999999997</v>
      </c>
      <c r="BJ25">
        <f t="shared" si="1"/>
        <v>5.6603773584905662E-2</v>
      </c>
      <c r="BK25">
        <f t="shared" si="1"/>
        <v>0.15094339622641512</v>
      </c>
      <c r="BL25">
        <f t="shared" si="3"/>
        <v>35.299999999999997</v>
      </c>
      <c r="BM25">
        <f t="shared" si="1"/>
        <v>1.886792452830189E-2</v>
      </c>
      <c r="BN25">
        <f t="shared" si="1"/>
        <v>3.7735849056603779E-2</v>
      </c>
      <c r="BO25">
        <f t="shared" si="4"/>
        <v>25</v>
      </c>
      <c r="BP25">
        <f t="shared" si="1"/>
        <v>1.886792452830189E-2</v>
      </c>
      <c r="BQ25">
        <f t="shared" si="1"/>
        <v>5.6603773584905662E-2</v>
      </c>
      <c r="BR25">
        <f t="shared" si="5"/>
        <v>14.3</v>
      </c>
      <c r="BS25">
        <f t="shared" si="1"/>
        <v>1.886792452830189E-2</v>
      </c>
      <c r="BT25">
        <f t="shared" si="1"/>
        <v>9.4339622641509441E-2</v>
      </c>
      <c r="BU25">
        <f t="shared" si="1"/>
        <v>0.11320754716981132</v>
      </c>
      <c r="BV25">
        <f t="shared" si="1"/>
        <v>9.4339622641509441E-2</v>
      </c>
      <c r="BW25">
        <f t="shared" si="1"/>
        <v>0.15094339622641512</v>
      </c>
      <c r="BX25">
        <f t="shared" si="1"/>
        <v>1.886792452830189E-2</v>
      </c>
      <c r="BY25">
        <f t="shared" si="1"/>
        <v>1.886792452830189E-2</v>
      </c>
      <c r="BZ25">
        <f t="shared" si="6"/>
        <v>0.18867924528301888</v>
      </c>
    </row>
    <row r="26" spans="2:78" x14ac:dyDescent="0.2">
      <c r="B26" s="12" t="s">
        <v>46</v>
      </c>
      <c r="C26" s="43">
        <v>34</v>
      </c>
      <c r="D26" s="44">
        <v>11</v>
      </c>
      <c r="E26" s="45">
        <v>30</v>
      </c>
      <c r="F26" s="45">
        <v>0.36699999999999999</v>
      </c>
      <c r="G26" s="20">
        <v>3</v>
      </c>
      <c r="H26" s="20">
        <v>10</v>
      </c>
      <c r="I26" s="15">
        <v>0.3</v>
      </c>
      <c r="J26" s="14">
        <v>8</v>
      </c>
      <c r="K26" s="14">
        <v>10</v>
      </c>
      <c r="L26" s="14">
        <v>0.8</v>
      </c>
      <c r="M26" s="20">
        <v>2</v>
      </c>
      <c r="N26" s="46">
        <v>10</v>
      </c>
      <c r="O26" s="15">
        <v>12</v>
      </c>
      <c r="P26" s="17">
        <v>10</v>
      </c>
      <c r="Q26" s="15">
        <v>7</v>
      </c>
      <c r="R26" s="15">
        <v>4</v>
      </c>
      <c r="S26" s="20">
        <v>0</v>
      </c>
      <c r="T26" s="47">
        <v>9</v>
      </c>
      <c r="X26" t="s">
        <v>47</v>
      </c>
      <c r="Y26" s="9">
        <v>46</v>
      </c>
      <c r="Z26" t="s">
        <v>31</v>
      </c>
      <c r="AA26">
        <v>16</v>
      </c>
      <c r="AB26">
        <v>5.2</v>
      </c>
      <c r="AC26">
        <v>1.3</v>
      </c>
      <c r="AD26">
        <v>0.5</v>
      </c>
      <c r="AE26">
        <v>1.9</v>
      </c>
      <c r="AF26">
        <v>25.8</v>
      </c>
      <c r="AG26">
        <v>0.2</v>
      </c>
      <c r="AH26">
        <v>0.6</v>
      </c>
      <c r="AI26">
        <v>40</v>
      </c>
      <c r="AJ26">
        <v>0.2</v>
      </c>
      <c r="AK26">
        <v>1.3</v>
      </c>
      <c r="AL26">
        <v>19</v>
      </c>
      <c r="AM26">
        <v>0.1</v>
      </c>
      <c r="AN26">
        <v>0.2</v>
      </c>
      <c r="AO26">
        <v>25</v>
      </c>
      <c r="AP26">
        <v>0.3</v>
      </c>
      <c r="AQ26">
        <v>0.2</v>
      </c>
      <c r="AR26">
        <v>0.6</v>
      </c>
      <c r="AS26">
        <v>0.4</v>
      </c>
      <c r="AT26">
        <v>0.2</v>
      </c>
      <c r="AU26">
        <v>0.1</v>
      </c>
      <c r="AV26">
        <v>0.1</v>
      </c>
      <c r="AW26">
        <v>0.2</v>
      </c>
      <c r="AX26" s="1"/>
      <c r="BA26" t="s">
        <v>47</v>
      </c>
      <c r="BB26" s="9">
        <v>46</v>
      </c>
      <c r="BC26" t="s">
        <v>31</v>
      </c>
      <c r="BD26">
        <v>16</v>
      </c>
      <c r="BE26">
        <v>5.2</v>
      </c>
      <c r="BF26">
        <f t="shared" si="1"/>
        <v>0.25</v>
      </c>
      <c r="BG26">
        <f t="shared" si="1"/>
        <v>9.6153846153846145E-2</v>
      </c>
      <c r="BH26">
        <f t="shared" si="1"/>
        <v>0.36538461538461536</v>
      </c>
      <c r="BI26">
        <f t="shared" si="2"/>
        <v>25.8</v>
      </c>
      <c r="BJ26">
        <f t="shared" si="1"/>
        <v>3.8461538461538464E-2</v>
      </c>
      <c r="BK26">
        <f t="shared" si="1"/>
        <v>0.11538461538461538</v>
      </c>
      <c r="BL26">
        <f t="shared" si="3"/>
        <v>40</v>
      </c>
      <c r="BM26">
        <f t="shared" si="1"/>
        <v>3.8461538461538464E-2</v>
      </c>
      <c r="BN26">
        <f t="shared" si="1"/>
        <v>0.25</v>
      </c>
      <c r="BO26">
        <f t="shared" si="4"/>
        <v>19</v>
      </c>
      <c r="BP26">
        <f t="shared" si="1"/>
        <v>1.9230769230769232E-2</v>
      </c>
      <c r="BQ26">
        <f t="shared" si="1"/>
        <v>3.8461538461538464E-2</v>
      </c>
      <c r="BR26">
        <f t="shared" si="5"/>
        <v>25</v>
      </c>
      <c r="BS26">
        <f t="shared" si="1"/>
        <v>5.7692307692307689E-2</v>
      </c>
      <c r="BT26">
        <f t="shared" si="1"/>
        <v>3.8461538461538464E-2</v>
      </c>
      <c r="BU26">
        <f t="shared" si="1"/>
        <v>0.11538461538461538</v>
      </c>
      <c r="BV26">
        <f t="shared" si="1"/>
        <v>7.6923076923076927E-2</v>
      </c>
      <c r="BW26">
        <f t="shared" si="1"/>
        <v>3.8461538461538464E-2</v>
      </c>
      <c r="BX26">
        <f t="shared" si="1"/>
        <v>1.9230769230769232E-2</v>
      </c>
      <c r="BY26">
        <f t="shared" ref="BY26:BY30" si="7">AV26/$AB26</f>
        <v>1.9230769230769232E-2</v>
      </c>
      <c r="BZ26">
        <f t="shared" si="6"/>
        <v>3.8461538461538464E-2</v>
      </c>
    </row>
    <row r="27" spans="2:78" x14ac:dyDescent="0.2">
      <c r="B27" s="24" t="s">
        <v>48</v>
      </c>
      <c r="C27" s="48">
        <v>28</v>
      </c>
      <c r="D27" s="26">
        <v>10</v>
      </c>
      <c r="E27" s="49">
        <v>25</v>
      </c>
      <c r="F27" s="50">
        <v>0.4</v>
      </c>
      <c r="G27" s="39">
        <v>2</v>
      </c>
      <c r="H27" s="51">
        <v>8</v>
      </c>
      <c r="I27" s="39">
        <v>0.25</v>
      </c>
      <c r="J27" s="37">
        <v>5</v>
      </c>
      <c r="K27" s="36">
        <v>7</v>
      </c>
      <c r="L27" s="52">
        <v>0.71399999999999997</v>
      </c>
      <c r="M27" s="35">
        <v>2</v>
      </c>
      <c r="N27" s="36">
        <v>8</v>
      </c>
      <c r="O27" s="37">
        <v>10</v>
      </c>
      <c r="P27" s="53">
        <v>8</v>
      </c>
      <c r="Q27" s="36">
        <v>7</v>
      </c>
      <c r="R27" s="37">
        <v>3</v>
      </c>
      <c r="S27" s="39">
        <v>0</v>
      </c>
      <c r="T27" s="54">
        <v>7</v>
      </c>
      <c r="X27" t="s">
        <v>49</v>
      </c>
      <c r="Y27" s="9">
        <v>51</v>
      </c>
      <c r="Z27" t="s">
        <v>40</v>
      </c>
      <c r="AA27">
        <v>18</v>
      </c>
      <c r="AB27">
        <v>4.5999999999999996</v>
      </c>
      <c r="AC27">
        <v>1.9</v>
      </c>
      <c r="AD27">
        <v>0.6</v>
      </c>
      <c r="AE27">
        <v>1.4</v>
      </c>
      <c r="AF27">
        <v>44</v>
      </c>
      <c r="AG27">
        <v>0.6</v>
      </c>
      <c r="AH27">
        <v>1.4</v>
      </c>
      <c r="AI27">
        <v>44</v>
      </c>
      <c r="AJ27">
        <v>0</v>
      </c>
      <c r="AK27">
        <v>0</v>
      </c>
      <c r="AL27">
        <v>0</v>
      </c>
      <c r="AM27">
        <v>0.7</v>
      </c>
      <c r="AN27">
        <v>0.9</v>
      </c>
      <c r="AO27">
        <v>70.599999999999994</v>
      </c>
      <c r="AP27">
        <v>0.9</v>
      </c>
      <c r="AQ27">
        <v>0.7</v>
      </c>
      <c r="AR27">
        <v>1.6</v>
      </c>
      <c r="AS27">
        <v>0.3</v>
      </c>
      <c r="AT27">
        <v>0.3</v>
      </c>
      <c r="AU27">
        <v>0.1</v>
      </c>
      <c r="AV27">
        <v>0.3</v>
      </c>
      <c r="AW27">
        <v>0.3</v>
      </c>
      <c r="AX27" s="1"/>
      <c r="BA27" t="s">
        <v>49</v>
      </c>
      <c r="BB27" s="9">
        <v>51</v>
      </c>
      <c r="BC27" t="s">
        <v>40</v>
      </c>
      <c r="BD27">
        <v>18</v>
      </c>
      <c r="BE27">
        <v>4.5999999999999996</v>
      </c>
      <c r="BF27">
        <f t="shared" si="1"/>
        <v>0.41304347826086957</v>
      </c>
      <c r="BG27">
        <f t="shared" si="1"/>
        <v>0.13043478260869565</v>
      </c>
      <c r="BH27">
        <f t="shared" si="1"/>
        <v>0.30434782608695654</v>
      </c>
      <c r="BI27">
        <f t="shared" si="2"/>
        <v>44</v>
      </c>
      <c r="BJ27">
        <f t="shared" si="1"/>
        <v>0.13043478260869565</v>
      </c>
      <c r="BK27">
        <f t="shared" si="1"/>
        <v>0.30434782608695654</v>
      </c>
      <c r="BL27">
        <f t="shared" si="3"/>
        <v>44</v>
      </c>
      <c r="BM27">
        <f t="shared" si="1"/>
        <v>0</v>
      </c>
      <c r="BN27">
        <f t="shared" si="1"/>
        <v>0</v>
      </c>
      <c r="BO27">
        <f t="shared" si="4"/>
        <v>0</v>
      </c>
      <c r="BP27">
        <f t="shared" si="1"/>
        <v>0.15217391304347827</v>
      </c>
      <c r="BQ27">
        <f t="shared" si="1"/>
        <v>0.19565217391304349</v>
      </c>
      <c r="BR27">
        <f t="shared" si="5"/>
        <v>70.599999999999994</v>
      </c>
      <c r="BS27">
        <f t="shared" si="1"/>
        <v>0.19565217391304349</v>
      </c>
      <c r="BT27">
        <f t="shared" si="1"/>
        <v>0.15217391304347827</v>
      </c>
      <c r="BU27">
        <f t="shared" si="1"/>
        <v>0.34782608695652178</v>
      </c>
      <c r="BV27">
        <f t="shared" si="1"/>
        <v>6.5217391304347824E-2</v>
      </c>
      <c r="BW27">
        <f t="shared" si="1"/>
        <v>6.5217391304347824E-2</v>
      </c>
      <c r="BX27">
        <f t="shared" si="1"/>
        <v>2.1739130434782612E-2</v>
      </c>
      <c r="BY27">
        <f t="shared" si="7"/>
        <v>6.5217391304347824E-2</v>
      </c>
      <c r="BZ27">
        <f t="shared" si="6"/>
        <v>6.5217391304347824E-2</v>
      </c>
    </row>
    <row r="28" spans="2:78" x14ac:dyDescent="0.2">
      <c r="B28" s="41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X28" t="s">
        <v>50</v>
      </c>
      <c r="Y28" s="9">
        <v>55</v>
      </c>
      <c r="Z28" t="s">
        <v>31</v>
      </c>
      <c r="AA28">
        <v>18</v>
      </c>
      <c r="AB28">
        <v>4.5999999999999996</v>
      </c>
      <c r="AC28">
        <v>0.4</v>
      </c>
      <c r="AD28">
        <v>0.1</v>
      </c>
      <c r="AE28">
        <v>0.6</v>
      </c>
      <c r="AF28">
        <v>23.1</v>
      </c>
      <c r="AG28">
        <v>0.1</v>
      </c>
      <c r="AH28">
        <v>0.3</v>
      </c>
      <c r="AI28">
        <v>28.6</v>
      </c>
      <c r="AJ28">
        <v>0</v>
      </c>
      <c r="AK28">
        <v>0.3</v>
      </c>
      <c r="AL28">
        <v>16.7</v>
      </c>
      <c r="AM28">
        <v>0.1</v>
      </c>
      <c r="AN28">
        <v>0.1</v>
      </c>
      <c r="AO28">
        <v>100</v>
      </c>
      <c r="AP28">
        <v>0.1</v>
      </c>
      <c r="AQ28">
        <v>0.2</v>
      </c>
      <c r="AR28">
        <v>0.3</v>
      </c>
      <c r="AS28">
        <v>0.6</v>
      </c>
      <c r="AT28">
        <v>0.4</v>
      </c>
      <c r="AU28">
        <v>0.4</v>
      </c>
      <c r="AV28">
        <v>0</v>
      </c>
      <c r="AW28">
        <v>0.3</v>
      </c>
      <c r="AX28" s="1"/>
      <c r="BA28" t="s">
        <v>50</v>
      </c>
      <c r="BB28" s="9">
        <v>55</v>
      </c>
      <c r="BC28" t="s">
        <v>31</v>
      </c>
      <c r="BD28">
        <v>18</v>
      </c>
      <c r="BE28">
        <v>4.5999999999999996</v>
      </c>
      <c r="BF28">
        <f t="shared" si="1"/>
        <v>8.6956521739130446E-2</v>
      </c>
      <c r="BG28">
        <f t="shared" si="1"/>
        <v>2.1739130434782612E-2</v>
      </c>
      <c r="BH28">
        <f t="shared" si="1"/>
        <v>0.13043478260869565</v>
      </c>
      <c r="BI28">
        <f t="shared" si="2"/>
        <v>23.1</v>
      </c>
      <c r="BJ28">
        <f t="shared" si="1"/>
        <v>2.1739130434782612E-2</v>
      </c>
      <c r="BK28">
        <f t="shared" si="1"/>
        <v>6.5217391304347824E-2</v>
      </c>
      <c r="BL28">
        <f t="shared" si="3"/>
        <v>28.6</v>
      </c>
      <c r="BM28">
        <f t="shared" si="1"/>
        <v>0</v>
      </c>
      <c r="BN28">
        <f t="shared" si="1"/>
        <v>6.5217391304347824E-2</v>
      </c>
      <c r="BO28">
        <f t="shared" si="4"/>
        <v>16.7</v>
      </c>
      <c r="BP28">
        <f t="shared" si="1"/>
        <v>2.1739130434782612E-2</v>
      </c>
      <c r="BQ28">
        <f t="shared" si="1"/>
        <v>2.1739130434782612E-2</v>
      </c>
      <c r="BR28">
        <f t="shared" si="5"/>
        <v>100</v>
      </c>
      <c r="BS28">
        <f t="shared" si="1"/>
        <v>2.1739130434782612E-2</v>
      </c>
      <c r="BT28">
        <f t="shared" si="1"/>
        <v>4.3478260869565223E-2</v>
      </c>
      <c r="BU28">
        <f t="shared" si="1"/>
        <v>6.5217391304347824E-2</v>
      </c>
      <c r="BV28">
        <f t="shared" si="1"/>
        <v>0.13043478260869565</v>
      </c>
      <c r="BW28">
        <f t="shared" si="1"/>
        <v>8.6956521739130446E-2</v>
      </c>
      <c r="BX28">
        <f t="shared" si="1"/>
        <v>8.6956521739130446E-2</v>
      </c>
      <c r="BY28">
        <f t="shared" si="7"/>
        <v>0</v>
      </c>
      <c r="BZ28">
        <f t="shared" si="6"/>
        <v>6.5217391304347824E-2</v>
      </c>
    </row>
    <row r="29" spans="2:78" x14ac:dyDescent="0.2">
      <c r="B29" s="41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X29" t="s">
        <v>51</v>
      </c>
      <c r="Y29" s="55">
        <v>56</v>
      </c>
      <c r="Z29" t="s">
        <v>31</v>
      </c>
      <c r="AA29">
        <v>18</v>
      </c>
      <c r="AB29">
        <v>4.5999999999999996</v>
      </c>
      <c r="AC29">
        <v>0.5</v>
      </c>
      <c r="AD29">
        <v>0.2</v>
      </c>
      <c r="AE29">
        <v>0.9</v>
      </c>
      <c r="AF29">
        <v>23.1</v>
      </c>
      <c r="AG29">
        <v>0.1</v>
      </c>
      <c r="AH29">
        <v>0.7</v>
      </c>
      <c r="AI29">
        <v>20</v>
      </c>
      <c r="AJ29">
        <v>0.1</v>
      </c>
      <c r="AK29">
        <v>0.2</v>
      </c>
      <c r="AL29">
        <v>33.299999999999997</v>
      </c>
      <c r="AM29">
        <v>0</v>
      </c>
      <c r="AN29">
        <v>0.1</v>
      </c>
      <c r="AO29">
        <v>0</v>
      </c>
      <c r="AP29">
        <v>0.1</v>
      </c>
      <c r="AQ29">
        <v>0.7</v>
      </c>
      <c r="AR29">
        <v>0.8</v>
      </c>
      <c r="AS29">
        <v>0.2</v>
      </c>
      <c r="AT29">
        <v>0.4</v>
      </c>
      <c r="AU29">
        <v>0.1</v>
      </c>
      <c r="AV29">
        <v>0</v>
      </c>
      <c r="AW29">
        <v>0.6</v>
      </c>
      <c r="AX29" s="1"/>
      <c r="BA29" t="s">
        <v>51</v>
      </c>
      <c r="BB29" s="55">
        <v>56</v>
      </c>
      <c r="BC29" t="s">
        <v>31</v>
      </c>
      <c r="BD29">
        <v>18</v>
      </c>
      <c r="BE29">
        <v>4.5999999999999996</v>
      </c>
      <c r="BF29">
        <f t="shared" si="1"/>
        <v>0.10869565217391305</v>
      </c>
      <c r="BG29">
        <f t="shared" si="1"/>
        <v>4.3478260869565223E-2</v>
      </c>
      <c r="BH29">
        <f t="shared" si="1"/>
        <v>0.19565217391304349</v>
      </c>
      <c r="BI29">
        <f t="shared" si="2"/>
        <v>23.1</v>
      </c>
      <c r="BJ29">
        <f t="shared" si="1"/>
        <v>2.1739130434782612E-2</v>
      </c>
      <c r="BK29">
        <f t="shared" si="1"/>
        <v>0.15217391304347827</v>
      </c>
      <c r="BL29">
        <f t="shared" si="3"/>
        <v>20</v>
      </c>
      <c r="BM29">
        <f t="shared" si="1"/>
        <v>2.1739130434782612E-2</v>
      </c>
      <c r="BN29">
        <f t="shared" si="1"/>
        <v>4.3478260869565223E-2</v>
      </c>
      <c r="BO29">
        <f t="shared" si="4"/>
        <v>33.299999999999997</v>
      </c>
      <c r="BP29">
        <f t="shared" si="1"/>
        <v>0</v>
      </c>
      <c r="BQ29">
        <f t="shared" si="1"/>
        <v>2.1739130434782612E-2</v>
      </c>
      <c r="BR29">
        <f t="shared" si="5"/>
        <v>0</v>
      </c>
      <c r="BS29">
        <f t="shared" si="1"/>
        <v>2.1739130434782612E-2</v>
      </c>
      <c r="BT29">
        <f t="shared" si="1"/>
        <v>0.15217391304347827</v>
      </c>
      <c r="BU29">
        <f t="shared" si="1"/>
        <v>0.17391304347826089</v>
      </c>
      <c r="BV29">
        <f t="shared" si="1"/>
        <v>4.3478260869565223E-2</v>
      </c>
      <c r="BW29">
        <f t="shared" si="1"/>
        <v>8.6956521739130446E-2</v>
      </c>
      <c r="BX29">
        <f t="shared" si="1"/>
        <v>2.1739130434782612E-2</v>
      </c>
      <c r="BY29">
        <f t="shared" si="7"/>
        <v>0</v>
      </c>
      <c r="BZ29">
        <f t="shared" si="6"/>
        <v>0.13043478260869565</v>
      </c>
    </row>
    <row r="30" spans="2:78" x14ac:dyDescent="0.2">
      <c r="B30" s="2"/>
      <c r="C30" s="2"/>
      <c r="D30" s="2"/>
      <c r="E30" s="2"/>
      <c r="F30" s="2"/>
      <c r="G30" s="2"/>
      <c r="H30" s="2"/>
      <c r="I30" s="3"/>
      <c r="J30" s="3" t="s">
        <v>52</v>
      </c>
      <c r="K30" s="2"/>
      <c r="L30" s="2"/>
      <c r="M30" s="2"/>
      <c r="N30" s="2"/>
      <c r="O30" s="2"/>
      <c r="P30" s="2"/>
      <c r="Q30" s="2"/>
      <c r="R30" s="2"/>
      <c r="S30" s="2"/>
      <c r="T30" s="2"/>
      <c r="X30" s="56" t="s">
        <v>53</v>
      </c>
      <c r="Y30" s="56">
        <v>67</v>
      </c>
      <c r="Z30" s="56" t="s">
        <v>40</v>
      </c>
      <c r="AA30" s="56">
        <v>18</v>
      </c>
      <c r="AB30" s="56">
        <v>4.5999999999999996</v>
      </c>
      <c r="AC30" s="56">
        <v>0.7</v>
      </c>
      <c r="AD30" s="56">
        <v>0.2</v>
      </c>
      <c r="AE30" s="56">
        <v>1</v>
      </c>
      <c r="AF30" s="56">
        <v>22.2</v>
      </c>
      <c r="AG30" s="56">
        <v>0.2</v>
      </c>
      <c r="AH30" s="56">
        <v>1</v>
      </c>
      <c r="AI30" s="56">
        <v>22.2</v>
      </c>
      <c r="AJ30" s="56">
        <v>0</v>
      </c>
      <c r="AK30" s="56">
        <v>0</v>
      </c>
      <c r="AL30" s="56">
        <v>0</v>
      </c>
      <c r="AM30" s="56">
        <v>0.2</v>
      </c>
      <c r="AN30" s="56">
        <v>0.7</v>
      </c>
      <c r="AO30" s="56">
        <v>33.299999999999997</v>
      </c>
      <c r="AP30" s="56">
        <v>0.2</v>
      </c>
      <c r="AQ30" s="56">
        <v>0.4</v>
      </c>
      <c r="AR30" s="56">
        <v>0.7</v>
      </c>
      <c r="AS30" s="56">
        <v>0</v>
      </c>
      <c r="AT30" s="56">
        <v>0.1</v>
      </c>
      <c r="AU30" s="56">
        <v>0.2</v>
      </c>
      <c r="AV30" s="56">
        <v>0</v>
      </c>
      <c r="AW30" s="56">
        <v>0.2</v>
      </c>
      <c r="BA30" s="56" t="s">
        <v>53</v>
      </c>
      <c r="BB30" s="56">
        <v>67</v>
      </c>
      <c r="BC30" s="56" t="s">
        <v>40</v>
      </c>
      <c r="BD30" s="56">
        <v>18</v>
      </c>
      <c r="BE30" s="56">
        <v>4.5999999999999996</v>
      </c>
      <c r="BF30">
        <f t="shared" si="1"/>
        <v>0.15217391304347827</v>
      </c>
      <c r="BG30">
        <f t="shared" si="1"/>
        <v>4.3478260869565223E-2</v>
      </c>
      <c r="BH30">
        <f t="shared" si="1"/>
        <v>0.21739130434782611</v>
      </c>
      <c r="BI30">
        <f t="shared" si="2"/>
        <v>22.2</v>
      </c>
      <c r="BJ30">
        <f t="shared" si="1"/>
        <v>4.3478260869565223E-2</v>
      </c>
      <c r="BK30">
        <f t="shared" si="1"/>
        <v>0.21739130434782611</v>
      </c>
      <c r="BL30">
        <f t="shared" si="3"/>
        <v>22.2</v>
      </c>
      <c r="BM30">
        <f t="shared" si="1"/>
        <v>0</v>
      </c>
      <c r="BN30">
        <f t="shared" si="1"/>
        <v>0</v>
      </c>
      <c r="BO30">
        <f t="shared" si="4"/>
        <v>0</v>
      </c>
      <c r="BP30">
        <f t="shared" si="1"/>
        <v>4.3478260869565223E-2</v>
      </c>
      <c r="BQ30">
        <f t="shared" si="1"/>
        <v>0.15217391304347827</v>
      </c>
      <c r="BR30">
        <f t="shared" si="5"/>
        <v>33.299999999999997</v>
      </c>
      <c r="BS30">
        <f t="shared" si="1"/>
        <v>4.3478260869565223E-2</v>
      </c>
      <c r="BT30">
        <f t="shared" si="1"/>
        <v>8.6956521739130446E-2</v>
      </c>
      <c r="BU30">
        <f t="shared" si="1"/>
        <v>0.15217391304347827</v>
      </c>
      <c r="BV30">
        <f t="shared" si="1"/>
        <v>0</v>
      </c>
      <c r="BW30">
        <f t="shared" si="1"/>
        <v>2.1739130434782612E-2</v>
      </c>
      <c r="BX30">
        <f t="shared" si="1"/>
        <v>4.3478260869565223E-2</v>
      </c>
      <c r="BY30">
        <f t="shared" si="7"/>
        <v>0</v>
      </c>
      <c r="BZ30">
        <f t="shared" si="6"/>
        <v>4.3478260869565223E-2</v>
      </c>
    </row>
    <row r="31" spans="2:78" x14ac:dyDescent="0.2">
      <c r="B31" s="10"/>
      <c r="C31" s="11" t="s">
        <v>9</v>
      </c>
      <c r="D31" s="11" t="s">
        <v>10</v>
      </c>
      <c r="E31" s="11" t="s">
        <v>11</v>
      </c>
      <c r="F31" s="11" t="s">
        <v>12</v>
      </c>
      <c r="G31" s="11" t="s">
        <v>16</v>
      </c>
      <c r="H31" s="11" t="s">
        <v>17</v>
      </c>
      <c r="I31" s="11" t="s">
        <v>18</v>
      </c>
      <c r="J31" s="11" t="s">
        <v>19</v>
      </c>
      <c r="K31" s="11" t="s">
        <v>20</v>
      </c>
      <c r="L31" s="11" t="s">
        <v>21</v>
      </c>
      <c r="M31" s="11" t="s">
        <v>22</v>
      </c>
      <c r="N31" s="11" t="s">
        <v>23</v>
      </c>
      <c r="O31" s="11" t="s">
        <v>24</v>
      </c>
      <c r="P31" s="11" t="s">
        <v>25</v>
      </c>
      <c r="Q31" s="11" t="s">
        <v>26</v>
      </c>
      <c r="R31" s="11" t="s">
        <v>27</v>
      </c>
      <c r="S31" s="11" t="s">
        <v>28</v>
      </c>
      <c r="T31" s="11" t="s">
        <v>29</v>
      </c>
      <c r="X31" s="2"/>
      <c r="Y31" s="2"/>
      <c r="Z31" s="2"/>
      <c r="AA31" s="2"/>
      <c r="AB31" s="2"/>
      <c r="AC31" s="58">
        <f>SUM(AC17:AC30)</f>
        <v>75.2</v>
      </c>
      <c r="AD31" s="58">
        <f>SUM(AD17:AD30)</f>
        <v>28.500000000000004</v>
      </c>
      <c r="AE31" s="58">
        <f>SUM(AE17:AE30)</f>
        <v>64.7</v>
      </c>
      <c r="AF31" s="59">
        <f>AD31/AE31</f>
        <v>0.44049459041731071</v>
      </c>
      <c r="AG31" s="58">
        <f>SUM(AG17:AG30)</f>
        <v>23.700000000000006</v>
      </c>
      <c r="AH31" s="58">
        <f>SUM(AH17:AH30)</f>
        <v>49.6</v>
      </c>
      <c r="AI31" s="59">
        <f>AG31/AH31</f>
        <v>0.47782258064516142</v>
      </c>
      <c r="AJ31" s="58">
        <f>SUM(AJ17:AJ30)</f>
        <v>4.6999999999999993</v>
      </c>
      <c r="AK31" s="58">
        <f>SUM(AK17:AK30)</f>
        <v>15</v>
      </c>
      <c r="AL31" s="59">
        <f>AJ31/AK31</f>
        <v>0.3133333333333333</v>
      </c>
      <c r="AM31" s="58">
        <f>SUM(AM17:AM30)</f>
        <v>13.499999999999998</v>
      </c>
      <c r="AN31" s="58">
        <f>SUM(AN17:AN30)</f>
        <v>19.600000000000005</v>
      </c>
      <c r="AO31" s="59">
        <f>AM31/AN31</f>
        <v>0.68877551020408134</v>
      </c>
      <c r="AP31" s="58">
        <f t="shared" ref="AP31:AW31" si="8">SUM(AP17:AP30)</f>
        <v>12.299999999999999</v>
      </c>
      <c r="AQ31" s="58">
        <f t="shared" si="8"/>
        <v>26.099999999999994</v>
      </c>
      <c r="AR31" s="58">
        <f t="shared" si="8"/>
        <v>38.5</v>
      </c>
      <c r="AS31" s="58">
        <f t="shared" si="8"/>
        <v>16.8</v>
      </c>
      <c r="AT31" s="58">
        <f t="shared" si="8"/>
        <v>17.499999999999996</v>
      </c>
      <c r="AU31" s="58">
        <f t="shared" si="8"/>
        <v>7.9999999999999991</v>
      </c>
      <c r="AV31" s="58">
        <f t="shared" si="8"/>
        <v>3.5</v>
      </c>
      <c r="AW31" s="58">
        <f t="shared" si="8"/>
        <v>18.399999999999999</v>
      </c>
      <c r="BA31" s="2"/>
      <c r="BB31" s="2"/>
      <c r="BC31" s="2"/>
      <c r="BD31" s="2"/>
      <c r="BE31" s="2"/>
      <c r="BF31" s="216"/>
      <c r="BG31" s="216"/>
      <c r="BH31" s="216"/>
      <c r="BI31" s="217"/>
      <c r="BJ31" s="216"/>
      <c r="BK31" s="216"/>
      <c r="BL31" s="217"/>
      <c r="BM31" s="216"/>
      <c r="BN31" s="216"/>
      <c r="BO31" s="217"/>
      <c r="BP31" s="216"/>
      <c r="BQ31" s="216"/>
      <c r="BR31" s="217"/>
      <c r="BS31" s="216"/>
      <c r="BT31" s="216"/>
      <c r="BU31" s="216"/>
      <c r="BV31" s="216"/>
      <c r="BW31" s="216"/>
      <c r="BX31" s="216"/>
      <c r="BY31" s="216"/>
      <c r="BZ31" s="216"/>
    </row>
    <row r="32" spans="2:78" x14ac:dyDescent="0.2">
      <c r="B32" s="12" t="s">
        <v>35</v>
      </c>
      <c r="C32" s="60">
        <v>21</v>
      </c>
      <c r="D32" s="61">
        <v>7</v>
      </c>
      <c r="E32" s="18">
        <v>17</v>
      </c>
      <c r="F32" s="62">
        <v>0.41199999999999998</v>
      </c>
      <c r="G32" s="14">
        <v>1</v>
      </c>
      <c r="H32" s="15">
        <v>2</v>
      </c>
      <c r="I32" s="14">
        <v>0.5</v>
      </c>
      <c r="J32" s="15">
        <v>4</v>
      </c>
      <c r="K32" s="15">
        <v>6</v>
      </c>
      <c r="L32" s="15">
        <v>0.66700000000000004</v>
      </c>
      <c r="M32" s="15">
        <v>4</v>
      </c>
      <c r="N32" s="15">
        <v>8</v>
      </c>
      <c r="O32" s="15">
        <v>12</v>
      </c>
      <c r="P32" s="15">
        <v>2</v>
      </c>
      <c r="Q32" s="17">
        <v>4</v>
      </c>
      <c r="R32" s="14">
        <v>2</v>
      </c>
      <c r="S32" s="15">
        <v>2</v>
      </c>
      <c r="T32" s="63">
        <v>6</v>
      </c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</row>
    <row r="33" spans="2:78" x14ac:dyDescent="0.2">
      <c r="B33" s="24" t="s">
        <v>54</v>
      </c>
      <c r="C33" s="64">
        <v>20</v>
      </c>
      <c r="D33" s="65">
        <v>8</v>
      </c>
      <c r="E33" s="66">
        <v>17</v>
      </c>
      <c r="F33" s="67">
        <v>0.47099999999999997</v>
      </c>
      <c r="G33" s="35">
        <v>1</v>
      </c>
      <c r="H33" s="68">
        <v>3</v>
      </c>
      <c r="I33" s="35">
        <v>0.33300000000000002</v>
      </c>
      <c r="J33" s="35">
        <v>3</v>
      </c>
      <c r="K33" s="35">
        <v>5</v>
      </c>
      <c r="L33" s="35">
        <v>0.6</v>
      </c>
      <c r="M33" s="35">
        <v>5</v>
      </c>
      <c r="N33" s="69">
        <v>8</v>
      </c>
      <c r="O33" s="70">
        <v>14</v>
      </c>
      <c r="P33" s="71">
        <v>3</v>
      </c>
      <c r="Q33" s="35">
        <v>4</v>
      </c>
      <c r="R33" s="39">
        <v>1</v>
      </c>
      <c r="S33" s="39">
        <v>1</v>
      </c>
      <c r="T33" s="72">
        <v>8</v>
      </c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</row>
    <row r="34" spans="2:78" x14ac:dyDescent="0.2">
      <c r="B34" s="41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X34" s="2"/>
      <c r="Y34" s="2"/>
      <c r="Z34" s="2"/>
      <c r="AA34" s="2"/>
      <c r="AB34" s="2"/>
      <c r="AC34" s="2"/>
      <c r="AD34" s="2"/>
      <c r="AE34" s="3"/>
      <c r="AF34" s="3"/>
      <c r="AG34" s="3"/>
      <c r="AH34" s="2"/>
      <c r="AI34" s="2"/>
      <c r="AJ34" s="3" t="s">
        <v>55</v>
      </c>
      <c r="AK34" s="2"/>
      <c r="AL34" s="2"/>
      <c r="AM34" s="2"/>
      <c r="AN34" s="2"/>
      <c r="BA34" s="2"/>
      <c r="BB34" s="2"/>
      <c r="BC34" s="2"/>
      <c r="BD34" s="2"/>
      <c r="BE34" s="2"/>
      <c r="BF34" s="2"/>
      <c r="BG34" s="2"/>
      <c r="BH34" s="3"/>
      <c r="BI34" s="3"/>
      <c r="BJ34" s="3"/>
      <c r="BK34" s="2"/>
      <c r="BL34" s="2"/>
      <c r="BM34" s="3" t="s">
        <v>55</v>
      </c>
      <c r="BN34" s="2"/>
      <c r="BO34" s="2"/>
      <c r="BP34" s="2"/>
      <c r="BQ34" s="2"/>
    </row>
    <row r="35" spans="2:78" x14ac:dyDescent="0.2">
      <c r="B35" s="41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X35" s="73" t="s">
        <v>4</v>
      </c>
      <c r="Y35" s="5" t="s">
        <v>5</v>
      </c>
      <c r="Z35" s="6" t="s">
        <v>56</v>
      </c>
      <c r="AA35" s="6" t="s">
        <v>7</v>
      </c>
      <c r="AB35" s="6" t="s">
        <v>8</v>
      </c>
      <c r="AC35" s="6" t="s">
        <v>9</v>
      </c>
      <c r="AD35" s="6" t="s">
        <v>10</v>
      </c>
      <c r="AE35" s="6" t="s">
        <v>11</v>
      </c>
      <c r="AF35" s="7" t="s">
        <v>12</v>
      </c>
      <c r="AG35" s="6" t="s">
        <v>13</v>
      </c>
      <c r="AH35" s="6" t="s">
        <v>14</v>
      </c>
      <c r="AI35" s="7" t="s">
        <v>15</v>
      </c>
      <c r="AJ35" s="6" t="s">
        <v>16</v>
      </c>
      <c r="AK35" s="6" t="s">
        <v>17</v>
      </c>
      <c r="AL35" s="7" t="s">
        <v>18</v>
      </c>
      <c r="AM35" s="6" t="s">
        <v>19</v>
      </c>
      <c r="AN35" s="6" t="s">
        <v>20</v>
      </c>
      <c r="AO35" s="7" t="s">
        <v>21</v>
      </c>
      <c r="AP35" s="6" t="s">
        <v>22</v>
      </c>
      <c r="AQ35" s="6" t="s">
        <v>23</v>
      </c>
      <c r="AR35" s="6" t="s">
        <v>24</v>
      </c>
      <c r="AS35" s="6" t="s">
        <v>25</v>
      </c>
      <c r="AT35" s="6" t="s">
        <v>26</v>
      </c>
      <c r="AU35" s="6" t="s">
        <v>27</v>
      </c>
      <c r="AV35" s="6" t="s">
        <v>28</v>
      </c>
      <c r="AW35" s="6" t="s">
        <v>29</v>
      </c>
      <c r="BA35" s="73" t="s">
        <v>4</v>
      </c>
      <c r="BB35" s="5" t="s">
        <v>5</v>
      </c>
      <c r="BC35" s="6" t="s">
        <v>56</v>
      </c>
      <c r="BD35" s="6" t="s">
        <v>7</v>
      </c>
      <c r="BE35" s="6" t="s">
        <v>8</v>
      </c>
      <c r="BF35" s="6" t="s">
        <v>9</v>
      </c>
      <c r="BG35" s="6" t="s">
        <v>10</v>
      </c>
      <c r="BH35" s="6" t="s">
        <v>11</v>
      </c>
      <c r="BI35" s="7" t="s">
        <v>12</v>
      </c>
      <c r="BJ35" s="6" t="s">
        <v>13</v>
      </c>
      <c r="BK35" s="6" t="s">
        <v>14</v>
      </c>
      <c r="BL35" s="7" t="s">
        <v>15</v>
      </c>
      <c r="BM35" s="6" t="s">
        <v>16</v>
      </c>
      <c r="BN35" s="6" t="s">
        <v>17</v>
      </c>
      <c r="BO35" s="7" t="s">
        <v>18</v>
      </c>
      <c r="BP35" s="6" t="s">
        <v>19</v>
      </c>
      <c r="BQ35" s="6" t="s">
        <v>20</v>
      </c>
      <c r="BR35" s="7" t="s">
        <v>21</v>
      </c>
      <c r="BS35" s="6" t="s">
        <v>22</v>
      </c>
      <c r="BT35" s="6" t="s">
        <v>23</v>
      </c>
      <c r="BU35" s="6" t="s">
        <v>24</v>
      </c>
      <c r="BV35" s="6" t="s">
        <v>25</v>
      </c>
      <c r="BW35" s="6" t="s">
        <v>26</v>
      </c>
      <c r="BX35" s="6" t="s">
        <v>27</v>
      </c>
      <c r="BY35" s="6" t="s">
        <v>28</v>
      </c>
      <c r="BZ35" s="6" t="s">
        <v>29</v>
      </c>
    </row>
    <row r="36" spans="2:78" x14ac:dyDescent="0.2">
      <c r="B36" s="2"/>
      <c r="C36" s="2"/>
      <c r="D36" s="2"/>
      <c r="E36" s="2"/>
      <c r="F36" s="2"/>
      <c r="G36" s="2"/>
      <c r="H36" s="2"/>
      <c r="I36" s="3"/>
      <c r="J36" s="3" t="s">
        <v>57</v>
      </c>
      <c r="K36" s="2"/>
      <c r="L36" s="2"/>
      <c r="M36" s="2"/>
      <c r="N36" s="2"/>
      <c r="O36" s="2"/>
      <c r="P36" s="2"/>
      <c r="Q36" s="2"/>
      <c r="R36" s="2"/>
      <c r="S36" s="2"/>
      <c r="T36" s="2"/>
      <c r="X36" s="74" t="s">
        <v>58</v>
      </c>
      <c r="Y36" s="9">
        <v>1</v>
      </c>
      <c r="Z36" t="s">
        <v>31</v>
      </c>
      <c r="AA36">
        <v>33</v>
      </c>
      <c r="AB36">
        <v>33.200000000000003</v>
      </c>
      <c r="AC36">
        <v>9.6</v>
      </c>
      <c r="AD36">
        <v>3.2</v>
      </c>
      <c r="AE36">
        <v>8.9</v>
      </c>
      <c r="AF36">
        <v>35.4</v>
      </c>
      <c r="AG36">
        <v>0.8</v>
      </c>
      <c r="AH36">
        <v>2.7</v>
      </c>
      <c r="AI36">
        <v>27.8</v>
      </c>
      <c r="AJ36">
        <v>2.4</v>
      </c>
      <c r="AK36">
        <v>6.2</v>
      </c>
      <c r="AL36">
        <v>38.700000000000003</v>
      </c>
      <c r="AM36">
        <v>0.9</v>
      </c>
      <c r="AN36">
        <v>1.1000000000000001</v>
      </c>
      <c r="AO36">
        <v>83.3</v>
      </c>
      <c r="AP36">
        <v>0.4</v>
      </c>
      <c r="AQ36">
        <v>2.5</v>
      </c>
      <c r="AR36">
        <v>2.9</v>
      </c>
      <c r="AS36">
        <v>3.9</v>
      </c>
      <c r="AT36">
        <v>2.1</v>
      </c>
      <c r="AU36">
        <v>1.9</v>
      </c>
      <c r="AV36">
        <v>0.2</v>
      </c>
      <c r="AW36">
        <v>1.3</v>
      </c>
      <c r="BA36" s="74" t="s">
        <v>58</v>
      </c>
      <c r="BB36" s="9">
        <v>1</v>
      </c>
      <c r="BC36" t="s">
        <v>31</v>
      </c>
      <c r="BD36">
        <v>33</v>
      </c>
      <c r="BE36">
        <v>33.200000000000003</v>
      </c>
      <c r="BF36">
        <f>AC36/$AB36</f>
        <v>0.28915662650602408</v>
      </c>
      <c r="BG36">
        <f>AD36/$AB36</f>
        <v>9.638554216867469E-2</v>
      </c>
      <c r="BH36">
        <f>AE36/$AB36</f>
        <v>0.26807228915662651</v>
      </c>
      <c r="BI36">
        <f>AF36</f>
        <v>35.4</v>
      </c>
      <c r="BJ36">
        <f>AG36/$AB36</f>
        <v>2.4096385542168672E-2</v>
      </c>
      <c r="BK36">
        <f>AH36/$AB36</f>
        <v>8.1325301204819275E-2</v>
      </c>
      <c r="BL36">
        <f>AI36</f>
        <v>27.8</v>
      </c>
      <c r="BM36">
        <f>AJ36/$AB36</f>
        <v>7.2289156626506021E-2</v>
      </c>
      <c r="BN36">
        <f>AK36/$AB36</f>
        <v>0.18674698795180722</v>
      </c>
      <c r="BO36">
        <f>AL36</f>
        <v>38.700000000000003</v>
      </c>
      <c r="BP36">
        <f>AM36/$AB36</f>
        <v>2.7108433734939756E-2</v>
      </c>
      <c r="BQ36">
        <f>AN36/$AB36</f>
        <v>3.313253012048193E-2</v>
      </c>
      <c r="BR36">
        <f>AO36</f>
        <v>83.3</v>
      </c>
      <c r="BS36">
        <f t="shared" ref="BS36:BZ36" si="9">AP36/$AB36</f>
        <v>1.2048192771084336E-2</v>
      </c>
      <c r="BT36">
        <f t="shared" si="9"/>
        <v>7.5301204819277101E-2</v>
      </c>
      <c r="BU36">
        <f t="shared" si="9"/>
        <v>8.7349397590361436E-2</v>
      </c>
      <c r="BV36">
        <f t="shared" si="9"/>
        <v>0.11746987951807228</v>
      </c>
      <c r="BW36">
        <f t="shared" si="9"/>
        <v>6.3253012048192767E-2</v>
      </c>
      <c r="BX36">
        <f t="shared" si="9"/>
        <v>5.7228915662650592E-2</v>
      </c>
      <c r="BY36">
        <f t="shared" si="9"/>
        <v>6.0240963855421681E-3</v>
      </c>
      <c r="BZ36">
        <f t="shared" si="9"/>
        <v>3.9156626506024098E-2</v>
      </c>
    </row>
    <row r="37" spans="2:78" x14ac:dyDescent="0.2">
      <c r="B37" s="10"/>
      <c r="C37" s="11" t="s">
        <v>9</v>
      </c>
      <c r="D37" s="11" t="s">
        <v>10</v>
      </c>
      <c r="E37" s="11" t="s">
        <v>11</v>
      </c>
      <c r="F37" s="11" t="s">
        <v>12</v>
      </c>
      <c r="G37" s="11" t="s">
        <v>16</v>
      </c>
      <c r="H37" s="11" t="s">
        <v>17</v>
      </c>
      <c r="I37" s="11" t="s">
        <v>18</v>
      </c>
      <c r="J37" s="11" t="s">
        <v>19</v>
      </c>
      <c r="K37" s="11" t="s">
        <v>20</v>
      </c>
      <c r="L37" s="11" t="s">
        <v>21</v>
      </c>
      <c r="M37" s="11" t="s">
        <v>22</v>
      </c>
      <c r="N37" s="11" t="s">
        <v>23</v>
      </c>
      <c r="O37" s="11" t="s">
        <v>24</v>
      </c>
      <c r="P37" s="11" t="s">
        <v>25</v>
      </c>
      <c r="Q37" s="11" t="s">
        <v>26</v>
      </c>
      <c r="R37" s="11" t="s">
        <v>27</v>
      </c>
      <c r="S37" s="11" t="s">
        <v>28</v>
      </c>
      <c r="T37" s="11" t="s">
        <v>29</v>
      </c>
      <c r="X37" s="74" t="s">
        <v>59</v>
      </c>
      <c r="Y37" s="9">
        <v>6</v>
      </c>
      <c r="Z37" t="s">
        <v>31</v>
      </c>
      <c r="AA37">
        <v>27</v>
      </c>
      <c r="AB37">
        <v>29.6</v>
      </c>
      <c r="AC37">
        <v>14.1</v>
      </c>
      <c r="AD37">
        <v>4.5999999999999996</v>
      </c>
      <c r="AE37">
        <v>12.1</v>
      </c>
      <c r="AF37">
        <v>37.5</v>
      </c>
      <c r="AG37">
        <v>3.4</v>
      </c>
      <c r="AH37">
        <v>8.4</v>
      </c>
      <c r="AI37">
        <v>40.5</v>
      </c>
      <c r="AJ37">
        <v>1.1000000000000001</v>
      </c>
      <c r="AK37">
        <v>3.7</v>
      </c>
      <c r="AL37">
        <v>30.7</v>
      </c>
      <c r="AM37">
        <v>3.9</v>
      </c>
      <c r="AN37">
        <v>4.9000000000000004</v>
      </c>
      <c r="AO37">
        <v>79.400000000000006</v>
      </c>
      <c r="AP37">
        <v>1.3</v>
      </c>
      <c r="AQ37">
        <v>3.9</v>
      </c>
      <c r="AR37">
        <v>5.3</v>
      </c>
      <c r="AS37">
        <v>3.5</v>
      </c>
      <c r="AT37">
        <v>2.6</v>
      </c>
      <c r="AU37">
        <v>1.6</v>
      </c>
      <c r="AV37">
        <v>0.3</v>
      </c>
      <c r="AW37">
        <v>2.5</v>
      </c>
      <c r="BA37" s="74" t="s">
        <v>59</v>
      </c>
      <c r="BB37" s="9">
        <v>6</v>
      </c>
      <c r="BC37" t="s">
        <v>31</v>
      </c>
      <c r="BD37">
        <v>27</v>
      </c>
      <c r="BE37">
        <v>29.6</v>
      </c>
      <c r="BF37">
        <f t="shared" ref="BF37:BU48" si="10">AC37/$AB37</f>
        <v>0.47635135135135132</v>
      </c>
      <c r="BG37">
        <f t="shared" si="10"/>
        <v>0.15540540540540537</v>
      </c>
      <c r="BH37">
        <f t="shared" si="10"/>
        <v>0.40878378378378377</v>
      </c>
      <c r="BI37">
        <f t="shared" ref="BI37:BI48" si="11">AF37</f>
        <v>37.5</v>
      </c>
      <c r="BJ37">
        <f t="shared" si="10"/>
        <v>0.11486486486486486</v>
      </c>
      <c r="BK37">
        <f t="shared" si="10"/>
        <v>0.28378378378378377</v>
      </c>
      <c r="BL37">
        <f t="shared" ref="BL37:BL48" si="12">AI37</f>
        <v>40.5</v>
      </c>
      <c r="BM37">
        <f t="shared" si="10"/>
        <v>3.7162162162162164E-2</v>
      </c>
      <c r="BN37">
        <f t="shared" si="10"/>
        <v>0.125</v>
      </c>
      <c r="BO37">
        <f t="shared" ref="BO37:BO48" si="13">AL37</f>
        <v>30.7</v>
      </c>
      <c r="BP37">
        <f t="shared" si="10"/>
        <v>0.13175675675675674</v>
      </c>
      <c r="BQ37">
        <f t="shared" si="10"/>
        <v>0.16554054054054054</v>
      </c>
      <c r="BR37">
        <f t="shared" ref="BR37:BR48" si="14">AO37</f>
        <v>79.400000000000006</v>
      </c>
      <c r="BS37">
        <f t="shared" si="10"/>
        <v>4.3918918918918921E-2</v>
      </c>
      <c r="BT37">
        <f t="shared" si="10"/>
        <v>0.13175675675675674</v>
      </c>
      <c r="BU37">
        <f t="shared" si="10"/>
        <v>0.17905405405405403</v>
      </c>
      <c r="BV37">
        <f t="shared" ref="BV37:BY48" si="15">AS37/$AB37</f>
        <v>0.11824324324324324</v>
      </c>
      <c r="BW37">
        <f t="shared" si="15"/>
        <v>8.7837837837837843E-2</v>
      </c>
      <c r="BX37">
        <f t="shared" si="15"/>
        <v>5.4054054054054057E-2</v>
      </c>
      <c r="BY37">
        <f t="shared" si="15"/>
        <v>1.0135135135135134E-2</v>
      </c>
      <c r="BZ37">
        <f t="shared" ref="BZ37:BZ48" si="16">AW37/$AB37</f>
        <v>8.4459459459459457E-2</v>
      </c>
    </row>
    <row r="38" spans="2:78" x14ac:dyDescent="0.2">
      <c r="B38" s="12" t="s">
        <v>46</v>
      </c>
      <c r="C38" s="60">
        <v>21</v>
      </c>
      <c r="D38" s="61">
        <v>7</v>
      </c>
      <c r="E38" s="44">
        <v>15</v>
      </c>
      <c r="F38" s="75">
        <v>0.46700000000000003</v>
      </c>
      <c r="G38" s="14">
        <v>1</v>
      </c>
      <c r="H38" s="15">
        <v>2</v>
      </c>
      <c r="I38" s="14">
        <v>0.5</v>
      </c>
      <c r="J38" s="14">
        <v>5</v>
      </c>
      <c r="K38" s="17">
        <v>7</v>
      </c>
      <c r="L38" s="76">
        <v>0.71399999999999997</v>
      </c>
      <c r="M38" s="15">
        <v>4</v>
      </c>
      <c r="N38" s="15">
        <v>8</v>
      </c>
      <c r="O38" s="15">
        <v>12</v>
      </c>
      <c r="P38" s="15">
        <v>2</v>
      </c>
      <c r="Q38" s="15">
        <v>3</v>
      </c>
      <c r="R38" s="14">
        <v>2</v>
      </c>
      <c r="S38" s="15">
        <v>2</v>
      </c>
      <c r="T38" s="77">
        <v>5</v>
      </c>
      <c r="X38" s="74" t="s">
        <v>60</v>
      </c>
      <c r="Y38" s="9">
        <v>11</v>
      </c>
      <c r="Z38" t="s">
        <v>31</v>
      </c>
      <c r="AA38">
        <v>33</v>
      </c>
      <c r="AB38">
        <v>29.5</v>
      </c>
      <c r="AC38">
        <v>12</v>
      </c>
      <c r="AD38">
        <v>3.8</v>
      </c>
      <c r="AE38">
        <v>8.6</v>
      </c>
      <c r="AF38">
        <v>44.2</v>
      </c>
      <c r="AG38">
        <v>3.2</v>
      </c>
      <c r="AH38">
        <v>6.9</v>
      </c>
      <c r="AI38">
        <v>46.1</v>
      </c>
      <c r="AJ38">
        <v>0.6</v>
      </c>
      <c r="AK38">
        <v>1.7</v>
      </c>
      <c r="AL38">
        <v>36.799999999999997</v>
      </c>
      <c r="AM38">
        <v>3.8</v>
      </c>
      <c r="AN38">
        <v>5</v>
      </c>
      <c r="AO38">
        <v>74.7</v>
      </c>
      <c r="AP38">
        <v>0.7</v>
      </c>
      <c r="AQ38">
        <v>2.9</v>
      </c>
      <c r="AR38">
        <v>3.6</v>
      </c>
      <c r="AS38">
        <v>3.9</v>
      </c>
      <c r="AT38">
        <v>2.1</v>
      </c>
      <c r="AU38">
        <v>1.2</v>
      </c>
      <c r="AV38">
        <v>0.2</v>
      </c>
      <c r="AW38">
        <v>2.4</v>
      </c>
      <c r="BA38" s="74" t="s">
        <v>60</v>
      </c>
      <c r="BB38" s="9">
        <v>11</v>
      </c>
      <c r="BC38" t="s">
        <v>31</v>
      </c>
      <c r="BD38">
        <v>33</v>
      </c>
      <c r="BE38">
        <v>29.5</v>
      </c>
      <c r="BF38">
        <f t="shared" si="10"/>
        <v>0.40677966101694918</v>
      </c>
      <c r="BG38">
        <f t="shared" si="10"/>
        <v>0.12881355932203389</v>
      </c>
      <c r="BH38">
        <f t="shared" si="10"/>
        <v>0.29152542372881357</v>
      </c>
      <c r="BI38">
        <f t="shared" si="11"/>
        <v>44.2</v>
      </c>
      <c r="BJ38">
        <f t="shared" si="10"/>
        <v>0.10847457627118645</v>
      </c>
      <c r="BK38">
        <f t="shared" si="10"/>
        <v>0.23389830508474577</v>
      </c>
      <c r="BL38">
        <f t="shared" si="12"/>
        <v>46.1</v>
      </c>
      <c r="BM38">
        <f t="shared" si="10"/>
        <v>2.0338983050847456E-2</v>
      </c>
      <c r="BN38">
        <f t="shared" si="10"/>
        <v>5.7627118644067797E-2</v>
      </c>
      <c r="BO38">
        <f t="shared" si="13"/>
        <v>36.799999999999997</v>
      </c>
      <c r="BP38">
        <f t="shared" si="10"/>
        <v>0.12881355932203389</v>
      </c>
      <c r="BQ38">
        <f t="shared" si="10"/>
        <v>0.16949152542372881</v>
      </c>
      <c r="BR38">
        <f t="shared" si="14"/>
        <v>74.7</v>
      </c>
      <c r="BS38">
        <f t="shared" si="10"/>
        <v>2.3728813559322031E-2</v>
      </c>
      <c r="BT38">
        <f t="shared" si="10"/>
        <v>9.8305084745762703E-2</v>
      </c>
      <c r="BU38">
        <f t="shared" si="10"/>
        <v>0.12203389830508475</v>
      </c>
      <c r="BV38">
        <f t="shared" si="15"/>
        <v>0.13220338983050847</v>
      </c>
      <c r="BW38">
        <f t="shared" si="15"/>
        <v>7.1186440677966104E-2</v>
      </c>
      <c r="BX38">
        <f t="shared" si="15"/>
        <v>4.0677966101694912E-2</v>
      </c>
      <c r="BY38">
        <f t="shared" si="15"/>
        <v>6.7796610169491532E-3</v>
      </c>
      <c r="BZ38">
        <f t="shared" si="16"/>
        <v>8.1355932203389825E-2</v>
      </c>
    </row>
    <row r="39" spans="2:78" x14ac:dyDescent="0.2">
      <c r="B39" s="24" t="s">
        <v>48</v>
      </c>
      <c r="C39" s="78">
        <v>23</v>
      </c>
      <c r="D39" s="33">
        <v>9</v>
      </c>
      <c r="E39" s="79">
        <v>18</v>
      </c>
      <c r="F39" s="80">
        <v>0.5</v>
      </c>
      <c r="G39" s="35">
        <v>1</v>
      </c>
      <c r="H39" s="68">
        <v>3</v>
      </c>
      <c r="I39" s="35">
        <v>0.33300000000000002</v>
      </c>
      <c r="J39" s="81">
        <v>4</v>
      </c>
      <c r="K39" s="68">
        <v>6</v>
      </c>
      <c r="L39" s="82">
        <v>0.66700000000000004</v>
      </c>
      <c r="M39" s="35">
        <v>5</v>
      </c>
      <c r="N39" s="37">
        <v>7</v>
      </c>
      <c r="O39" s="83">
        <v>12</v>
      </c>
      <c r="P39" s="35">
        <v>2</v>
      </c>
      <c r="Q39" s="35">
        <v>4</v>
      </c>
      <c r="R39" s="39">
        <v>1</v>
      </c>
      <c r="S39" s="39">
        <v>1</v>
      </c>
      <c r="T39" s="84">
        <v>5</v>
      </c>
      <c r="X39" s="74" t="s">
        <v>61</v>
      </c>
      <c r="Y39" s="9">
        <v>16</v>
      </c>
      <c r="Z39" t="s">
        <v>37</v>
      </c>
      <c r="AA39">
        <v>33</v>
      </c>
      <c r="AB39">
        <v>27</v>
      </c>
      <c r="AC39">
        <v>12.5</v>
      </c>
      <c r="AD39">
        <v>5</v>
      </c>
      <c r="AE39">
        <v>10</v>
      </c>
      <c r="AF39">
        <v>49.8</v>
      </c>
      <c r="AG39">
        <v>4</v>
      </c>
      <c r="AH39">
        <v>7.4</v>
      </c>
      <c r="AI39">
        <v>54.3</v>
      </c>
      <c r="AJ39">
        <v>1</v>
      </c>
      <c r="AK39">
        <v>2.6</v>
      </c>
      <c r="AL39">
        <v>37.200000000000003</v>
      </c>
      <c r="AM39">
        <v>1.6</v>
      </c>
      <c r="AN39">
        <v>2</v>
      </c>
      <c r="AO39">
        <v>80</v>
      </c>
      <c r="AP39">
        <v>1.8</v>
      </c>
      <c r="AQ39">
        <v>4.7</v>
      </c>
      <c r="AR39">
        <v>6.5</v>
      </c>
      <c r="AS39">
        <v>1.9</v>
      </c>
      <c r="AT39">
        <v>1.7</v>
      </c>
      <c r="AU39">
        <v>0.8</v>
      </c>
      <c r="AV39">
        <v>0.7</v>
      </c>
      <c r="AW39">
        <v>2.6</v>
      </c>
      <c r="BA39" s="74" t="s">
        <v>61</v>
      </c>
      <c r="BB39" s="9">
        <v>16</v>
      </c>
      <c r="BC39" t="s">
        <v>37</v>
      </c>
      <c r="BD39">
        <v>33</v>
      </c>
      <c r="BE39">
        <v>27</v>
      </c>
      <c r="BF39">
        <f t="shared" si="10"/>
        <v>0.46296296296296297</v>
      </c>
      <c r="BG39">
        <f t="shared" si="10"/>
        <v>0.18518518518518517</v>
      </c>
      <c r="BH39">
        <f t="shared" si="10"/>
        <v>0.37037037037037035</v>
      </c>
      <c r="BI39">
        <f t="shared" si="11"/>
        <v>49.8</v>
      </c>
      <c r="BJ39">
        <f t="shared" si="10"/>
        <v>0.14814814814814814</v>
      </c>
      <c r="BK39">
        <f t="shared" si="10"/>
        <v>0.27407407407407408</v>
      </c>
      <c r="BL39">
        <f t="shared" si="12"/>
        <v>54.3</v>
      </c>
      <c r="BM39">
        <f t="shared" si="10"/>
        <v>3.7037037037037035E-2</v>
      </c>
      <c r="BN39">
        <f t="shared" si="10"/>
        <v>9.6296296296296297E-2</v>
      </c>
      <c r="BO39">
        <f t="shared" si="13"/>
        <v>37.200000000000003</v>
      </c>
      <c r="BP39">
        <f t="shared" si="10"/>
        <v>5.9259259259259262E-2</v>
      </c>
      <c r="BQ39">
        <f t="shared" si="10"/>
        <v>7.407407407407407E-2</v>
      </c>
      <c r="BR39">
        <f t="shared" si="14"/>
        <v>80</v>
      </c>
      <c r="BS39">
        <f t="shared" si="10"/>
        <v>6.6666666666666666E-2</v>
      </c>
      <c r="BT39">
        <f t="shared" si="10"/>
        <v>0.17407407407407408</v>
      </c>
      <c r="BU39">
        <f t="shared" si="10"/>
        <v>0.24074074074074073</v>
      </c>
      <c r="BV39">
        <f t="shared" si="15"/>
        <v>7.0370370370370361E-2</v>
      </c>
      <c r="BW39">
        <f t="shared" si="15"/>
        <v>6.2962962962962957E-2</v>
      </c>
      <c r="BX39">
        <f t="shared" si="15"/>
        <v>2.9629629629629631E-2</v>
      </c>
      <c r="BY39">
        <f t="shared" si="15"/>
        <v>2.5925925925925925E-2</v>
      </c>
      <c r="BZ39">
        <f t="shared" si="16"/>
        <v>9.6296296296296297E-2</v>
      </c>
    </row>
    <row r="40" spans="2:78" x14ac:dyDescent="0.2">
      <c r="B40" s="85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X40" s="74" t="s">
        <v>62</v>
      </c>
      <c r="Y40" s="9">
        <v>21</v>
      </c>
      <c r="Z40" t="s">
        <v>40</v>
      </c>
      <c r="AA40">
        <v>33</v>
      </c>
      <c r="AB40">
        <v>22.3</v>
      </c>
      <c r="AC40">
        <v>6.4</v>
      </c>
      <c r="AD40">
        <v>2.7</v>
      </c>
      <c r="AE40">
        <v>5.6</v>
      </c>
      <c r="AF40">
        <v>48.4</v>
      </c>
      <c r="AG40">
        <v>2.2999999999999998</v>
      </c>
      <c r="AH40">
        <v>4.3</v>
      </c>
      <c r="AI40">
        <v>53.9</v>
      </c>
      <c r="AJ40">
        <v>0.4</v>
      </c>
      <c r="AK40">
        <v>1.4</v>
      </c>
      <c r="AL40">
        <v>31.1</v>
      </c>
      <c r="AM40">
        <v>0.5</v>
      </c>
      <c r="AN40">
        <v>1.1000000000000001</v>
      </c>
      <c r="AO40">
        <v>51.4</v>
      </c>
      <c r="AP40">
        <v>2.4</v>
      </c>
      <c r="AQ40">
        <v>3</v>
      </c>
      <c r="AR40">
        <v>5.4</v>
      </c>
      <c r="AS40">
        <v>1.9</v>
      </c>
      <c r="AT40">
        <v>1.3</v>
      </c>
      <c r="AU40">
        <v>0.8</v>
      </c>
      <c r="AV40">
        <v>0.6</v>
      </c>
      <c r="AW40">
        <v>2.4</v>
      </c>
      <c r="BA40" s="74" t="s">
        <v>62</v>
      </c>
      <c r="BB40" s="9">
        <v>21</v>
      </c>
      <c r="BC40" t="s">
        <v>40</v>
      </c>
      <c r="BD40">
        <v>33</v>
      </c>
      <c r="BE40">
        <v>22.3</v>
      </c>
      <c r="BF40">
        <f t="shared" si="10"/>
        <v>0.28699551569506726</v>
      </c>
      <c r="BG40">
        <f t="shared" si="10"/>
        <v>0.1210762331838565</v>
      </c>
      <c r="BH40">
        <f t="shared" si="10"/>
        <v>0.25112107623318386</v>
      </c>
      <c r="BI40">
        <f t="shared" si="11"/>
        <v>48.4</v>
      </c>
      <c r="BJ40">
        <f t="shared" si="10"/>
        <v>0.10313901345291479</v>
      </c>
      <c r="BK40">
        <f t="shared" si="10"/>
        <v>0.19282511210762329</v>
      </c>
      <c r="BL40">
        <f t="shared" si="12"/>
        <v>53.9</v>
      </c>
      <c r="BM40">
        <f t="shared" si="10"/>
        <v>1.7937219730941704E-2</v>
      </c>
      <c r="BN40">
        <f t="shared" si="10"/>
        <v>6.2780269058295965E-2</v>
      </c>
      <c r="BO40">
        <f t="shared" si="13"/>
        <v>31.1</v>
      </c>
      <c r="BP40">
        <f t="shared" si="10"/>
        <v>2.2421524663677129E-2</v>
      </c>
      <c r="BQ40">
        <f t="shared" si="10"/>
        <v>4.932735426008969E-2</v>
      </c>
      <c r="BR40">
        <f t="shared" si="14"/>
        <v>51.4</v>
      </c>
      <c r="BS40">
        <f t="shared" si="10"/>
        <v>0.10762331838565022</v>
      </c>
      <c r="BT40">
        <f t="shared" si="10"/>
        <v>0.13452914798206278</v>
      </c>
      <c r="BU40">
        <f t="shared" si="10"/>
        <v>0.24215246636771301</v>
      </c>
      <c r="BV40">
        <f t="shared" si="15"/>
        <v>8.520179372197309E-2</v>
      </c>
      <c r="BW40">
        <f t="shared" si="15"/>
        <v>5.829596412556054E-2</v>
      </c>
      <c r="BX40">
        <f t="shared" si="15"/>
        <v>3.5874439461883408E-2</v>
      </c>
      <c r="BY40">
        <f t="shared" si="15"/>
        <v>2.6905829596412554E-2</v>
      </c>
      <c r="BZ40">
        <f t="shared" si="16"/>
        <v>0.10762331838565022</v>
      </c>
    </row>
    <row r="41" spans="2:78" x14ac:dyDescent="0.2">
      <c r="B41" s="85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X41" s="74" t="s">
        <v>63</v>
      </c>
      <c r="Y41" s="9">
        <v>26</v>
      </c>
      <c r="Z41" t="s">
        <v>40</v>
      </c>
      <c r="AA41">
        <v>30</v>
      </c>
      <c r="AB41">
        <v>18.8</v>
      </c>
      <c r="AC41">
        <v>9.5</v>
      </c>
      <c r="AD41">
        <v>3.9</v>
      </c>
      <c r="AE41">
        <v>8</v>
      </c>
      <c r="AF41">
        <v>48.1</v>
      </c>
      <c r="AG41">
        <v>3.1</v>
      </c>
      <c r="AH41">
        <v>6.1</v>
      </c>
      <c r="AI41">
        <v>50.5</v>
      </c>
      <c r="AJ41">
        <v>0.8</v>
      </c>
      <c r="AK41">
        <v>2</v>
      </c>
      <c r="AL41">
        <v>40.700000000000003</v>
      </c>
      <c r="AM41">
        <v>1</v>
      </c>
      <c r="AN41">
        <v>1.3</v>
      </c>
      <c r="AO41">
        <v>76.3</v>
      </c>
      <c r="AP41">
        <v>1.4</v>
      </c>
      <c r="AQ41">
        <v>3</v>
      </c>
      <c r="AR41">
        <v>4.5</v>
      </c>
      <c r="AS41">
        <v>1</v>
      </c>
      <c r="AT41">
        <v>1.3</v>
      </c>
      <c r="AU41">
        <v>0.4</v>
      </c>
      <c r="AV41">
        <v>1.1000000000000001</v>
      </c>
      <c r="AW41">
        <v>1.9</v>
      </c>
      <c r="BA41" s="74" t="s">
        <v>63</v>
      </c>
      <c r="BB41" s="9">
        <v>26</v>
      </c>
      <c r="BC41" t="s">
        <v>40</v>
      </c>
      <c r="BD41">
        <v>30</v>
      </c>
      <c r="BE41">
        <v>18.8</v>
      </c>
      <c r="BF41">
        <f t="shared" si="10"/>
        <v>0.50531914893617025</v>
      </c>
      <c r="BG41">
        <f t="shared" si="10"/>
        <v>0.20744680851063829</v>
      </c>
      <c r="BH41">
        <f t="shared" si="10"/>
        <v>0.42553191489361702</v>
      </c>
      <c r="BI41">
        <f t="shared" si="11"/>
        <v>48.1</v>
      </c>
      <c r="BJ41">
        <f t="shared" si="10"/>
        <v>0.16489361702127658</v>
      </c>
      <c r="BK41">
        <f t="shared" si="10"/>
        <v>0.32446808510638298</v>
      </c>
      <c r="BL41">
        <f t="shared" si="12"/>
        <v>50.5</v>
      </c>
      <c r="BM41">
        <f t="shared" si="10"/>
        <v>4.2553191489361701E-2</v>
      </c>
      <c r="BN41">
        <f t="shared" si="10"/>
        <v>0.10638297872340426</v>
      </c>
      <c r="BO41">
        <f t="shared" si="13"/>
        <v>40.700000000000003</v>
      </c>
      <c r="BP41">
        <f t="shared" si="10"/>
        <v>5.3191489361702128E-2</v>
      </c>
      <c r="BQ41">
        <f t="shared" si="10"/>
        <v>6.9148936170212769E-2</v>
      </c>
      <c r="BR41">
        <f t="shared" si="14"/>
        <v>76.3</v>
      </c>
      <c r="BS41">
        <f t="shared" si="10"/>
        <v>7.4468085106382975E-2</v>
      </c>
      <c r="BT41">
        <f t="shared" si="10"/>
        <v>0.15957446808510636</v>
      </c>
      <c r="BU41">
        <f t="shared" si="10"/>
        <v>0.23936170212765956</v>
      </c>
      <c r="BV41">
        <f t="shared" si="15"/>
        <v>5.3191489361702128E-2</v>
      </c>
      <c r="BW41">
        <f t="shared" si="15"/>
        <v>6.9148936170212769E-2</v>
      </c>
      <c r="BX41">
        <f t="shared" si="15"/>
        <v>2.1276595744680851E-2</v>
      </c>
      <c r="BY41">
        <f t="shared" si="15"/>
        <v>5.8510638297872342E-2</v>
      </c>
      <c r="BZ41">
        <f t="shared" si="16"/>
        <v>0.10106382978723404</v>
      </c>
    </row>
    <row r="42" spans="2:78" x14ac:dyDescent="0.2">
      <c r="B42" s="2"/>
      <c r="C42" s="2"/>
      <c r="D42" s="2"/>
      <c r="E42" s="2"/>
      <c r="F42" s="2"/>
      <c r="G42" s="2"/>
      <c r="H42" s="2"/>
      <c r="I42" s="3"/>
      <c r="J42" s="3" t="s">
        <v>64</v>
      </c>
      <c r="K42" s="3"/>
      <c r="L42" s="2"/>
      <c r="M42" s="2"/>
      <c r="N42" s="2"/>
      <c r="O42" s="2"/>
      <c r="P42" s="2"/>
      <c r="Q42" s="2"/>
      <c r="R42" s="2"/>
      <c r="S42" s="2"/>
      <c r="T42" s="2"/>
      <c r="X42" s="74" t="s">
        <v>65</v>
      </c>
      <c r="Y42" s="9">
        <v>31</v>
      </c>
      <c r="Z42" t="s">
        <v>40</v>
      </c>
      <c r="AA42">
        <v>28</v>
      </c>
      <c r="AB42">
        <v>16.2</v>
      </c>
      <c r="AC42">
        <v>6.1</v>
      </c>
      <c r="AD42">
        <v>2.2999999999999998</v>
      </c>
      <c r="AE42">
        <v>4.9000000000000004</v>
      </c>
      <c r="AF42">
        <v>47.1</v>
      </c>
      <c r="AG42">
        <v>2.1</v>
      </c>
      <c r="AH42">
        <v>4.4000000000000004</v>
      </c>
      <c r="AI42">
        <v>49.2</v>
      </c>
      <c r="AJ42">
        <v>0.2</v>
      </c>
      <c r="AK42">
        <v>0.6</v>
      </c>
      <c r="AL42">
        <v>31.2</v>
      </c>
      <c r="AM42">
        <v>1.3</v>
      </c>
      <c r="AN42">
        <v>2.4</v>
      </c>
      <c r="AO42">
        <v>52.9</v>
      </c>
      <c r="AP42">
        <v>1.4</v>
      </c>
      <c r="AQ42">
        <v>2.2000000000000002</v>
      </c>
      <c r="AR42">
        <v>3.6</v>
      </c>
      <c r="AS42">
        <v>0.6</v>
      </c>
      <c r="AT42">
        <v>1.2</v>
      </c>
      <c r="AU42">
        <v>0.7</v>
      </c>
      <c r="AV42">
        <v>0.2</v>
      </c>
      <c r="AW42">
        <v>2.2000000000000002</v>
      </c>
      <c r="BA42" s="74" t="s">
        <v>65</v>
      </c>
      <c r="BB42" s="9">
        <v>31</v>
      </c>
      <c r="BC42" t="s">
        <v>40</v>
      </c>
      <c r="BD42">
        <v>28</v>
      </c>
      <c r="BE42">
        <v>16.2</v>
      </c>
      <c r="BF42">
        <f t="shared" si="10"/>
        <v>0.37654320987654322</v>
      </c>
      <c r="BG42">
        <f t="shared" si="10"/>
        <v>0.1419753086419753</v>
      </c>
      <c r="BH42">
        <f t="shared" si="10"/>
        <v>0.30246913580246915</v>
      </c>
      <c r="BI42">
        <f t="shared" si="11"/>
        <v>47.1</v>
      </c>
      <c r="BJ42">
        <f t="shared" si="10"/>
        <v>0.12962962962962965</v>
      </c>
      <c r="BK42">
        <f t="shared" si="10"/>
        <v>0.27160493827160498</v>
      </c>
      <c r="BL42">
        <f t="shared" si="12"/>
        <v>49.2</v>
      </c>
      <c r="BM42">
        <f t="shared" si="10"/>
        <v>1.234567901234568E-2</v>
      </c>
      <c r="BN42">
        <f t="shared" si="10"/>
        <v>3.7037037037037035E-2</v>
      </c>
      <c r="BO42">
        <f t="shared" si="13"/>
        <v>31.2</v>
      </c>
      <c r="BP42">
        <f t="shared" si="10"/>
        <v>8.0246913580246923E-2</v>
      </c>
      <c r="BQ42">
        <f t="shared" si="10"/>
        <v>0.14814814814814814</v>
      </c>
      <c r="BR42">
        <f t="shared" si="14"/>
        <v>52.9</v>
      </c>
      <c r="BS42">
        <f t="shared" si="10"/>
        <v>8.6419753086419748E-2</v>
      </c>
      <c r="BT42">
        <f t="shared" si="10"/>
        <v>0.13580246913580249</v>
      </c>
      <c r="BU42">
        <f t="shared" si="10"/>
        <v>0.22222222222222224</v>
      </c>
      <c r="BV42">
        <f t="shared" si="15"/>
        <v>3.7037037037037035E-2</v>
      </c>
      <c r="BW42">
        <f t="shared" si="15"/>
        <v>7.407407407407407E-2</v>
      </c>
      <c r="BX42">
        <f t="shared" si="15"/>
        <v>4.3209876543209874E-2</v>
      </c>
      <c r="BY42">
        <f t="shared" si="15"/>
        <v>1.234567901234568E-2</v>
      </c>
      <c r="BZ42">
        <f t="shared" si="16"/>
        <v>0.13580246913580249</v>
      </c>
    </row>
    <row r="43" spans="2:78" x14ac:dyDescent="0.2">
      <c r="B43" s="10"/>
      <c r="C43" s="11" t="s">
        <v>9</v>
      </c>
      <c r="D43" s="11" t="s">
        <v>10</v>
      </c>
      <c r="E43" s="11" t="s">
        <v>11</v>
      </c>
      <c r="F43" s="11" t="s">
        <v>12</v>
      </c>
      <c r="G43" s="11" t="s">
        <v>16</v>
      </c>
      <c r="H43" s="11" t="s">
        <v>17</v>
      </c>
      <c r="I43" s="11" t="s">
        <v>18</v>
      </c>
      <c r="J43" s="11" t="s">
        <v>19</v>
      </c>
      <c r="K43" s="11" t="s">
        <v>20</v>
      </c>
      <c r="L43" s="11" t="s">
        <v>21</v>
      </c>
      <c r="M43" s="11" t="s">
        <v>22</v>
      </c>
      <c r="N43" s="11" t="s">
        <v>23</v>
      </c>
      <c r="O43" s="11" t="s">
        <v>24</v>
      </c>
      <c r="P43" s="11" t="s">
        <v>25</v>
      </c>
      <c r="Q43" s="11" t="s">
        <v>26</v>
      </c>
      <c r="R43" s="11" t="s">
        <v>27</v>
      </c>
      <c r="S43" s="11" t="s">
        <v>28</v>
      </c>
      <c r="T43" s="11" t="s">
        <v>29</v>
      </c>
      <c r="X43" s="74" t="s">
        <v>66</v>
      </c>
      <c r="Y43" s="9">
        <v>36</v>
      </c>
      <c r="Z43" t="s">
        <v>40</v>
      </c>
      <c r="AA43">
        <v>31</v>
      </c>
      <c r="AB43">
        <v>14.7</v>
      </c>
      <c r="AC43">
        <v>3.5</v>
      </c>
      <c r="AD43">
        <v>1.5</v>
      </c>
      <c r="AE43">
        <v>3.2</v>
      </c>
      <c r="AF43">
        <v>46.5</v>
      </c>
      <c r="AG43">
        <v>1.4</v>
      </c>
      <c r="AH43">
        <v>3</v>
      </c>
      <c r="AI43">
        <v>46.8</v>
      </c>
      <c r="AJ43">
        <v>0.1</v>
      </c>
      <c r="AK43">
        <v>0.2</v>
      </c>
      <c r="AL43">
        <v>40</v>
      </c>
      <c r="AM43">
        <v>0.5</v>
      </c>
      <c r="AN43">
        <v>1.1000000000000001</v>
      </c>
      <c r="AO43">
        <v>45.5</v>
      </c>
      <c r="AP43">
        <v>1.2</v>
      </c>
      <c r="AQ43">
        <v>1.5</v>
      </c>
      <c r="AR43">
        <v>2.7</v>
      </c>
      <c r="AS43">
        <v>1</v>
      </c>
      <c r="AT43">
        <v>0.9</v>
      </c>
      <c r="AU43">
        <v>0.5</v>
      </c>
      <c r="AV43">
        <v>0.1</v>
      </c>
      <c r="AW43">
        <v>1.6</v>
      </c>
      <c r="BA43" s="74" t="s">
        <v>66</v>
      </c>
      <c r="BB43" s="9">
        <v>36</v>
      </c>
      <c r="BC43" t="s">
        <v>40</v>
      </c>
      <c r="BD43">
        <v>31</v>
      </c>
      <c r="BE43">
        <v>14.7</v>
      </c>
      <c r="BF43">
        <f t="shared" si="10"/>
        <v>0.23809523809523811</v>
      </c>
      <c r="BG43">
        <f t="shared" si="10"/>
        <v>0.10204081632653061</v>
      </c>
      <c r="BH43">
        <f t="shared" si="10"/>
        <v>0.21768707482993199</v>
      </c>
      <c r="BI43">
        <f t="shared" si="11"/>
        <v>46.5</v>
      </c>
      <c r="BJ43">
        <f t="shared" si="10"/>
        <v>9.5238095238095233E-2</v>
      </c>
      <c r="BK43">
        <f t="shared" si="10"/>
        <v>0.20408163265306123</v>
      </c>
      <c r="BL43">
        <f t="shared" si="12"/>
        <v>46.8</v>
      </c>
      <c r="BM43">
        <f t="shared" si="10"/>
        <v>6.8027210884353748E-3</v>
      </c>
      <c r="BN43">
        <f t="shared" si="10"/>
        <v>1.360544217687075E-2</v>
      </c>
      <c r="BO43">
        <f t="shared" si="13"/>
        <v>40</v>
      </c>
      <c r="BP43">
        <f t="shared" si="10"/>
        <v>3.4013605442176874E-2</v>
      </c>
      <c r="BQ43">
        <f t="shared" si="10"/>
        <v>7.4829931972789129E-2</v>
      </c>
      <c r="BR43">
        <f t="shared" si="14"/>
        <v>45.5</v>
      </c>
      <c r="BS43">
        <f t="shared" si="10"/>
        <v>8.1632653061224497E-2</v>
      </c>
      <c r="BT43">
        <f t="shared" si="10"/>
        <v>0.10204081632653061</v>
      </c>
      <c r="BU43">
        <f t="shared" si="10"/>
        <v>0.18367346938775511</v>
      </c>
      <c r="BV43">
        <f t="shared" si="15"/>
        <v>6.8027210884353748E-2</v>
      </c>
      <c r="BW43">
        <f t="shared" si="15"/>
        <v>6.1224489795918373E-2</v>
      </c>
      <c r="BX43">
        <f t="shared" si="15"/>
        <v>3.4013605442176874E-2</v>
      </c>
      <c r="BY43">
        <f t="shared" si="15"/>
        <v>6.8027210884353748E-3</v>
      </c>
      <c r="BZ43">
        <f t="shared" si="16"/>
        <v>0.108843537414966</v>
      </c>
    </row>
    <row r="44" spans="2:78" x14ac:dyDescent="0.2">
      <c r="B44" s="12" t="s">
        <v>35</v>
      </c>
      <c r="C44" s="60">
        <v>6</v>
      </c>
      <c r="D44" s="15">
        <v>2</v>
      </c>
      <c r="E44" s="15">
        <v>4</v>
      </c>
      <c r="F44" s="15">
        <v>0.5</v>
      </c>
      <c r="G44" s="14">
        <v>0</v>
      </c>
      <c r="H44" s="14">
        <v>0</v>
      </c>
      <c r="I44" s="87" t="s">
        <v>67</v>
      </c>
      <c r="J44" s="20">
        <v>0</v>
      </c>
      <c r="K44" s="15">
        <v>1</v>
      </c>
      <c r="L44" s="20">
        <v>0</v>
      </c>
      <c r="M44" s="20">
        <v>0</v>
      </c>
      <c r="N44" s="14">
        <v>3</v>
      </c>
      <c r="O44" s="15">
        <v>3</v>
      </c>
      <c r="P44" s="20">
        <v>0</v>
      </c>
      <c r="Q44" s="14">
        <v>1</v>
      </c>
      <c r="R44" s="14">
        <v>0</v>
      </c>
      <c r="S44" s="20">
        <v>0</v>
      </c>
      <c r="T44" s="23">
        <v>1</v>
      </c>
      <c r="X44" s="74" t="s">
        <v>68</v>
      </c>
      <c r="Y44" s="9">
        <v>41</v>
      </c>
      <c r="Z44" t="s">
        <v>40</v>
      </c>
      <c r="AA44">
        <v>19</v>
      </c>
      <c r="AB44">
        <v>11.3</v>
      </c>
      <c r="AC44">
        <v>5.0999999999999996</v>
      </c>
      <c r="AD44">
        <v>1.8</v>
      </c>
      <c r="AE44">
        <v>3.6</v>
      </c>
      <c r="AF44">
        <v>49.3</v>
      </c>
      <c r="AG44">
        <v>1.1000000000000001</v>
      </c>
      <c r="AH44">
        <v>1.6</v>
      </c>
      <c r="AI44">
        <v>67.7</v>
      </c>
      <c r="AJ44">
        <v>0.7</v>
      </c>
      <c r="AK44">
        <v>2</v>
      </c>
      <c r="AL44">
        <v>34.200000000000003</v>
      </c>
      <c r="AM44">
        <v>0.8</v>
      </c>
      <c r="AN44">
        <v>0.9</v>
      </c>
      <c r="AO44">
        <v>88.2</v>
      </c>
      <c r="AP44">
        <v>0.2</v>
      </c>
      <c r="AQ44">
        <v>0.9</v>
      </c>
      <c r="AR44">
        <v>1.1000000000000001</v>
      </c>
      <c r="AS44">
        <v>1.3</v>
      </c>
      <c r="AT44">
        <v>0.8</v>
      </c>
      <c r="AU44">
        <v>0.8</v>
      </c>
      <c r="AV44">
        <v>0.1</v>
      </c>
      <c r="AW44">
        <v>1.4</v>
      </c>
      <c r="BA44" s="74" t="s">
        <v>68</v>
      </c>
      <c r="BB44" s="9">
        <v>41</v>
      </c>
      <c r="BC44" t="s">
        <v>40</v>
      </c>
      <c r="BD44">
        <v>19</v>
      </c>
      <c r="BE44">
        <v>11.3</v>
      </c>
      <c r="BF44">
        <f t="shared" si="10"/>
        <v>0.45132743362831851</v>
      </c>
      <c r="BG44">
        <f t="shared" si="10"/>
        <v>0.15929203539823009</v>
      </c>
      <c r="BH44">
        <f t="shared" si="10"/>
        <v>0.31858407079646017</v>
      </c>
      <c r="BI44">
        <f t="shared" si="11"/>
        <v>49.3</v>
      </c>
      <c r="BJ44">
        <f t="shared" si="10"/>
        <v>9.7345132743362831E-2</v>
      </c>
      <c r="BK44">
        <f t="shared" si="10"/>
        <v>0.1415929203539823</v>
      </c>
      <c r="BL44">
        <f t="shared" si="12"/>
        <v>67.7</v>
      </c>
      <c r="BM44">
        <f t="shared" si="10"/>
        <v>6.1946902654867249E-2</v>
      </c>
      <c r="BN44">
        <f t="shared" si="10"/>
        <v>0.17699115044247787</v>
      </c>
      <c r="BO44">
        <f t="shared" si="13"/>
        <v>34.200000000000003</v>
      </c>
      <c r="BP44">
        <f t="shared" si="10"/>
        <v>7.0796460176991149E-2</v>
      </c>
      <c r="BQ44">
        <f t="shared" si="10"/>
        <v>7.9646017699115043E-2</v>
      </c>
      <c r="BR44">
        <f t="shared" si="14"/>
        <v>88.2</v>
      </c>
      <c r="BS44">
        <f t="shared" si="10"/>
        <v>1.7699115044247787E-2</v>
      </c>
      <c r="BT44">
        <f t="shared" si="10"/>
        <v>7.9646017699115043E-2</v>
      </c>
      <c r="BU44">
        <f t="shared" si="10"/>
        <v>9.7345132743362831E-2</v>
      </c>
      <c r="BV44">
        <f t="shared" si="15"/>
        <v>0.11504424778761062</v>
      </c>
      <c r="BW44">
        <f t="shared" si="15"/>
        <v>7.0796460176991149E-2</v>
      </c>
      <c r="BX44">
        <f t="shared" si="15"/>
        <v>7.0796460176991149E-2</v>
      </c>
      <c r="BY44">
        <f t="shared" si="15"/>
        <v>8.8495575221238937E-3</v>
      </c>
      <c r="BZ44">
        <f t="shared" si="16"/>
        <v>0.1238938053097345</v>
      </c>
    </row>
    <row r="45" spans="2:78" x14ac:dyDescent="0.2">
      <c r="B45" s="24" t="s">
        <v>54</v>
      </c>
      <c r="C45" s="88">
        <v>9</v>
      </c>
      <c r="D45" s="89">
        <v>3</v>
      </c>
      <c r="E45" s="90">
        <v>8</v>
      </c>
      <c r="F45" s="91">
        <v>0.375</v>
      </c>
      <c r="G45" s="39">
        <v>0</v>
      </c>
      <c r="H45" s="92">
        <v>2</v>
      </c>
      <c r="I45" s="39">
        <v>0</v>
      </c>
      <c r="J45" s="39">
        <v>0</v>
      </c>
      <c r="K45" s="39">
        <v>0</v>
      </c>
      <c r="L45" s="93" t="s">
        <v>67</v>
      </c>
      <c r="M45" s="33">
        <v>1</v>
      </c>
      <c r="N45" s="94">
        <v>3</v>
      </c>
      <c r="O45" s="95">
        <v>5</v>
      </c>
      <c r="P45" s="80">
        <v>1</v>
      </c>
      <c r="Q45" s="33">
        <v>1</v>
      </c>
      <c r="R45" s="39">
        <v>0</v>
      </c>
      <c r="S45" s="39">
        <v>0</v>
      </c>
      <c r="T45" s="96">
        <v>2</v>
      </c>
      <c r="X45" s="74" t="s">
        <v>69</v>
      </c>
      <c r="Y45" s="9">
        <v>46</v>
      </c>
      <c r="Z45" t="s">
        <v>40</v>
      </c>
      <c r="AA45">
        <v>19</v>
      </c>
      <c r="AB45">
        <v>7.8</v>
      </c>
      <c r="AC45">
        <v>2.8</v>
      </c>
      <c r="AD45">
        <v>1.1000000000000001</v>
      </c>
      <c r="AE45">
        <v>2.9</v>
      </c>
      <c r="AF45">
        <v>35.700000000000003</v>
      </c>
      <c r="AG45">
        <v>1.1000000000000001</v>
      </c>
      <c r="AH45">
        <v>2.9</v>
      </c>
      <c r="AI45">
        <v>36.4</v>
      </c>
      <c r="AJ45">
        <v>0</v>
      </c>
      <c r="AK45">
        <v>0.1</v>
      </c>
      <c r="AL45">
        <v>0</v>
      </c>
      <c r="AM45">
        <v>0.7</v>
      </c>
      <c r="AN45">
        <v>1.2</v>
      </c>
      <c r="AO45">
        <v>63.6</v>
      </c>
      <c r="AP45">
        <v>1</v>
      </c>
      <c r="AQ45">
        <v>0.9</v>
      </c>
      <c r="AR45">
        <v>1.9</v>
      </c>
      <c r="AS45">
        <v>0.2</v>
      </c>
      <c r="AT45">
        <v>0.7</v>
      </c>
      <c r="AU45">
        <v>0.2</v>
      </c>
      <c r="AV45">
        <v>0.5</v>
      </c>
      <c r="AW45">
        <v>0.9</v>
      </c>
      <c r="BA45" s="74" t="s">
        <v>69</v>
      </c>
      <c r="BB45" s="9">
        <v>46</v>
      </c>
      <c r="BC45" t="s">
        <v>40</v>
      </c>
      <c r="BD45">
        <v>19</v>
      </c>
      <c r="BE45">
        <v>7.8</v>
      </c>
      <c r="BF45">
        <f t="shared" si="10"/>
        <v>0.35897435897435898</v>
      </c>
      <c r="BG45">
        <f t="shared" si="10"/>
        <v>0.14102564102564105</v>
      </c>
      <c r="BH45">
        <f t="shared" si="10"/>
        <v>0.37179487179487181</v>
      </c>
      <c r="BI45">
        <f t="shared" si="11"/>
        <v>35.700000000000003</v>
      </c>
      <c r="BJ45">
        <f t="shared" si="10"/>
        <v>0.14102564102564105</v>
      </c>
      <c r="BK45">
        <f t="shared" si="10"/>
        <v>0.37179487179487181</v>
      </c>
      <c r="BL45">
        <f t="shared" si="12"/>
        <v>36.4</v>
      </c>
      <c r="BM45">
        <f t="shared" si="10"/>
        <v>0</v>
      </c>
      <c r="BN45">
        <f t="shared" si="10"/>
        <v>1.2820512820512822E-2</v>
      </c>
      <c r="BO45">
        <f t="shared" si="13"/>
        <v>0</v>
      </c>
      <c r="BP45">
        <f t="shared" si="10"/>
        <v>8.9743589743589744E-2</v>
      </c>
      <c r="BQ45">
        <f t="shared" si="10"/>
        <v>0.15384615384615385</v>
      </c>
      <c r="BR45">
        <f t="shared" si="14"/>
        <v>63.6</v>
      </c>
      <c r="BS45">
        <f t="shared" si="10"/>
        <v>0.12820512820512822</v>
      </c>
      <c r="BT45">
        <f t="shared" si="10"/>
        <v>0.11538461538461539</v>
      </c>
      <c r="BU45">
        <f t="shared" si="10"/>
        <v>0.24358974358974358</v>
      </c>
      <c r="BV45">
        <f t="shared" si="15"/>
        <v>2.5641025641025644E-2</v>
      </c>
      <c r="BW45">
        <f t="shared" si="15"/>
        <v>8.9743589743589744E-2</v>
      </c>
      <c r="BX45">
        <f t="shared" si="15"/>
        <v>2.5641025641025644E-2</v>
      </c>
      <c r="BY45">
        <f t="shared" si="15"/>
        <v>6.4102564102564111E-2</v>
      </c>
      <c r="BZ45">
        <f t="shared" si="16"/>
        <v>0.11538461538461539</v>
      </c>
    </row>
    <row r="46" spans="2:78" x14ac:dyDescent="0.2">
      <c r="B46" s="9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X46" s="74" t="s">
        <v>70</v>
      </c>
      <c r="Y46" s="9">
        <v>51</v>
      </c>
      <c r="Z46" t="s">
        <v>31</v>
      </c>
      <c r="AA46">
        <v>20</v>
      </c>
      <c r="AB46">
        <v>5.7</v>
      </c>
      <c r="AC46">
        <v>1.6</v>
      </c>
      <c r="AD46">
        <v>0.6</v>
      </c>
      <c r="AE46">
        <v>1.2</v>
      </c>
      <c r="AF46">
        <v>44</v>
      </c>
      <c r="AG46">
        <v>0.1</v>
      </c>
      <c r="AH46">
        <v>0.4</v>
      </c>
      <c r="AI46">
        <v>25</v>
      </c>
      <c r="AJ46">
        <v>0.5</v>
      </c>
      <c r="AK46">
        <v>0.8</v>
      </c>
      <c r="AL46">
        <v>52.9</v>
      </c>
      <c r="AM46">
        <v>0.1</v>
      </c>
      <c r="AN46">
        <v>0.1</v>
      </c>
      <c r="AO46">
        <v>50</v>
      </c>
      <c r="AP46">
        <v>0</v>
      </c>
      <c r="AQ46">
        <v>0.3</v>
      </c>
      <c r="AR46">
        <v>0.3</v>
      </c>
      <c r="AS46">
        <v>0.2</v>
      </c>
      <c r="AT46">
        <v>0.4</v>
      </c>
      <c r="AU46">
        <v>0.2</v>
      </c>
      <c r="AV46">
        <v>0</v>
      </c>
      <c r="AW46">
        <v>0.7</v>
      </c>
      <c r="BA46" s="74" t="s">
        <v>70</v>
      </c>
      <c r="BB46" s="9">
        <v>51</v>
      </c>
      <c r="BC46" t="s">
        <v>31</v>
      </c>
      <c r="BD46">
        <v>20</v>
      </c>
      <c r="BE46">
        <v>5.7</v>
      </c>
      <c r="BF46">
        <f t="shared" si="10"/>
        <v>0.2807017543859649</v>
      </c>
      <c r="BG46">
        <f t="shared" si="10"/>
        <v>0.10526315789473684</v>
      </c>
      <c r="BH46">
        <f t="shared" si="10"/>
        <v>0.21052631578947367</v>
      </c>
      <c r="BI46">
        <f t="shared" si="11"/>
        <v>44</v>
      </c>
      <c r="BJ46">
        <f t="shared" si="10"/>
        <v>1.7543859649122806E-2</v>
      </c>
      <c r="BK46">
        <f t="shared" si="10"/>
        <v>7.0175438596491224E-2</v>
      </c>
      <c r="BL46">
        <f t="shared" si="12"/>
        <v>25</v>
      </c>
      <c r="BM46">
        <f t="shared" si="10"/>
        <v>8.771929824561403E-2</v>
      </c>
      <c r="BN46">
        <f t="shared" si="10"/>
        <v>0.14035087719298245</v>
      </c>
      <c r="BO46">
        <f t="shared" si="13"/>
        <v>52.9</v>
      </c>
      <c r="BP46">
        <f t="shared" si="10"/>
        <v>1.7543859649122806E-2</v>
      </c>
      <c r="BQ46">
        <f t="shared" si="10"/>
        <v>1.7543859649122806E-2</v>
      </c>
      <c r="BR46">
        <f t="shared" si="14"/>
        <v>50</v>
      </c>
      <c r="BS46">
        <f t="shared" si="10"/>
        <v>0</v>
      </c>
      <c r="BT46">
        <f t="shared" si="10"/>
        <v>5.2631578947368418E-2</v>
      </c>
      <c r="BU46">
        <f t="shared" si="10"/>
        <v>5.2631578947368418E-2</v>
      </c>
      <c r="BV46">
        <f t="shared" si="15"/>
        <v>3.5087719298245612E-2</v>
      </c>
      <c r="BW46">
        <f t="shared" si="15"/>
        <v>7.0175438596491224E-2</v>
      </c>
      <c r="BX46">
        <f t="shared" si="15"/>
        <v>3.5087719298245612E-2</v>
      </c>
      <c r="BY46">
        <f t="shared" si="15"/>
        <v>0</v>
      </c>
      <c r="BZ46">
        <f t="shared" si="16"/>
        <v>0.12280701754385964</v>
      </c>
    </row>
    <row r="47" spans="2:78" x14ac:dyDescent="0.2">
      <c r="B47" s="97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X47" s="74" t="s">
        <v>71</v>
      </c>
      <c r="Y47" s="9">
        <v>55</v>
      </c>
      <c r="Z47" t="s">
        <v>40</v>
      </c>
      <c r="AA47">
        <v>9</v>
      </c>
      <c r="AB47">
        <v>4.0999999999999996</v>
      </c>
      <c r="AC47">
        <v>1.2</v>
      </c>
      <c r="AD47">
        <v>0.3</v>
      </c>
      <c r="AE47">
        <v>0.7</v>
      </c>
      <c r="AF47">
        <v>50</v>
      </c>
      <c r="AG47">
        <v>0.3</v>
      </c>
      <c r="AH47">
        <v>0.7</v>
      </c>
      <c r="AI47">
        <v>50</v>
      </c>
      <c r="AJ47">
        <v>0</v>
      </c>
      <c r="AK47">
        <v>0</v>
      </c>
      <c r="AL47">
        <v>0</v>
      </c>
      <c r="AM47">
        <v>0.6</v>
      </c>
      <c r="AN47">
        <v>0.7</v>
      </c>
      <c r="AO47">
        <v>83.3</v>
      </c>
      <c r="AP47">
        <v>0.3</v>
      </c>
      <c r="AQ47">
        <v>0.3</v>
      </c>
      <c r="AR47">
        <v>0.7</v>
      </c>
      <c r="AS47">
        <v>0</v>
      </c>
      <c r="AT47">
        <v>0.8</v>
      </c>
      <c r="AU47">
        <v>0.1</v>
      </c>
      <c r="AV47">
        <v>0</v>
      </c>
      <c r="AW47">
        <v>1</v>
      </c>
      <c r="BA47" s="74" t="s">
        <v>71</v>
      </c>
      <c r="BB47" s="9">
        <v>55</v>
      </c>
      <c r="BC47" t="s">
        <v>40</v>
      </c>
      <c r="BD47">
        <v>9</v>
      </c>
      <c r="BE47">
        <v>4.0999999999999996</v>
      </c>
      <c r="BF47">
        <f t="shared" si="10"/>
        <v>0.29268292682926833</v>
      </c>
      <c r="BG47">
        <f t="shared" si="10"/>
        <v>7.3170731707317083E-2</v>
      </c>
      <c r="BH47">
        <f t="shared" si="10"/>
        <v>0.17073170731707318</v>
      </c>
      <c r="BI47">
        <f t="shared" si="11"/>
        <v>50</v>
      </c>
      <c r="BJ47">
        <f t="shared" si="10"/>
        <v>7.3170731707317083E-2</v>
      </c>
      <c r="BK47">
        <f t="shared" si="10"/>
        <v>0.17073170731707318</v>
      </c>
      <c r="BL47">
        <f t="shared" si="12"/>
        <v>50</v>
      </c>
      <c r="BM47">
        <f t="shared" si="10"/>
        <v>0</v>
      </c>
      <c r="BN47">
        <f t="shared" si="10"/>
        <v>0</v>
      </c>
      <c r="BO47">
        <f t="shared" si="13"/>
        <v>0</v>
      </c>
      <c r="BP47">
        <f t="shared" si="10"/>
        <v>0.14634146341463417</v>
      </c>
      <c r="BQ47">
        <f t="shared" si="10"/>
        <v>0.17073170731707318</v>
      </c>
      <c r="BR47">
        <f t="shared" si="14"/>
        <v>83.3</v>
      </c>
      <c r="BS47">
        <f t="shared" si="10"/>
        <v>7.3170731707317083E-2</v>
      </c>
      <c r="BT47">
        <f t="shared" si="10"/>
        <v>7.3170731707317083E-2</v>
      </c>
      <c r="BU47">
        <f t="shared" si="10"/>
        <v>0.17073170731707318</v>
      </c>
      <c r="BV47">
        <f t="shared" si="15"/>
        <v>0</v>
      </c>
      <c r="BW47">
        <f t="shared" si="15"/>
        <v>0.19512195121951223</v>
      </c>
      <c r="BX47">
        <f t="shared" si="15"/>
        <v>2.4390243902439029E-2</v>
      </c>
      <c r="BY47">
        <f t="shared" si="15"/>
        <v>0</v>
      </c>
      <c r="BZ47">
        <f t="shared" si="16"/>
        <v>0.24390243902439027</v>
      </c>
    </row>
    <row r="48" spans="2:78" x14ac:dyDescent="0.2">
      <c r="B48" s="2"/>
      <c r="C48" s="2"/>
      <c r="D48" s="2"/>
      <c r="E48" s="2"/>
      <c r="F48" s="2"/>
      <c r="G48" s="2"/>
      <c r="H48" s="2"/>
      <c r="I48" s="3"/>
      <c r="J48" s="3" t="s">
        <v>72</v>
      </c>
      <c r="K48" s="3"/>
      <c r="L48" s="2"/>
      <c r="M48" s="2"/>
      <c r="N48" s="2"/>
      <c r="O48" s="2"/>
      <c r="P48" s="2"/>
      <c r="Q48" s="2"/>
      <c r="R48" s="2"/>
      <c r="S48" s="2"/>
      <c r="T48" s="2"/>
      <c r="X48" s="98" t="s">
        <v>73</v>
      </c>
      <c r="Y48" s="99">
        <v>56</v>
      </c>
      <c r="Z48" s="56" t="s">
        <v>31</v>
      </c>
      <c r="AA48" s="56">
        <v>3</v>
      </c>
      <c r="AB48" s="56">
        <v>1.7</v>
      </c>
      <c r="AC48" s="56">
        <v>0</v>
      </c>
      <c r="AD48" s="56">
        <v>0</v>
      </c>
      <c r="AE48" s="56">
        <v>0.3</v>
      </c>
      <c r="AF48" s="56">
        <v>0</v>
      </c>
      <c r="AG48" s="56">
        <v>0</v>
      </c>
      <c r="AH48" s="56">
        <v>0</v>
      </c>
      <c r="AI48" s="56">
        <v>0</v>
      </c>
      <c r="AJ48" s="56">
        <v>0</v>
      </c>
      <c r="AK48" s="56">
        <v>0.3</v>
      </c>
      <c r="AL48" s="56">
        <v>0</v>
      </c>
      <c r="AM48" s="56">
        <v>0</v>
      </c>
      <c r="AN48" s="56">
        <v>0</v>
      </c>
      <c r="AO48" s="56">
        <v>0</v>
      </c>
      <c r="AP48" s="56">
        <v>0</v>
      </c>
      <c r="AQ48" s="56">
        <v>0.7</v>
      </c>
      <c r="AR48" s="56">
        <v>0.7</v>
      </c>
      <c r="AS48" s="56">
        <v>0.3</v>
      </c>
      <c r="AT48" s="56">
        <v>0.3</v>
      </c>
      <c r="AU48" s="56">
        <v>0</v>
      </c>
      <c r="AV48" s="56">
        <v>0.3</v>
      </c>
      <c r="AW48" s="56">
        <v>0.7</v>
      </c>
      <c r="BA48" s="98" t="s">
        <v>73</v>
      </c>
      <c r="BB48" s="99">
        <v>56</v>
      </c>
      <c r="BC48" s="56" t="s">
        <v>31</v>
      </c>
      <c r="BD48" s="56">
        <v>3</v>
      </c>
      <c r="BE48" s="56">
        <v>1.7</v>
      </c>
      <c r="BF48">
        <f t="shared" si="10"/>
        <v>0</v>
      </c>
      <c r="BG48">
        <f t="shared" si="10"/>
        <v>0</v>
      </c>
      <c r="BH48">
        <f t="shared" si="10"/>
        <v>0.17647058823529413</v>
      </c>
      <c r="BI48">
        <f t="shared" si="11"/>
        <v>0</v>
      </c>
      <c r="BJ48">
        <f t="shared" si="10"/>
        <v>0</v>
      </c>
      <c r="BK48">
        <f t="shared" si="10"/>
        <v>0</v>
      </c>
      <c r="BL48">
        <f t="shared" si="12"/>
        <v>0</v>
      </c>
      <c r="BM48">
        <f t="shared" si="10"/>
        <v>0</v>
      </c>
      <c r="BN48">
        <f t="shared" si="10"/>
        <v>0.17647058823529413</v>
      </c>
      <c r="BO48">
        <f t="shared" si="13"/>
        <v>0</v>
      </c>
      <c r="BP48">
        <f t="shared" si="10"/>
        <v>0</v>
      </c>
      <c r="BQ48">
        <f t="shared" si="10"/>
        <v>0</v>
      </c>
      <c r="BR48">
        <f t="shared" si="14"/>
        <v>0</v>
      </c>
      <c r="BS48">
        <f t="shared" si="10"/>
        <v>0</v>
      </c>
      <c r="BT48">
        <f t="shared" si="10"/>
        <v>0.41176470588235292</v>
      </c>
      <c r="BU48">
        <f t="shared" si="10"/>
        <v>0.41176470588235292</v>
      </c>
      <c r="BV48">
        <f t="shared" si="15"/>
        <v>0.17647058823529413</v>
      </c>
      <c r="BW48">
        <f t="shared" si="15"/>
        <v>0.17647058823529413</v>
      </c>
      <c r="BX48">
        <f t="shared" si="15"/>
        <v>0</v>
      </c>
      <c r="BY48">
        <f t="shared" si="15"/>
        <v>0.17647058823529413</v>
      </c>
      <c r="BZ48">
        <f t="shared" si="16"/>
        <v>0.41176470588235292</v>
      </c>
    </row>
    <row r="49" spans="2:72" x14ac:dyDescent="0.2">
      <c r="B49" s="10"/>
      <c r="C49" s="11" t="s">
        <v>9</v>
      </c>
      <c r="D49" s="11" t="s">
        <v>10</v>
      </c>
      <c r="E49" s="11" t="s">
        <v>11</v>
      </c>
      <c r="F49" s="11" t="s">
        <v>12</v>
      </c>
      <c r="G49" s="11" t="s">
        <v>16</v>
      </c>
      <c r="H49" s="11" t="s">
        <v>17</v>
      </c>
      <c r="I49" s="11" t="s">
        <v>18</v>
      </c>
      <c r="J49" s="11" t="s">
        <v>19</v>
      </c>
      <c r="K49" s="11" t="s">
        <v>20</v>
      </c>
      <c r="L49" s="11" t="s">
        <v>21</v>
      </c>
      <c r="M49" s="11" t="s">
        <v>22</v>
      </c>
      <c r="N49" s="11" t="s">
        <v>23</v>
      </c>
      <c r="O49" s="11" t="s">
        <v>24</v>
      </c>
      <c r="P49" s="11" t="s">
        <v>25</v>
      </c>
      <c r="Q49" s="11" t="s">
        <v>26</v>
      </c>
      <c r="R49" s="11" t="s">
        <v>27</v>
      </c>
      <c r="S49" s="11" t="s">
        <v>28</v>
      </c>
      <c r="T49" s="11" t="s">
        <v>29</v>
      </c>
      <c r="AA49" s="2"/>
      <c r="AB49" s="2"/>
      <c r="AC49" s="58">
        <f>SUM(AC36:AC48)</f>
        <v>84.399999999999977</v>
      </c>
      <c r="AD49" s="58">
        <f>SUM(AD36:AD48)</f>
        <v>30.800000000000004</v>
      </c>
      <c r="AE49" s="58">
        <f>SUM(AE36:AE48)</f>
        <v>70.000000000000014</v>
      </c>
      <c r="AF49" s="59">
        <f>AD49/AE49</f>
        <v>0.43999999999999995</v>
      </c>
      <c r="AG49" s="58">
        <f>SUM(AG36:AG48)</f>
        <v>22.900000000000006</v>
      </c>
      <c r="AH49" s="58">
        <f>SUM(AH36:AH48)</f>
        <v>48.8</v>
      </c>
      <c r="AI49" s="59">
        <f>AG49/AH49</f>
        <v>0.46926229508196737</v>
      </c>
      <c r="AJ49" s="58">
        <f>SUM(AJ36:AJ48)</f>
        <v>7.8</v>
      </c>
      <c r="AK49" s="58">
        <f>SUM(AK36:AK48)</f>
        <v>21.600000000000005</v>
      </c>
      <c r="AL49" s="59">
        <f>AJ49/AK49</f>
        <v>0.36111111111111099</v>
      </c>
      <c r="AM49" s="58">
        <f>SUM(AM36:AM48)</f>
        <v>15.7</v>
      </c>
      <c r="AN49" s="58">
        <f>SUM(AN36:AN48)</f>
        <v>21.8</v>
      </c>
      <c r="AO49" s="59">
        <f>AM49/AN49</f>
        <v>0.72018348623853201</v>
      </c>
      <c r="AP49" s="58">
        <f t="shared" ref="AP49:AW49" si="17">SUM(AP36:AP48)</f>
        <v>12.1</v>
      </c>
      <c r="AQ49" s="58">
        <f t="shared" si="17"/>
        <v>26.799999999999997</v>
      </c>
      <c r="AR49" s="58">
        <f t="shared" si="17"/>
        <v>39.200000000000003</v>
      </c>
      <c r="AS49" s="58">
        <f t="shared" si="17"/>
        <v>19.700000000000003</v>
      </c>
      <c r="AT49" s="58">
        <f t="shared" si="17"/>
        <v>16.200000000000003</v>
      </c>
      <c r="AU49" s="58">
        <f t="shared" si="17"/>
        <v>9.1999999999999993</v>
      </c>
      <c r="AV49" s="58">
        <f t="shared" si="17"/>
        <v>4.3</v>
      </c>
      <c r="AW49" s="58">
        <f t="shared" si="17"/>
        <v>21.599999999999998</v>
      </c>
      <c r="BD49" s="2"/>
      <c r="BE49" s="2"/>
    </row>
    <row r="50" spans="2:72" x14ac:dyDescent="0.2">
      <c r="B50" s="12" t="s">
        <v>46</v>
      </c>
      <c r="C50" s="60">
        <v>6</v>
      </c>
      <c r="D50" s="15">
        <v>2</v>
      </c>
      <c r="E50" s="17">
        <v>5</v>
      </c>
      <c r="F50" s="100">
        <v>0.4</v>
      </c>
      <c r="G50" s="14">
        <v>0</v>
      </c>
      <c r="H50" s="14">
        <v>0</v>
      </c>
      <c r="I50" s="87" t="s">
        <v>67</v>
      </c>
      <c r="J50" s="14">
        <v>1</v>
      </c>
      <c r="K50" s="15">
        <v>1</v>
      </c>
      <c r="L50" s="14">
        <v>1</v>
      </c>
      <c r="M50" s="20">
        <v>0</v>
      </c>
      <c r="N50" s="15">
        <v>2</v>
      </c>
      <c r="O50" s="15">
        <v>3</v>
      </c>
      <c r="P50" s="20">
        <v>0</v>
      </c>
      <c r="Q50" s="14">
        <v>1</v>
      </c>
      <c r="R50" s="14">
        <v>0</v>
      </c>
      <c r="S50" s="14">
        <v>1</v>
      </c>
      <c r="T50" s="23">
        <v>1</v>
      </c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</row>
    <row r="51" spans="2:72" x14ac:dyDescent="0.2">
      <c r="B51" s="24" t="s">
        <v>48</v>
      </c>
      <c r="C51" s="101">
        <v>11</v>
      </c>
      <c r="D51" s="102">
        <v>4</v>
      </c>
      <c r="E51" s="103">
        <v>9</v>
      </c>
      <c r="F51" s="79">
        <v>0.44400000000000001</v>
      </c>
      <c r="G51" s="39">
        <v>0</v>
      </c>
      <c r="H51" s="39">
        <v>0</v>
      </c>
      <c r="I51" s="93" t="s">
        <v>67</v>
      </c>
      <c r="J51" s="71">
        <v>2</v>
      </c>
      <c r="K51" s="32">
        <v>2</v>
      </c>
      <c r="L51" s="80">
        <v>1</v>
      </c>
      <c r="M51" s="33">
        <v>1</v>
      </c>
      <c r="N51" s="104">
        <v>4</v>
      </c>
      <c r="O51" s="95">
        <v>5</v>
      </c>
      <c r="P51" s="80">
        <v>1</v>
      </c>
      <c r="Q51" s="80">
        <v>2</v>
      </c>
      <c r="R51" s="39">
        <v>0</v>
      </c>
      <c r="S51" s="71">
        <v>1</v>
      </c>
      <c r="T51" s="96">
        <v>2</v>
      </c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</row>
    <row r="52" spans="2:72" x14ac:dyDescent="0.2">
      <c r="B52" s="105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</row>
    <row r="53" spans="2:72" x14ac:dyDescent="0.2">
      <c r="B53" s="105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</row>
    <row r="54" spans="2:72" x14ac:dyDescent="0.2">
      <c r="G54" s="4" t="s">
        <v>74</v>
      </c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</row>
    <row r="55" spans="2:72" x14ac:dyDescent="0.2">
      <c r="B55" s="106" t="s">
        <v>75</v>
      </c>
      <c r="C55" s="10" t="s">
        <v>76</v>
      </c>
      <c r="D55" s="11" t="s">
        <v>77</v>
      </c>
      <c r="E55" s="11" t="s">
        <v>78</v>
      </c>
      <c r="F55" s="11" t="s">
        <v>79</v>
      </c>
      <c r="G55" s="11" t="s">
        <v>80</v>
      </c>
      <c r="H55" s="11" t="s">
        <v>81</v>
      </c>
      <c r="I55" s="11" t="s">
        <v>21</v>
      </c>
      <c r="J55" s="11" t="s">
        <v>82</v>
      </c>
      <c r="K55" s="11" t="s">
        <v>83</v>
      </c>
      <c r="L55" s="11" t="s">
        <v>84</v>
      </c>
      <c r="M55" s="11" t="s">
        <v>85</v>
      </c>
      <c r="N55" s="11" t="s">
        <v>86</v>
      </c>
      <c r="O55" s="11" t="s">
        <v>87</v>
      </c>
      <c r="P55" s="11" t="s">
        <v>88</v>
      </c>
      <c r="Q55" s="11" t="s">
        <v>9</v>
      </c>
      <c r="R55" s="107" t="s">
        <v>89</v>
      </c>
      <c r="S55" s="57"/>
      <c r="T55" s="57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</row>
    <row r="56" spans="2:72" x14ac:dyDescent="0.2">
      <c r="B56" s="108" t="s">
        <v>90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</row>
    <row r="57" spans="2:72" x14ac:dyDescent="0.2">
      <c r="B57" s="108" t="s">
        <v>91</v>
      </c>
      <c r="C57" s="109">
        <v>9</v>
      </c>
      <c r="D57" s="110">
        <v>96.23</v>
      </c>
      <c r="E57" s="111">
        <v>95.16</v>
      </c>
      <c r="F57" s="112">
        <v>1.0649999999999999</v>
      </c>
      <c r="G57" s="113">
        <v>70.314999999999998</v>
      </c>
      <c r="H57" s="114">
        <v>1.024</v>
      </c>
      <c r="I57" s="115">
        <v>69.069999999999993</v>
      </c>
      <c r="J57" s="116">
        <v>47.28</v>
      </c>
      <c r="K57" s="117">
        <v>33.634999999999998</v>
      </c>
      <c r="L57" s="118">
        <v>35.799999999999997</v>
      </c>
      <c r="M57" s="112">
        <v>68.25</v>
      </c>
      <c r="N57" s="117">
        <v>58.615000000000002</v>
      </c>
      <c r="O57" s="119">
        <v>9.07</v>
      </c>
      <c r="P57" s="120">
        <v>1</v>
      </c>
      <c r="Q57" s="121">
        <v>68</v>
      </c>
      <c r="R57" s="122">
        <v>67</v>
      </c>
      <c r="S57" s="8"/>
      <c r="T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</row>
    <row r="58" spans="2:72" x14ac:dyDescent="0.2">
      <c r="B58" s="108" t="s">
        <v>92</v>
      </c>
      <c r="C58" s="109">
        <v>9</v>
      </c>
      <c r="D58" s="123">
        <v>100.488</v>
      </c>
      <c r="E58" s="124">
        <v>91.512500000000003</v>
      </c>
      <c r="F58" s="125">
        <v>8.9749999999999996</v>
      </c>
      <c r="G58" s="126">
        <v>70.724999999999994</v>
      </c>
      <c r="H58" s="127">
        <v>1.1000000000000001</v>
      </c>
      <c r="I58" s="128">
        <v>72.674999999999997</v>
      </c>
      <c r="J58" s="129">
        <v>48.3125</v>
      </c>
      <c r="K58" s="130">
        <v>41.106299999999997</v>
      </c>
      <c r="L58" s="131">
        <v>37.4938</v>
      </c>
      <c r="M58" s="130">
        <v>72.412499999999994</v>
      </c>
      <c r="N58" s="132">
        <v>53.956200000000003</v>
      </c>
      <c r="O58" s="133">
        <v>8.9875000000000007</v>
      </c>
      <c r="P58" s="134">
        <v>7</v>
      </c>
      <c r="Q58" s="135">
        <v>72</v>
      </c>
      <c r="R58" s="136">
        <v>65</v>
      </c>
      <c r="S58" s="8"/>
      <c r="T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</row>
    <row r="59" spans="2:72" x14ac:dyDescent="0.2">
      <c r="B59" s="137" t="s">
        <v>93</v>
      </c>
      <c r="C59" s="109">
        <v>9</v>
      </c>
      <c r="D59" s="138">
        <v>105.3</v>
      </c>
      <c r="E59" s="139">
        <v>94.7941</v>
      </c>
      <c r="F59" s="140">
        <v>10.5059</v>
      </c>
      <c r="G59" s="119">
        <v>70.158799999999999</v>
      </c>
      <c r="H59" s="141">
        <v>1.1035299999999999</v>
      </c>
      <c r="I59" s="142">
        <v>74.841200000000001</v>
      </c>
      <c r="J59" s="143">
        <v>48.347099999999998</v>
      </c>
      <c r="K59" s="130">
        <v>40.405900000000003</v>
      </c>
      <c r="L59" s="144">
        <v>32.882399999999997</v>
      </c>
      <c r="M59" s="145">
        <v>66.388199999999998</v>
      </c>
      <c r="N59" s="146">
        <v>57.658799999999999</v>
      </c>
      <c r="O59" s="147">
        <v>8.8176500000000004</v>
      </c>
      <c r="P59" s="148">
        <v>8</v>
      </c>
      <c r="Q59" s="149">
        <v>75</v>
      </c>
      <c r="R59" s="120">
        <v>68</v>
      </c>
      <c r="S59" s="8"/>
      <c r="T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</row>
    <row r="60" spans="2:72" x14ac:dyDescent="0.2">
      <c r="S60" s="8"/>
      <c r="T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</row>
    <row r="61" spans="2:72" x14ac:dyDescent="0.2">
      <c r="S61" s="8"/>
      <c r="T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</row>
    <row r="62" spans="2:72" x14ac:dyDescent="0.2">
      <c r="G62" s="4" t="s">
        <v>94</v>
      </c>
      <c r="S62" s="8"/>
      <c r="T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</row>
    <row r="63" spans="2:72" x14ac:dyDescent="0.2">
      <c r="B63" s="106" t="s">
        <v>75</v>
      </c>
      <c r="C63" s="10" t="s">
        <v>76</v>
      </c>
      <c r="D63" s="11" t="s">
        <v>77</v>
      </c>
      <c r="E63" s="11" t="s">
        <v>78</v>
      </c>
      <c r="F63" s="11" t="s">
        <v>79</v>
      </c>
      <c r="G63" s="11" t="s">
        <v>80</v>
      </c>
      <c r="H63" s="11" t="s">
        <v>81</v>
      </c>
      <c r="I63" s="11" t="s">
        <v>21</v>
      </c>
      <c r="J63" s="11" t="s">
        <v>82</v>
      </c>
      <c r="K63" s="11" t="s">
        <v>83</v>
      </c>
      <c r="L63" s="11" t="s">
        <v>84</v>
      </c>
      <c r="M63" s="11" t="s">
        <v>85</v>
      </c>
      <c r="N63" s="11" t="s">
        <v>86</v>
      </c>
      <c r="O63" s="11" t="s">
        <v>87</v>
      </c>
      <c r="P63" s="11" t="s">
        <v>88</v>
      </c>
      <c r="Q63" s="11" t="s">
        <v>9</v>
      </c>
      <c r="R63" s="107" t="s">
        <v>89</v>
      </c>
      <c r="S63" s="57"/>
      <c r="T63" s="57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</row>
    <row r="64" spans="2:72" x14ac:dyDescent="0.2">
      <c r="B64" s="108" t="s">
        <v>90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</row>
    <row r="65" spans="2:72" x14ac:dyDescent="0.2">
      <c r="B65" s="108" t="s">
        <v>91</v>
      </c>
      <c r="C65" s="150">
        <v>15</v>
      </c>
      <c r="D65" s="151">
        <v>111.075</v>
      </c>
      <c r="E65" s="152">
        <v>88.2</v>
      </c>
      <c r="F65" s="153">
        <v>22.893699999999999</v>
      </c>
      <c r="G65" s="154">
        <v>73.056299999999993</v>
      </c>
      <c r="H65" s="155">
        <v>1.1299999999999999</v>
      </c>
      <c r="I65" s="156">
        <v>72.443700000000007</v>
      </c>
      <c r="J65" s="157">
        <v>51.0563</v>
      </c>
      <c r="K65" s="158">
        <v>38.487499999999997</v>
      </c>
      <c r="L65" s="159">
        <v>34.200000000000003</v>
      </c>
      <c r="M65" s="160">
        <v>74</v>
      </c>
      <c r="N65" s="161">
        <v>73.325000000000003</v>
      </c>
      <c r="O65" s="162">
        <v>8.4250000000000007</v>
      </c>
      <c r="P65" s="148">
        <v>16</v>
      </c>
      <c r="Q65" s="130">
        <v>81</v>
      </c>
      <c r="R65" s="163">
        <v>64</v>
      </c>
      <c r="S65" s="8"/>
      <c r="T65" s="8"/>
      <c r="BC65" s="57"/>
      <c r="BD65" s="57"/>
      <c r="BE65" s="57"/>
      <c r="BF65" s="57"/>
      <c r="BG65" s="57"/>
      <c r="BH65" s="57"/>
      <c r="BI65" s="57"/>
      <c r="BJ65" s="57"/>
      <c r="BK65" s="57"/>
      <c r="BL65" s="57"/>
      <c r="BM65" s="57"/>
      <c r="BN65" s="57"/>
      <c r="BO65" s="57"/>
      <c r="BP65" s="57"/>
      <c r="BQ65" s="57"/>
      <c r="BR65" s="57"/>
      <c r="BS65" s="57"/>
      <c r="BT65" s="57"/>
    </row>
    <row r="66" spans="2:72" x14ac:dyDescent="0.2">
      <c r="B66" s="108" t="s">
        <v>92</v>
      </c>
      <c r="C66" s="164">
        <v>11</v>
      </c>
      <c r="D66" s="165">
        <v>103.194</v>
      </c>
      <c r="E66" s="166">
        <v>84.962500000000006</v>
      </c>
      <c r="F66" s="167">
        <v>18.231200000000001</v>
      </c>
      <c r="G66" s="168">
        <v>72.831299999999999</v>
      </c>
      <c r="H66" s="159">
        <v>1.0175000000000001</v>
      </c>
      <c r="I66" s="169">
        <v>72.924999999999997</v>
      </c>
      <c r="J66" s="112">
        <v>48.662500000000001</v>
      </c>
      <c r="K66" s="170">
        <v>29.581299999999999</v>
      </c>
      <c r="L66" s="135">
        <v>39.343800000000002</v>
      </c>
      <c r="M66" s="171">
        <v>72.006200000000007</v>
      </c>
      <c r="N66" s="172">
        <v>67.893799999999999</v>
      </c>
      <c r="O66" s="173">
        <v>9.59375</v>
      </c>
      <c r="P66" s="174">
        <v>14</v>
      </c>
      <c r="Q66" s="175">
        <v>76</v>
      </c>
      <c r="R66" s="176">
        <v>62</v>
      </c>
      <c r="S66" s="8"/>
      <c r="T66" s="8"/>
    </row>
    <row r="67" spans="2:72" x14ac:dyDescent="0.2">
      <c r="B67" s="137" t="s">
        <v>93</v>
      </c>
      <c r="C67" s="164">
        <v>11</v>
      </c>
      <c r="D67" s="169">
        <v>103.071</v>
      </c>
      <c r="E67" s="126">
        <v>87.057100000000005</v>
      </c>
      <c r="F67" s="177">
        <v>16.007100000000001</v>
      </c>
      <c r="G67" s="112">
        <v>72.571399999999997</v>
      </c>
      <c r="H67" s="178">
        <v>1.07714</v>
      </c>
      <c r="I67" s="179">
        <v>70.7714</v>
      </c>
      <c r="J67" s="180">
        <v>51.185699999999997</v>
      </c>
      <c r="K67" s="181">
        <v>33.421399999999998</v>
      </c>
      <c r="L67" s="182">
        <v>32.692900000000002</v>
      </c>
      <c r="M67" s="183">
        <v>73.821399999999997</v>
      </c>
      <c r="N67" s="184">
        <v>72.307100000000005</v>
      </c>
      <c r="O67" s="185">
        <v>9.6142900000000004</v>
      </c>
      <c r="P67" s="186">
        <v>11</v>
      </c>
      <c r="Q67" s="187">
        <v>75</v>
      </c>
      <c r="R67" s="129">
        <v>64</v>
      </c>
      <c r="S67" s="8"/>
      <c r="T67" s="8"/>
    </row>
    <row r="69" spans="2:72" x14ac:dyDescent="0.2">
      <c r="B69" s="8"/>
      <c r="C69" s="8"/>
      <c r="D69" s="8"/>
      <c r="E69" s="8"/>
      <c r="F69" s="8"/>
      <c r="G69" s="8"/>
      <c r="H69" s="8"/>
      <c r="I69" s="57"/>
      <c r="J69" s="8"/>
      <c r="K69" s="8"/>
      <c r="L69" s="8"/>
      <c r="M69" s="8"/>
      <c r="N69" s="8"/>
      <c r="O69" s="8"/>
      <c r="P69" s="8"/>
      <c r="Q69" s="8"/>
      <c r="R69" s="8"/>
    </row>
    <row r="70" spans="2:72" x14ac:dyDescent="0.2">
      <c r="B70" s="85"/>
      <c r="C70" s="8"/>
      <c r="D70" s="8"/>
      <c r="E70" s="8"/>
      <c r="F70" s="8"/>
      <c r="G70" s="8"/>
      <c r="H70" s="8"/>
      <c r="I70" s="57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2:72" x14ac:dyDescent="0.2">
      <c r="B71" s="42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 spans="2:72" x14ac:dyDescent="0.2">
      <c r="B72" s="42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 spans="2:72" x14ac:dyDescent="0.2">
      <c r="B73" s="42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 spans="2:72" x14ac:dyDescent="0.2">
      <c r="B74" s="42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 spans="2:72" x14ac:dyDescent="0.2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 spans="2:72" x14ac:dyDescent="0.2">
      <c r="B76" s="8"/>
      <c r="C76" s="8"/>
      <c r="D76" s="8"/>
      <c r="E76" s="8"/>
      <c r="F76" s="8"/>
      <c r="G76" s="8"/>
      <c r="H76" s="8"/>
      <c r="I76" s="57"/>
      <c r="J76" s="8"/>
      <c r="K76" s="8"/>
      <c r="L76" s="8"/>
      <c r="M76" s="8"/>
      <c r="N76" s="8"/>
      <c r="O76" s="8"/>
      <c r="P76" s="8"/>
      <c r="Q76" s="8"/>
      <c r="R76" s="8"/>
    </row>
    <row r="77" spans="2:72" x14ac:dyDescent="0.2">
      <c r="B77" s="85"/>
      <c r="C77" s="8"/>
      <c r="D77" s="8"/>
      <c r="E77" s="8"/>
      <c r="F77" s="8"/>
      <c r="G77" s="8"/>
      <c r="H77" s="8"/>
      <c r="I77" s="57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spans="2:72" x14ac:dyDescent="0.2">
      <c r="B78" s="42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 spans="2:72" x14ac:dyDescent="0.2">
      <c r="B79" s="42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 spans="2:72" x14ac:dyDescent="0.2">
      <c r="B80" s="42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 spans="2:48" x14ac:dyDescent="0.2">
      <c r="B81" s="42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94" spans="2:48" x14ac:dyDescent="0.2"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</row>
    <row r="95" spans="2:48" x14ac:dyDescent="0.2"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</row>
    <row r="96" spans="2:48" x14ac:dyDescent="0.2"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</row>
    <row r="97" spans="29:48" x14ac:dyDescent="0.2"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</row>
    <row r="98" spans="29:48" x14ac:dyDescent="0.2"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</row>
    <row r="99" spans="29:48" x14ac:dyDescent="0.2"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</row>
    <row r="100" spans="29:48" x14ac:dyDescent="0.2"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</row>
    <row r="101" spans="29:48" x14ac:dyDescent="0.2"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</row>
    <row r="102" spans="29:48" x14ac:dyDescent="0.2"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</row>
    <row r="103" spans="29:48" x14ac:dyDescent="0.2"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</row>
  </sheetData>
  <conditionalFormatting sqref="AA17:AA30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17:AB30">
    <cfRule type="colorScale" priority="1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6:AA48">
    <cfRule type="colorScale" priority="1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6:AB48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6:AC48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6:AD48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6:AE48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6:AF48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6:AG48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6:AH48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36:AI48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36:AJ48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36:AK48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6:AL48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6:AM48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6:AN48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6:AO48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36:AP48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Q36:AQ48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36:AR48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S36:AS48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T36:AT48">
    <cfRule type="colorScale" priority="10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U36:AU48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V36:AV48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W36:AW48">
    <cfRule type="colorScale" priority="10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C17:AC30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7:AD30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7:AE30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17:AF30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7:AG30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7:AH30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17:AI30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17:AJ30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17:AK30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7:AL30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7:AM30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7:AN30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7:AO30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17:AP30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Q17:AQ30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7:AR30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S17:AS30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T17:AT30">
    <cfRule type="colorScale" priority="10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U17:AU30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V17:AV30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W17:AW30">
    <cfRule type="colorScale" priority="10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D17:BD30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E17:BE30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36:BD48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E36:BE48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17:BZ30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17:BF30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17:BG30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H17:BH30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I17:BI30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17:BJ30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K17:BK30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L17:BL30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M17:BM30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N17:BN30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O17:BO30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P17:BP30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Q17:BQ30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R17:BR30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S17:BS30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T17:BT30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U17:BU30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V17:BV30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W17:BW30">
    <cfRule type="colorScale" priority="3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X17:BX30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Y17:BY30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Z17:BZ30">
    <cfRule type="colorScale" priority="3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F36:BH49 BJ36:BK49 BM36:BN49 BP36:BQ49 BS36:BZ49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36:BF49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36:BG49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H36:BH49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36:BJ49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K36:BK49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M36:BM4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N36:BN49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P36:BP4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Q36:BQ4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S36:BS49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T36:BT4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U36:BU4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V36:BV4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W36:BW49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X36:BX49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Y36:BY4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Z36:BZ49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I36:BI4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I36:BI4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L36:BL4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L36:BL4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O36:BO4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O36:BO4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R36:BR4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R36:BR4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ignoredErrors>
    <ignoredError sqref="BL41" formula="1"/>
  </ignoredErrors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57CF-02E9-9D41-9BC8-64993BCF9970}">
  <dimension ref="B11:BW90"/>
  <sheetViews>
    <sheetView zoomScale="67" zoomScaleNormal="117" workbookViewId="0">
      <selection activeCell="BE92" sqref="BE92"/>
    </sheetView>
  </sheetViews>
  <sheetFormatPr baseColWidth="10" defaultRowHeight="16" x14ac:dyDescent="0.2"/>
  <cols>
    <col min="2" max="2" width="15.83203125" customWidth="1"/>
    <col min="3" max="28" width="5.83203125" customWidth="1"/>
    <col min="29" max="44" width="10.83203125" hidden="1" customWidth="1"/>
    <col min="45" max="45" width="15.83203125" customWidth="1"/>
    <col min="46" max="70" width="5.83203125" customWidth="1"/>
  </cols>
  <sheetData>
    <row r="11" spans="2:75" ht="17" hidden="1" customHeight="1" x14ac:dyDescent="0.2"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T11">
        <v>2</v>
      </c>
      <c r="AU11">
        <v>3</v>
      </c>
      <c r="AV11">
        <v>4</v>
      </c>
      <c r="AW11">
        <v>5</v>
      </c>
      <c r="AX11">
        <v>6</v>
      </c>
      <c r="AY11">
        <v>7</v>
      </c>
      <c r="AZ11">
        <v>8</v>
      </c>
      <c r="BA11">
        <v>9</v>
      </c>
      <c r="BB11">
        <v>10</v>
      </c>
      <c r="BC11">
        <v>11</v>
      </c>
      <c r="BD11">
        <v>12</v>
      </c>
      <c r="BE11">
        <v>13</v>
      </c>
      <c r="BF11">
        <v>14</v>
      </c>
      <c r="BG11">
        <v>15</v>
      </c>
      <c r="BH11">
        <v>16</v>
      </c>
      <c r="BI11">
        <v>17</v>
      </c>
      <c r="BJ11">
        <v>18</v>
      </c>
      <c r="BK11">
        <v>19</v>
      </c>
      <c r="BL11">
        <v>20</v>
      </c>
      <c r="BM11">
        <v>21</v>
      </c>
      <c r="BN11">
        <v>22</v>
      </c>
      <c r="BO11">
        <v>23</v>
      </c>
      <c r="BP11">
        <v>24</v>
      </c>
      <c r="BQ11">
        <v>25</v>
      </c>
      <c r="BR11">
        <v>26</v>
      </c>
    </row>
    <row r="12" spans="2:75" x14ac:dyDescent="0.2">
      <c r="J12" s="4" t="s">
        <v>95</v>
      </c>
      <c r="AS12" s="42"/>
      <c r="AT12" s="42"/>
      <c r="AU12" s="42"/>
      <c r="AV12" s="42"/>
      <c r="AW12" s="42"/>
      <c r="AX12" s="42"/>
      <c r="AY12" s="42"/>
      <c r="AZ12" s="42"/>
      <c r="BA12" s="4" t="s">
        <v>95</v>
      </c>
      <c r="BB12" s="85"/>
      <c r="BC12" s="85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</row>
    <row r="13" spans="2:75" x14ac:dyDescent="0.2">
      <c r="B13" s="188" t="s">
        <v>4</v>
      </c>
      <c r="C13" s="188" t="s">
        <v>6</v>
      </c>
      <c r="D13" s="188" t="s">
        <v>96</v>
      </c>
      <c r="E13" s="189" t="s">
        <v>7</v>
      </c>
      <c r="F13" s="189" t="s">
        <v>8</v>
      </c>
      <c r="G13" s="189" t="s">
        <v>10</v>
      </c>
      <c r="H13" s="189" t="s">
        <v>11</v>
      </c>
      <c r="I13" s="189" t="s">
        <v>12</v>
      </c>
      <c r="J13" s="189" t="s">
        <v>97</v>
      </c>
      <c r="K13" s="189" t="s">
        <v>98</v>
      </c>
      <c r="L13" s="189" t="s">
        <v>82</v>
      </c>
      <c r="M13" s="189" t="s">
        <v>99</v>
      </c>
      <c r="N13" s="189" t="s">
        <v>100</v>
      </c>
      <c r="O13" s="189" t="s">
        <v>83</v>
      </c>
      <c r="P13" s="189" t="s">
        <v>19</v>
      </c>
      <c r="Q13" s="189" t="s">
        <v>20</v>
      </c>
      <c r="R13" s="189" t="s">
        <v>21</v>
      </c>
      <c r="S13" s="189" t="s">
        <v>22</v>
      </c>
      <c r="T13" s="189" t="s">
        <v>23</v>
      </c>
      <c r="U13" s="189" t="s">
        <v>101</v>
      </c>
      <c r="V13" s="189" t="s">
        <v>25</v>
      </c>
      <c r="W13" s="189" t="s">
        <v>26</v>
      </c>
      <c r="X13" s="189" t="s">
        <v>27</v>
      </c>
      <c r="Y13" s="189" t="s">
        <v>28</v>
      </c>
      <c r="Z13" s="189" t="s">
        <v>29</v>
      </c>
      <c r="AA13" s="189" t="s">
        <v>9</v>
      </c>
      <c r="AC13" t="s">
        <v>102</v>
      </c>
      <c r="AD13" t="s">
        <v>103</v>
      </c>
      <c r="AE13" t="s">
        <v>104</v>
      </c>
      <c r="AF13" t="s">
        <v>105</v>
      </c>
      <c r="AG13" t="s">
        <v>106</v>
      </c>
      <c r="AH13" t="s">
        <v>107</v>
      </c>
      <c r="AI13" t="s">
        <v>108</v>
      </c>
      <c r="AJ13" t="s">
        <v>109</v>
      </c>
      <c r="AK13" t="s">
        <v>110</v>
      </c>
      <c r="AL13" t="s">
        <v>111</v>
      </c>
      <c r="AM13" t="s">
        <v>112</v>
      </c>
      <c r="AN13" t="s">
        <v>113</v>
      </c>
      <c r="AO13" t="s">
        <v>114</v>
      </c>
      <c r="AP13" t="s">
        <v>115</v>
      </c>
      <c r="AQ13" t="s">
        <v>116</v>
      </c>
      <c r="AR13" t="s">
        <v>117</v>
      </c>
      <c r="AS13" s="188" t="s">
        <v>4</v>
      </c>
      <c r="AT13" s="188" t="s">
        <v>6</v>
      </c>
      <c r="AU13" s="188" t="s">
        <v>96</v>
      </c>
      <c r="AV13" s="189" t="s">
        <v>7</v>
      </c>
      <c r="AW13" s="189" t="s">
        <v>8</v>
      </c>
      <c r="AX13" s="189" t="s">
        <v>10</v>
      </c>
      <c r="AY13" s="189" t="s">
        <v>11</v>
      </c>
      <c r="AZ13" s="189" t="s">
        <v>12</v>
      </c>
      <c r="BA13" s="189" t="s">
        <v>97</v>
      </c>
      <c r="BB13" s="189" t="s">
        <v>98</v>
      </c>
      <c r="BC13" s="189" t="s">
        <v>82</v>
      </c>
      <c r="BD13" s="189" t="s">
        <v>99</v>
      </c>
      <c r="BE13" s="189" t="s">
        <v>100</v>
      </c>
      <c r="BF13" s="189" t="s">
        <v>83</v>
      </c>
      <c r="BG13" s="189" t="s">
        <v>19</v>
      </c>
      <c r="BH13" s="189" t="s">
        <v>20</v>
      </c>
      <c r="BI13" s="189" t="s">
        <v>21</v>
      </c>
      <c r="BJ13" s="189" t="s">
        <v>22</v>
      </c>
      <c r="BK13" s="189" t="s">
        <v>23</v>
      </c>
      <c r="BL13" s="189" t="s">
        <v>101</v>
      </c>
      <c r="BM13" s="189" t="s">
        <v>25</v>
      </c>
      <c r="BN13" s="189" t="s">
        <v>26</v>
      </c>
      <c r="BO13" s="189" t="s">
        <v>27</v>
      </c>
      <c r="BP13" s="189" t="s">
        <v>28</v>
      </c>
      <c r="BQ13" s="189" t="s">
        <v>29</v>
      </c>
      <c r="BR13" s="189" t="s">
        <v>9</v>
      </c>
    </row>
    <row r="14" spans="2:75" x14ac:dyDescent="0.2">
      <c r="B14" s="190" t="s">
        <v>34</v>
      </c>
      <c r="C14" s="191" t="str">
        <f t="shared" ref="C14:L18" si="0">VLOOKUP($B14,$B$77:$AA$90,C$11,FALSE)</f>
        <v>G</v>
      </c>
      <c r="D14" s="191" t="str">
        <f t="shared" si="0"/>
        <v>5'10"</v>
      </c>
      <c r="E14" s="191">
        <f t="shared" si="0"/>
        <v>34</v>
      </c>
      <c r="F14" s="191">
        <f t="shared" si="0"/>
        <v>26.3</v>
      </c>
      <c r="G14" s="191">
        <f t="shared" si="0"/>
        <v>3</v>
      </c>
      <c r="H14" s="191">
        <f t="shared" si="0"/>
        <v>7.9</v>
      </c>
      <c r="I14" s="191">
        <f t="shared" si="0"/>
        <v>38.1</v>
      </c>
      <c r="J14" s="191">
        <f t="shared" si="0"/>
        <v>2.4</v>
      </c>
      <c r="K14" s="191">
        <f t="shared" si="0"/>
        <v>5.9</v>
      </c>
      <c r="L14" s="191">
        <f t="shared" si="0"/>
        <v>40</v>
      </c>
      <c r="M14" s="191">
        <f t="shared" ref="M14:AA18" si="1">VLOOKUP($B14,$B$77:$AA$90,M$11,FALSE)</f>
        <v>0.6</v>
      </c>
      <c r="N14" s="191">
        <f t="shared" si="1"/>
        <v>2</v>
      </c>
      <c r="O14" s="191">
        <f t="shared" si="1"/>
        <v>32.4</v>
      </c>
      <c r="P14" s="191">
        <f t="shared" si="1"/>
        <v>2</v>
      </c>
      <c r="Q14" s="191">
        <f t="shared" si="1"/>
        <v>2.6</v>
      </c>
      <c r="R14" s="191">
        <f t="shared" si="1"/>
        <v>75.3</v>
      </c>
      <c r="S14" s="191">
        <f t="shared" si="1"/>
        <v>0.7</v>
      </c>
      <c r="T14" s="191">
        <f t="shared" si="1"/>
        <v>3.2</v>
      </c>
      <c r="U14" s="191">
        <f t="shared" si="1"/>
        <v>3.9</v>
      </c>
      <c r="V14" s="191">
        <f t="shared" si="1"/>
        <v>2.4</v>
      </c>
      <c r="W14" s="191">
        <f t="shared" si="1"/>
        <v>2.2000000000000002</v>
      </c>
      <c r="X14" s="191">
        <f t="shared" si="1"/>
        <v>1</v>
      </c>
      <c r="Y14" s="191">
        <f t="shared" si="1"/>
        <v>0.5</v>
      </c>
      <c r="Z14" s="191">
        <f t="shared" si="1"/>
        <v>2.6</v>
      </c>
      <c r="AA14" s="191">
        <f t="shared" si="1"/>
        <v>8.6</v>
      </c>
      <c r="AC14">
        <f t="shared" ref="AC14:AC18" si="2">$S14/$F14</f>
        <v>2.6615969581749048E-2</v>
      </c>
      <c r="AD14">
        <f t="shared" ref="AD14:AD18" si="3">$T14/$F14</f>
        <v>0.12167300380228137</v>
      </c>
      <c r="AE14">
        <f t="shared" ref="AE14:AE18" si="4">$G14/$F14</f>
        <v>0.11406844106463879</v>
      </c>
      <c r="AF14">
        <f t="shared" ref="AF14:AF18" si="5">$H14/$F14</f>
        <v>0.30038022813688214</v>
      </c>
      <c r="AG14">
        <f t="shared" ref="AG14:AG18" si="6">$J14/$F14</f>
        <v>9.1254752851711016E-2</v>
      </c>
      <c r="AH14">
        <f t="shared" ref="AH14:AH18" si="7">$K14/$F14</f>
        <v>0.22433460076045628</v>
      </c>
      <c r="AI14">
        <f t="shared" ref="AI14:AI18" si="8">$M14/$F14</f>
        <v>2.2813688212927754E-2</v>
      </c>
      <c r="AJ14">
        <f t="shared" ref="AJ14:AJ18" si="9">$N14/$F14</f>
        <v>7.6045627376425853E-2</v>
      </c>
      <c r="AK14">
        <f t="shared" ref="AK14:AK18" si="10">$P14/$F14</f>
        <v>7.6045627376425853E-2</v>
      </c>
      <c r="AL14">
        <f t="shared" ref="AL14:AL18" si="11">$Q14/$F14</f>
        <v>9.8859315589353611E-2</v>
      </c>
      <c r="AM14">
        <f t="shared" ref="AM14:AM18" si="12">$V14/$F14</f>
        <v>9.1254752851711016E-2</v>
      </c>
      <c r="AN14">
        <f t="shared" ref="AN14:AN17" si="13">$W15/$F15</f>
        <v>6.08695652173913E-2</v>
      </c>
      <c r="AO14">
        <f t="shared" ref="AO14:AO18" si="14">$X14/$F14</f>
        <v>3.8022813688212927E-2</v>
      </c>
      <c r="AP14">
        <f>Y14/F14</f>
        <v>1.9011406844106463E-2</v>
      </c>
      <c r="AQ14">
        <f t="shared" ref="AQ14:AQ18" si="15">Z14/F14</f>
        <v>9.8859315589353611E-2</v>
      </c>
      <c r="AR14">
        <f t="shared" ref="AR14:AR18" si="16">AA14/F14</f>
        <v>0.32699619771863114</v>
      </c>
      <c r="AS14" s="190" t="s">
        <v>33</v>
      </c>
      <c r="AT14" s="191" t="str">
        <f t="shared" ref="AT14:BC18" si="17">VLOOKUP($AS14,$B$77:$AA$90,AT$11,FALSE)</f>
        <v>G</v>
      </c>
      <c r="AU14" s="191" t="str">
        <f t="shared" si="17"/>
        <v>6'0"</v>
      </c>
      <c r="AV14" s="191">
        <f t="shared" si="17"/>
        <v>27</v>
      </c>
      <c r="AW14" s="191">
        <f t="shared" si="17"/>
        <v>29.8</v>
      </c>
      <c r="AX14" s="191">
        <f t="shared" si="17"/>
        <v>3</v>
      </c>
      <c r="AY14" s="191">
        <f t="shared" si="17"/>
        <v>7.5</v>
      </c>
      <c r="AZ14" s="191">
        <f t="shared" si="17"/>
        <v>39.6</v>
      </c>
      <c r="BA14" s="191">
        <f t="shared" si="17"/>
        <v>2.7</v>
      </c>
      <c r="BB14" s="191">
        <f t="shared" si="17"/>
        <v>6.7</v>
      </c>
      <c r="BC14" s="191">
        <f t="shared" si="17"/>
        <v>40.299999999999997</v>
      </c>
      <c r="BD14" s="191">
        <f t="shared" ref="BD14:BR18" si="18">VLOOKUP($AS14,$B$77:$AA$90,BD$11,FALSE)</f>
        <v>0.3</v>
      </c>
      <c r="BE14" s="191">
        <f t="shared" si="18"/>
        <v>0.8</v>
      </c>
      <c r="BF14" s="191">
        <f t="shared" si="18"/>
        <v>33.299999999999997</v>
      </c>
      <c r="BG14" s="191">
        <f t="shared" si="18"/>
        <v>0.7</v>
      </c>
      <c r="BH14" s="191">
        <f t="shared" si="18"/>
        <v>1.2</v>
      </c>
      <c r="BI14" s="191">
        <f t="shared" si="18"/>
        <v>59.4</v>
      </c>
      <c r="BJ14" s="191">
        <f t="shared" si="18"/>
        <v>1</v>
      </c>
      <c r="BK14" s="191">
        <f t="shared" si="18"/>
        <v>2.5</v>
      </c>
      <c r="BL14" s="191">
        <f t="shared" si="18"/>
        <v>3.5</v>
      </c>
      <c r="BM14" s="191">
        <f t="shared" si="18"/>
        <v>4.5</v>
      </c>
      <c r="BN14" s="191">
        <f t="shared" si="18"/>
        <v>3.3</v>
      </c>
      <c r="BO14" s="191">
        <f t="shared" si="18"/>
        <v>1.2</v>
      </c>
      <c r="BP14" s="191">
        <f t="shared" si="18"/>
        <v>0.1</v>
      </c>
      <c r="BQ14" s="191">
        <f t="shared" si="18"/>
        <v>1.9</v>
      </c>
      <c r="BR14" s="191">
        <f t="shared" si="18"/>
        <v>6.9</v>
      </c>
    </row>
    <row r="15" spans="2:75" x14ac:dyDescent="0.2">
      <c r="B15" s="190" t="s">
        <v>39</v>
      </c>
      <c r="C15" s="191" t="str">
        <f t="shared" si="0"/>
        <v>F</v>
      </c>
      <c r="D15" s="191" t="str">
        <f t="shared" si="0"/>
        <v>6'1"</v>
      </c>
      <c r="E15" s="191">
        <f t="shared" si="0"/>
        <v>34</v>
      </c>
      <c r="F15" s="191">
        <f t="shared" si="0"/>
        <v>23</v>
      </c>
      <c r="G15" s="191">
        <f t="shared" si="0"/>
        <v>3</v>
      </c>
      <c r="H15" s="191">
        <f t="shared" si="0"/>
        <v>7.2</v>
      </c>
      <c r="I15" s="191">
        <f t="shared" si="0"/>
        <v>41.1</v>
      </c>
      <c r="J15" s="191">
        <f t="shared" si="0"/>
        <v>1.9</v>
      </c>
      <c r="K15" s="191">
        <f t="shared" si="0"/>
        <v>4.0999999999999996</v>
      </c>
      <c r="L15" s="191">
        <f t="shared" si="0"/>
        <v>45.4</v>
      </c>
      <c r="M15" s="191">
        <f t="shared" si="1"/>
        <v>1.1000000000000001</v>
      </c>
      <c r="N15" s="191">
        <f t="shared" si="1"/>
        <v>3.1</v>
      </c>
      <c r="O15" s="191">
        <f t="shared" si="1"/>
        <v>35.200000000000003</v>
      </c>
      <c r="P15" s="191">
        <f t="shared" si="1"/>
        <v>0.8</v>
      </c>
      <c r="Q15" s="191">
        <f t="shared" si="1"/>
        <v>1.1000000000000001</v>
      </c>
      <c r="R15" s="191">
        <f t="shared" si="1"/>
        <v>66.7</v>
      </c>
      <c r="S15" s="191">
        <f t="shared" si="1"/>
        <v>0.8</v>
      </c>
      <c r="T15" s="191">
        <f t="shared" si="1"/>
        <v>3.1</v>
      </c>
      <c r="U15" s="191">
        <f t="shared" si="1"/>
        <v>4</v>
      </c>
      <c r="V15" s="191">
        <f t="shared" si="1"/>
        <v>1.1000000000000001</v>
      </c>
      <c r="W15" s="191">
        <f t="shared" si="1"/>
        <v>1.4</v>
      </c>
      <c r="X15" s="191">
        <f t="shared" si="1"/>
        <v>0.8</v>
      </c>
      <c r="Y15" s="191">
        <f t="shared" si="1"/>
        <v>0.5</v>
      </c>
      <c r="Z15" s="191">
        <f t="shared" si="1"/>
        <v>1.4</v>
      </c>
      <c r="AA15" s="191">
        <f t="shared" si="1"/>
        <v>7.8</v>
      </c>
      <c r="AC15">
        <f t="shared" si="2"/>
        <v>3.4782608695652174E-2</v>
      </c>
      <c r="AD15">
        <f t="shared" si="3"/>
        <v>0.13478260869565217</v>
      </c>
      <c r="AE15">
        <f t="shared" si="4"/>
        <v>0.13043478260869565</v>
      </c>
      <c r="AF15">
        <f t="shared" si="5"/>
        <v>0.31304347826086959</v>
      </c>
      <c r="AG15">
        <f t="shared" si="6"/>
        <v>8.2608695652173908E-2</v>
      </c>
      <c r="AH15">
        <f t="shared" si="7"/>
        <v>0.17826086956521739</v>
      </c>
      <c r="AI15">
        <f t="shared" si="8"/>
        <v>4.7826086956521741E-2</v>
      </c>
      <c r="AJ15">
        <f t="shared" si="9"/>
        <v>0.13478260869565217</v>
      </c>
      <c r="AK15">
        <f t="shared" si="10"/>
        <v>3.4782608695652174E-2</v>
      </c>
      <c r="AL15">
        <f t="shared" si="11"/>
        <v>4.7826086956521741E-2</v>
      </c>
      <c r="AM15">
        <f t="shared" si="12"/>
        <v>4.7826086956521741E-2</v>
      </c>
      <c r="AN15">
        <f t="shared" si="13"/>
        <v>8.0882352941176475E-2</v>
      </c>
      <c r="AO15">
        <f t="shared" si="14"/>
        <v>3.4782608695652174E-2</v>
      </c>
      <c r="AP15">
        <f t="shared" ref="AP15:AP18" si="19">Y15/F15</f>
        <v>2.1739130434782608E-2</v>
      </c>
      <c r="AQ15">
        <f t="shared" si="15"/>
        <v>6.08695652173913E-2</v>
      </c>
      <c r="AR15">
        <f t="shared" si="16"/>
        <v>0.33913043478260868</v>
      </c>
      <c r="AS15" s="190" t="s">
        <v>33</v>
      </c>
      <c r="AT15" s="191" t="str">
        <f t="shared" si="17"/>
        <v>G</v>
      </c>
      <c r="AU15" s="191" t="str">
        <f t="shared" si="17"/>
        <v>6'0"</v>
      </c>
      <c r="AV15" s="191">
        <f t="shared" si="17"/>
        <v>27</v>
      </c>
      <c r="AW15" s="191">
        <f t="shared" si="17"/>
        <v>29.8</v>
      </c>
      <c r="AX15" s="191">
        <f t="shared" si="17"/>
        <v>3</v>
      </c>
      <c r="AY15" s="191">
        <f t="shared" si="17"/>
        <v>7.5</v>
      </c>
      <c r="AZ15" s="191">
        <f t="shared" si="17"/>
        <v>39.6</v>
      </c>
      <c r="BA15" s="191">
        <f t="shared" si="17"/>
        <v>2.7</v>
      </c>
      <c r="BB15" s="191">
        <f t="shared" si="17"/>
        <v>6.7</v>
      </c>
      <c r="BC15" s="191">
        <f t="shared" si="17"/>
        <v>40.299999999999997</v>
      </c>
      <c r="BD15" s="191">
        <f t="shared" si="18"/>
        <v>0.3</v>
      </c>
      <c r="BE15" s="191">
        <f t="shared" si="18"/>
        <v>0.8</v>
      </c>
      <c r="BF15" s="191">
        <f t="shared" si="18"/>
        <v>33.299999999999997</v>
      </c>
      <c r="BG15" s="191">
        <f t="shared" si="18"/>
        <v>0.7</v>
      </c>
      <c r="BH15" s="191">
        <f t="shared" si="18"/>
        <v>1.2</v>
      </c>
      <c r="BI15" s="191">
        <f t="shared" si="18"/>
        <v>59.4</v>
      </c>
      <c r="BJ15" s="191">
        <f t="shared" si="18"/>
        <v>1</v>
      </c>
      <c r="BK15" s="191">
        <f t="shared" si="18"/>
        <v>2.5</v>
      </c>
      <c r="BL15" s="191">
        <f t="shared" si="18"/>
        <v>3.5</v>
      </c>
      <c r="BM15" s="191">
        <f t="shared" si="18"/>
        <v>4.5</v>
      </c>
      <c r="BN15" s="191">
        <f t="shared" si="18"/>
        <v>3.3</v>
      </c>
      <c r="BO15" s="191">
        <f t="shared" si="18"/>
        <v>1.2</v>
      </c>
      <c r="BP15" s="191">
        <f t="shared" si="18"/>
        <v>0.1</v>
      </c>
      <c r="BQ15" s="191">
        <f t="shared" si="18"/>
        <v>1.9</v>
      </c>
      <c r="BR15" s="191">
        <f t="shared" si="18"/>
        <v>6.9</v>
      </c>
      <c r="BW15" s="8"/>
    </row>
    <row r="16" spans="2:75" x14ac:dyDescent="0.2">
      <c r="B16" s="190" t="s">
        <v>44</v>
      </c>
      <c r="C16" s="191" t="str">
        <f t="shared" si="0"/>
        <v>F</v>
      </c>
      <c r="D16" s="191" t="str">
        <f t="shared" si="0"/>
        <v>6'1"</v>
      </c>
      <c r="E16" s="191">
        <f t="shared" si="0"/>
        <v>34</v>
      </c>
      <c r="F16" s="191">
        <f t="shared" si="0"/>
        <v>13.6</v>
      </c>
      <c r="G16" s="191">
        <f t="shared" si="0"/>
        <v>2.1</v>
      </c>
      <c r="H16" s="191">
        <f t="shared" si="0"/>
        <v>4.9000000000000004</v>
      </c>
      <c r="I16" s="191">
        <f t="shared" si="0"/>
        <v>43.7</v>
      </c>
      <c r="J16" s="191">
        <f t="shared" si="0"/>
        <v>2.1</v>
      </c>
      <c r="K16" s="191">
        <f t="shared" si="0"/>
        <v>4.5999999999999996</v>
      </c>
      <c r="L16" s="191">
        <f t="shared" si="0"/>
        <v>46.2</v>
      </c>
      <c r="M16" s="191">
        <f t="shared" si="1"/>
        <v>0</v>
      </c>
      <c r="N16" s="191">
        <f t="shared" si="1"/>
        <v>0.3</v>
      </c>
      <c r="O16" s="191">
        <f t="shared" si="1"/>
        <v>9.1</v>
      </c>
      <c r="P16" s="191">
        <f t="shared" si="1"/>
        <v>1.3</v>
      </c>
      <c r="Q16" s="191">
        <f t="shared" si="1"/>
        <v>2</v>
      </c>
      <c r="R16" s="191">
        <f t="shared" si="1"/>
        <v>64.7</v>
      </c>
      <c r="S16" s="191">
        <f t="shared" si="1"/>
        <v>1.4</v>
      </c>
      <c r="T16" s="191">
        <f t="shared" si="1"/>
        <v>2</v>
      </c>
      <c r="U16" s="191">
        <f t="shared" si="1"/>
        <v>3.3</v>
      </c>
      <c r="V16" s="191">
        <f t="shared" si="1"/>
        <v>1</v>
      </c>
      <c r="W16" s="191">
        <f t="shared" si="1"/>
        <v>1.1000000000000001</v>
      </c>
      <c r="X16" s="191">
        <f t="shared" si="1"/>
        <v>0.5</v>
      </c>
      <c r="Y16" s="191">
        <f t="shared" si="1"/>
        <v>0.4</v>
      </c>
      <c r="Z16" s="191">
        <f t="shared" si="1"/>
        <v>1.6</v>
      </c>
      <c r="AA16" s="191">
        <f t="shared" si="1"/>
        <v>5.6</v>
      </c>
      <c r="AC16">
        <f t="shared" si="2"/>
        <v>0.10294117647058823</v>
      </c>
      <c r="AD16">
        <f t="shared" si="3"/>
        <v>0.14705882352941177</v>
      </c>
      <c r="AE16">
        <f t="shared" si="4"/>
        <v>0.15441176470588236</v>
      </c>
      <c r="AF16">
        <f t="shared" si="5"/>
        <v>0.36029411764705888</v>
      </c>
      <c r="AG16">
        <f t="shared" si="6"/>
        <v>0.15441176470588236</v>
      </c>
      <c r="AH16">
        <f t="shared" si="7"/>
        <v>0.33823529411764702</v>
      </c>
      <c r="AI16">
        <f t="shared" si="8"/>
        <v>0</v>
      </c>
      <c r="AJ16">
        <f t="shared" si="9"/>
        <v>2.2058823529411766E-2</v>
      </c>
      <c r="AK16">
        <f t="shared" si="10"/>
        <v>9.5588235294117654E-2</v>
      </c>
      <c r="AL16">
        <f t="shared" si="11"/>
        <v>0.14705882352941177</v>
      </c>
      <c r="AM16">
        <f t="shared" si="12"/>
        <v>7.3529411764705885E-2</v>
      </c>
      <c r="AN16">
        <f t="shared" si="13"/>
        <v>0.10059171597633136</v>
      </c>
      <c r="AO16">
        <f t="shared" si="14"/>
        <v>3.6764705882352942E-2</v>
      </c>
      <c r="AP16">
        <f t="shared" si="19"/>
        <v>2.9411764705882356E-2</v>
      </c>
      <c r="AQ16">
        <f t="shared" si="15"/>
        <v>0.11764705882352942</v>
      </c>
      <c r="AR16">
        <f t="shared" si="16"/>
        <v>0.41176470588235292</v>
      </c>
      <c r="AS16" s="190" t="s">
        <v>41</v>
      </c>
      <c r="AT16" s="191" t="str">
        <f t="shared" si="17"/>
        <v>F</v>
      </c>
      <c r="AU16" s="191" t="str">
        <f t="shared" si="17"/>
        <v>6'2"</v>
      </c>
      <c r="AV16" s="191">
        <f t="shared" si="17"/>
        <v>34</v>
      </c>
      <c r="AW16" s="191">
        <f t="shared" si="17"/>
        <v>22.9</v>
      </c>
      <c r="AX16" s="191">
        <f t="shared" si="17"/>
        <v>5.4</v>
      </c>
      <c r="AY16" s="191">
        <f t="shared" si="17"/>
        <v>8.6</v>
      </c>
      <c r="AZ16" s="191">
        <f t="shared" si="17"/>
        <v>62.8</v>
      </c>
      <c r="BA16" s="191">
        <f t="shared" si="17"/>
        <v>5.4</v>
      </c>
      <c r="BB16" s="191">
        <f t="shared" si="17"/>
        <v>8.6</v>
      </c>
      <c r="BC16" s="191">
        <f t="shared" si="17"/>
        <v>62.8</v>
      </c>
      <c r="BD16" s="191">
        <f t="shared" si="18"/>
        <v>0</v>
      </c>
      <c r="BE16" s="191">
        <f t="shared" si="18"/>
        <v>0</v>
      </c>
      <c r="BF16" s="191">
        <f t="shared" si="18"/>
        <v>0</v>
      </c>
      <c r="BG16" s="191">
        <f t="shared" si="18"/>
        <v>2.2999999999999998</v>
      </c>
      <c r="BH16" s="191">
        <f t="shared" si="18"/>
        <v>3.7</v>
      </c>
      <c r="BI16" s="191">
        <f t="shared" si="18"/>
        <v>63.2</v>
      </c>
      <c r="BJ16" s="191">
        <f t="shared" si="18"/>
        <v>3.6</v>
      </c>
      <c r="BK16" s="191">
        <f t="shared" si="18"/>
        <v>3.4</v>
      </c>
      <c r="BL16" s="191">
        <f t="shared" si="18"/>
        <v>7</v>
      </c>
      <c r="BM16" s="191">
        <f t="shared" si="18"/>
        <v>1.1000000000000001</v>
      </c>
      <c r="BN16" s="191">
        <f t="shared" si="18"/>
        <v>2</v>
      </c>
      <c r="BO16" s="191">
        <f t="shared" si="18"/>
        <v>1</v>
      </c>
      <c r="BP16" s="191">
        <f t="shared" si="18"/>
        <v>0.2</v>
      </c>
      <c r="BQ16" s="191">
        <f t="shared" si="18"/>
        <v>2.4</v>
      </c>
      <c r="BR16" s="191">
        <f t="shared" si="18"/>
        <v>13.1</v>
      </c>
      <c r="BW16" s="8"/>
    </row>
    <row r="17" spans="2:75" x14ac:dyDescent="0.2">
      <c r="B17" s="190" t="s">
        <v>42</v>
      </c>
      <c r="C17" s="191" t="str">
        <f t="shared" si="0"/>
        <v>G</v>
      </c>
      <c r="D17" s="191" t="str">
        <f t="shared" si="0"/>
        <v>6'0"</v>
      </c>
      <c r="E17" s="191">
        <f t="shared" si="0"/>
        <v>31</v>
      </c>
      <c r="F17" s="191">
        <f t="shared" si="0"/>
        <v>16.899999999999999</v>
      </c>
      <c r="G17" s="191">
        <f t="shared" si="0"/>
        <v>2.1</v>
      </c>
      <c r="H17" s="191">
        <f t="shared" si="0"/>
        <v>4.7</v>
      </c>
      <c r="I17" s="191">
        <f t="shared" si="0"/>
        <v>44.2</v>
      </c>
      <c r="J17" s="191">
        <f t="shared" si="0"/>
        <v>1.7</v>
      </c>
      <c r="K17" s="191">
        <f t="shared" si="0"/>
        <v>3.5</v>
      </c>
      <c r="L17" s="191">
        <f t="shared" si="0"/>
        <v>48.1</v>
      </c>
      <c r="M17" s="191">
        <f t="shared" si="1"/>
        <v>0.4</v>
      </c>
      <c r="N17" s="191">
        <f t="shared" si="1"/>
        <v>1.3</v>
      </c>
      <c r="O17" s="191">
        <f t="shared" si="1"/>
        <v>33.299999999999997</v>
      </c>
      <c r="P17" s="191">
        <f t="shared" si="1"/>
        <v>1</v>
      </c>
      <c r="Q17" s="191">
        <f t="shared" si="1"/>
        <v>1.4</v>
      </c>
      <c r="R17" s="191">
        <f t="shared" si="1"/>
        <v>72.099999999999994</v>
      </c>
      <c r="S17" s="191">
        <f t="shared" si="1"/>
        <v>1</v>
      </c>
      <c r="T17" s="191">
        <f t="shared" si="1"/>
        <v>2.2999999999999998</v>
      </c>
      <c r="U17" s="191">
        <f t="shared" si="1"/>
        <v>3.3</v>
      </c>
      <c r="V17" s="191">
        <f t="shared" si="1"/>
        <v>1.7</v>
      </c>
      <c r="W17" s="191">
        <f t="shared" si="1"/>
        <v>1.7</v>
      </c>
      <c r="X17" s="191">
        <f t="shared" si="1"/>
        <v>0.9</v>
      </c>
      <c r="Y17" s="191">
        <f t="shared" si="1"/>
        <v>0.1</v>
      </c>
      <c r="Z17" s="191">
        <f t="shared" si="1"/>
        <v>1.3</v>
      </c>
      <c r="AA17" s="191">
        <f t="shared" si="1"/>
        <v>5.6</v>
      </c>
      <c r="AC17">
        <f t="shared" si="2"/>
        <v>5.9171597633136098E-2</v>
      </c>
      <c r="AD17">
        <f t="shared" si="3"/>
        <v>0.13609467455621302</v>
      </c>
      <c r="AE17">
        <f t="shared" si="4"/>
        <v>0.12426035502958581</v>
      </c>
      <c r="AF17">
        <f t="shared" si="5"/>
        <v>0.27810650887573968</v>
      </c>
      <c r="AG17">
        <f t="shared" si="6"/>
        <v>0.10059171597633136</v>
      </c>
      <c r="AH17">
        <f t="shared" si="7"/>
        <v>0.20710059171597636</v>
      </c>
      <c r="AI17">
        <f t="shared" si="8"/>
        <v>2.3668639053254441E-2</v>
      </c>
      <c r="AJ17">
        <f t="shared" si="9"/>
        <v>7.6923076923076927E-2</v>
      </c>
      <c r="AK17">
        <f t="shared" si="10"/>
        <v>5.9171597633136098E-2</v>
      </c>
      <c r="AL17">
        <f t="shared" si="11"/>
        <v>8.2840236686390539E-2</v>
      </c>
      <c r="AM17">
        <f t="shared" si="12"/>
        <v>0.10059171597633136</v>
      </c>
      <c r="AN17">
        <f t="shared" si="13"/>
        <v>8.2352941176470587E-2</v>
      </c>
      <c r="AO17">
        <f t="shared" si="14"/>
        <v>5.3254437869822494E-2</v>
      </c>
      <c r="AP17">
        <f t="shared" si="19"/>
        <v>5.9171597633136102E-3</v>
      </c>
      <c r="AQ17">
        <f t="shared" si="15"/>
        <v>7.6923076923076927E-2</v>
      </c>
      <c r="AR17">
        <f t="shared" si="16"/>
        <v>0.33136094674556216</v>
      </c>
      <c r="AS17" s="190" t="s">
        <v>33</v>
      </c>
      <c r="AT17" s="191" t="str">
        <f t="shared" si="17"/>
        <v>G</v>
      </c>
      <c r="AU17" s="191" t="str">
        <f t="shared" si="17"/>
        <v>6'0"</v>
      </c>
      <c r="AV17" s="191">
        <f t="shared" si="17"/>
        <v>27</v>
      </c>
      <c r="AW17" s="191">
        <f t="shared" si="17"/>
        <v>29.8</v>
      </c>
      <c r="AX17" s="191">
        <f t="shared" si="17"/>
        <v>3</v>
      </c>
      <c r="AY17" s="191">
        <f t="shared" si="17"/>
        <v>7.5</v>
      </c>
      <c r="AZ17" s="191">
        <f t="shared" si="17"/>
        <v>39.6</v>
      </c>
      <c r="BA17" s="191">
        <f t="shared" si="17"/>
        <v>2.7</v>
      </c>
      <c r="BB17" s="191">
        <f t="shared" si="17"/>
        <v>6.7</v>
      </c>
      <c r="BC17" s="191">
        <f t="shared" si="17"/>
        <v>40.299999999999997</v>
      </c>
      <c r="BD17" s="191">
        <f t="shared" si="18"/>
        <v>0.3</v>
      </c>
      <c r="BE17" s="191">
        <f t="shared" si="18"/>
        <v>0.8</v>
      </c>
      <c r="BF17" s="191">
        <f t="shared" si="18"/>
        <v>33.299999999999997</v>
      </c>
      <c r="BG17" s="191">
        <f t="shared" si="18"/>
        <v>0.7</v>
      </c>
      <c r="BH17" s="191">
        <f t="shared" si="18"/>
        <v>1.2</v>
      </c>
      <c r="BI17" s="191">
        <f t="shared" si="18"/>
        <v>59.4</v>
      </c>
      <c r="BJ17" s="191">
        <f t="shared" si="18"/>
        <v>1</v>
      </c>
      <c r="BK17" s="191">
        <f t="shared" si="18"/>
        <v>2.5</v>
      </c>
      <c r="BL17" s="191">
        <f t="shared" si="18"/>
        <v>3.5</v>
      </c>
      <c r="BM17" s="191">
        <f t="shared" si="18"/>
        <v>4.5</v>
      </c>
      <c r="BN17" s="191">
        <f t="shared" si="18"/>
        <v>3.3</v>
      </c>
      <c r="BO17" s="191">
        <f t="shared" si="18"/>
        <v>1.2</v>
      </c>
      <c r="BP17" s="191">
        <f t="shared" si="18"/>
        <v>0.1</v>
      </c>
      <c r="BQ17" s="191">
        <f t="shared" si="18"/>
        <v>1.9</v>
      </c>
      <c r="BR17" s="191">
        <f t="shared" si="18"/>
        <v>6.9</v>
      </c>
      <c r="BW17" s="8"/>
    </row>
    <row r="18" spans="2:75" x14ac:dyDescent="0.2">
      <c r="B18" s="192" t="s">
        <v>36</v>
      </c>
      <c r="C18" s="191" t="str">
        <f t="shared" si="0"/>
        <v>C</v>
      </c>
      <c r="D18" s="191" t="str">
        <f t="shared" si="0"/>
        <v>6'5"</v>
      </c>
      <c r="E18" s="191">
        <f t="shared" si="0"/>
        <v>34</v>
      </c>
      <c r="F18" s="191">
        <f t="shared" si="0"/>
        <v>25.5</v>
      </c>
      <c r="G18" s="191">
        <f t="shared" si="0"/>
        <v>4.7</v>
      </c>
      <c r="H18" s="191">
        <f t="shared" si="0"/>
        <v>8.9</v>
      </c>
      <c r="I18" s="191">
        <f t="shared" si="0"/>
        <v>52.8</v>
      </c>
      <c r="J18" s="191">
        <f t="shared" si="0"/>
        <v>4.7</v>
      </c>
      <c r="K18" s="191">
        <f t="shared" si="0"/>
        <v>8.6999999999999993</v>
      </c>
      <c r="L18" s="191">
        <f t="shared" si="0"/>
        <v>53.9</v>
      </c>
      <c r="M18" s="191">
        <f t="shared" si="1"/>
        <v>0</v>
      </c>
      <c r="N18" s="191">
        <f t="shared" si="1"/>
        <v>0.2</v>
      </c>
      <c r="O18" s="191">
        <f t="shared" si="1"/>
        <v>0</v>
      </c>
      <c r="P18" s="191">
        <f t="shared" si="1"/>
        <v>2.4</v>
      </c>
      <c r="Q18" s="191">
        <f t="shared" si="1"/>
        <v>3.3</v>
      </c>
      <c r="R18" s="191">
        <f t="shared" si="1"/>
        <v>73.2</v>
      </c>
      <c r="S18" s="191">
        <f t="shared" si="1"/>
        <v>1.8</v>
      </c>
      <c r="T18" s="191">
        <f t="shared" si="1"/>
        <v>4.0999999999999996</v>
      </c>
      <c r="U18" s="191">
        <f t="shared" si="1"/>
        <v>5.9</v>
      </c>
      <c r="V18" s="191">
        <f t="shared" si="1"/>
        <v>1.8</v>
      </c>
      <c r="W18" s="191">
        <f t="shared" si="1"/>
        <v>2.1</v>
      </c>
      <c r="X18" s="191">
        <f t="shared" si="1"/>
        <v>0.5</v>
      </c>
      <c r="Y18" s="191">
        <f t="shared" si="1"/>
        <v>1.1000000000000001</v>
      </c>
      <c r="Z18" s="191">
        <f t="shared" si="1"/>
        <v>2.2999999999999998</v>
      </c>
      <c r="AA18" s="191">
        <f t="shared" si="1"/>
        <v>11.8</v>
      </c>
      <c r="AC18">
        <f t="shared" si="2"/>
        <v>7.0588235294117646E-2</v>
      </c>
      <c r="AD18">
        <f t="shared" si="3"/>
        <v>0.16078431372549018</v>
      </c>
      <c r="AE18">
        <f t="shared" si="4"/>
        <v>0.18431372549019609</v>
      </c>
      <c r="AF18">
        <f t="shared" si="5"/>
        <v>0.34901960784313729</v>
      </c>
      <c r="AG18">
        <f t="shared" si="6"/>
        <v>0.18431372549019609</v>
      </c>
      <c r="AH18">
        <f t="shared" si="7"/>
        <v>0.34117647058823525</v>
      </c>
      <c r="AI18">
        <f t="shared" si="8"/>
        <v>0</v>
      </c>
      <c r="AJ18">
        <f t="shared" si="9"/>
        <v>7.8431372549019607E-3</v>
      </c>
      <c r="AK18">
        <f t="shared" si="10"/>
        <v>9.4117647058823528E-2</v>
      </c>
      <c r="AL18">
        <f t="shared" si="11"/>
        <v>0.12941176470588234</v>
      </c>
      <c r="AM18">
        <f t="shared" si="12"/>
        <v>7.0588235294117646E-2</v>
      </c>
      <c r="AN18" t="e">
        <f>#REF!/#REF!</f>
        <v>#REF!</v>
      </c>
      <c r="AO18">
        <f t="shared" si="14"/>
        <v>1.9607843137254902E-2</v>
      </c>
      <c r="AP18">
        <f t="shared" si="19"/>
        <v>4.3137254901960791E-2</v>
      </c>
      <c r="AQ18">
        <f t="shared" si="15"/>
        <v>9.0196078431372548E-2</v>
      </c>
      <c r="AR18">
        <f t="shared" si="16"/>
        <v>0.46274509803921571</v>
      </c>
      <c r="AS18" s="192" t="s">
        <v>33</v>
      </c>
      <c r="AT18" s="191" t="str">
        <f t="shared" si="17"/>
        <v>G</v>
      </c>
      <c r="AU18" s="191" t="str">
        <f t="shared" si="17"/>
        <v>6'0"</v>
      </c>
      <c r="AV18" s="191">
        <f t="shared" si="17"/>
        <v>27</v>
      </c>
      <c r="AW18" s="191">
        <f t="shared" si="17"/>
        <v>29.8</v>
      </c>
      <c r="AX18" s="191">
        <f t="shared" si="17"/>
        <v>3</v>
      </c>
      <c r="AY18" s="191">
        <f t="shared" si="17"/>
        <v>7.5</v>
      </c>
      <c r="AZ18" s="191">
        <f t="shared" si="17"/>
        <v>39.6</v>
      </c>
      <c r="BA18" s="191">
        <f t="shared" si="17"/>
        <v>2.7</v>
      </c>
      <c r="BB18" s="191">
        <f t="shared" si="17"/>
        <v>6.7</v>
      </c>
      <c r="BC18" s="191">
        <f t="shared" si="17"/>
        <v>40.299999999999997</v>
      </c>
      <c r="BD18" s="191">
        <f t="shared" si="18"/>
        <v>0.3</v>
      </c>
      <c r="BE18" s="191">
        <f t="shared" si="18"/>
        <v>0.8</v>
      </c>
      <c r="BF18" s="191">
        <f t="shared" si="18"/>
        <v>33.299999999999997</v>
      </c>
      <c r="BG18" s="191">
        <f t="shared" si="18"/>
        <v>0.7</v>
      </c>
      <c r="BH18" s="191">
        <f t="shared" si="18"/>
        <v>1.2</v>
      </c>
      <c r="BI18" s="191">
        <f t="shared" si="18"/>
        <v>59.4</v>
      </c>
      <c r="BJ18" s="191">
        <f t="shared" si="18"/>
        <v>1</v>
      </c>
      <c r="BK18" s="191">
        <f t="shared" si="18"/>
        <v>2.5</v>
      </c>
      <c r="BL18" s="191">
        <f t="shared" si="18"/>
        <v>3.5</v>
      </c>
      <c r="BM18" s="191">
        <f t="shared" si="18"/>
        <v>4.5</v>
      </c>
      <c r="BN18" s="191">
        <f t="shared" si="18"/>
        <v>3.3</v>
      </c>
      <c r="BO18" s="191">
        <f t="shared" si="18"/>
        <v>1.2</v>
      </c>
      <c r="BP18" s="191">
        <f t="shared" si="18"/>
        <v>0.1</v>
      </c>
      <c r="BQ18" s="191">
        <f t="shared" si="18"/>
        <v>1.9</v>
      </c>
      <c r="BR18" s="191">
        <f t="shared" si="18"/>
        <v>6.9</v>
      </c>
      <c r="BW18" s="8"/>
    </row>
    <row r="19" spans="2:75" x14ac:dyDescent="0.2">
      <c r="B19" s="193" t="s">
        <v>118</v>
      </c>
      <c r="C19" s="191"/>
      <c r="D19" s="191"/>
      <c r="E19" s="191"/>
      <c r="F19" s="191"/>
      <c r="G19" s="191">
        <f t="shared" ref="G19:V19" si="20">((G14/$F14)+(G15/$F15)+(G16/$F16)+(G17/$F17)+(G18/$F18))*40</f>
        <v>28.299562755959947</v>
      </c>
      <c r="H19" s="191">
        <f t="shared" si="20"/>
        <v>64.033757630547512</v>
      </c>
      <c r="I19" s="194">
        <f>G19/H19</f>
        <v>0.44194755708760014</v>
      </c>
      <c r="J19" s="191">
        <f t="shared" si="20"/>
        <v>24.527226187051792</v>
      </c>
      <c r="K19" s="191">
        <f t="shared" si="20"/>
        <v>51.564313069901296</v>
      </c>
      <c r="L19" s="194">
        <f>J19/K19</f>
        <v>0.47566281264723426</v>
      </c>
      <c r="M19" s="191">
        <f t="shared" si="20"/>
        <v>3.772336568908158</v>
      </c>
      <c r="N19" s="191">
        <f t="shared" si="20"/>
        <v>12.706130951178745</v>
      </c>
      <c r="O19" s="194">
        <f>M19/N19</f>
        <v>0.29689105073784866</v>
      </c>
      <c r="P19" s="191">
        <f t="shared" si="20"/>
        <v>14.388228642326213</v>
      </c>
      <c r="Q19" s="191">
        <f t="shared" si="20"/>
        <v>20.2398490987024</v>
      </c>
      <c r="R19" s="194">
        <f>P19/Q19</f>
        <v>0.7108861618562492</v>
      </c>
      <c r="S19" s="191">
        <f t="shared" si="20"/>
        <v>11.763983507009728</v>
      </c>
      <c r="T19" s="191">
        <f t="shared" si="20"/>
        <v>28.015736972361939</v>
      </c>
      <c r="U19" s="191">
        <f t="shared" si="20"/>
        <v>39.659515875791101</v>
      </c>
      <c r="V19" s="191">
        <f t="shared" si="20"/>
        <v>15.351608113735509</v>
      </c>
      <c r="W19" s="191">
        <f>((W14/$F14)+(W15/$F15)+(W16/$F16)+(W17/$F17)+(W18/$F18))*40</f>
        <v>16.333870617017528</v>
      </c>
      <c r="X19" s="191">
        <f>((X14/$F14)+(X15/$F15)+(X16/$F16)+(X17/$F17)+(X18/$F18))*40</f>
        <v>7.2972963709318162</v>
      </c>
      <c r="Y19" s="191">
        <f>((Y14/$F14)+(Y15/$F15)+(Y16/$F16)+(Y17/$F17)+(Y18/$F18))*40</f>
        <v>4.7686686660018331</v>
      </c>
      <c r="Z19" s="191">
        <f>SUM(AQ14:AQ18)*40</f>
        <v>17.779803799388954</v>
      </c>
      <c r="AA19" s="191">
        <f>2*J19 +3*M19 + P19</f>
        <v>74.759690723154264</v>
      </c>
      <c r="AS19" s="193" t="s">
        <v>118</v>
      </c>
      <c r="AT19" s="191"/>
      <c r="AU19" s="191"/>
      <c r="AV19" s="191"/>
      <c r="AW19" s="191"/>
      <c r="AX19" s="191">
        <f>((AX14/$AW14)+(AX15/$AW15)+(AX16/$AW16)+(AX17/$AW17)+(AX18/$AW18))*40</f>
        <v>25.539696960815917</v>
      </c>
      <c r="AY19" s="191">
        <f t="shared" ref="AY19:BR19" si="21">((AY14/$AW14)+(AY15/$AW15)+(AY16/$AW16)+(AY17/$AW17)+(AY18/$AW18))*40</f>
        <v>55.290290436974288</v>
      </c>
      <c r="AZ19" s="194">
        <f>AX19/AY19</f>
        <v>0.46192010855737431</v>
      </c>
      <c r="BA19" s="191">
        <f t="shared" si="21"/>
        <v>23.928958705782367</v>
      </c>
      <c r="BB19" s="191">
        <f t="shared" si="21"/>
        <v>50.994988423551476</v>
      </c>
      <c r="BC19" s="194">
        <f>BA19/BB19</f>
        <v>0.46924137931034493</v>
      </c>
      <c r="BD19" s="191">
        <f t="shared" si="21"/>
        <v>1.6107382550335569</v>
      </c>
      <c r="BE19" s="191">
        <f t="shared" si="21"/>
        <v>4.2953020134228188</v>
      </c>
      <c r="BF19" s="194">
        <f>BD19/BE19</f>
        <v>0.375</v>
      </c>
      <c r="BG19" s="191">
        <f t="shared" si="21"/>
        <v>7.7758565106532629</v>
      </c>
      <c r="BH19" s="191">
        <f t="shared" si="21"/>
        <v>12.905835116204097</v>
      </c>
      <c r="BI19" s="194">
        <f>BG19/BH19</f>
        <v>0.60250703969479513</v>
      </c>
      <c r="BJ19" s="191">
        <f t="shared" si="21"/>
        <v>11.657337123765423</v>
      </c>
      <c r="BK19" s="191">
        <f t="shared" si="21"/>
        <v>19.361683420767267</v>
      </c>
      <c r="BL19" s="191">
        <f t="shared" si="21"/>
        <v>31.019020544532694</v>
      </c>
      <c r="BM19" s="191">
        <f t="shared" si="21"/>
        <v>26.08247120541602</v>
      </c>
      <c r="BN19" s="191">
        <f t="shared" si="21"/>
        <v>21.211570587028518</v>
      </c>
      <c r="BO19" s="191">
        <f t="shared" si="21"/>
        <v>8.1896779109639226</v>
      </c>
      <c r="BP19" s="191">
        <f t="shared" si="21"/>
        <v>0.88625772984379114</v>
      </c>
      <c r="BQ19" s="191">
        <f t="shared" si="21"/>
        <v>14.393482019870461</v>
      </c>
      <c r="BR19" s="191">
        <f t="shared" si="21"/>
        <v>59.929075935640803</v>
      </c>
    </row>
    <row r="20" spans="2:75" x14ac:dyDescent="0.2">
      <c r="B20" s="195" t="s">
        <v>119</v>
      </c>
      <c r="C20" s="191"/>
      <c r="D20" s="191"/>
      <c r="E20" s="191"/>
      <c r="F20" s="191"/>
      <c r="G20" s="191">
        <v>29.274509803921568</v>
      </c>
      <c r="H20" s="191">
        <v>62.647058823529413</v>
      </c>
      <c r="I20" s="194">
        <v>0.46729264475743348</v>
      </c>
      <c r="J20" s="191">
        <f>G20-M20</f>
        <v>22.509803921568626</v>
      </c>
      <c r="K20" s="191">
        <f>H20-N20</f>
        <v>44.862745098039213</v>
      </c>
      <c r="L20" s="194">
        <f>J20/K20</f>
        <v>0.50174825174825177</v>
      </c>
      <c r="M20" s="191">
        <v>6.7647058823529411</v>
      </c>
      <c r="N20" s="191">
        <v>17.784313725490197</v>
      </c>
      <c r="O20" s="194">
        <v>0.38037486218302091</v>
      </c>
      <c r="P20" s="191">
        <v>11.372549019607844</v>
      </c>
      <c r="Q20" s="191">
        <v>15.372549019607844</v>
      </c>
      <c r="R20" s="194">
        <v>0.73979591836734693</v>
      </c>
      <c r="S20" s="191">
        <v>10.529411764705882</v>
      </c>
      <c r="T20" s="191">
        <v>24.058823529411764</v>
      </c>
      <c r="U20" s="191">
        <v>34.588235294117645</v>
      </c>
      <c r="V20" s="191">
        <v>16.274509803921568</v>
      </c>
      <c r="W20" s="191">
        <v>13.96078431372549</v>
      </c>
      <c r="X20" s="191">
        <v>7.7450980392156863</v>
      </c>
      <c r="Y20" s="191">
        <v>3.0784313725490198</v>
      </c>
      <c r="Z20" s="191">
        <v>15.529411764705882</v>
      </c>
      <c r="AA20" s="191">
        <f>2*J20 +3*M20 + P20</f>
        <v>76.686274509803923</v>
      </c>
      <c r="AS20" s="195" t="s">
        <v>119</v>
      </c>
      <c r="AT20" s="191"/>
      <c r="AU20" s="191"/>
      <c r="AV20" s="191"/>
      <c r="AW20" s="191"/>
      <c r="AX20" s="191">
        <v>29.274509803921568</v>
      </c>
      <c r="AY20" s="191">
        <v>62.647058823529413</v>
      </c>
      <c r="AZ20" s="194">
        <f>AX20/AY20</f>
        <v>0.46729264475743348</v>
      </c>
      <c r="BA20" s="191">
        <f>AX20-BD20</f>
        <v>22.509803921568626</v>
      </c>
      <c r="BB20" s="191">
        <f>AY20-BE20</f>
        <v>44.862745098039213</v>
      </c>
      <c r="BC20" s="194">
        <f>BA20/BB20</f>
        <v>0.50174825174825177</v>
      </c>
      <c r="BD20" s="191">
        <v>6.7647058823529411</v>
      </c>
      <c r="BE20" s="191">
        <v>17.784313725490197</v>
      </c>
      <c r="BF20" s="194">
        <v>0.38037486218302091</v>
      </c>
      <c r="BG20" s="191">
        <v>11.372549019607844</v>
      </c>
      <c r="BH20" s="191">
        <v>15.372549019607844</v>
      </c>
      <c r="BI20" s="194">
        <v>0.73979591836734693</v>
      </c>
      <c r="BJ20" s="191">
        <v>10.529411764705882</v>
      </c>
      <c r="BK20" s="191">
        <v>24.058823529411764</v>
      </c>
      <c r="BL20" s="191">
        <v>34.588235294117645</v>
      </c>
      <c r="BM20" s="191">
        <v>16.274509803921568</v>
      </c>
      <c r="BN20" s="191">
        <v>13.96078431372549</v>
      </c>
      <c r="BO20" s="191">
        <v>7.7450980392156863</v>
      </c>
      <c r="BP20" s="191">
        <v>3.0784313725490198</v>
      </c>
      <c r="BQ20" s="191">
        <v>15.529411764705882</v>
      </c>
      <c r="BR20" s="191">
        <f>2*BA20 +3*BD20 + BG20</f>
        <v>76.686274509803923</v>
      </c>
    </row>
    <row r="23" spans="2:75" x14ac:dyDescent="0.2">
      <c r="B23" s="2"/>
      <c r="C23" s="2"/>
      <c r="D23" s="2"/>
      <c r="E23" s="2"/>
      <c r="F23" s="2"/>
      <c r="G23" s="2"/>
      <c r="H23" s="2"/>
      <c r="I23" s="2"/>
      <c r="J23" s="3" t="s">
        <v>178</v>
      </c>
      <c r="K23" s="3"/>
      <c r="L23" s="3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BA23" s="3" t="s">
        <v>178</v>
      </c>
    </row>
    <row r="24" spans="2:75" x14ac:dyDescent="0.2">
      <c r="B24" s="197" t="s">
        <v>4</v>
      </c>
      <c r="C24" s="198" t="s">
        <v>6</v>
      </c>
      <c r="D24" s="198" t="s">
        <v>96</v>
      </c>
      <c r="E24" s="199" t="s">
        <v>7</v>
      </c>
      <c r="F24" s="199" t="s">
        <v>8</v>
      </c>
      <c r="G24" s="199" t="s">
        <v>10</v>
      </c>
      <c r="H24" s="199" t="s">
        <v>11</v>
      </c>
      <c r="I24" s="199" t="s">
        <v>12</v>
      </c>
      <c r="J24" s="199" t="s">
        <v>97</v>
      </c>
      <c r="K24" s="199" t="s">
        <v>98</v>
      </c>
      <c r="L24" s="199" t="s">
        <v>82</v>
      </c>
      <c r="M24" s="199" t="s">
        <v>99</v>
      </c>
      <c r="N24" s="199" t="s">
        <v>100</v>
      </c>
      <c r="O24" s="199" t="s">
        <v>83</v>
      </c>
      <c r="P24" s="199" t="s">
        <v>19</v>
      </c>
      <c r="Q24" s="199" t="s">
        <v>20</v>
      </c>
      <c r="R24" s="199" t="s">
        <v>21</v>
      </c>
      <c r="S24" s="199" t="s">
        <v>22</v>
      </c>
      <c r="T24" s="199" t="s">
        <v>23</v>
      </c>
      <c r="U24" s="199" t="s">
        <v>101</v>
      </c>
      <c r="V24" s="199" t="s">
        <v>25</v>
      </c>
      <c r="W24" s="199" t="s">
        <v>26</v>
      </c>
      <c r="X24" s="199" t="s">
        <v>27</v>
      </c>
      <c r="Y24" s="199" t="s">
        <v>28</v>
      </c>
      <c r="Z24" s="199" t="s">
        <v>29</v>
      </c>
      <c r="AA24" s="199" t="s">
        <v>9</v>
      </c>
      <c r="AS24" s="197" t="s">
        <v>4</v>
      </c>
      <c r="AT24" s="198" t="s">
        <v>6</v>
      </c>
      <c r="AU24" s="198" t="s">
        <v>96</v>
      </c>
      <c r="AV24" s="199" t="s">
        <v>7</v>
      </c>
      <c r="AW24" s="199" t="s">
        <v>8</v>
      </c>
      <c r="AX24" s="199" t="s">
        <v>10</v>
      </c>
      <c r="AY24" s="199" t="s">
        <v>11</v>
      </c>
      <c r="AZ24" s="199" t="s">
        <v>12</v>
      </c>
      <c r="BA24" s="199" t="s">
        <v>97</v>
      </c>
      <c r="BB24" s="199" t="s">
        <v>98</v>
      </c>
      <c r="BC24" s="199" t="s">
        <v>82</v>
      </c>
      <c r="BD24" s="199" t="s">
        <v>99</v>
      </c>
      <c r="BE24" s="199" t="s">
        <v>100</v>
      </c>
      <c r="BF24" s="199" t="s">
        <v>83</v>
      </c>
      <c r="BG24" s="199" t="s">
        <v>19</v>
      </c>
      <c r="BH24" s="199" t="s">
        <v>20</v>
      </c>
      <c r="BI24" s="199" t="s">
        <v>21</v>
      </c>
      <c r="BJ24" s="199" t="s">
        <v>22</v>
      </c>
      <c r="BK24" s="199" t="s">
        <v>23</v>
      </c>
      <c r="BL24" s="199" t="s">
        <v>101</v>
      </c>
      <c r="BM24" s="199" t="s">
        <v>25</v>
      </c>
      <c r="BN24" s="199" t="s">
        <v>26</v>
      </c>
      <c r="BO24" s="199" t="s">
        <v>27</v>
      </c>
      <c r="BP24" s="199" t="s">
        <v>28</v>
      </c>
      <c r="BQ24" s="199" t="s">
        <v>29</v>
      </c>
      <c r="BR24" s="199" t="s">
        <v>9</v>
      </c>
    </row>
    <row r="25" spans="2:75" x14ac:dyDescent="0.2">
      <c r="B25" s="200" t="str">
        <f>B14</f>
        <v>Deja Church</v>
      </c>
      <c r="C25" s="207" t="str">
        <f t="shared" ref="C25:F25" si="22">C14</f>
        <v>G</v>
      </c>
      <c r="D25" s="207" t="str">
        <f t="shared" si="22"/>
        <v>5'10"</v>
      </c>
      <c r="E25" s="207">
        <f t="shared" si="22"/>
        <v>34</v>
      </c>
      <c r="F25" s="207">
        <f t="shared" si="22"/>
        <v>26.3</v>
      </c>
      <c r="G25" s="207">
        <f>G14/$F14</f>
        <v>0.11406844106463879</v>
      </c>
      <c r="H25" s="207">
        <f t="shared" ref="H25:AA25" si="23">H14/$F14</f>
        <v>0.30038022813688214</v>
      </c>
      <c r="I25" s="208"/>
      <c r="J25" s="207">
        <f t="shared" si="23"/>
        <v>9.1254752851711016E-2</v>
      </c>
      <c r="K25" s="207">
        <f t="shared" si="23"/>
        <v>0.22433460076045628</v>
      </c>
      <c r="L25" s="208"/>
      <c r="M25" s="207">
        <f>M14/$F14</f>
        <v>2.2813688212927754E-2</v>
      </c>
      <c r="N25" s="207">
        <f>N14/$F14</f>
        <v>7.6045627376425853E-2</v>
      </c>
      <c r="O25" s="208"/>
      <c r="P25" s="207">
        <f t="shared" si="23"/>
        <v>7.6045627376425853E-2</v>
      </c>
      <c r="Q25" s="207">
        <f t="shared" si="23"/>
        <v>9.8859315589353611E-2</v>
      </c>
      <c r="R25" s="208"/>
      <c r="S25" s="207">
        <f t="shared" si="23"/>
        <v>2.6615969581749048E-2</v>
      </c>
      <c r="T25" s="207">
        <f t="shared" si="23"/>
        <v>0.12167300380228137</v>
      </c>
      <c r="U25" s="207">
        <f t="shared" si="23"/>
        <v>0.14828897338403041</v>
      </c>
      <c r="V25" s="207">
        <f t="shared" si="23"/>
        <v>9.1254752851711016E-2</v>
      </c>
      <c r="W25" s="207">
        <f t="shared" si="23"/>
        <v>8.3650190114068448E-2</v>
      </c>
      <c r="X25" s="207">
        <f t="shared" si="23"/>
        <v>3.8022813688212927E-2</v>
      </c>
      <c r="Y25" s="207">
        <f t="shared" si="23"/>
        <v>1.9011406844106463E-2</v>
      </c>
      <c r="Z25" s="207">
        <f t="shared" si="23"/>
        <v>9.8859315589353611E-2</v>
      </c>
      <c r="AA25" s="207">
        <f t="shared" si="23"/>
        <v>0.32699619771863114</v>
      </c>
      <c r="AS25" s="200" t="str">
        <f>AS14</f>
        <v>Amy Dilk</v>
      </c>
      <c r="AT25" s="207" t="str">
        <f t="shared" ref="AT25:AW25" si="24">AT14</f>
        <v>G</v>
      </c>
      <c r="AU25" s="207" t="str">
        <f t="shared" si="24"/>
        <v>6'0"</v>
      </c>
      <c r="AV25" s="207">
        <f t="shared" si="24"/>
        <v>27</v>
      </c>
      <c r="AW25" s="207">
        <f t="shared" si="24"/>
        <v>29.8</v>
      </c>
      <c r="AX25" s="207">
        <f>AX14/$AW14</f>
        <v>0.10067114093959731</v>
      </c>
      <c r="AY25" s="207">
        <f t="shared" ref="AY25:BR27" si="25">AY14/$AW14</f>
        <v>0.25167785234899326</v>
      </c>
      <c r="AZ25" s="207"/>
      <c r="BA25" s="207">
        <f t="shared" si="25"/>
        <v>9.0604026845637592E-2</v>
      </c>
      <c r="BB25" s="207">
        <f t="shared" si="25"/>
        <v>0.22483221476510068</v>
      </c>
      <c r="BC25" s="207"/>
      <c r="BD25" s="207">
        <f t="shared" si="25"/>
        <v>1.0067114093959731E-2</v>
      </c>
      <c r="BE25" s="207">
        <f t="shared" si="25"/>
        <v>2.6845637583892617E-2</v>
      </c>
      <c r="BF25" s="207"/>
      <c r="BG25" s="207">
        <f t="shared" si="25"/>
        <v>2.3489932885906038E-2</v>
      </c>
      <c r="BH25" s="207">
        <f t="shared" si="25"/>
        <v>4.0268456375838924E-2</v>
      </c>
      <c r="BI25" s="207"/>
      <c r="BJ25" s="207">
        <f t="shared" si="25"/>
        <v>3.3557046979865772E-2</v>
      </c>
      <c r="BK25" s="207">
        <f t="shared" si="25"/>
        <v>8.3892617449664433E-2</v>
      </c>
      <c r="BL25" s="207">
        <f t="shared" si="25"/>
        <v>0.1174496644295302</v>
      </c>
      <c r="BM25" s="207">
        <f t="shared" si="25"/>
        <v>0.15100671140939598</v>
      </c>
      <c r="BN25" s="207">
        <f t="shared" si="25"/>
        <v>0.11073825503355704</v>
      </c>
      <c r="BO25" s="207">
        <f t="shared" si="25"/>
        <v>4.0268456375838924E-2</v>
      </c>
      <c r="BP25" s="207">
        <f t="shared" si="25"/>
        <v>3.3557046979865771E-3</v>
      </c>
      <c r="BQ25" s="207">
        <f t="shared" si="25"/>
        <v>6.3758389261744958E-2</v>
      </c>
      <c r="BR25" s="207">
        <f t="shared" si="25"/>
        <v>0.23154362416107382</v>
      </c>
    </row>
    <row r="26" spans="2:75" x14ac:dyDescent="0.2">
      <c r="B26" s="200" t="str">
        <f t="shared" ref="B26:F29" si="26">B15</f>
        <v>Hailey Brown</v>
      </c>
      <c r="C26" s="207" t="str">
        <f t="shared" si="26"/>
        <v>F</v>
      </c>
      <c r="D26" s="207" t="str">
        <f t="shared" si="26"/>
        <v>6'1"</v>
      </c>
      <c r="E26" s="207">
        <f t="shared" si="26"/>
        <v>34</v>
      </c>
      <c r="F26" s="207">
        <f t="shared" si="26"/>
        <v>23</v>
      </c>
      <c r="G26" s="207">
        <f>G15/$F15</f>
        <v>0.13043478260869565</v>
      </c>
      <c r="H26" s="207">
        <f t="shared" ref="H26:AA27" si="27">H15/$F15</f>
        <v>0.31304347826086959</v>
      </c>
      <c r="I26" s="208"/>
      <c r="J26" s="207">
        <f t="shared" si="27"/>
        <v>8.2608695652173908E-2</v>
      </c>
      <c r="K26" s="207">
        <f t="shared" si="27"/>
        <v>0.17826086956521739</v>
      </c>
      <c r="L26" s="208"/>
      <c r="M26" s="207">
        <f t="shared" si="27"/>
        <v>4.7826086956521741E-2</v>
      </c>
      <c r="N26" s="207">
        <f t="shared" si="27"/>
        <v>0.13478260869565217</v>
      </c>
      <c r="O26" s="208"/>
      <c r="P26" s="207">
        <f t="shared" si="27"/>
        <v>3.4782608695652174E-2</v>
      </c>
      <c r="Q26" s="207">
        <f t="shared" si="27"/>
        <v>4.7826086956521741E-2</v>
      </c>
      <c r="R26" s="208"/>
      <c r="S26" s="207">
        <f t="shared" si="27"/>
        <v>3.4782608695652174E-2</v>
      </c>
      <c r="T26" s="207">
        <f t="shared" si="27"/>
        <v>0.13478260869565217</v>
      </c>
      <c r="U26" s="207">
        <f t="shared" si="27"/>
        <v>0.17391304347826086</v>
      </c>
      <c r="V26" s="207">
        <f t="shared" si="27"/>
        <v>4.7826086956521741E-2</v>
      </c>
      <c r="W26" s="207">
        <f t="shared" si="27"/>
        <v>6.08695652173913E-2</v>
      </c>
      <c r="X26" s="207">
        <f t="shared" si="27"/>
        <v>3.4782608695652174E-2</v>
      </c>
      <c r="Y26" s="207">
        <f t="shared" si="27"/>
        <v>2.1739130434782608E-2</v>
      </c>
      <c r="Z26" s="207">
        <f t="shared" si="27"/>
        <v>6.08695652173913E-2</v>
      </c>
      <c r="AA26" s="207">
        <f t="shared" si="27"/>
        <v>0.33913043478260868</v>
      </c>
      <c r="AS26" s="200" t="str">
        <f t="shared" ref="AS26:AW26" si="28">AS15</f>
        <v>Amy Dilk</v>
      </c>
      <c r="AT26" s="207" t="str">
        <f t="shared" si="28"/>
        <v>G</v>
      </c>
      <c r="AU26" s="207" t="str">
        <f t="shared" si="28"/>
        <v>6'0"</v>
      </c>
      <c r="AV26" s="207">
        <f t="shared" si="28"/>
        <v>27</v>
      </c>
      <c r="AW26" s="207">
        <f t="shared" si="28"/>
        <v>29.8</v>
      </c>
      <c r="AX26" s="207">
        <f t="shared" ref="AX26:BM29" si="29">AX15/$AW15</f>
        <v>0.10067114093959731</v>
      </c>
      <c r="AY26" s="207">
        <f t="shared" si="29"/>
        <v>0.25167785234899326</v>
      </c>
      <c r="AZ26" s="207"/>
      <c r="BA26" s="207">
        <f t="shared" si="29"/>
        <v>9.0604026845637592E-2</v>
      </c>
      <c r="BB26" s="207">
        <f t="shared" si="29"/>
        <v>0.22483221476510068</v>
      </c>
      <c r="BC26" s="207"/>
      <c r="BD26" s="207">
        <f t="shared" si="29"/>
        <v>1.0067114093959731E-2</v>
      </c>
      <c r="BE26" s="207">
        <f t="shared" si="29"/>
        <v>2.6845637583892617E-2</v>
      </c>
      <c r="BF26" s="207"/>
      <c r="BG26" s="207">
        <f t="shared" si="29"/>
        <v>2.3489932885906038E-2</v>
      </c>
      <c r="BH26" s="207">
        <f t="shared" si="29"/>
        <v>4.0268456375838924E-2</v>
      </c>
      <c r="BI26" s="207"/>
      <c r="BJ26" s="207">
        <f t="shared" si="29"/>
        <v>3.3557046979865772E-2</v>
      </c>
      <c r="BK26" s="207">
        <f t="shared" si="29"/>
        <v>8.3892617449664433E-2</v>
      </c>
      <c r="BL26" s="207">
        <f t="shared" si="29"/>
        <v>0.1174496644295302</v>
      </c>
      <c r="BM26" s="207">
        <f t="shared" si="29"/>
        <v>0.15100671140939598</v>
      </c>
      <c r="BN26" s="207">
        <f t="shared" si="25"/>
        <v>0.11073825503355704</v>
      </c>
      <c r="BO26" s="207">
        <f t="shared" si="25"/>
        <v>4.0268456375838924E-2</v>
      </c>
      <c r="BP26" s="207">
        <f t="shared" si="25"/>
        <v>3.3557046979865771E-3</v>
      </c>
      <c r="BQ26" s="207">
        <f t="shared" si="25"/>
        <v>6.3758389261744958E-2</v>
      </c>
      <c r="BR26" s="207">
        <f t="shared" si="25"/>
        <v>0.23154362416107382</v>
      </c>
    </row>
    <row r="27" spans="2:75" x14ac:dyDescent="0.2">
      <c r="B27" s="200" t="str">
        <f t="shared" si="26"/>
        <v>Kayla Robbins</v>
      </c>
      <c r="C27" s="207" t="str">
        <f t="shared" si="26"/>
        <v>F</v>
      </c>
      <c r="D27" s="207" t="str">
        <f t="shared" si="26"/>
        <v>6'1"</v>
      </c>
      <c r="E27" s="207">
        <f t="shared" si="26"/>
        <v>34</v>
      </c>
      <c r="F27" s="207">
        <f t="shared" si="26"/>
        <v>13.6</v>
      </c>
      <c r="G27" s="207">
        <f t="shared" ref="G27:V27" si="30">G16/$F16</f>
        <v>0.15441176470588236</v>
      </c>
      <c r="H27" s="207">
        <f t="shared" si="30"/>
        <v>0.36029411764705888</v>
      </c>
      <c r="I27" s="208"/>
      <c r="J27" s="207">
        <f t="shared" si="30"/>
        <v>0.15441176470588236</v>
      </c>
      <c r="K27" s="207">
        <f t="shared" si="30"/>
        <v>0.33823529411764702</v>
      </c>
      <c r="L27" s="208"/>
      <c r="M27" s="207">
        <f t="shared" si="30"/>
        <v>0</v>
      </c>
      <c r="N27" s="207">
        <f t="shared" si="30"/>
        <v>2.2058823529411766E-2</v>
      </c>
      <c r="O27" s="208"/>
      <c r="P27" s="207">
        <f t="shared" si="30"/>
        <v>9.5588235294117654E-2</v>
      </c>
      <c r="Q27" s="207">
        <f t="shared" si="30"/>
        <v>0.14705882352941177</v>
      </c>
      <c r="R27" s="208"/>
      <c r="S27" s="207">
        <f t="shared" si="30"/>
        <v>0.10294117647058823</v>
      </c>
      <c r="T27" s="207">
        <f t="shared" si="30"/>
        <v>0.14705882352941177</v>
      </c>
      <c r="U27" s="207">
        <f t="shared" si="30"/>
        <v>0.24264705882352941</v>
      </c>
      <c r="V27" s="207">
        <f t="shared" si="30"/>
        <v>7.3529411764705885E-2</v>
      </c>
      <c r="W27" s="207">
        <f t="shared" si="27"/>
        <v>8.0882352941176475E-2</v>
      </c>
      <c r="X27" s="207">
        <f t="shared" si="27"/>
        <v>3.6764705882352942E-2</v>
      </c>
      <c r="Y27" s="207">
        <f t="shared" si="27"/>
        <v>2.9411764705882356E-2</v>
      </c>
      <c r="Z27" s="207">
        <f t="shared" si="27"/>
        <v>0.11764705882352942</v>
      </c>
      <c r="AA27" s="207">
        <f t="shared" si="27"/>
        <v>0.41176470588235292</v>
      </c>
      <c r="AS27" s="200" t="str">
        <f t="shared" ref="AS27:AW27" si="31">AS16</f>
        <v>Naz Hillmon</v>
      </c>
      <c r="AT27" s="207" t="str">
        <f t="shared" si="31"/>
        <v>F</v>
      </c>
      <c r="AU27" s="207" t="str">
        <f t="shared" si="31"/>
        <v>6'2"</v>
      </c>
      <c r="AV27" s="207">
        <f t="shared" si="31"/>
        <v>34</v>
      </c>
      <c r="AW27" s="207">
        <f t="shared" si="31"/>
        <v>22.9</v>
      </c>
      <c r="AX27" s="207">
        <f t="shared" si="29"/>
        <v>0.23580786026200876</v>
      </c>
      <c r="AY27" s="207">
        <f t="shared" si="29"/>
        <v>0.37554585152838427</v>
      </c>
      <c r="AZ27" s="207"/>
      <c r="BA27" s="207">
        <f t="shared" si="29"/>
        <v>0.23580786026200876</v>
      </c>
      <c r="BB27" s="207">
        <f t="shared" si="29"/>
        <v>0.37554585152838427</v>
      </c>
      <c r="BC27" s="207"/>
      <c r="BD27" s="207">
        <f t="shared" si="29"/>
        <v>0</v>
      </c>
      <c r="BE27" s="207">
        <f t="shared" si="29"/>
        <v>0</v>
      </c>
      <c r="BF27" s="207"/>
      <c r="BG27" s="207">
        <f t="shared" si="29"/>
        <v>0.10043668122270742</v>
      </c>
      <c r="BH27" s="207">
        <f t="shared" si="29"/>
        <v>0.16157205240174674</v>
      </c>
      <c r="BI27" s="207"/>
      <c r="BJ27" s="207">
        <f t="shared" si="29"/>
        <v>0.15720524017467249</v>
      </c>
      <c r="BK27" s="207">
        <f t="shared" si="29"/>
        <v>0.14847161572052403</v>
      </c>
      <c r="BL27" s="207">
        <f t="shared" si="29"/>
        <v>0.30567685589519655</v>
      </c>
      <c r="BM27" s="207">
        <f t="shared" si="29"/>
        <v>4.8034934497816602E-2</v>
      </c>
      <c r="BN27" s="207">
        <f t="shared" si="25"/>
        <v>8.7336244541484725E-2</v>
      </c>
      <c r="BO27" s="207">
        <f t="shared" si="25"/>
        <v>4.3668122270742363E-2</v>
      </c>
      <c r="BP27" s="207">
        <f t="shared" si="25"/>
        <v>8.7336244541484729E-3</v>
      </c>
      <c r="BQ27" s="207">
        <f t="shared" si="25"/>
        <v>0.10480349344978167</v>
      </c>
      <c r="BR27" s="207">
        <f t="shared" si="25"/>
        <v>0.57205240174672489</v>
      </c>
    </row>
    <row r="28" spans="2:75" x14ac:dyDescent="0.2">
      <c r="B28" s="200" t="str">
        <f t="shared" si="26"/>
        <v>Akienreh Johnson</v>
      </c>
      <c r="C28" s="207" t="str">
        <f t="shared" si="26"/>
        <v>G</v>
      </c>
      <c r="D28" s="207" t="str">
        <f t="shared" si="26"/>
        <v>6'0"</v>
      </c>
      <c r="E28" s="207">
        <f t="shared" si="26"/>
        <v>31</v>
      </c>
      <c r="F28" s="207">
        <f t="shared" si="26"/>
        <v>16.899999999999999</v>
      </c>
      <c r="G28" s="207">
        <f>G17/$F17</f>
        <v>0.12426035502958581</v>
      </c>
      <c r="H28" s="207">
        <f t="shared" ref="H28:AA28" si="32">H17/$F17</f>
        <v>0.27810650887573968</v>
      </c>
      <c r="I28" s="208"/>
      <c r="J28" s="207">
        <f t="shared" si="32"/>
        <v>0.10059171597633136</v>
      </c>
      <c r="K28" s="207">
        <f t="shared" si="32"/>
        <v>0.20710059171597636</v>
      </c>
      <c r="L28" s="208"/>
      <c r="M28" s="207">
        <f t="shared" si="32"/>
        <v>2.3668639053254441E-2</v>
      </c>
      <c r="N28" s="207">
        <f t="shared" si="32"/>
        <v>7.6923076923076927E-2</v>
      </c>
      <c r="O28" s="208"/>
      <c r="P28" s="207">
        <f t="shared" si="32"/>
        <v>5.9171597633136098E-2</v>
      </c>
      <c r="Q28" s="207">
        <f t="shared" si="32"/>
        <v>8.2840236686390539E-2</v>
      </c>
      <c r="R28" s="208"/>
      <c r="S28" s="207">
        <f t="shared" si="32"/>
        <v>5.9171597633136098E-2</v>
      </c>
      <c r="T28" s="207">
        <f t="shared" si="32"/>
        <v>0.13609467455621302</v>
      </c>
      <c r="U28" s="207">
        <f t="shared" si="32"/>
        <v>0.19526627218934911</v>
      </c>
      <c r="V28" s="207">
        <f t="shared" si="32"/>
        <v>0.10059171597633136</v>
      </c>
      <c r="W28" s="207">
        <f t="shared" si="32"/>
        <v>0.10059171597633136</v>
      </c>
      <c r="X28" s="207">
        <f t="shared" si="32"/>
        <v>5.3254437869822494E-2</v>
      </c>
      <c r="Y28" s="207">
        <f t="shared" si="32"/>
        <v>5.9171597633136102E-3</v>
      </c>
      <c r="Z28" s="207">
        <f t="shared" si="32"/>
        <v>7.6923076923076927E-2</v>
      </c>
      <c r="AA28" s="207">
        <f t="shared" si="32"/>
        <v>0.33136094674556216</v>
      </c>
      <c r="AS28" s="200" t="str">
        <f t="shared" ref="AS28:AW28" si="33">AS17</f>
        <v>Amy Dilk</v>
      </c>
      <c r="AT28" s="207" t="str">
        <f t="shared" si="33"/>
        <v>G</v>
      </c>
      <c r="AU28" s="207" t="str">
        <f t="shared" si="33"/>
        <v>6'0"</v>
      </c>
      <c r="AV28" s="207">
        <f t="shared" si="33"/>
        <v>27</v>
      </c>
      <c r="AW28" s="207">
        <f t="shared" si="33"/>
        <v>29.8</v>
      </c>
      <c r="AX28" s="207">
        <f>AX17/$AW17</f>
        <v>0.10067114093959731</v>
      </c>
      <c r="AY28" s="207">
        <f t="shared" ref="AY28:BR29" si="34">AY17/$AW17</f>
        <v>0.25167785234899326</v>
      </c>
      <c r="AZ28" s="207"/>
      <c r="BA28" s="207">
        <f t="shared" si="34"/>
        <v>9.0604026845637592E-2</v>
      </c>
      <c r="BB28" s="207">
        <f t="shared" si="34"/>
        <v>0.22483221476510068</v>
      </c>
      <c r="BC28" s="207"/>
      <c r="BD28" s="207">
        <f t="shared" si="34"/>
        <v>1.0067114093959731E-2</v>
      </c>
      <c r="BE28" s="207">
        <f t="shared" si="34"/>
        <v>2.6845637583892617E-2</v>
      </c>
      <c r="BF28" s="207"/>
      <c r="BG28" s="207">
        <f t="shared" si="34"/>
        <v>2.3489932885906038E-2</v>
      </c>
      <c r="BH28" s="207">
        <f t="shared" si="34"/>
        <v>4.0268456375838924E-2</v>
      </c>
      <c r="BI28" s="207"/>
      <c r="BJ28" s="207">
        <f t="shared" si="34"/>
        <v>3.3557046979865772E-2</v>
      </c>
      <c r="BK28" s="207">
        <f t="shared" si="34"/>
        <v>8.3892617449664433E-2</v>
      </c>
      <c r="BL28" s="207">
        <f t="shared" si="34"/>
        <v>0.1174496644295302</v>
      </c>
      <c r="BM28" s="207">
        <f t="shared" si="34"/>
        <v>0.15100671140939598</v>
      </c>
      <c r="BN28" s="207">
        <f t="shared" si="34"/>
        <v>0.11073825503355704</v>
      </c>
      <c r="BO28" s="207">
        <f t="shared" si="34"/>
        <v>4.0268456375838924E-2</v>
      </c>
      <c r="BP28" s="207">
        <f t="shared" si="34"/>
        <v>3.3557046979865771E-3</v>
      </c>
      <c r="BQ28" s="207">
        <f t="shared" si="34"/>
        <v>6.3758389261744958E-2</v>
      </c>
      <c r="BR28" s="207">
        <f t="shared" si="34"/>
        <v>0.23154362416107382</v>
      </c>
    </row>
    <row r="29" spans="2:75" x14ac:dyDescent="0.2">
      <c r="B29" s="200" t="str">
        <f t="shared" si="26"/>
        <v>Hallie Thome</v>
      </c>
      <c r="C29" s="207" t="str">
        <f t="shared" si="26"/>
        <v>C</v>
      </c>
      <c r="D29" s="207" t="str">
        <f t="shared" si="26"/>
        <v>6'5"</v>
      </c>
      <c r="E29" s="207">
        <f t="shared" si="26"/>
        <v>34</v>
      </c>
      <c r="F29" s="207">
        <f t="shared" si="26"/>
        <v>25.5</v>
      </c>
      <c r="G29" s="207">
        <f>G18/$F18</f>
        <v>0.18431372549019609</v>
      </c>
      <c r="H29" s="207">
        <f t="shared" ref="H29:AA29" si="35">H18/$F18</f>
        <v>0.34901960784313729</v>
      </c>
      <c r="I29" s="208"/>
      <c r="J29" s="207">
        <f t="shared" si="35"/>
        <v>0.18431372549019609</v>
      </c>
      <c r="K29" s="207">
        <f t="shared" si="35"/>
        <v>0.34117647058823525</v>
      </c>
      <c r="L29" s="208"/>
      <c r="M29" s="207">
        <f t="shared" si="35"/>
        <v>0</v>
      </c>
      <c r="N29" s="207">
        <f t="shared" si="35"/>
        <v>7.8431372549019607E-3</v>
      </c>
      <c r="O29" s="208"/>
      <c r="P29" s="207">
        <f t="shared" si="35"/>
        <v>9.4117647058823528E-2</v>
      </c>
      <c r="Q29" s="207">
        <f t="shared" si="35"/>
        <v>0.12941176470588234</v>
      </c>
      <c r="R29" s="208"/>
      <c r="S29" s="207">
        <f t="shared" si="35"/>
        <v>7.0588235294117646E-2</v>
      </c>
      <c r="T29" s="207">
        <f t="shared" si="35"/>
        <v>0.16078431372549018</v>
      </c>
      <c r="U29" s="207">
        <f t="shared" si="35"/>
        <v>0.23137254901960785</v>
      </c>
      <c r="V29" s="207">
        <f t="shared" si="35"/>
        <v>7.0588235294117646E-2</v>
      </c>
      <c r="W29" s="207">
        <f t="shared" si="35"/>
        <v>8.2352941176470587E-2</v>
      </c>
      <c r="X29" s="207">
        <f t="shared" si="35"/>
        <v>1.9607843137254902E-2</v>
      </c>
      <c r="Y29" s="207">
        <f t="shared" si="35"/>
        <v>4.3137254901960791E-2</v>
      </c>
      <c r="Z29" s="207">
        <f t="shared" si="35"/>
        <v>9.0196078431372548E-2</v>
      </c>
      <c r="AA29" s="207">
        <f t="shared" si="35"/>
        <v>0.46274509803921571</v>
      </c>
      <c r="AS29" s="200" t="str">
        <f t="shared" ref="AS29:AW29" si="36">AS18</f>
        <v>Amy Dilk</v>
      </c>
      <c r="AT29" s="207" t="str">
        <f t="shared" si="36"/>
        <v>G</v>
      </c>
      <c r="AU29" s="207" t="str">
        <f t="shared" si="36"/>
        <v>6'0"</v>
      </c>
      <c r="AV29" s="207">
        <f t="shared" si="36"/>
        <v>27</v>
      </c>
      <c r="AW29" s="207">
        <f t="shared" si="36"/>
        <v>29.8</v>
      </c>
      <c r="AX29" s="207">
        <f t="shared" si="29"/>
        <v>0.10067114093959731</v>
      </c>
      <c r="AY29" s="207">
        <f t="shared" si="29"/>
        <v>0.25167785234899326</v>
      </c>
      <c r="AZ29" s="207"/>
      <c r="BA29" s="207">
        <f t="shared" si="29"/>
        <v>9.0604026845637592E-2</v>
      </c>
      <c r="BB29" s="207">
        <f t="shared" si="29"/>
        <v>0.22483221476510068</v>
      </c>
      <c r="BC29" s="207"/>
      <c r="BD29" s="207">
        <f t="shared" si="29"/>
        <v>1.0067114093959731E-2</v>
      </c>
      <c r="BE29" s="207">
        <f t="shared" si="29"/>
        <v>2.6845637583892617E-2</v>
      </c>
      <c r="BF29" s="207"/>
      <c r="BG29" s="207">
        <f t="shared" si="29"/>
        <v>2.3489932885906038E-2</v>
      </c>
      <c r="BH29" s="207">
        <f t="shared" si="29"/>
        <v>4.0268456375838924E-2</v>
      </c>
      <c r="BI29" s="207"/>
      <c r="BJ29" s="207">
        <f t="shared" si="29"/>
        <v>3.3557046979865772E-2</v>
      </c>
      <c r="BK29" s="207">
        <f t="shared" si="29"/>
        <v>8.3892617449664433E-2</v>
      </c>
      <c r="BL29" s="207">
        <f t="shared" si="29"/>
        <v>0.1174496644295302</v>
      </c>
      <c r="BM29" s="207">
        <f t="shared" si="29"/>
        <v>0.15100671140939598</v>
      </c>
      <c r="BN29" s="207">
        <f t="shared" si="34"/>
        <v>0.11073825503355704</v>
      </c>
      <c r="BO29" s="207">
        <f t="shared" si="34"/>
        <v>4.0268456375838924E-2</v>
      </c>
      <c r="BP29" s="207">
        <f t="shared" si="34"/>
        <v>3.3557046979865771E-3</v>
      </c>
      <c r="BQ29" s="207">
        <f t="shared" si="34"/>
        <v>6.3758389261744958E-2</v>
      </c>
      <c r="BR29" s="207">
        <f t="shared" si="34"/>
        <v>0.23154362416107382</v>
      </c>
    </row>
    <row r="30" spans="2:75" x14ac:dyDescent="0.2">
      <c r="B30" s="202" t="s">
        <v>118</v>
      </c>
      <c r="C30" s="201"/>
      <c r="D30" s="201"/>
      <c r="E30" s="201"/>
      <c r="F30" s="201"/>
      <c r="G30" s="209">
        <f>SUMPRODUCT(G25:G29,$F$25:$F$29)/SUM($F$25:$F$29)</f>
        <v>0.14150047483380815</v>
      </c>
      <c r="H30" s="209">
        <f t="shared" ref="H30:AA30" si="37">SUMPRODUCT(H25:H29,$F$25:$F$29)/SUM($F$25:$F$29)</f>
        <v>0.31908831908831908</v>
      </c>
      <c r="I30" s="209"/>
      <c r="J30" s="209">
        <f t="shared" si="37"/>
        <v>0.12155745489078823</v>
      </c>
      <c r="K30" s="209">
        <f t="shared" si="37"/>
        <v>0.25451092117758783</v>
      </c>
      <c r="L30" s="209"/>
      <c r="M30" s="209">
        <f t="shared" si="37"/>
        <v>1.9943019943019943E-2</v>
      </c>
      <c r="N30" s="209">
        <f t="shared" si="37"/>
        <v>6.5527065527065526E-2</v>
      </c>
      <c r="O30" s="209"/>
      <c r="P30" s="209">
        <f t="shared" si="37"/>
        <v>7.1225071225071226E-2</v>
      </c>
      <c r="Q30" s="209">
        <f t="shared" si="37"/>
        <v>9.8765432098765427E-2</v>
      </c>
      <c r="R30" s="209"/>
      <c r="S30" s="209">
        <f t="shared" si="37"/>
        <v>5.4131054131054138E-2</v>
      </c>
      <c r="T30" s="209">
        <f t="shared" si="37"/>
        <v>0.13960113960113962</v>
      </c>
      <c r="U30" s="209">
        <f t="shared" si="37"/>
        <v>0.19373219373219372</v>
      </c>
      <c r="V30" s="209">
        <f t="shared" si="37"/>
        <v>7.5973409306742637E-2</v>
      </c>
      <c r="W30" s="209">
        <f t="shared" si="37"/>
        <v>8.0721747388414061E-2</v>
      </c>
      <c r="X30" s="209">
        <f t="shared" si="37"/>
        <v>3.5137701804368468E-2</v>
      </c>
      <c r="Y30" s="209">
        <f t="shared" si="37"/>
        <v>2.469135802469136E-2</v>
      </c>
      <c r="Z30" s="209">
        <f t="shared" si="37"/>
        <v>8.7369420702754025E-2</v>
      </c>
      <c r="AA30" s="209">
        <f t="shared" si="37"/>
        <v>0.37416904083570757</v>
      </c>
      <c r="AS30" s="202" t="s">
        <v>118</v>
      </c>
      <c r="AT30" s="201"/>
      <c r="AU30" s="201"/>
      <c r="AV30" s="201"/>
      <c r="AW30" s="201"/>
      <c r="AX30" s="209">
        <f>SUMPRODUCT(AX25:AX29,$F$25:$F$29)/SUM($F$25:$F$29)</f>
        <v>0.11812469633166564</v>
      </c>
      <c r="AY30" s="209">
        <f t="shared" ref="AY30" si="38">SUMPRODUCT(AY25:AY29,$F$25:$F$29)/SUM($F$25:$F$29)</f>
        <v>0.26767599849182055</v>
      </c>
      <c r="AZ30" s="209"/>
      <c r="BA30" s="209">
        <f t="shared" ref="BA30" si="39">SUMPRODUCT(BA25:BA29,$F$25:$F$29)/SUM($F$25:$F$29)</f>
        <v>0.10935779830302265</v>
      </c>
      <c r="BB30" s="209">
        <f t="shared" ref="BB30" si="40">SUMPRODUCT(BB25:BB29,$F$25:$F$29)/SUM($F$25:$F$29)</f>
        <v>0.24429760374877263</v>
      </c>
      <c r="BC30" s="209"/>
      <c r="BD30" s="209">
        <f t="shared" ref="BD30" si="41">SUMPRODUCT(BD25:BD29,$F$25:$F$29)/SUM($F$25:$F$29)</f>
        <v>8.7668980286429946E-3</v>
      </c>
      <c r="BE30" s="209">
        <f t="shared" ref="BE30" si="42">SUMPRODUCT(BE25:BE29,$F$25:$F$29)/SUM($F$25:$F$29)</f>
        <v>2.3378394743047988E-2</v>
      </c>
      <c r="BF30" s="209"/>
      <c r="BG30" s="209">
        <f t="shared" ref="BG30" si="43">SUMPRODUCT(BG25:BG29,$F$25:$F$29)/SUM($F$25:$F$29)</f>
        <v>3.3427974456471075E-2</v>
      </c>
      <c r="BH30" s="209">
        <f t="shared" ref="BH30" si="44">SUMPRODUCT(BH25:BH29,$F$25:$F$29)/SUM($F$25:$F$29)</f>
        <v>5.5935397552974213E-2</v>
      </c>
      <c r="BI30" s="209"/>
      <c r="BJ30" s="209">
        <f t="shared" ref="BJ30" si="45">SUMPRODUCT(BJ25:BJ29,$F$25:$F$29)/SUM($F$25:$F$29)</f>
        <v>4.9526804125633782E-2</v>
      </c>
      <c r="BK30" s="209">
        <f t="shared" ref="BK30" si="46">SUMPRODUCT(BK25:BK29,$F$25:$F$29)/SUM($F$25:$F$29)</f>
        <v>9.2233304785691889E-2</v>
      </c>
      <c r="BL30" s="209">
        <f t="shared" ref="BL30" si="47">SUMPRODUCT(BL25:BL29,$F$25:$F$29)/SUM($F$25:$F$29)</f>
        <v>0.14176010891132565</v>
      </c>
      <c r="BM30" s="209">
        <f t="shared" ref="BM30" si="48">SUMPRODUCT(BM25:BM29,$F$25:$F$29)/SUM($F$25:$F$29)</f>
        <v>0.13770741258700778</v>
      </c>
      <c r="BN30" s="209">
        <f t="shared" ref="BN30" si="49">SUMPRODUCT(BN25:BN29,$F$25:$F$29)/SUM($F$25:$F$29)</f>
        <v>0.10771577314664171</v>
      </c>
      <c r="BO30" s="209">
        <f t="shared" ref="BO30" si="50">SUMPRODUCT(BO25:BO29,$F$25:$F$29)/SUM($F$25:$F$29)</f>
        <v>4.0707539530356364E-2</v>
      </c>
      <c r="BP30" s="209">
        <f t="shared" ref="BP30" si="51">SUMPRODUCT(BP25:BP29,$F$25:$F$29)/SUM($F$25:$F$29)</f>
        <v>4.0502888260378761E-3</v>
      </c>
      <c r="BQ30" s="209">
        <f t="shared" ref="BQ30" si="52">SUMPRODUCT(BQ25:BQ29,$F$25:$F$29)/SUM($F$25:$F$29)</f>
        <v>6.905956131262149E-2</v>
      </c>
      <c r="BR30" s="209">
        <f t="shared" ref="BR30" si="53">SUMPRODUCT(BR25:BR29,$F$25:$F$29)/SUM($F$25:$F$29)</f>
        <v>0.27552196580556437</v>
      </c>
    </row>
    <row r="31" spans="2:75" x14ac:dyDescent="0.2">
      <c r="B31" s="203" t="s">
        <v>119</v>
      </c>
      <c r="C31" s="201"/>
      <c r="D31" s="201"/>
      <c r="E31" s="201"/>
      <c r="F31" s="201"/>
      <c r="G31" s="204"/>
      <c r="H31" s="204"/>
      <c r="I31" s="205"/>
      <c r="J31" s="204"/>
      <c r="K31" s="204"/>
      <c r="L31" s="205"/>
      <c r="M31" s="204"/>
      <c r="N31" s="204"/>
      <c r="O31" s="205"/>
      <c r="P31" s="204"/>
      <c r="Q31" s="204"/>
      <c r="R31" s="205"/>
      <c r="S31" s="204"/>
      <c r="T31" s="204"/>
      <c r="U31" s="204"/>
      <c r="V31" s="204"/>
      <c r="W31" s="204"/>
      <c r="X31" s="204"/>
      <c r="Y31" s="204"/>
      <c r="Z31" s="204"/>
      <c r="AA31" s="204"/>
      <c r="AS31" s="203" t="s">
        <v>119</v>
      </c>
      <c r="AT31" s="201"/>
      <c r="AU31" s="201"/>
      <c r="AV31" s="201"/>
      <c r="AW31" s="201"/>
      <c r="AX31" s="204"/>
      <c r="AY31" s="204"/>
      <c r="AZ31" s="205"/>
      <c r="BA31" s="204"/>
      <c r="BB31" s="204"/>
      <c r="BC31" s="205"/>
      <c r="BD31" s="204"/>
      <c r="BE31" s="204"/>
      <c r="BF31" s="205"/>
      <c r="BG31" s="204"/>
      <c r="BH31" s="204"/>
      <c r="BI31" s="205"/>
      <c r="BJ31" s="204"/>
      <c r="BK31" s="204"/>
      <c r="BL31" s="204"/>
      <c r="BM31" s="204"/>
      <c r="BN31" s="204"/>
      <c r="BO31" s="204"/>
      <c r="BP31" s="204"/>
      <c r="BQ31" s="204"/>
      <c r="BR31" s="204"/>
    </row>
    <row r="34" spans="2:63" x14ac:dyDescent="0.2">
      <c r="J34" s="4" t="s">
        <v>120</v>
      </c>
      <c r="BA34" s="4" t="s">
        <v>120</v>
      </c>
    </row>
    <row r="35" spans="2:63" x14ac:dyDescent="0.2">
      <c r="B35" s="196" t="s">
        <v>4</v>
      </c>
      <c r="C35" s="196" t="s">
        <v>6</v>
      </c>
      <c r="D35" s="196" t="s">
        <v>96</v>
      </c>
      <c r="E35" s="191" t="s">
        <v>7</v>
      </c>
      <c r="F35" s="191" t="s">
        <v>8</v>
      </c>
      <c r="G35" s="191" t="s">
        <v>121</v>
      </c>
      <c r="H35" s="191" t="s">
        <v>122</v>
      </c>
      <c r="I35" s="191" t="s">
        <v>123</v>
      </c>
      <c r="J35" s="191" t="s">
        <v>124</v>
      </c>
      <c r="K35" s="191" t="s">
        <v>125</v>
      </c>
      <c r="L35" s="191" t="s">
        <v>84</v>
      </c>
      <c r="M35" s="191" t="s">
        <v>85</v>
      </c>
      <c r="N35" s="191" t="s">
        <v>126</v>
      </c>
      <c r="O35" s="191" t="s">
        <v>86</v>
      </c>
      <c r="P35" s="191" t="s">
        <v>127</v>
      </c>
      <c r="Q35" s="191" t="s">
        <v>128</v>
      </c>
      <c r="R35" s="191" t="s">
        <v>129</v>
      </c>
      <c r="S35" s="191" t="s">
        <v>87</v>
      </c>
      <c r="T35" s="191" t="s">
        <v>130</v>
      </c>
      <c r="AS35" s="196" t="s">
        <v>4</v>
      </c>
      <c r="AT35" s="196" t="s">
        <v>6</v>
      </c>
      <c r="AU35" s="196" t="s">
        <v>96</v>
      </c>
      <c r="AV35" s="191" t="s">
        <v>7</v>
      </c>
      <c r="AW35" s="191" t="s">
        <v>8</v>
      </c>
      <c r="AX35" s="191" t="s">
        <v>121</v>
      </c>
      <c r="AY35" s="191" t="s">
        <v>122</v>
      </c>
      <c r="AZ35" s="191" t="s">
        <v>123</v>
      </c>
      <c r="BA35" s="191" t="s">
        <v>124</v>
      </c>
      <c r="BB35" s="191" t="s">
        <v>125</v>
      </c>
      <c r="BC35" s="191" t="s">
        <v>84</v>
      </c>
      <c r="BD35" s="191" t="s">
        <v>85</v>
      </c>
      <c r="BE35" s="191" t="s">
        <v>126</v>
      </c>
      <c r="BF35" s="191" t="s">
        <v>86</v>
      </c>
      <c r="BG35" s="191" t="s">
        <v>127</v>
      </c>
      <c r="BH35" s="191" t="s">
        <v>128</v>
      </c>
      <c r="BI35" s="191" t="s">
        <v>129</v>
      </c>
      <c r="BJ35" s="191" t="s">
        <v>87</v>
      </c>
      <c r="BK35" s="191" t="s">
        <v>130</v>
      </c>
    </row>
    <row r="36" spans="2:63" x14ac:dyDescent="0.2">
      <c r="B36" s="190" t="str">
        <f>B25</f>
        <v>Deja Church</v>
      </c>
      <c r="C36" s="191" t="str">
        <f t="shared" ref="C36:L40" si="54">VLOOKUP($B36,$B$61:$T$74,C$11,FALSE)</f>
        <v>G</v>
      </c>
      <c r="D36" s="191" t="str">
        <f t="shared" si="54"/>
        <v>5'10"</v>
      </c>
      <c r="E36" s="206">
        <f t="shared" si="54"/>
        <v>34</v>
      </c>
      <c r="F36" s="206">
        <f t="shared" si="54"/>
        <v>26.3</v>
      </c>
      <c r="G36" s="191">
        <f t="shared" si="54"/>
        <v>20.399999999999999</v>
      </c>
      <c r="H36" s="191">
        <f t="shared" si="54"/>
        <v>0.94</v>
      </c>
      <c r="I36" s="191">
        <f t="shared" si="54"/>
        <v>42.2</v>
      </c>
      <c r="J36" s="191">
        <f t="shared" si="54"/>
        <v>21.9</v>
      </c>
      <c r="K36" s="191">
        <f t="shared" si="54"/>
        <v>17.399999999999999</v>
      </c>
      <c r="L36" s="191">
        <f t="shared" si="54"/>
        <v>3.1</v>
      </c>
      <c r="M36" s="191">
        <f t="shared" ref="M36:T40" si="55">VLOOKUP($B36,$B$61:$T$74,M$11,FALSE)</f>
        <v>13.5</v>
      </c>
      <c r="N36" s="191">
        <f t="shared" si="55"/>
        <v>8.3000000000000007</v>
      </c>
      <c r="O36" s="191">
        <f t="shared" si="55"/>
        <v>16.7</v>
      </c>
      <c r="P36" s="191">
        <f t="shared" si="55"/>
        <v>19.5</v>
      </c>
      <c r="Q36" s="191">
        <f t="shared" si="55"/>
        <v>1.1100000000000001</v>
      </c>
      <c r="R36" s="191">
        <f t="shared" si="55"/>
        <v>2.1</v>
      </c>
      <c r="S36" s="191">
        <f t="shared" si="55"/>
        <v>2</v>
      </c>
      <c r="T36" s="191">
        <f t="shared" si="55"/>
        <v>5.7</v>
      </c>
      <c r="AS36" s="190" t="str">
        <f>AS25</f>
        <v>Amy Dilk</v>
      </c>
      <c r="AT36" s="191" t="str">
        <f t="shared" ref="AT36:BC40" si="56">VLOOKUP($AS36,$B$61:$T$74,AT$11,FALSE)</f>
        <v>G</v>
      </c>
      <c r="AU36" s="191" t="str">
        <f t="shared" si="56"/>
        <v>6'0"</v>
      </c>
      <c r="AV36" s="191">
        <f t="shared" si="56"/>
        <v>27</v>
      </c>
      <c r="AW36" s="191">
        <f t="shared" si="56"/>
        <v>29.8</v>
      </c>
      <c r="AX36" s="191">
        <f t="shared" si="56"/>
        <v>18</v>
      </c>
      <c r="AY36" s="191">
        <f t="shared" si="56"/>
        <v>0.86</v>
      </c>
      <c r="AZ36" s="191">
        <f t="shared" si="56"/>
        <v>41.3</v>
      </c>
      <c r="BA36" s="191">
        <f t="shared" si="56"/>
        <v>9.6999999999999993</v>
      </c>
      <c r="BB36" s="191">
        <f t="shared" si="56"/>
        <v>7.7</v>
      </c>
      <c r="BC36" s="191">
        <f t="shared" si="56"/>
        <v>3.7</v>
      </c>
      <c r="BD36" s="191">
        <f t="shared" ref="BD36:BK40" si="57">VLOOKUP($AS36,$B$61:$T$74,BD$11,FALSE)</f>
        <v>9.3000000000000007</v>
      </c>
      <c r="BE36" s="191">
        <f t="shared" si="57"/>
        <v>6.5</v>
      </c>
      <c r="BF36" s="191">
        <f t="shared" si="57"/>
        <v>26.5</v>
      </c>
      <c r="BG36" s="191">
        <f t="shared" si="57"/>
        <v>29.1</v>
      </c>
      <c r="BH36" s="191">
        <f t="shared" si="57"/>
        <v>1.37</v>
      </c>
      <c r="BI36" s="191">
        <f t="shared" si="57"/>
        <v>2.2999999999999998</v>
      </c>
      <c r="BJ36" s="191">
        <f t="shared" si="57"/>
        <v>0.5</v>
      </c>
      <c r="BK36" s="191">
        <f t="shared" si="57"/>
        <v>3.5</v>
      </c>
    </row>
    <row r="37" spans="2:63" x14ac:dyDescent="0.2">
      <c r="B37" s="190" t="str">
        <f t="shared" ref="B37:B40" si="58">B26</f>
        <v>Hailey Brown</v>
      </c>
      <c r="C37" s="191" t="str">
        <f t="shared" si="54"/>
        <v>F</v>
      </c>
      <c r="D37" s="191" t="str">
        <f t="shared" si="54"/>
        <v>6'1"</v>
      </c>
      <c r="E37" s="206">
        <f t="shared" si="54"/>
        <v>34</v>
      </c>
      <c r="F37" s="206">
        <f t="shared" si="54"/>
        <v>23</v>
      </c>
      <c r="G37" s="191">
        <f t="shared" si="54"/>
        <v>18.899999999999999</v>
      </c>
      <c r="H37" s="191">
        <f t="shared" si="54"/>
        <v>1</v>
      </c>
      <c r="I37" s="191">
        <f t="shared" si="54"/>
        <v>48.6</v>
      </c>
      <c r="J37" s="191">
        <f t="shared" si="54"/>
        <v>39.700000000000003</v>
      </c>
      <c r="K37" s="191">
        <f t="shared" si="54"/>
        <v>11.6</v>
      </c>
      <c r="L37" s="191">
        <f t="shared" si="54"/>
        <v>4.0999999999999996</v>
      </c>
      <c r="M37" s="191">
        <f t="shared" si="55"/>
        <v>15.1</v>
      </c>
      <c r="N37" s="191">
        <f t="shared" si="55"/>
        <v>9.6999999999999993</v>
      </c>
      <c r="O37" s="191">
        <f t="shared" si="55"/>
        <v>8.5</v>
      </c>
      <c r="P37" s="191">
        <f t="shared" si="55"/>
        <v>15.4</v>
      </c>
      <c r="Q37" s="191">
        <f t="shared" si="55"/>
        <v>0.75</v>
      </c>
      <c r="R37" s="191">
        <f t="shared" si="55"/>
        <v>1.9</v>
      </c>
      <c r="S37" s="191">
        <f t="shared" si="55"/>
        <v>2.4</v>
      </c>
      <c r="T37" s="191">
        <f t="shared" si="55"/>
        <v>3.5</v>
      </c>
      <c r="AS37" s="190" t="str">
        <f t="shared" ref="AS37:AS40" si="59">AS26</f>
        <v>Amy Dilk</v>
      </c>
      <c r="AT37" s="191" t="str">
        <f t="shared" si="56"/>
        <v>G</v>
      </c>
      <c r="AU37" s="191" t="str">
        <f t="shared" si="56"/>
        <v>6'0"</v>
      </c>
      <c r="AV37" s="191">
        <f t="shared" si="56"/>
        <v>27</v>
      </c>
      <c r="AW37" s="191">
        <f t="shared" si="56"/>
        <v>29.8</v>
      </c>
      <c r="AX37" s="191">
        <f t="shared" si="56"/>
        <v>18</v>
      </c>
      <c r="AY37" s="191">
        <f t="shared" si="56"/>
        <v>0.86</v>
      </c>
      <c r="AZ37" s="191">
        <f t="shared" si="56"/>
        <v>41.3</v>
      </c>
      <c r="BA37" s="191">
        <f t="shared" si="56"/>
        <v>9.6999999999999993</v>
      </c>
      <c r="BB37" s="191">
        <f t="shared" si="56"/>
        <v>7.7</v>
      </c>
      <c r="BC37" s="191">
        <f t="shared" si="56"/>
        <v>3.7</v>
      </c>
      <c r="BD37" s="191">
        <f t="shared" si="57"/>
        <v>9.3000000000000007</v>
      </c>
      <c r="BE37" s="191">
        <f t="shared" si="57"/>
        <v>6.5</v>
      </c>
      <c r="BF37" s="191">
        <f t="shared" si="57"/>
        <v>26.5</v>
      </c>
      <c r="BG37" s="191">
        <f t="shared" si="57"/>
        <v>29.1</v>
      </c>
      <c r="BH37" s="191">
        <f t="shared" si="57"/>
        <v>1.37</v>
      </c>
      <c r="BI37" s="191">
        <f t="shared" si="57"/>
        <v>2.2999999999999998</v>
      </c>
      <c r="BJ37" s="191">
        <f t="shared" si="57"/>
        <v>0.5</v>
      </c>
      <c r="BK37" s="191">
        <f t="shared" si="57"/>
        <v>3.5</v>
      </c>
    </row>
    <row r="38" spans="2:63" x14ac:dyDescent="0.2">
      <c r="B38" s="190" t="str">
        <f t="shared" si="58"/>
        <v>Kayla Robbins</v>
      </c>
      <c r="C38" s="191" t="str">
        <f t="shared" si="54"/>
        <v>F</v>
      </c>
      <c r="D38" s="191" t="str">
        <f t="shared" si="54"/>
        <v>6'1"</v>
      </c>
      <c r="E38" s="206">
        <f t="shared" si="54"/>
        <v>34</v>
      </c>
      <c r="F38" s="206">
        <f t="shared" si="54"/>
        <v>13.6</v>
      </c>
      <c r="G38" s="191">
        <f t="shared" si="54"/>
        <v>24.1</v>
      </c>
      <c r="H38" s="191">
        <f t="shared" si="54"/>
        <v>0.96</v>
      </c>
      <c r="I38" s="191">
        <f t="shared" si="54"/>
        <v>44</v>
      </c>
      <c r="J38" s="191">
        <f t="shared" si="54"/>
        <v>5.5</v>
      </c>
      <c r="K38" s="191">
        <f t="shared" si="54"/>
        <v>17.2</v>
      </c>
      <c r="L38" s="191">
        <f t="shared" si="54"/>
        <v>11.3</v>
      </c>
      <c r="M38" s="191">
        <f t="shared" si="55"/>
        <v>16</v>
      </c>
      <c r="N38" s="191">
        <f t="shared" si="55"/>
        <v>13.7</v>
      </c>
      <c r="O38" s="191">
        <f t="shared" si="55"/>
        <v>13.9</v>
      </c>
      <c r="P38" s="191">
        <f t="shared" si="55"/>
        <v>15.3</v>
      </c>
      <c r="Q38" s="191">
        <f t="shared" si="55"/>
        <v>0.92</v>
      </c>
      <c r="R38" s="191">
        <f t="shared" si="55"/>
        <v>2</v>
      </c>
      <c r="S38" s="191">
        <f t="shared" si="55"/>
        <v>3.4</v>
      </c>
      <c r="T38" s="191">
        <f t="shared" si="55"/>
        <v>6.7</v>
      </c>
      <c r="AS38" s="190" t="str">
        <f t="shared" si="59"/>
        <v>Naz Hillmon</v>
      </c>
      <c r="AT38" s="191" t="str">
        <f t="shared" si="56"/>
        <v>F</v>
      </c>
      <c r="AU38" s="191" t="str">
        <f t="shared" si="56"/>
        <v>6'2"</v>
      </c>
      <c r="AV38" s="191">
        <f t="shared" si="56"/>
        <v>34</v>
      </c>
      <c r="AW38" s="191">
        <f t="shared" si="56"/>
        <v>22.9</v>
      </c>
      <c r="AX38" s="191">
        <f t="shared" si="56"/>
        <v>25.6</v>
      </c>
      <c r="AY38" s="191">
        <f t="shared" si="56"/>
        <v>1.27</v>
      </c>
      <c r="AZ38" s="191">
        <f t="shared" si="56"/>
        <v>62.8</v>
      </c>
      <c r="BA38" s="191">
        <f t="shared" si="56"/>
        <v>0</v>
      </c>
      <c r="BB38" s="191">
        <f t="shared" si="56"/>
        <v>16.8</v>
      </c>
      <c r="BC38" s="191">
        <f t="shared" si="56"/>
        <v>18</v>
      </c>
      <c r="BD38" s="191">
        <f t="shared" si="57"/>
        <v>16.2</v>
      </c>
      <c r="BE38" s="191">
        <f t="shared" si="57"/>
        <v>17.100000000000001</v>
      </c>
      <c r="BF38" s="191">
        <f t="shared" si="57"/>
        <v>10.6</v>
      </c>
      <c r="BG38" s="191">
        <f t="shared" si="57"/>
        <v>16.399999999999999</v>
      </c>
      <c r="BH38" s="191">
        <f t="shared" si="57"/>
        <v>0.52</v>
      </c>
      <c r="BI38" s="191">
        <f t="shared" si="57"/>
        <v>2.5</v>
      </c>
      <c r="BJ38" s="191">
        <f t="shared" si="57"/>
        <v>1.1000000000000001</v>
      </c>
      <c r="BK38" s="191">
        <f t="shared" si="57"/>
        <v>6</v>
      </c>
    </row>
    <row r="39" spans="2:63" x14ac:dyDescent="0.2">
      <c r="B39" s="190" t="str">
        <f t="shared" si="58"/>
        <v>Akienreh Johnson</v>
      </c>
      <c r="C39" s="191" t="str">
        <f t="shared" si="54"/>
        <v>G</v>
      </c>
      <c r="D39" s="191" t="str">
        <f t="shared" si="54"/>
        <v>6'0"</v>
      </c>
      <c r="E39" s="206">
        <f t="shared" si="54"/>
        <v>31</v>
      </c>
      <c r="F39" s="206">
        <f t="shared" si="54"/>
        <v>16.899999999999999</v>
      </c>
      <c r="G39" s="191">
        <f t="shared" si="54"/>
        <v>19.8</v>
      </c>
      <c r="H39" s="191">
        <f t="shared" si="54"/>
        <v>1.04</v>
      </c>
      <c r="I39" s="191">
        <f t="shared" si="54"/>
        <v>48.6</v>
      </c>
      <c r="J39" s="191">
        <f t="shared" si="54"/>
        <v>23.3</v>
      </c>
      <c r="K39" s="191">
        <f t="shared" si="54"/>
        <v>15.9</v>
      </c>
      <c r="L39" s="191">
        <f t="shared" si="54"/>
        <v>6.5</v>
      </c>
      <c r="M39" s="191">
        <f t="shared" si="55"/>
        <v>14.9</v>
      </c>
      <c r="N39" s="191">
        <f t="shared" si="55"/>
        <v>10.8</v>
      </c>
      <c r="O39" s="191">
        <f t="shared" si="55"/>
        <v>18.100000000000001</v>
      </c>
      <c r="P39" s="191">
        <f t="shared" si="55"/>
        <v>24</v>
      </c>
      <c r="Q39" s="191">
        <f t="shared" si="55"/>
        <v>0.98</v>
      </c>
      <c r="R39" s="191">
        <f t="shared" si="55"/>
        <v>2.9</v>
      </c>
      <c r="S39" s="191">
        <f t="shared" si="55"/>
        <v>0.8</v>
      </c>
      <c r="T39" s="191">
        <f t="shared" si="55"/>
        <v>4.4000000000000004</v>
      </c>
      <c r="AS39" s="190" t="str">
        <f t="shared" si="59"/>
        <v>Amy Dilk</v>
      </c>
      <c r="AT39" s="191" t="str">
        <f t="shared" si="56"/>
        <v>G</v>
      </c>
      <c r="AU39" s="191" t="str">
        <f t="shared" si="56"/>
        <v>6'0"</v>
      </c>
      <c r="AV39" s="191">
        <f t="shared" si="56"/>
        <v>27</v>
      </c>
      <c r="AW39" s="191">
        <f t="shared" si="56"/>
        <v>29.8</v>
      </c>
      <c r="AX39" s="191">
        <f t="shared" si="56"/>
        <v>18</v>
      </c>
      <c r="AY39" s="191">
        <f t="shared" si="56"/>
        <v>0.86</v>
      </c>
      <c r="AZ39" s="191">
        <f t="shared" si="56"/>
        <v>41.3</v>
      </c>
      <c r="BA39" s="191">
        <f t="shared" si="56"/>
        <v>9.6999999999999993</v>
      </c>
      <c r="BB39" s="191">
        <f t="shared" si="56"/>
        <v>7.7</v>
      </c>
      <c r="BC39" s="191">
        <f t="shared" si="56"/>
        <v>3.7</v>
      </c>
      <c r="BD39" s="191">
        <f t="shared" si="57"/>
        <v>9.3000000000000007</v>
      </c>
      <c r="BE39" s="191">
        <f t="shared" si="57"/>
        <v>6.5</v>
      </c>
      <c r="BF39" s="191">
        <f t="shared" si="57"/>
        <v>26.5</v>
      </c>
      <c r="BG39" s="191">
        <f t="shared" si="57"/>
        <v>29.1</v>
      </c>
      <c r="BH39" s="191">
        <f t="shared" si="57"/>
        <v>1.37</v>
      </c>
      <c r="BI39" s="191">
        <f t="shared" si="57"/>
        <v>2.2999999999999998</v>
      </c>
      <c r="BJ39" s="191">
        <f t="shared" si="57"/>
        <v>0.5</v>
      </c>
      <c r="BK39" s="191">
        <f t="shared" si="57"/>
        <v>3.5</v>
      </c>
    </row>
    <row r="40" spans="2:63" x14ac:dyDescent="0.2">
      <c r="B40" s="190" t="str">
        <f t="shared" si="58"/>
        <v>Hallie Thome</v>
      </c>
      <c r="C40" s="191" t="str">
        <f t="shared" si="54"/>
        <v>C</v>
      </c>
      <c r="D40" s="191" t="str">
        <f t="shared" si="54"/>
        <v>6'5"</v>
      </c>
      <c r="E40" s="206">
        <f t="shared" si="54"/>
        <v>34</v>
      </c>
      <c r="F40" s="206">
        <f t="shared" si="54"/>
        <v>25.5</v>
      </c>
      <c r="G40" s="191">
        <f t="shared" si="54"/>
        <v>23.2</v>
      </c>
      <c r="H40" s="191">
        <f t="shared" si="54"/>
        <v>1.1299999999999999</v>
      </c>
      <c r="I40" s="191">
        <f t="shared" si="54"/>
        <v>52.8</v>
      </c>
      <c r="J40" s="191">
        <f t="shared" si="54"/>
        <v>1.7</v>
      </c>
      <c r="K40" s="191">
        <f t="shared" si="54"/>
        <v>15.2</v>
      </c>
      <c r="L40" s="191">
        <f t="shared" si="54"/>
        <v>8.1</v>
      </c>
      <c r="M40" s="191">
        <f t="shared" si="55"/>
        <v>17.600000000000001</v>
      </c>
      <c r="N40" s="191">
        <f t="shared" si="55"/>
        <v>12.9</v>
      </c>
      <c r="O40" s="191">
        <f t="shared" si="55"/>
        <v>14.6</v>
      </c>
      <c r="P40" s="191">
        <f t="shared" si="55"/>
        <v>16.399999999999999</v>
      </c>
      <c r="Q40" s="191">
        <f t="shared" si="55"/>
        <v>0.89</v>
      </c>
      <c r="R40" s="191">
        <f t="shared" si="55"/>
        <v>1.1000000000000001</v>
      </c>
      <c r="S40" s="191">
        <f t="shared" si="55"/>
        <v>4.5999999999999996</v>
      </c>
      <c r="T40" s="191">
        <f t="shared" si="55"/>
        <v>5.0999999999999996</v>
      </c>
      <c r="AS40" s="190" t="str">
        <f t="shared" si="59"/>
        <v>Amy Dilk</v>
      </c>
      <c r="AT40" s="191" t="str">
        <f t="shared" si="56"/>
        <v>G</v>
      </c>
      <c r="AU40" s="191" t="str">
        <f t="shared" si="56"/>
        <v>6'0"</v>
      </c>
      <c r="AV40" s="191">
        <f t="shared" si="56"/>
        <v>27</v>
      </c>
      <c r="AW40" s="191">
        <f t="shared" si="56"/>
        <v>29.8</v>
      </c>
      <c r="AX40" s="191">
        <f t="shared" si="56"/>
        <v>18</v>
      </c>
      <c r="AY40" s="191">
        <f t="shared" si="56"/>
        <v>0.86</v>
      </c>
      <c r="AZ40" s="191">
        <f t="shared" si="56"/>
        <v>41.3</v>
      </c>
      <c r="BA40" s="191">
        <f t="shared" si="56"/>
        <v>9.6999999999999993</v>
      </c>
      <c r="BB40" s="191">
        <f t="shared" si="56"/>
        <v>7.7</v>
      </c>
      <c r="BC40" s="191">
        <f t="shared" si="56"/>
        <v>3.7</v>
      </c>
      <c r="BD40" s="191">
        <f t="shared" si="57"/>
        <v>9.3000000000000007</v>
      </c>
      <c r="BE40" s="191">
        <f t="shared" si="57"/>
        <v>6.5</v>
      </c>
      <c r="BF40" s="191">
        <f t="shared" si="57"/>
        <v>26.5</v>
      </c>
      <c r="BG40" s="191">
        <f t="shared" si="57"/>
        <v>29.1</v>
      </c>
      <c r="BH40" s="191">
        <f t="shared" si="57"/>
        <v>1.37</v>
      </c>
      <c r="BI40" s="191">
        <f t="shared" si="57"/>
        <v>2.2999999999999998</v>
      </c>
      <c r="BJ40" s="191">
        <f t="shared" si="57"/>
        <v>0.5</v>
      </c>
      <c r="BK40" s="191">
        <f t="shared" si="57"/>
        <v>3.5</v>
      </c>
    </row>
    <row r="41" spans="2:63" x14ac:dyDescent="0.2">
      <c r="B41" s="202" t="s">
        <v>179</v>
      </c>
      <c r="C41" s="191"/>
      <c r="D41" s="196"/>
      <c r="E41" s="196"/>
      <c r="F41" s="196">
        <f t="shared" ref="F41" si="60">AVERAGE(F$36:F$40)</f>
        <v>21.06</v>
      </c>
      <c r="G41" s="196">
        <f>SUMPRODUCT(G36:G40,$F$36:$F$40)/SUM($F$36:$F$40)</f>
        <v>21.132003798670464</v>
      </c>
      <c r="H41" s="196">
        <f t="shared" ref="H41:S41" si="61">SUMPRODUCT(H36:H40,$F$36:$F$40)/SUM($F$36:$F$40)</f>
        <v>1.0177492877492875</v>
      </c>
      <c r="I41" s="196">
        <f t="shared" si="61"/>
        <v>47.424501424501422</v>
      </c>
      <c r="J41" s="196">
        <f t="shared" si="61"/>
        <v>19.002754036087371</v>
      </c>
      <c r="K41" s="196">
        <f t="shared" si="61"/>
        <v>15.3338081671415</v>
      </c>
      <c r="L41" s="196">
        <f t="shared" si="61"/>
        <v>6.1339981006647673</v>
      </c>
      <c r="M41" s="196">
        <f t="shared" si="61"/>
        <v>15.389933523266857</v>
      </c>
      <c r="N41" s="196">
        <f t="shared" si="61"/>
        <v>10.818423551756887</v>
      </c>
      <c r="O41" s="196">
        <f t="shared" si="61"/>
        <v>14.263437796771129</v>
      </c>
      <c r="P41" s="196">
        <f t="shared" si="61"/>
        <v>18.033523266856598</v>
      </c>
      <c r="Q41" s="196">
        <f t="shared" si="61"/>
        <v>0.93268755935422598</v>
      </c>
      <c r="R41" s="196">
        <f t="shared" si="61"/>
        <v>1.9296296296296296</v>
      </c>
      <c r="S41" s="196">
        <f t="shared" si="61"/>
        <v>2.705223171889839</v>
      </c>
      <c r="T41" s="196">
        <f>SUMPRODUCT(T36:T40,$F$36:$F$40)/SUM($F$36:$F$40)</f>
        <v>4.9946818613485275</v>
      </c>
      <c r="AS41" s="202" t="s">
        <v>179</v>
      </c>
      <c r="AT41" s="191"/>
      <c r="AU41" s="196"/>
      <c r="AV41" s="196"/>
      <c r="AW41" s="196">
        <f t="shared" ref="AW41" si="62">AVERAGE(AW$36:AW$40)</f>
        <v>28.419999999999998</v>
      </c>
      <c r="AX41" s="196">
        <f>SUMPRODUCT(AX36:AX40,$F$36:$F$40)/SUM($F$36:$F$40)</f>
        <v>18.981576448243118</v>
      </c>
      <c r="AY41" s="196">
        <f t="shared" ref="AY41" si="63">SUMPRODUCT(AY36:AY40,$F$36:$F$40)/SUM($F$36:$F$40)</f>
        <v>0.91295346628679952</v>
      </c>
      <c r="AZ41" s="196">
        <f t="shared" ref="AZ41" si="64">SUMPRODUCT(AZ36:AZ40,$F$36:$F$40)/SUM($F$36:$F$40)</f>
        <v>44.076828110161443</v>
      </c>
      <c r="BA41" s="196">
        <f t="shared" ref="BA41" si="65">SUMPRODUCT(BA36:BA40,$F$36:$F$40)/SUM($F$36:$F$40)</f>
        <v>8.4471984805318137</v>
      </c>
      <c r="BB41" s="196">
        <f t="shared" ref="BB41" si="66">SUMPRODUCT(BB36:BB40,$F$36:$F$40)/SUM($F$36:$F$40)</f>
        <v>8.8753086419753089</v>
      </c>
      <c r="BC41" s="196">
        <f t="shared" ref="BC41" si="67">SUMPRODUCT(BC36:BC40,$F$36:$F$40)/SUM($F$36:$F$40)</f>
        <v>5.5469135802469136</v>
      </c>
      <c r="BD41" s="196">
        <f t="shared" ref="BD41" si="68">SUMPRODUCT(BD36:BD40,$F$36:$F$40)/SUM($F$36:$F$40)</f>
        <v>10.191168091168091</v>
      </c>
      <c r="BE41" s="196">
        <f t="shared" ref="BE41" si="69">SUMPRODUCT(BE36:BE40,$F$36:$F$40)/SUM($F$36:$F$40)</f>
        <v>7.8690408357075023</v>
      </c>
      <c r="BF41" s="196">
        <f t="shared" ref="BF41" si="70">SUMPRODUCT(BF36:BF40,$F$36:$F$40)/SUM($F$36:$F$40)</f>
        <v>24.446438746438748</v>
      </c>
      <c r="BG41" s="196">
        <f t="shared" ref="BG41" si="71">SUMPRODUCT(BG36:BG40,$F$36:$F$40)/SUM($F$36:$F$40)</f>
        <v>27.459734093067429</v>
      </c>
      <c r="BH41" s="196">
        <f t="shared" ref="BH41" si="72">SUMPRODUCT(BH36:BH40,$F$36:$F$40)/SUM($F$36:$F$40)</f>
        <v>1.2602184235517571</v>
      </c>
      <c r="BI41" s="196">
        <f t="shared" ref="BI41" si="73">SUMPRODUCT(BI36:BI40,$F$36:$F$40)/SUM($F$36:$F$40)</f>
        <v>2.3258309591642927</v>
      </c>
      <c r="BJ41" s="196">
        <f t="shared" ref="BJ41" si="74">SUMPRODUCT(BJ36:BJ40,$F$36:$F$40)/SUM($F$36:$F$40)</f>
        <v>0.57749287749287748</v>
      </c>
      <c r="BK41" s="196">
        <f>SUMPRODUCT(BK36:BK40,$F$36:$F$40)/SUM($F$36:$F$40)</f>
        <v>3.8228869895536564</v>
      </c>
    </row>
    <row r="42" spans="2:63" x14ac:dyDescent="0.2">
      <c r="B42" s="203" t="s">
        <v>180</v>
      </c>
      <c r="C42" s="191"/>
      <c r="D42" s="196"/>
      <c r="E42" s="196"/>
      <c r="F42" s="196"/>
      <c r="G42" s="196"/>
      <c r="H42" s="196"/>
      <c r="I42" s="196"/>
      <c r="J42" s="196"/>
      <c r="K42" s="196"/>
      <c r="L42" s="196"/>
      <c r="M42" s="196"/>
      <c r="N42" s="196"/>
      <c r="O42" s="196"/>
      <c r="P42" s="196"/>
      <c r="Q42" s="196"/>
      <c r="R42" s="196"/>
      <c r="S42" s="196"/>
      <c r="T42" s="196"/>
      <c r="AS42" s="203" t="s">
        <v>180</v>
      </c>
      <c r="AT42" s="191"/>
      <c r="AU42" s="196"/>
      <c r="AV42" s="196"/>
      <c r="AW42" s="196"/>
      <c r="AX42" s="196"/>
      <c r="AY42" s="196"/>
      <c r="AZ42" s="196"/>
      <c r="BA42" s="196"/>
      <c r="BB42" s="196"/>
      <c r="BC42" s="196"/>
      <c r="BD42" s="196"/>
      <c r="BE42" s="196"/>
      <c r="BF42" s="196"/>
      <c r="BG42" s="196"/>
      <c r="BH42" s="196"/>
      <c r="BI42" s="196"/>
      <c r="BJ42" s="196"/>
      <c r="BK42" s="196"/>
    </row>
    <row r="47" spans="2:63" x14ac:dyDescent="0.2">
      <c r="B47" s="210" t="str">
        <f>B14</f>
        <v>Deja Church</v>
      </c>
      <c r="M47" t="s">
        <v>183</v>
      </c>
    </row>
    <row r="48" spans="2:63" x14ac:dyDescent="0.2">
      <c r="B48" s="211" t="str">
        <f t="shared" ref="B48:B51" si="75">B15</f>
        <v>Hailey Brown</v>
      </c>
      <c r="M48" t="s">
        <v>184</v>
      </c>
    </row>
    <row r="49" spans="2:27" x14ac:dyDescent="0.2">
      <c r="B49" s="211" t="str">
        <f t="shared" si="75"/>
        <v>Kayla Robbins</v>
      </c>
    </row>
    <row r="50" spans="2:27" x14ac:dyDescent="0.2">
      <c r="B50" s="211" t="str">
        <f t="shared" si="75"/>
        <v>Akienreh Johnson</v>
      </c>
    </row>
    <row r="51" spans="2:27" x14ac:dyDescent="0.2">
      <c r="B51" s="212" t="str">
        <f t="shared" si="75"/>
        <v>Hallie Thome</v>
      </c>
      <c r="G51" s="189" t="s">
        <v>10</v>
      </c>
      <c r="H51" s="189" t="s">
        <v>11</v>
      </c>
      <c r="I51" s="189" t="s">
        <v>12</v>
      </c>
      <c r="J51" s="189" t="s">
        <v>97</v>
      </c>
      <c r="K51" s="189" t="s">
        <v>98</v>
      </c>
      <c r="L51" s="189" t="s">
        <v>82</v>
      </c>
      <c r="M51" s="189" t="s">
        <v>99</v>
      </c>
      <c r="N51" s="189" t="s">
        <v>100</v>
      </c>
      <c r="O51" s="189" t="s">
        <v>83</v>
      </c>
      <c r="P51" s="189" t="s">
        <v>19</v>
      </c>
      <c r="Q51" s="189" t="s">
        <v>20</v>
      </c>
      <c r="R51" s="189" t="s">
        <v>21</v>
      </c>
      <c r="S51" s="189" t="s">
        <v>22</v>
      </c>
      <c r="T51" s="189" t="s">
        <v>23</v>
      </c>
      <c r="U51" s="189" t="s">
        <v>101</v>
      </c>
      <c r="V51" s="189" t="s">
        <v>25</v>
      </c>
      <c r="W51" s="189" t="s">
        <v>26</v>
      </c>
      <c r="X51" s="189" t="s">
        <v>27</v>
      </c>
      <c r="Y51" s="189" t="s">
        <v>28</v>
      </c>
      <c r="Z51" s="189" t="s">
        <v>29</v>
      </c>
      <c r="AA51" s="189" t="s">
        <v>9</v>
      </c>
    </row>
    <row r="52" spans="2:27" x14ac:dyDescent="0.2">
      <c r="B52" t="s">
        <v>181</v>
      </c>
      <c r="G52">
        <f t="shared" ref="G52:AA52" si="76">G19</f>
        <v>28.299562755959947</v>
      </c>
      <c r="H52">
        <f t="shared" si="76"/>
        <v>64.033757630547512</v>
      </c>
      <c r="I52" s="215">
        <f t="shared" si="76"/>
        <v>0.44194755708760014</v>
      </c>
      <c r="J52">
        <f t="shared" si="76"/>
        <v>24.527226187051792</v>
      </c>
      <c r="K52">
        <f t="shared" si="76"/>
        <v>51.564313069901296</v>
      </c>
      <c r="L52" s="215">
        <f t="shared" si="76"/>
        <v>0.47566281264723426</v>
      </c>
      <c r="M52">
        <f t="shared" si="76"/>
        <v>3.772336568908158</v>
      </c>
      <c r="N52">
        <f t="shared" si="76"/>
        <v>12.706130951178745</v>
      </c>
      <c r="O52" s="215">
        <f t="shared" si="76"/>
        <v>0.29689105073784866</v>
      </c>
      <c r="P52">
        <f t="shared" si="76"/>
        <v>14.388228642326213</v>
      </c>
      <c r="Q52">
        <f t="shared" si="76"/>
        <v>20.2398490987024</v>
      </c>
      <c r="R52" s="215">
        <f t="shared" si="76"/>
        <v>0.7108861618562492</v>
      </c>
      <c r="S52">
        <f t="shared" si="76"/>
        <v>11.763983507009728</v>
      </c>
      <c r="T52">
        <f t="shared" si="76"/>
        <v>28.015736972361939</v>
      </c>
      <c r="U52">
        <f t="shared" si="76"/>
        <v>39.659515875791101</v>
      </c>
      <c r="V52">
        <f t="shared" si="76"/>
        <v>15.351608113735509</v>
      </c>
      <c r="W52">
        <f t="shared" si="76"/>
        <v>16.333870617017528</v>
      </c>
      <c r="X52">
        <f t="shared" si="76"/>
        <v>7.2972963709318162</v>
      </c>
      <c r="Y52">
        <f t="shared" si="76"/>
        <v>4.7686686660018331</v>
      </c>
      <c r="Z52" s="213">
        <f t="shared" si="76"/>
        <v>17.779803799388954</v>
      </c>
      <c r="AA52">
        <f t="shared" si="76"/>
        <v>74.759690723154264</v>
      </c>
    </row>
    <row r="53" spans="2:27" x14ac:dyDescent="0.2">
      <c r="B53" t="s">
        <v>182</v>
      </c>
      <c r="G53">
        <f t="shared" ref="G53:AA53" si="77">AX19</f>
        <v>25.539696960815917</v>
      </c>
      <c r="H53">
        <f t="shared" si="77"/>
        <v>55.290290436974288</v>
      </c>
      <c r="I53" s="215">
        <f t="shared" si="77"/>
        <v>0.46192010855737431</v>
      </c>
      <c r="J53">
        <f t="shared" si="77"/>
        <v>23.928958705782367</v>
      </c>
      <c r="K53">
        <f t="shared" si="77"/>
        <v>50.994988423551476</v>
      </c>
      <c r="L53" s="215">
        <f t="shared" si="77"/>
        <v>0.46924137931034493</v>
      </c>
      <c r="M53">
        <f t="shared" si="77"/>
        <v>1.6107382550335569</v>
      </c>
      <c r="N53">
        <f t="shared" si="77"/>
        <v>4.2953020134228188</v>
      </c>
      <c r="O53" s="215">
        <f t="shared" si="77"/>
        <v>0.375</v>
      </c>
      <c r="P53">
        <f t="shared" si="77"/>
        <v>7.7758565106532629</v>
      </c>
      <c r="Q53">
        <f t="shared" si="77"/>
        <v>12.905835116204097</v>
      </c>
      <c r="R53" s="215">
        <f t="shared" si="77"/>
        <v>0.60250703969479513</v>
      </c>
      <c r="S53">
        <f t="shared" si="77"/>
        <v>11.657337123765423</v>
      </c>
      <c r="T53">
        <f t="shared" si="77"/>
        <v>19.361683420767267</v>
      </c>
      <c r="U53">
        <f t="shared" si="77"/>
        <v>31.019020544532694</v>
      </c>
      <c r="V53">
        <f t="shared" si="77"/>
        <v>26.08247120541602</v>
      </c>
      <c r="W53">
        <f t="shared" si="77"/>
        <v>21.211570587028518</v>
      </c>
      <c r="X53">
        <f t="shared" si="77"/>
        <v>8.1896779109639226</v>
      </c>
      <c r="Y53">
        <f t="shared" si="77"/>
        <v>0.88625772984379114</v>
      </c>
      <c r="Z53" s="214">
        <f t="shared" si="77"/>
        <v>14.393482019870461</v>
      </c>
      <c r="AA53">
        <f t="shared" si="77"/>
        <v>59.929075935640803</v>
      </c>
    </row>
    <row r="54" spans="2:27" x14ac:dyDescent="0.2">
      <c r="B54" s="210" t="str">
        <f>AS14</f>
        <v>Amy Dilk</v>
      </c>
    </row>
    <row r="55" spans="2:27" x14ac:dyDescent="0.2">
      <c r="B55" s="211" t="str">
        <f>AS15</f>
        <v>Amy Dilk</v>
      </c>
    </row>
    <row r="56" spans="2:27" x14ac:dyDescent="0.2">
      <c r="B56" s="211" t="str">
        <f>AS16</f>
        <v>Naz Hillmon</v>
      </c>
    </row>
    <row r="57" spans="2:27" x14ac:dyDescent="0.2">
      <c r="B57" s="211" t="str">
        <f t="shared" ref="B57:B58" si="78">AS17</f>
        <v>Amy Dilk</v>
      </c>
    </row>
    <row r="58" spans="2:27" x14ac:dyDescent="0.2">
      <c r="B58" s="212" t="str">
        <f t="shared" si="78"/>
        <v>Amy Dilk</v>
      </c>
    </row>
    <row r="60" spans="2:27" hidden="1" x14ac:dyDescent="0.2">
      <c r="B60" s="4" t="s">
        <v>4</v>
      </c>
      <c r="C60" s="4" t="s">
        <v>131</v>
      </c>
      <c r="D60" s="4" t="s">
        <v>132</v>
      </c>
      <c r="E60" t="s">
        <v>133</v>
      </c>
      <c r="F60" t="s">
        <v>134</v>
      </c>
      <c r="G60" t="s">
        <v>135</v>
      </c>
      <c r="H60" t="s">
        <v>136</v>
      </c>
      <c r="I60" t="s">
        <v>137</v>
      </c>
      <c r="J60" t="s">
        <v>138</v>
      </c>
      <c r="K60" t="s">
        <v>139</v>
      </c>
      <c r="L60" t="s">
        <v>140</v>
      </c>
      <c r="M60" t="s">
        <v>141</v>
      </c>
      <c r="N60" t="s">
        <v>142</v>
      </c>
      <c r="O60" t="s">
        <v>143</v>
      </c>
      <c r="P60" t="s">
        <v>144</v>
      </c>
      <c r="Q60" t="s">
        <v>145</v>
      </c>
      <c r="R60" t="s">
        <v>146</v>
      </c>
      <c r="S60" t="s">
        <v>147</v>
      </c>
      <c r="T60" t="s">
        <v>148</v>
      </c>
    </row>
    <row r="61" spans="2:27" hidden="1" x14ac:dyDescent="0.2">
      <c r="B61" t="s">
        <v>30</v>
      </c>
      <c r="C61" t="s">
        <v>31</v>
      </c>
      <c r="D61" t="s">
        <v>149</v>
      </c>
      <c r="E61">
        <v>34</v>
      </c>
      <c r="F61">
        <v>31</v>
      </c>
      <c r="G61">
        <v>16</v>
      </c>
      <c r="H61">
        <v>1.1399999999999999</v>
      </c>
      <c r="I61">
        <v>52.6</v>
      </c>
      <c r="J61">
        <v>59.2</v>
      </c>
      <c r="K61">
        <v>25.5</v>
      </c>
      <c r="L61">
        <v>1</v>
      </c>
      <c r="M61">
        <v>9.8000000000000007</v>
      </c>
      <c r="N61">
        <v>5.5</v>
      </c>
      <c r="O61">
        <v>6.7</v>
      </c>
      <c r="P61">
        <v>14.3</v>
      </c>
      <c r="Q61">
        <v>0.78</v>
      </c>
      <c r="R61">
        <v>1.9</v>
      </c>
      <c r="S61">
        <v>0.4</v>
      </c>
      <c r="T61">
        <v>4.2</v>
      </c>
    </row>
    <row r="62" spans="2:27" hidden="1" x14ac:dyDescent="0.2">
      <c r="B62" t="s">
        <v>33</v>
      </c>
      <c r="C62" t="s">
        <v>31</v>
      </c>
      <c r="D62" t="s">
        <v>150</v>
      </c>
      <c r="E62">
        <v>27</v>
      </c>
      <c r="F62">
        <v>29.8</v>
      </c>
      <c r="G62">
        <v>18</v>
      </c>
      <c r="H62">
        <v>0.86</v>
      </c>
      <c r="I62">
        <v>41.3</v>
      </c>
      <c r="J62">
        <v>9.6999999999999993</v>
      </c>
      <c r="K62">
        <v>7.7</v>
      </c>
      <c r="L62">
        <v>3.7</v>
      </c>
      <c r="M62">
        <v>9.3000000000000007</v>
      </c>
      <c r="N62">
        <v>6.5</v>
      </c>
      <c r="O62">
        <v>26.5</v>
      </c>
      <c r="P62">
        <v>29.1</v>
      </c>
      <c r="Q62">
        <v>1.37</v>
      </c>
      <c r="R62">
        <v>2.2999999999999998</v>
      </c>
      <c r="S62">
        <v>0.5</v>
      </c>
      <c r="T62">
        <v>3.5</v>
      </c>
    </row>
    <row r="63" spans="2:27" hidden="1" x14ac:dyDescent="0.2">
      <c r="B63" t="s">
        <v>34</v>
      </c>
      <c r="C63" t="s">
        <v>31</v>
      </c>
      <c r="D63" t="s">
        <v>151</v>
      </c>
      <c r="E63">
        <v>34</v>
      </c>
      <c r="F63">
        <v>26.3</v>
      </c>
      <c r="G63">
        <v>20.399999999999999</v>
      </c>
      <c r="H63">
        <v>0.94</v>
      </c>
      <c r="I63">
        <v>42.2</v>
      </c>
      <c r="J63">
        <v>21.9</v>
      </c>
      <c r="K63">
        <v>17.399999999999999</v>
      </c>
      <c r="L63">
        <v>3.1</v>
      </c>
      <c r="M63">
        <v>13.5</v>
      </c>
      <c r="N63">
        <v>8.3000000000000007</v>
      </c>
      <c r="O63">
        <v>16.7</v>
      </c>
      <c r="P63">
        <v>19.5</v>
      </c>
      <c r="Q63">
        <v>1.1100000000000001</v>
      </c>
      <c r="R63">
        <v>2.1</v>
      </c>
      <c r="S63">
        <v>2</v>
      </c>
      <c r="T63">
        <v>5.7</v>
      </c>
    </row>
    <row r="64" spans="2:27" hidden="1" x14ac:dyDescent="0.2">
      <c r="B64" t="s">
        <v>36</v>
      </c>
      <c r="C64" t="s">
        <v>37</v>
      </c>
      <c r="D64" t="s">
        <v>152</v>
      </c>
      <c r="E64">
        <v>34</v>
      </c>
      <c r="F64">
        <v>25.5</v>
      </c>
      <c r="G64">
        <v>23.2</v>
      </c>
      <c r="H64">
        <v>1.1299999999999999</v>
      </c>
      <c r="I64">
        <v>52.8</v>
      </c>
      <c r="J64">
        <v>1.7</v>
      </c>
      <c r="K64">
        <v>15.2</v>
      </c>
      <c r="L64">
        <v>8.1</v>
      </c>
      <c r="M64">
        <v>17.600000000000001</v>
      </c>
      <c r="N64">
        <v>12.9</v>
      </c>
      <c r="O64">
        <v>14.6</v>
      </c>
      <c r="P64">
        <v>16.399999999999999</v>
      </c>
      <c r="Q64">
        <v>0.89</v>
      </c>
      <c r="R64">
        <v>1.1000000000000001</v>
      </c>
      <c r="S64">
        <v>4.5999999999999996</v>
      </c>
      <c r="T64">
        <v>5.0999999999999996</v>
      </c>
    </row>
    <row r="65" spans="2:27" hidden="1" x14ac:dyDescent="0.2">
      <c r="B65" t="s">
        <v>39</v>
      </c>
      <c r="C65" t="s">
        <v>40</v>
      </c>
      <c r="D65" t="s">
        <v>153</v>
      </c>
      <c r="E65">
        <v>34</v>
      </c>
      <c r="F65">
        <v>23</v>
      </c>
      <c r="G65">
        <v>18.899999999999999</v>
      </c>
      <c r="H65">
        <v>1</v>
      </c>
      <c r="I65">
        <v>48.6</v>
      </c>
      <c r="J65">
        <v>39.700000000000003</v>
      </c>
      <c r="K65">
        <v>11.6</v>
      </c>
      <c r="L65">
        <v>4.0999999999999996</v>
      </c>
      <c r="M65">
        <v>15.1</v>
      </c>
      <c r="N65">
        <v>9.6999999999999993</v>
      </c>
      <c r="O65">
        <v>8.5</v>
      </c>
      <c r="P65">
        <v>15.4</v>
      </c>
      <c r="Q65">
        <v>0.75</v>
      </c>
      <c r="R65">
        <v>1.9</v>
      </c>
      <c r="S65">
        <v>2.4</v>
      </c>
      <c r="T65">
        <v>3.5</v>
      </c>
    </row>
    <row r="66" spans="2:27" hidden="1" x14ac:dyDescent="0.2">
      <c r="B66" t="s">
        <v>41</v>
      </c>
      <c r="C66" t="s">
        <v>40</v>
      </c>
      <c r="D66" t="s">
        <v>154</v>
      </c>
      <c r="E66">
        <v>34</v>
      </c>
      <c r="F66">
        <v>22.9</v>
      </c>
      <c r="G66">
        <v>25.6</v>
      </c>
      <c r="H66">
        <v>1.27</v>
      </c>
      <c r="I66">
        <v>62.8</v>
      </c>
      <c r="J66">
        <v>0</v>
      </c>
      <c r="K66">
        <v>16.8</v>
      </c>
      <c r="L66">
        <v>18</v>
      </c>
      <c r="M66">
        <v>16.2</v>
      </c>
      <c r="N66">
        <v>17.100000000000001</v>
      </c>
      <c r="O66">
        <v>10.6</v>
      </c>
      <c r="P66">
        <v>16.399999999999999</v>
      </c>
      <c r="Q66">
        <v>0.52</v>
      </c>
      <c r="R66">
        <v>2.5</v>
      </c>
      <c r="S66">
        <v>1.1000000000000001</v>
      </c>
      <c r="T66">
        <v>6</v>
      </c>
    </row>
    <row r="67" spans="2:27" hidden="1" x14ac:dyDescent="0.2">
      <c r="B67" t="s">
        <v>42</v>
      </c>
      <c r="C67" t="s">
        <v>31</v>
      </c>
      <c r="D67" t="s">
        <v>150</v>
      </c>
      <c r="E67">
        <v>31</v>
      </c>
      <c r="F67">
        <v>16.899999999999999</v>
      </c>
      <c r="G67">
        <v>19.8</v>
      </c>
      <c r="H67">
        <v>1.04</v>
      </c>
      <c r="I67">
        <v>48.6</v>
      </c>
      <c r="J67">
        <v>23.3</v>
      </c>
      <c r="K67">
        <v>15.9</v>
      </c>
      <c r="L67">
        <v>6.5</v>
      </c>
      <c r="M67">
        <v>14.9</v>
      </c>
      <c r="N67">
        <v>10.8</v>
      </c>
      <c r="O67">
        <v>18.100000000000001</v>
      </c>
      <c r="P67">
        <v>24</v>
      </c>
      <c r="Q67">
        <v>0.98</v>
      </c>
      <c r="R67">
        <v>2.9</v>
      </c>
      <c r="S67">
        <v>0.8</v>
      </c>
      <c r="T67">
        <v>4.4000000000000004</v>
      </c>
    </row>
    <row r="68" spans="2:27" hidden="1" x14ac:dyDescent="0.2">
      <c r="B68" t="s">
        <v>44</v>
      </c>
      <c r="C68" t="s">
        <v>40</v>
      </c>
      <c r="D68" t="s">
        <v>153</v>
      </c>
      <c r="E68">
        <v>34</v>
      </c>
      <c r="F68">
        <v>13.6</v>
      </c>
      <c r="G68">
        <v>24.1</v>
      </c>
      <c r="H68">
        <v>0.96</v>
      </c>
      <c r="I68">
        <v>44</v>
      </c>
      <c r="J68">
        <v>5.5</v>
      </c>
      <c r="K68">
        <v>17.2</v>
      </c>
      <c r="L68">
        <v>11.3</v>
      </c>
      <c r="M68">
        <v>16</v>
      </c>
      <c r="N68">
        <v>13.7</v>
      </c>
      <c r="O68">
        <v>13.9</v>
      </c>
      <c r="P68">
        <v>15.3</v>
      </c>
      <c r="Q68">
        <v>0.92</v>
      </c>
      <c r="R68">
        <v>2</v>
      </c>
      <c r="S68">
        <v>3.4</v>
      </c>
      <c r="T68">
        <v>6.7</v>
      </c>
    </row>
    <row r="69" spans="2:27" hidden="1" x14ac:dyDescent="0.2">
      <c r="B69" t="s">
        <v>45</v>
      </c>
      <c r="C69" t="s">
        <v>31</v>
      </c>
      <c r="D69" t="s">
        <v>153</v>
      </c>
      <c r="E69">
        <v>20</v>
      </c>
      <c r="F69">
        <v>5.3</v>
      </c>
      <c r="G69">
        <v>18</v>
      </c>
      <c r="H69">
        <v>0.66</v>
      </c>
      <c r="I69">
        <v>35.700000000000003</v>
      </c>
      <c r="J69">
        <v>16.399999999999999</v>
      </c>
      <c r="K69">
        <v>16.399999999999999</v>
      </c>
      <c r="L69">
        <v>3.2</v>
      </c>
      <c r="M69">
        <v>9.4</v>
      </c>
      <c r="N69">
        <v>6.3</v>
      </c>
      <c r="O69">
        <v>14</v>
      </c>
      <c r="P69">
        <v>39.700000000000003</v>
      </c>
      <c r="Q69">
        <v>0.56000000000000005</v>
      </c>
      <c r="R69">
        <v>1.6</v>
      </c>
      <c r="S69">
        <v>3</v>
      </c>
      <c r="T69">
        <v>10.6</v>
      </c>
    </row>
    <row r="70" spans="2:27" hidden="1" x14ac:dyDescent="0.2">
      <c r="B70" t="s">
        <v>47</v>
      </c>
      <c r="C70" t="s">
        <v>31</v>
      </c>
      <c r="D70" t="s">
        <v>150</v>
      </c>
      <c r="E70">
        <v>16</v>
      </c>
      <c r="F70">
        <v>5.2</v>
      </c>
      <c r="G70">
        <v>20.399999999999999</v>
      </c>
      <c r="H70">
        <v>0.64</v>
      </c>
      <c r="I70">
        <v>32.299999999999997</v>
      </c>
      <c r="J70">
        <v>63.8</v>
      </c>
      <c r="K70">
        <v>16</v>
      </c>
      <c r="L70">
        <v>6.8</v>
      </c>
      <c r="M70">
        <v>5.3</v>
      </c>
      <c r="N70">
        <v>6.1</v>
      </c>
      <c r="O70">
        <v>14.7</v>
      </c>
      <c r="P70">
        <v>8.4</v>
      </c>
      <c r="Q70">
        <v>2.33</v>
      </c>
      <c r="R70">
        <v>1.4</v>
      </c>
      <c r="S70">
        <v>1.3</v>
      </c>
      <c r="T70">
        <v>2.7</v>
      </c>
    </row>
    <row r="71" spans="2:27" hidden="1" x14ac:dyDescent="0.2">
      <c r="B71" t="s">
        <v>49</v>
      </c>
      <c r="C71" t="s">
        <v>40</v>
      </c>
      <c r="D71" t="s">
        <v>155</v>
      </c>
      <c r="E71">
        <v>18</v>
      </c>
      <c r="F71">
        <v>4.5999999999999996</v>
      </c>
      <c r="G71">
        <v>22.2</v>
      </c>
      <c r="H71">
        <v>1.03</v>
      </c>
      <c r="I71">
        <v>44</v>
      </c>
      <c r="J71">
        <v>0</v>
      </c>
      <c r="K71">
        <v>24.4</v>
      </c>
      <c r="L71">
        <v>21.9</v>
      </c>
      <c r="M71">
        <v>17.3</v>
      </c>
      <c r="N71">
        <v>19.600000000000001</v>
      </c>
      <c r="O71">
        <v>13.4</v>
      </c>
      <c r="P71">
        <v>15.4</v>
      </c>
      <c r="Q71">
        <v>1</v>
      </c>
      <c r="R71">
        <v>1.4</v>
      </c>
      <c r="S71">
        <v>6.3</v>
      </c>
      <c r="T71">
        <v>4.0999999999999996</v>
      </c>
    </row>
    <row r="72" spans="2:27" hidden="1" x14ac:dyDescent="0.2">
      <c r="B72" t="s">
        <v>50</v>
      </c>
      <c r="C72" t="s">
        <v>31</v>
      </c>
      <c r="D72" t="s">
        <v>156</v>
      </c>
      <c r="E72">
        <v>22</v>
      </c>
      <c r="F72">
        <v>4.4000000000000004</v>
      </c>
      <c r="G72">
        <v>11.3</v>
      </c>
      <c r="H72">
        <v>0.65</v>
      </c>
      <c r="I72">
        <v>26.9</v>
      </c>
      <c r="J72">
        <v>43</v>
      </c>
      <c r="K72">
        <v>11.9</v>
      </c>
      <c r="L72">
        <v>3.5</v>
      </c>
      <c r="M72">
        <v>4.5999999999999996</v>
      </c>
      <c r="N72">
        <v>4.0999999999999996</v>
      </c>
      <c r="O72">
        <v>22.8</v>
      </c>
      <c r="P72">
        <v>39.200000000000003</v>
      </c>
      <c r="Q72">
        <v>1.56</v>
      </c>
      <c r="R72">
        <v>5.3</v>
      </c>
      <c r="S72">
        <v>1.1000000000000001</v>
      </c>
      <c r="T72">
        <v>3.5</v>
      </c>
    </row>
    <row r="73" spans="2:27" hidden="1" x14ac:dyDescent="0.2">
      <c r="B73" t="s">
        <v>51</v>
      </c>
      <c r="C73" t="s">
        <v>31</v>
      </c>
      <c r="D73" t="s">
        <v>150</v>
      </c>
      <c r="E73">
        <v>14</v>
      </c>
      <c r="F73">
        <v>4.2</v>
      </c>
      <c r="G73">
        <v>15.2</v>
      </c>
      <c r="H73">
        <v>0.5</v>
      </c>
      <c r="I73">
        <v>26.9</v>
      </c>
      <c r="J73">
        <v>21.5</v>
      </c>
      <c r="K73">
        <v>8.6999999999999993</v>
      </c>
      <c r="L73">
        <v>1.9</v>
      </c>
      <c r="M73">
        <v>18.7</v>
      </c>
      <c r="N73">
        <v>10.4</v>
      </c>
      <c r="O73">
        <v>8.1999999999999993</v>
      </c>
      <c r="P73">
        <v>26.4</v>
      </c>
      <c r="Q73">
        <v>0.6</v>
      </c>
      <c r="R73">
        <v>1</v>
      </c>
      <c r="S73">
        <v>0</v>
      </c>
      <c r="T73">
        <v>7.7</v>
      </c>
    </row>
    <row r="74" spans="2:27" hidden="1" x14ac:dyDescent="0.2">
      <c r="B74" t="s">
        <v>53</v>
      </c>
      <c r="C74" t="s">
        <v>40</v>
      </c>
      <c r="D74" t="s">
        <v>153</v>
      </c>
      <c r="E74">
        <v>9</v>
      </c>
      <c r="F74">
        <v>2.6</v>
      </c>
      <c r="G74">
        <v>26.4</v>
      </c>
      <c r="H74">
        <v>0.51</v>
      </c>
      <c r="I74">
        <v>22.2</v>
      </c>
      <c r="J74">
        <v>0</v>
      </c>
      <c r="K74">
        <v>24.1</v>
      </c>
      <c r="L74">
        <v>9.9</v>
      </c>
      <c r="M74">
        <v>19.2</v>
      </c>
      <c r="N74">
        <v>14.6</v>
      </c>
      <c r="O74">
        <v>0</v>
      </c>
      <c r="P74">
        <v>7.8</v>
      </c>
      <c r="Q74">
        <v>0</v>
      </c>
      <c r="R74">
        <v>4.9000000000000004</v>
      </c>
      <c r="S74">
        <v>0</v>
      </c>
      <c r="T74">
        <v>4.9000000000000004</v>
      </c>
    </row>
    <row r="75" spans="2:27" hidden="1" x14ac:dyDescent="0.2"/>
    <row r="76" spans="2:27" hidden="1" x14ac:dyDescent="0.2">
      <c r="B76" s="4" t="s">
        <v>4</v>
      </c>
      <c r="C76" s="4" t="s">
        <v>131</v>
      </c>
      <c r="D76" s="4" t="s">
        <v>132</v>
      </c>
      <c r="E76" t="s">
        <v>133</v>
      </c>
      <c r="F76" t="s">
        <v>134</v>
      </c>
      <c r="G76" t="s">
        <v>157</v>
      </c>
      <c r="H76" t="s">
        <v>158</v>
      </c>
      <c r="I76" t="s">
        <v>159</v>
      </c>
      <c r="J76" t="s">
        <v>160</v>
      </c>
      <c r="K76" t="s">
        <v>161</v>
      </c>
      <c r="L76" t="s">
        <v>162</v>
      </c>
      <c r="M76" t="s">
        <v>163</v>
      </c>
      <c r="N76" t="s">
        <v>164</v>
      </c>
      <c r="O76" t="s">
        <v>165</v>
      </c>
      <c r="P76" t="s">
        <v>166</v>
      </c>
      <c r="Q76" t="s">
        <v>167</v>
      </c>
      <c r="R76" t="s">
        <v>168</v>
      </c>
      <c r="S76" t="s">
        <v>169</v>
      </c>
      <c r="T76" t="s">
        <v>170</v>
      </c>
      <c r="U76" t="s">
        <v>171</v>
      </c>
      <c r="V76" t="s">
        <v>172</v>
      </c>
      <c r="W76" t="s">
        <v>173</v>
      </c>
      <c r="X76" t="s">
        <v>174</v>
      </c>
      <c r="Y76" t="s">
        <v>175</v>
      </c>
      <c r="Z76" t="s">
        <v>176</v>
      </c>
      <c r="AA76" t="s">
        <v>177</v>
      </c>
    </row>
    <row r="77" spans="2:27" hidden="1" x14ac:dyDescent="0.2">
      <c r="B77" t="s">
        <v>30</v>
      </c>
      <c r="C77" t="s">
        <v>31</v>
      </c>
      <c r="D77" t="s">
        <v>149</v>
      </c>
      <c r="E77">
        <v>34</v>
      </c>
      <c r="F77">
        <v>31</v>
      </c>
      <c r="G77">
        <v>3.3</v>
      </c>
      <c r="H77">
        <v>8.1</v>
      </c>
      <c r="I77">
        <v>40.5</v>
      </c>
      <c r="J77">
        <v>1.3</v>
      </c>
      <c r="K77">
        <v>2.7</v>
      </c>
      <c r="L77">
        <v>48.4</v>
      </c>
      <c r="M77">
        <v>1.9</v>
      </c>
      <c r="N77">
        <v>5.3</v>
      </c>
      <c r="O77">
        <v>36.5</v>
      </c>
      <c r="P77">
        <v>1.8</v>
      </c>
      <c r="Q77">
        <v>2</v>
      </c>
      <c r="R77">
        <v>89.6</v>
      </c>
      <c r="S77">
        <v>0.3</v>
      </c>
      <c r="T77">
        <v>2.8</v>
      </c>
      <c r="U77">
        <v>3</v>
      </c>
      <c r="V77">
        <v>1.2</v>
      </c>
      <c r="W77">
        <v>1.5</v>
      </c>
      <c r="X77">
        <v>1.1000000000000001</v>
      </c>
      <c r="Y77">
        <v>0.1</v>
      </c>
      <c r="Z77">
        <v>2.2999999999999998</v>
      </c>
      <c r="AA77">
        <v>10.199999999999999</v>
      </c>
    </row>
    <row r="78" spans="2:27" hidden="1" x14ac:dyDescent="0.2">
      <c r="B78" t="s">
        <v>33</v>
      </c>
      <c r="C78" t="s">
        <v>31</v>
      </c>
      <c r="D78" t="s">
        <v>150</v>
      </c>
      <c r="E78">
        <v>27</v>
      </c>
      <c r="F78">
        <v>29.8</v>
      </c>
      <c r="G78">
        <v>3</v>
      </c>
      <c r="H78">
        <v>7.5</v>
      </c>
      <c r="I78">
        <v>39.6</v>
      </c>
      <c r="J78">
        <v>2.7</v>
      </c>
      <c r="K78">
        <v>6.7</v>
      </c>
      <c r="L78">
        <v>40.299999999999997</v>
      </c>
      <c r="M78">
        <v>0.3</v>
      </c>
      <c r="N78">
        <v>0.8</v>
      </c>
      <c r="O78">
        <v>33.299999999999997</v>
      </c>
      <c r="P78">
        <v>0.7</v>
      </c>
      <c r="Q78">
        <v>1.2</v>
      </c>
      <c r="R78">
        <v>59.4</v>
      </c>
      <c r="S78">
        <v>1</v>
      </c>
      <c r="T78">
        <v>2.5</v>
      </c>
      <c r="U78">
        <v>3.5</v>
      </c>
      <c r="V78">
        <v>4.5</v>
      </c>
      <c r="W78">
        <v>3.3</v>
      </c>
      <c r="X78">
        <v>1.2</v>
      </c>
      <c r="Y78">
        <v>0.1</v>
      </c>
      <c r="Z78">
        <v>1.9</v>
      </c>
      <c r="AA78">
        <v>6.9</v>
      </c>
    </row>
    <row r="79" spans="2:27" hidden="1" x14ac:dyDescent="0.2">
      <c r="B79" t="s">
        <v>34</v>
      </c>
      <c r="C79" t="s">
        <v>31</v>
      </c>
      <c r="D79" t="s">
        <v>151</v>
      </c>
      <c r="E79">
        <v>34</v>
      </c>
      <c r="F79">
        <v>26.3</v>
      </c>
      <c r="G79">
        <v>3</v>
      </c>
      <c r="H79">
        <v>7.9</v>
      </c>
      <c r="I79">
        <v>38.1</v>
      </c>
      <c r="J79">
        <v>2.4</v>
      </c>
      <c r="K79">
        <v>5.9</v>
      </c>
      <c r="L79">
        <v>40</v>
      </c>
      <c r="M79">
        <v>0.6</v>
      </c>
      <c r="N79">
        <v>2</v>
      </c>
      <c r="O79">
        <v>32.4</v>
      </c>
      <c r="P79">
        <v>2</v>
      </c>
      <c r="Q79">
        <v>2.6</v>
      </c>
      <c r="R79">
        <v>75.3</v>
      </c>
      <c r="S79">
        <v>0.7</v>
      </c>
      <c r="T79">
        <v>3.2</v>
      </c>
      <c r="U79">
        <v>3.9</v>
      </c>
      <c r="V79">
        <v>2.4</v>
      </c>
      <c r="W79">
        <v>2.2000000000000002</v>
      </c>
      <c r="X79">
        <v>1</v>
      </c>
      <c r="Y79">
        <v>0.5</v>
      </c>
      <c r="Z79">
        <v>2.6</v>
      </c>
      <c r="AA79">
        <v>8.6</v>
      </c>
    </row>
    <row r="80" spans="2:27" hidden="1" x14ac:dyDescent="0.2">
      <c r="B80" t="s">
        <v>36</v>
      </c>
      <c r="C80" t="s">
        <v>37</v>
      </c>
      <c r="D80" t="s">
        <v>152</v>
      </c>
      <c r="E80">
        <v>34</v>
      </c>
      <c r="F80">
        <v>25.5</v>
      </c>
      <c r="G80">
        <v>4.7</v>
      </c>
      <c r="H80">
        <v>8.9</v>
      </c>
      <c r="I80">
        <v>52.8</v>
      </c>
      <c r="J80">
        <v>4.7</v>
      </c>
      <c r="K80">
        <v>8.6999999999999993</v>
      </c>
      <c r="L80">
        <v>53.9</v>
      </c>
      <c r="M80">
        <v>0</v>
      </c>
      <c r="N80">
        <v>0.2</v>
      </c>
      <c r="O80">
        <v>0</v>
      </c>
      <c r="P80">
        <v>2.4</v>
      </c>
      <c r="Q80">
        <v>3.3</v>
      </c>
      <c r="R80">
        <v>73.2</v>
      </c>
      <c r="S80">
        <v>1.8</v>
      </c>
      <c r="T80">
        <v>4.0999999999999996</v>
      </c>
      <c r="U80">
        <v>5.9</v>
      </c>
      <c r="V80">
        <v>1.8</v>
      </c>
      <c r="W80">
        <v>2.1</v>
      </c>
      <c r="X80">
        <v>0.5</v>
      </c>
      <c r="Y80">
        <v>1.1000000000000001</v>
      </c>
      <c r="Z80">
        <v>2.2999999999999998</v>
      </c>
      <c r="AA80">
        <v>11.8</v>
      </c>
    </row>
    <row r="81" spans="2:27" hidden="1" x14ac:dyDescent="0.2">
      <c r="B81" t="s">
        <v>39</v>
      </c>
      <c r="C81" t="s">
        <v>40</v>
      </c>
      <c r="D81" t="s">
        <v>153</v>
      </c>
      <c r="E81">
        <v>34</v>
      </c>
      <c r="F81">
        <v>23</v>
      </c>
      <c r="G81">
        <v>3</v>
      </c>
      <c r="H81">
        <v>7.2</v>
      </c>
      <c r="I81">
        <v>41.1</v>
      </c>
      <c r="J81">
        <v>1.9</v>
      </c>
      <c r="K81">
        <v>4.0999999999999996</v>
      </c>
      <c r="L81">
        <v>45.4</v>
      </c>
      <c r="M81">
        <v>1.1000000000000001</v>
      </c>
      <c r="N81">
        <v>3.1</v>
      </c>
      <c r="O81">
        <v>35.200000000000003</v>
      </c>
      <c r="P81">
        <v>0.8</v>
      </c>
      <c r="Q81">
        <v>1.1000000000000001</v>
      </c>
      <c r="R81">
        <v>66.7</v>
      </c>
      <c r="S81">
        <v>0.8</v>
      </c>
      <c r="T81">
        <v>3.1</v>
      </c>
      <c r="U81">
        <v>4</v>
      </c>
      <c r="V81">
        <v>1.1000000000000001</v>
      </c>
      <c r="W81">
        <v>1.4</v>
      </c>
      <c r="X81">
        <v>0.8</v>
      </c>
      <c r="Y81">
        <v>0.5</v>
      </c>
      <c r="Z81">
        <v>1.4</v>
      </c>
      <c r="AA81">
        <v>7.8</v>
      </c>
    </row>
    <row r="82" spans="2:27" hidden="1" x14ac:dyDescent="0.2">
      <c r="B82" t="s">
        <v>41</v>
      </c>
      <c r="C82" t="s">
        <v>40</v>
      </c>
      <c r="D82" t="s">
        <v>154</v>
      </c>
      <c r="E82">
        <v>34</v>
      </c>
      <c r="F82">
        <v>22.9</v>
      </c>
      <c r="G82">
        <v>5.4</v>
      </c>
      <c r="H82">
        <v>8.6</v>
      </c>
      <c r="I82">
        <v>62.8</v>
      </c>
      <c r="J82">
        <v>5.4</v>
      </c>
      <c r="K82">
        <v>8.6</v>
      </c>
      <c r="L82">
        <v>62.8</v>
      </c>
      <c r="M82">
        <v>0</v>
      </c>
      <c r="N82">
        <v>0</v>
      </c>
      <c r="O82">
        <v>0</v>
      </c>
      <c r="P82">
        <v>2.2999999999999998</v>
      </c>
      <c r="Q82">
        <v>3.7</v>
      </c>
      <c r="R82">
        <v>63.2</v>
      </c>
      <c r="S82">
        <v>3.6</v>
      </c>
      <c r="T82">
        <v>3.4</v>
      </c>
      <c r="U82">
        <v>7</v>
      </c>
      <c r="V82">
        <v>1.1000000000000001</v>
      </c>
      <c r="W82">
        <v>2</v>
      </c>
      <c r="X82">
        <v>1</v>
      </c>
      <c r="Y82">
        <v>0.2</v>
      </c>
      <c r="Z82">
        <v>2.4</v>
      </c>
      <c r="AA82">
        <v>13.1</v>
      </c>
    </row>
    <row r="83" spans="2:27" hidden="1" x14ac:dyDescent="0.2">
      <c r="B83" t="s">
        <v>42</v>
      </c>
      <c r="C83" t="s">
        <v>31</v>
      </c>
      <c r="D83" t="s">
        <v>150</v>
      </c>
      <c r="E83">
        <v>31</v>
      </c>
      <c r="F83">
        <v>16.899999999999999</v>
      </c>
      <c r="G83">
        <v>2.1</v>
      </c>
      <c r="H83">
        <v>4.7</v>
      </c>
      <c r="I83">
        <v>44.2</v>
      </c>
      <c r="J83">
        <v>1.7</v>
      </c>
      <c r="K83">
        <v>3.5</v>
      </c>
      <c r="L83">
        <v>48.1</v>
      </c>
      <c r="M83">
        <v>0.4</v>
      </c>
      <c r="N83">
        <v>1.3</v>
      </c>
      <c r="O83">
        <v>33.299999999999997</v>
      </c>
      <c r="P83">
        <v>1</v>
      </c>
      <c r="Q83">
        <v>1.4</v>
      </c>
      <c r="R83">
        <v>72.099999999999994</v>
      </c>
      <c r="S83">
        <v>1</v>
      </c>
      <c r="T83">
        <v>2.2999999999999998</v>
      </c>
      <c r="U83">
        <v>3.3</v>
      </c>
      <c r="V83">
        <v>1.7</v>
      </c>
      <c r="W83">
        <v>1.7</v>
      </c>
      <c r="X83">
        <v>0.9</v>
      </c>
      <c r="Y83">
        <v>0.1</v>
      </c>
      <c r="Z83">
        <v>1.3</v>
      </c>
      <c r="AA83">
        <v>5.6</v>
      </c>
    </row>
    <row r="84" spans="2:27" hidden="1" x14ac:dyDescent="0.2">
      <c r="B84" t="s">
        <v>44</v>
      </c>
      <c r="C84" t="s">
        <v>40</v>
      </c>
      <c r="D84" t="s">
        <v>153</v>
      </c>
      <c r="E84">
        <v>34</v>
      </c>
      <c r="F84">
        <v>13.6</v>
      </c>
      <c r="G84">
        <v>2.1</v>
      </c>
      <c r="H84">
        <v>4.9000000000000004</v>
      </c>
      <c r="I84">
        <v>43.7</v>
      </c>
      <c r="J84">
        <v>2.1</v>
      </c>
      <c r="K84">
        <v>4.5999999999999996</v>
      </c>
      <c r="L84">
        <v>46.2</v>
      </c>
      <c r="M84">
        <v>0</v>
      </c>
      <c r="N84">
        <v>0.3</v>
      </c>
      <c r="O84">
        <v>9.1</v>
      </c>
      <c r="P84">
        <v>1.3</v>
      </c>
      <c r="Q84">
        <v>2</v>
      </c>
      <c r="R84">
        <v>64.7</v>
      </c>
      <c r="S84">
        <v>1.4</v>
      </c>
      <c r="T84">
        <v>2</v>
      </c>
      <c r="U84">
        <v>3.3</v>
      </c>
      <c r="V84">
        <v>1</v>
      </c>
      <c r="W84">
        <v>1.1000000000000001</v>
      </c>
      <c r="X84">
        <v>0.5</v>
      </c>
      <c r="Y84">
        <v>0.4</v>
      </c>
      <c r="Z84">
        <v>1.6</v>
      </c>
      <c r="AA84">
        <v>5.6</v>
      </c>
    </row>
    <row r="85" spans="2:27" hidden="1" x14ac:dyDescent="0.2">
      <c r="B85" t="s">
        <v>45</v>
      </c>
      <c r="C85" t="s">
        <v>31</v>
      </c>
      <c r="D85" t="s">
        <v>153</v>
      </c>
      <c r="E85">
        <v>20</v>
      </c>
      <c r="F85">
        <v>5.3</v>
      </c>
      <c r="G85">
        <v>0.3</v>
      </c>
      <c r="H85">
        <v>1.1000000000000001</v>
      </c>
      <c r="I85">
        <v>33.299999999999997</v>
      </c>
      <c r="J85">
        <v>0.3</v>
      </c>
      <c r="K85">
        <v>0.8</v>
      </c>
      <c r="L85">
        <v>35.299999999999997</v>
      </c>
      <c r="M85">
        <v>0.1</v>
      </c>
      <c r="N85">
        <v>0.2</v>
      </c>
      <c r="O85">
        <v>25</v>
      </c>
      <c r="P85">
        <v>0.1</v>
      </c>
      <c r="Q85">
        <v>0.3</v>
      </c>
      <c r="R85">
        <v>14.3</v>
      </c>
      <c r="S85">
        <v>0.1</v>
      </c>
      <c r="T85">
        <v>0.5</v>
      </c>
      <c r="U85">
        <v>0.6</v>
      </c>
      <c r="V85">
        <v>0.5</v>
      </c>
      <c r="W85">
        <v>0.8</v>
      </c>
      <c r="X85">
        <v>0.1</v>
      </c>
      <c r="Y85">
        <v>0.1</v>
      </c>
      <c r="Z85">
        <v>1</v>
      </c>
      <c r="AA85">
        <v>0.8</v>
      </c>
    </row>
    <row r="86" spans="2:27" hidden="1" x14ac:dyDescent="0.2">
      <c r="B86" t="s">
        <v>47</v>
      </c>
      <c r="C86" t="s">
        <v>31</v>
      </c>
      <c r="D86" t="s">
        <v>150</v>
      </c>
      <c r="E86">
        <v>16</v>
      </c>
      <c r="F86">
        <v>5.2</v>
      </c>
      <c r="G86">
        <v>0.5</v>
      </c>
      <c r="H86">
        <v>1.9</v>
      </c>
      <c r="I86">
        <v>25.8</v>
      </c>
      <c r="J86">
        <v>0.2</v>
      </c>
      <c r="K86">
        <v>0.6</v>
      </c>
      <c r="L86">
        <v>40</v>
      </c>
      <c r="M86">
        <v>0.2</v>
      </c>
      <c r="N86">
        <v>1.3</v>
      </c>
      <c r="O86">
        <v>19</v>
      </c>
      <c r="P86">
        <v>0.1</v>
      </c>
      <c r="Q86">
        <v>0.2</v>
      </c>
      <c r="R86">
        <v>25</v>
      </c>
      <c r="S86">
        <v>0.3</v>
      </c>
      <c r="T86">
        <v>0.2</v>
      </c>
      <c r="U86">
        <v>0.6</v>
      </c>
      <c r="V86">
        <v>0.4</v>
      </c>
      <c r="W86">
        <v>0.2</v>
      </c>
      <c r="X86">
        <v>0.1</v>
      </c>
      <c r="Y86">
        <v>0.1</v>
      </c>
      <c r="Z86">
        <v>0.2</v>
      </c>
      <c r="AA86">
        <v>1.3</v>
      </c>
    </row>
    <row r="87" spans="2:27" hidden="1" x14ac:dyDescent="0.2">
      <c r="B87" t="s">
        <v>49</v>
      </c>
      <c r="C87" t="s">
        <v>40</v>
      </c>
      <c r="D87" t="s">
        <v>155</v>
      </c>
      <c r="E87">
        <v>18</v>
      </c>
      <c r="F87">
        <v>4.5999999999999996</v>
      </c>
      <c r="G87">
        <v>0.6</v>
      </c>
      <c r="H87">
        <v>1.4</v>
      </c>
      <c r="I87">
        <v>44</v>
      </c>
      <c r="J87">
        <v>0.6</v>
      </c>
      <c r="K87">
        <v>1.4</v>
      </c>
      <c r="L87">
        <v>44</v>
      </c>
      <c r="M87">
        <v>0</v>
      </c>
      <c r="N87">
        <v>0</v>
      </c>
      <c r="O87">
        <v>0</v>
      </c>
      <c r="P87">
        <v>0.7</v>
      </c>
      <c r="Q87">
        <v>0.9</v>
      </c>
      <c r="R87">
        <v>70.599999999999994</v>
      </c>
      <c r="S87">
        <v>0.9</v>
      </c>
      <c r="T87">
        <v>0.7</v>
      </c>
      <c r="U87">
        <v>1.6</v>
      </c>
      <c r="V87">
        <v>0.3</v>
      </c>
      <c r="W87">
        <v>0.3</v>
      </c>
      <c r="X87">
        <v>0.1</v>
      </c>
      <c r="Y87">
        <v>0.3</v>
      </c>
      <c r="Z87">
        <v>0.3</v>
      </c>
      <c r="AA87">
        <v>1.9</v>
      </c>
    </row>
    <row r="88" spans="2:27" hidden="1" x14ac:dyDescent="0.2">
      <c r="B88" t="s">
        <v>50</v>
      </c>
      <c r="C88" t="s">
        <v>31</v>
      </c>
      <c r="D88" t="s">
        <v>156</v>
      </c>
      <c r="E88">
        <v>22</v>
      </c>
      <c r="F88">
        <v>4.4000000000000004</v>
      </c>
      <c r="G88">
        <v>0.1</v>
      </c>
      <c r="H88">
        <v>0.6</v>
      </c>
      <c r="I88">
        <v>23.1</v>
      </c>
      <c r="J88">
        <v>0.1</v>
      </c>
      <c r="K88">
        <v>0.3</v>
      </c>
      <c r="L88">
        <v>28.6</v>
      </c>
      <c r="M88">
        <v>0</v>
      </c>
      <c r="N88">
        <v>0.3</v>
      </c>
      <c r="O88">
        <v>16.7</v>
      </c>
      <c r="P88">
        <v>0.1</v>
      </c>
      <c r="Q88">
        <v>0.1</v>
      </c>
      <c r="R88">
        <v>100</v>
      </c>
      <c r="S88">
        <v>0.1</v>
      </c>
      <c r="T88">
        <v>0.2</v>
      </c>
      <c r="U88">
        <v>0.3</v>
      </c>
      <c r="V88">
        <v>0.6</v>
      </c>
      <c r="W88">
        <v>0.4</v>
      </c>
      <c r="X88">
        <v>0.4</v>
      </c>
      <c r="Y88">
        <v>0</v>
      </c>
      <c r="Z88">
        <v>0.3</v>
      </c>
      <c r="AA88">
        <v>0.4</v>
      </c>
    </row>
    <row r="89" spans="2:27" hidden="1" x14ac:dyDescent="0.2">
      <c r="B89" t="s">
        <v>51</v>
      </c>
      <c r="C89" t="s">
        <v>31</v>
      </c>
      <c r="D89" t="s">
        <v>150</v>
      </c>
      <c r="E89">
        <v>14</v>
      </c>
      <c r="F89">
        <v>4.2</v>
      </c>
      <c r="G89">
        <v>0.2</v>
      </c>
      <c r="H89">
        <v>0.9</v>
      </c>
      <c r="I89">
        <v>23.1</v>
      </c>
      <c r="J89">
        <v>0.1</v>
      </c>
      <c r="K89">
        <v>0.7</v>
      </c>
      <c r="L89">
        <v>20</v>
      </c>
      <c r="M89">
        <v>0.1</v>
      </c>
      <c r="N89">
        <v>0.2</v>
      </c>
      <c r="O89">
        <v>33.299999999999997</v>
      </c>
      <c r="P89">
        <v>0</v>
      </c>
      <c r="Q89">
        <v>0.1</v>
      </c>
      <c r="R89">
        <v>0</v>
      </c>
      <c r="S89">
        <v>0.1</v>
      </c>
      <c r="T89">
        <v>0.7</v>
      </c>
      <c r="U89">
        <v>0.8</v>
      </c>
      <c r="V89">
        <v>0.2</v>
      </c>
      <c r="W89">
        <v>0.4</v>
      </c>
      <c r="X89">
        <v>0.1</v>
      </c>
      <c r="Y89">
        <v>0</v>
      </c>
      <c r="Z89">
        <v>0.6</v>
      </c>
      <c r="AA89">
        <v>0.5</v>
      </c>
    </row>
    <row r="90" spans="2:27" hidden="1" x14ac:dyDescent="0.2">
      <c r="B90" t="s">
        <v>53</v>
      </c>
      <c r="C90" t="s">
        <v>40</v>
      </c>
      <c r="D90" t="s">
        <v>153</v>
      </c>
      <c r="E90">
        <v>9</v>
      </c>
      <c r="F90">
        <v>2.6</v>
      </c>
      <c r="G90">
        <v>0.2</v>
      </c>
      <c r="H90">
        <v>1</v>
      </c>
      <c r="I90">
        <v>22.2</v>
      </c>
      <c r="J90">
        <v>0.2</v>
      </c>
      <c r="K90">
        <v>1</v>
      </c>
      <c r="L90">
        <v>22.2</v>
      </c>
      <c r="M90">
        <v>0</v>
      </c>
      <c r="N90">
        <v>0</v>
      </c>
      <c r="O90">
        <v>0</v>
      </c>
      <c r="P90">
        <v>0.2</v>
      </c>
      <c r="Q90">
        <v>0.7</v>
      </c>
      <c r="R90">
        <v>33.299999999999997</v>
      </c>
      <c r="S90">
        <v>0.2</v>
      </c>
      <c r="T90">
        <v>0.4</v>
      </c>
      <c r="U90">
        <v>0.7</v>
      </c>
      <c r="V90">
        <v>0</v>
      </c>
      <c r="W90">
        <v>0.1</v>
      </c>
      <c r="X90">
        <v>0.2</v>
      </c>
      <c r="Y90">
        <v>0</v>
      </c>
      <c r="Z90">
        <v>0.2</v>
      </c>
      <c r="AA90">
        <v>0.7</v>
      </c>
    </row>
  </sheetData>
  <conditionalFormatting sqref="G19:G20">
    <cfRule type="colorScale" priority="2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9:H20">
    <cfRule type="colorScale" priority="2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9:I20">
    <cfRule type="colorScale" priority="2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9:J20">
    <cfRule type="colorScale" priority="2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9:K20">
    <cfRule type="colorScale" priority="2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9:L20">
    <cfRule type="colorScale" priority="2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9:M20">
    <cfRule type="colorScale" priority="2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19:W20">
    <cfRule type="colorScale" priority="29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Z19:Z20">
    <cfRule type="colorScale" priority="29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19:R20">
    <cfRule type="colorScale" priority="2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9:Q20">
    <cfRule type="colorScale" priority="2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9:P20">
    <cfRule type="colorScale" priority="2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9:O20">
    <cfRule type="colorScale" priority="2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N20">
    <cfRule type="colorScale" priority="2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9:S20">
    <cfRule type="colorScale" priority="2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9:T20">
    <cfRule type="colorScale" priority="2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9:U20">
    <cfRule type="colorScale" priority="2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19:V20">
    <cfRule type="colorScale" priority="2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19:X20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19:Y20">
    <cfRule type="colorScale" priority="2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19:AA20">
    <cfRule type="colorScale" priority="2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6:G40">
    <cfRule type="colorScale" priority="2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6:H40">
    <cfRule type="colorScale" priority="2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6:I40">
    <cfRule type="colorScale" priority="2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6:P40">
    <cfRule type="colorScale" priority="27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6:T40">
    <cfRule type="colorScale" priority="27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36:J40">
    <cfRule type="colorScale" priority="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6:K40">
    <cfRule type="colorScale" priority="2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6:L40">
    <cfRule type="colorScale" priority="2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6:M40">
    <cfRule type="colorScale" priority="2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6:N40">
    <cfRule type="colorScale" priority="2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6:O40">
    <cfRule type="colorScale" priority="2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6:Q40">
    <cfRule type="colorScale" priority="2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6:R40">
    <cfRule type="colorScale" priority="2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6:S40">
    <cfRule type="colorScale" priority="2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6:D40">
    <cfRule type="colorScale" priority="2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5:G29">
    <cfRule type="colorScale" priority="2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5:H29">
    <cfRule type="colorScale" priority="2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5:I29">
    <cfRule type="colorScale" priority="2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5:J29">
    <cfRule type="colorScale" priority="2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5:K29">
    <cfRule type="colorScale" priority="2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5:L29">
    <cfRule type="colorScale" priority="2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5:M29">
    <cfRule type="colorScale" priority="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5:N29">
    <cfRule type="colorScale" priority="2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5:O29">
    <cfRule type="colorScale" priority="2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5:P29">
    <cfRule type="colorScale" priority="2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5:Q29">
    <cfRule type="colorScale" priority="2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5:R29">
    <cfRule type="colorScale" priority="2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5:W29">
    <cfRule type="colorScale" priority="24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Z25:Z29">
    <cfRule type="colorScale" priority="24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25:AA29">
    <cfRule type="colorScale" priority="2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5:Y29">
    <cfRule type="colorScale" priority="2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25:X29">
    <cfRule type="colorScale" priority="2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25:V29">
    <cfRule type="colorScale" priority="2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25:U29">
    <cfRule type="colorScale" priority="2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5:T29">
    <cfRule type="colorScale" priority="2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5:S29">
    <cfRule type="colorScale" priority="23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40">
      <colorScale>
        <cfvo type="min"/>
        <cfvo type="max"/>
        <color rgb="FFFCFCFF"/>
        <color rgb="FF63BE7B"/>
      </colorScale>
    </cfRule>
  </conditionalFormatting>
  <conditionalFormatting sqref="AX25:BR29">
    <cfRule type="colorScale" priority="1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25:AX29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25:AY29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25:BA29">
    <cfRule type="colorScale" priority="1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B25:BB29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25:BD29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E25:BE29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25:BG29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H25:BH29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25:BJ29">
    <cfRule type="colorScale" priority="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K25:BK29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L25:BL29">
    <cfRule type="colorScale" priority="1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M25:BM29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N25:BN29">
    <cfRule type="colorScale" priority="14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O25:BO29">
    <cfRule type="colorScale" priority="1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P25:BP29">
    <cfRule type="colorScale" priority="1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Q25:BQ29">
    <cfRule type="colorScale" priority="14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R25:BR29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36:AX40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36:AY40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36:AZ40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6:BA40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B36:BB40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C36:BC40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36:BD40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E36:BE40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36:BF40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36:BG40">
    <cfRule type="colorScale" priority="13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H36:BH40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I36:BI40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36:BJ40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K36:BK40">
    <cfRule type="colorScale" priority="1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52:G53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2:H53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2:I53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52:J53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2:K53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52:L53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52:M53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2:N53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52:O53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52:P53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52:Q53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2:R53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52:S53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52:T53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52:U53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52:V53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52:W53">
    <cfRule type="colorScale" priority="10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X52:X53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52:Y53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52:AA53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52:Z53">
    <cfRule type="colorScale" priority="10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W17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19:AX20 AY19:BR19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20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20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20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B20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C20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20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N20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Q20"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I20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H20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20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20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E2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2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K20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L20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M20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O2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P2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R2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1">
    <dataValidation type="list" allowBlank="1" showInputMessage="1" showErrorMessage="1" sqref="B14:B18 B36:B40 AS14:AS18 AS36:AS40" xr:uid="{3FE399D6-E058-334A-89B3-EB156DF4F28F}">
      <formula1>$B$61:$B$74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2CBB-77C8-A940-ADFF-4B8EC1111533}">
  <dimension ref="B11:BR90"/>
  <sheetViews>
    <sheetView topLeftCell="A2" zoomScale="81" zoomScaleNormal="117" workbookViewId="0">
      <selection activeCell="T45" sqref="T45"/>
    </sheetView>
  </sheetViews>
  <sheetFormatPr baseColWidth="10" defaultRowHeight="16" x14ac:dyDescent="0.2"/>
  <cols>
    <col min="2" max="2" width="15.83203125" customWidth="1"/>
    <col min="3" max="28" width="5.83203125" customWidth="1"/>
    <col min="29" max="44" width="10.83203125" customWidth="1"/>
    <col min="45" max="45" width="15.83203125" customWidth="1"/>
    <col min="46" max="70" width="5.83203125" customWidth="1"/>
  </cols>
  <sheetData>
    <row r="11" spans="2:70" ht="17" customHeight="1" x14ac:dyDescent="0.2"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T11">
        <v>2</v>
      </c>
      <c r="AU11">
        <v>3</v>
      </c>
      <c r="AV11">
        <v>4</v>
      </c>
      <c r="AW11">
        <v>5</v>
      </c>
      <c r="AX11">
        <v>6</v>
      </c>
      <c r="AY11">
        <v>7</v>
      </c>
      <c r="AZ11">
        <v>8</v>
      </c>
      <c r="BA11">
        <v>9</v>
      </c>
      <c r="BB11">
        <v>10</v>
      </c>
      <c r="BC11">
        <v>11</v>
      </c>
      <c r="BD11">
        <v>12</v>
      </c>
      <c r="BE11">
        <v>13</v>
      </c>
      <c r="BF11">
        <v>14</v>
      </c>
      <c r="BG11">
        <v>15</v>
      </c>
      <c r="BH11">
        <v>16</v>
      </c>
      <c r="BI11">
        <v>17</v>
      </c>
      <c r="BJ11">
        <v>18</v>
      </c>
      <c r="BK11">
        <v>19</v>
      </c>
      <c r="BL11">
        <v>20</v>
      </c>
      <c r="BM11">
        <v>21</v>
      </c>
      <c r="BN11">
        <v>22</v>
      </c>
      <c r="BO11">
        <v>23</v>
      </c>
      <c r="BP11">
        <v>24</v>
      </c>
      <c r="BQ11">
        <v>25</v>
      </c>
      <c r="BR11">
        <v>26</v>
      </c>
    </row>
    <row r="12" spans="2:70" x14ac:dyDescent="0.2">
      <c r="J12" s="4" t="s">
        <v>95</v>
      </c>
      <c r="AS12" s="42"/>
      <c r="AT12" s="42"/>
      <c r="AU12" s="42"/>
      <c r="AV12" s="42"/>
      <c r="AW12" s="42"/>
      <c r="AX12" s="42"/>
      <c r="AY12" s="42"/>
      <c r="AZ12" s="42"/>
      <c r="BA12" s="4" t="s">
        <v>95</v>
      </c>
      <c r="BB12" s="85"/>
      <c r="BC12" s="85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</row>
    <row r="13" spans="2:70" x14ac:dyDescent="0.2">
      <c r="B13" s="188" t="s">
        <v>4</v>
      </c>
      <c r="C13" s="188" t="s">
        <v>6</v>
      </c>
      <c r="D13" s="188" t="s">
        <v>96</v>
      </c>
      <c r="E13" s="189" t="s">
        <v>7</v>
      </c>
      <c r="F13" s="189" t="s">
        <v>8</v>
      </c>
      <c r="G13" s="189" t="s">
        <v>10</v>
      </c>
      <c r="H13" s="189" t="s">
        <v>11</v>
      </c>
      <c r="I13" s="189" t="s">
        <v>12</v>
      </c>
      <c r="J13" s="189" t="s">
        <v>97</v>
      </c>
      <c r="K13" s="189" t="s">
        <v>98</v>
      </c>
      <c r="L13" s="189" t="s">
        <v>82</v>
      </c>
      <c r="M13" s="189" t="s">
        <v>99</v>
      </c>
      <c r="N13" s="189" t="s">
        <v>100</v>
      </c>
      <c r="O13" s="189" t="s">
        <v>83</v>
      </c>
      <c r="P13" s="189" t="s">
        <v>19</v>
      </c>
      <c r="Q13" s="189" t="s">
        <v>20</v>
      </c>
      <c r="R13" s="189" t="s">
        <v>21</v>
      </c>
      <c r="S13" s="189" t="s">
        <v>22</v>
      </c>
      <c r="T13" s="189" t="s">
        <v>23</v>
      </c>
      <c r="U13" s="189" t="s">
        <v>101</v>
      </c>
      <c r="V13" s="189" t="s">
        <v>25</v>
      </c>
      <c r="W13" s="189" t="s">
        <v>26</v>
      </c>
      <c r="X13" s="189" t="s">
        <v>27</v>
      </c>
      <c r="Y13" s="189" t="s">
        <v>28</v>
      </c>
      <c r="Z13" s="189" t="s">
        <v>29</v>
      </c>
      <c r="AA13" s="189" t="s">
        <v>9</v>
      </c>
      <c r="AC13" t="s">
        <v>102</v>
      </c>
      <c r="AD13" t="s">
        <v>103</v>
      </c>
      <c r="AE13" t="s">
        <v>104</v>
      </c>
      <c r="AF13" t="s">
        <v>105</v>
      </c>
      <c r="AG13" t="s">
        <v>106</v>
      </c>
      <c r="AH13" t="s">
        <v>107</v>
      </c>
      <c r="AI13" t="s">
        <v>108</v>
      </c>
      <c r="AJ13" t="s">
        <v>109</v>
      </c>
      <c r="AK13" t="s">
        <v>110</v>
      </c>
      <c r="AL13" t="s">
        <v>111</v>
      </c>
      <c r="AM13" t="s">
        <v>112</v>
      </c>
      <c r="AN13" t="s">
        <v>113</v>
      </c>
      <c r="AO13" t="s">
        <v>114</v>
      </c>
      <c r="AP13" t="s">
        <v>115</v>
      </c>
      <c r="AQ13" t="s">
        <v>116</v>
      </c>
      <c r="AR13" t="s">
        <v>117</v>
      </c>
      <c r="AS13" s="188" t="s">
        <v>4</v>
      </c>
      <c r="AT13" s="188" t="s">
        <v>6</v>
      </c>
      <c r="AU13" s="188" t="s">
        <v>96</v>
      </c>
      <c r="AV13" s="189" t="s">
        <v>7</v>
      </c>
      <c r="AW13" s="189" t="s">
        <v>8</v>
      </c>
      <c r="AX13" s="189" t="s">
        <v>10</v>
      </c>
      <c r="AY13" s="189" t="s">
        <v>11</v>
      </c>
      <c r="AZ13" s="189" t="s">
        <v>12</v>
      </c>
      <c r="BA13" s="189" t="s">
        <v>97</v>
      </c>
      <c r="BB13" s="189" t="s">
        <v>98</v>
      </c>
      <c r="BC13" s="189" t="s">
        <v>82</v>
      </c>
      <c r="BD13" s="189" t="s">
        <v>99</v>
      </c>
      <c r="BE13" s="189" t="s">
        <v>100</v>
      </c>
      <c r="BF13" s="189" t="s">
        <v>83</v>
      </c>
      <c r="BG13" s="189" t="s">
        <v>19</v>
      </c>
      <c r="BH13" s="189" t="s">
        <v>20</v>
      </c>
      <c r="BI13" s="189" t="s">
        <v>21</v>
      </c>
      <c r="BJ13" s="189" t="s">
        <v>22</v>
      </c>
      <c r="BK13" s="189" t="s">
        <v>23</v>
      </c>
      <c r="BL13" s="189" t="s">
        <v>101</v>
      </c>
      <c r="BM13" s="189" t="s">
        <v>25</v>
      </c>
      <c r="BN13" s="189" t="s">
        <v>26</v>
      </c>
      <c r="BO13" s="189" t="s">
        <v>27</v>
      </c>
      <c r="BP13" s="189" t="s">
        <v>28</v>
      </c>
      <c r="BQ13" s="189" t="s">
        <v>29</v>
      </c>
      <c r="BR13" s="189" t="s">
        <v>9</v>
      </c>
    </row>
    <row r="14" spans="2:70" x14ac:dyDescent="0.2">
      <c r="B14" s="190" t="s">
        <v>59</v>
      </c>
      <c r="C14" s="191" t="str">
        <f t="shared" ref="C14:L18" si="0">VLOOKUP($B14,$B$77:$AA$90,C$11,FALSE)</f>
        <v>G</v>
      </c>
      <c r="D14" s="191" t="str">
        <f t="shared" si="0"/>
        <v>5'8"</v>
      </c>
      <c r="E14" s="191">
        <f t="shared" si="0"/>
        <v>27</v>
      </c>
      <c r="F14" s="191">
        <f t="shared" si="0"/>
        <v>29.6</v>
      </c>
      <c r="G14" s="191">
        <f t="shared" si="0"/>
        <v>4.5999999999999996</v>
      </c>
      <c r="H14" s="191">
        <f t="shared" si="0"/>
        <v>12.1</v>
      </c>
      <c r="I14" s="191">
        <f t="shared" si="0"/>
        <v>37.5</v>
      </c>
      <c r="J14" s="191">
        <f t="shared" si="0"/>
        <v>3.4</v>
      </c>
      <c r="K14" s="191">
        <f t="shared" si="0"/>
        <v>8.4</v>
      </c>
      <c r="L14" s="191">
        <f t="shared" si="0"/>
        <v>40.5</v>
      </c>
      <c r="M14" s="191">
        <f t="shared" ref="M14:AA18" si="1">VLOOKUP($B14,$B$77:$AA$90,M$11,FALSE)</f>
        <v>1.1000000000000001</v>
      </c>
      <c r="N14" s="191">
        <f t="shared" si="1"/>
        <v>3.7</v>
      </c>
      <c r="O14" s="191">
        <f t="shared" si="1"/>
        <v>30.7</v>
      </c>
      <c r="P14" s="191">
        <f t="shared" si="1"/>
        <v>3.9</v>
      </c>
      <c r="Q14" s="191">
        <f t="shared" si="1"/>
        <v>4.9000000000000004</v>
      </c>
      <c r="R14" s="191">
        <f t="shared" si="1"/>
        <v>79.400000000000006</v>
      </c>
      <c r="S14" s="191">
        <f t="shared" si="1"/>
        <v>1.3</v>
      </c>
      <c r="T14" s="191">
        <f t="shared" si="1"/>
        <v>3.9</v>
      </c>
      <c r="U14" s="191">
        <f t="shared" si="1"/>
        <v>5.3</v>
      </c>
      <c r="V14" s="191">
        <f t="shared" si="1"/>
        <v>3.5</v>
      </c>
      <c r="W14" s="191">
        <f t="shared" si="1"/>
        <v>2.6</v>
      </c>
      <c r="X14" s="191">
        <f t="shared" si="1"/>
        <v>1.6</v>
      </c>
      <c r="Y14" s="191">
        <f t="shared" si="1"/>
        <v>0.3</v>
      </c>
      <c r="Z14" s="191">
        <f t="shared" si="1"/>
        <v>2.5</v>
      </c>
      <c r="AA14" s="191">
        <f t="shared" si="1"/>
        <v>14.1</v>
      </c>
      <c r="AC14">
        <f t="shared" ref="AC14:AC18" si="2">$S14/$F14</f>
        <v>4.3918918918918921E-2</v>
      </c>
      <c r="AD14">
        <f t="shared" ref="AD14:AD18" si="3">$T14/$F14</f>
        <v>0.13175675675675674</v>
      </c>
      <c r="AE14">
        <f t="shared" ref="AE14:AE18" si="4">$G14/$F14</f>
        <v>0.15540540540540537</v>
      </c>
      <c r="AF14">
        <f t="shared" ref="AF14:AF18" si="5">$H14/$F14</f>
        <v>0.40878378378378377</v>
      </c>
      <c r="AG14">
        <f t="shared" ref="AG14:AG18" si="6">$J14/$F14</f>
        <v>0.11486486486486486</v>
      </c>
      <c r="AH14">
        <f t="shared" ref="AH14:AH18" si="7">$K14/$F14</f>
        <v>0.28378378378378377</v>
      </c>
      <c r="AI14">
        <f t="shared" ref="AI14:AI18" si="8">$M14/$F14</f>
        <v>3.7162162162162164E-2</v>
      </c>
      <c r="AJ14">
        <f t="shared" ref="AJ14:AJ18" si="9">$N14/$F14</f>
        <v>0.125</v>
      </c>
      <c r="AK14">
        <f t="shared" ref="AK14:AK18" si="10">$P14/$F14</f>
        <v>0.13175675675675674</v>
      </c>
      <c r="AL14">
        <f t="shared" ref="AL14:AL18" si="11">$Q14/$F14</f>
        <v>0.16554054054054054</v>
      </c>
      <c r="AM14">
        <f t="shared" ref="AM14:AM18" si="12">$V14/$F14</f>
        <v>0.11824324324324324</v>
      </c>
      <c r="AN14">
        <f t="shared" ref="AN14:AN17" si="13">$W15/$F15</f>
        <v>6.3253012048192767E-2</v>
      </c>
      <c r="AO14">
        <f t="shared" ref="AO14:AO18" si="14">$X14/$F14</f>
        <v>5.4054054054054057E-2</v>
      </c>
      <c r="AP14">
        <f>Y14/F14</f>
        <v>1.0135135135135134E-2</v>
      </c>
      <c r="AQ14">
        <f t="shared" ref="AQ14:AQ18" si="15">Z14/F14</f>
        <v>8.4459459459459457E-2</v>
      </c>
      <c r="AR14">
        <f t="shared" ref="AR14:AR18" si="16">AA14/F14</f>
        <v>0.47635135135135132</v>
      </c>
      <c r="AS14" s="190" t="s">
        <v>61</v>
      </c>
      <c r="AT14" s="191" t="str">
        <f t="shared" ref="AT14:BC18" si="17">VLOOKUP($AS14,$B$77:$AA$90,AT$11,FALSE)</f>
        <v>C</v>
      </c>
      <c r="AU14" s="191" t="str">
        <f t="shared" si="17"/>
        <v>6'3"</v>
      </c>
      <c r="AV14" s="191">
        <f t="shared" si="17"/>
        <v>33</v>
      </c>
      <c r="AW14" s="191">
        <f t="shared" si="17"/>
        <v>27</v>
      </c>
      <c r="AX14" s="191">
        <f t="shared" si="17"/>
        <v>5</v>
      </c>
      <c r="AY14" s="191">
        <f t="shared" si="17"/>
        <v>10</v>
      </c>
      <c r="AZ14" s="191">
        <f t="shared" si="17"/>
        <v>49.8</v>
      </c>
      <c r="BA14" s="191">
        <f t="shared" si="17"/>
        <v>4</v>
      </c>
      <c r="BB14" s="191">
        <f t="shared" si="17"/>
        <v>7.4</v>
      </c>
      <c r="BC14" s="191">
        <f t="shared" si="17"/>
        <v>54.3</v>
      </c>
      <c r="BD14" s="191">
        <f t="shared" ref="BD14:BR18" si="18">VLOOKUP($AS14,$B$77:$AA$90,BD$11,FALSE)</f>
        <v>1</v>
      </c>
      <c r="BE14" s="191">
        <f t="shared" si="18"/>
        <v>2.6</v>
      </c>
      <c r="BF14" s="191">
        <f t="shared" si="18"/>
        <v>37.200000000000003</v>
      </c>
      <c r="BG14" s="191">
        <f t="shared" si="18"/>
        <v>1.6</v>
      </c>
      <c r="BH14" s="191">
        <f t="shared" si="18"/>
        <v>2</v>
      </c>
      <c r="BI14" s="191">
        <f t="shared" si="18"/>
        <v>80</v>
      </c>
      <c r="BJ14" s="191">
        <f t="shared" si="18"/>
        <v>1.8</v>
      </c>
      <c r="BK14" s="191">
        <f t="shared" si="18"/>
        <v>4.7</v>
      </c>
      <c r="BL14" s="191">
        <f t="shared" si="18"/>
        <v>6.5</v>
      </c>
      <c r="BM14" s="191">
        <f t="shared" si="18"/>
        <v>1.9</v>
      </c>
      <c r="BN14" s="191">
        <f t="shared" si="18"/>
        <v>1.7</v>
      </c>
      <c r="BO14" s="191">
        <f t="shared" si="18"/>
        <v>0.8</v>
      </c>
      <c r="BP14" s="191">
        <f t="shared" si="18"/>
        <v>0.7</v>
      </c>
      <c r="BQ14" s="191">
        <f t="shared" si="18"/>
        <v>2.6</v>
      </c>
      <c r="BR14" s="191">
        <f t="shared" si="18"/>
        <v>12.5</v>
      </c>
    </row>
    <row r="15" spans="2:70" x14ac:dyDescent="0.2">
      <c r="B15" s="190" t="s">
        <v>58</v>
      </c>
      <c r="C15" s="191" t="str">
        <f t="shared" si="0"/>
        <v>G</v>
      </c>
      <c r="D15" s="191" t="str">
        <f t="shared" si="0"/>
        <v>5'5"</v>
      </c>
      <c r="E15" s="191">
        <f t="shared" si="0"/>
        <v>33</v>
      </c>
      <c r="F15" s="191">
        <f t="shared" si="0"/>
        <v>33.200000000000003</v>
      </c>
      <c r="G15" s="191">
        <f t="shared" si="0"/>
        <v>3.2</v>
      </c>
      <c r="H15" s="191">
        <f t="shared" si="0"/>
        <v>8.9</v>
      </c>
      <c r="I15" s="191">
        <f t="shared" si="0"/>
        <v>35.4</v>
      </c>
      <c r="J15" s="191">
        <f t="shared" si="0"/>
        <v>0.8</v>
      </c>
      <c r="K15" s="191">
        <f t="shared" si="0"/>
        <v>2.7</v>
      </c>
      <c r="L15" s="191">
        <f t="shared" si="0"/>
        <v>27.8</v>
      </c>
      <c r="M15" s="191">
        <f t="shared" si="1"/>
        <v>2.4</v>
      </c>
      <c r="N15" s="191">
        <f t="shared" si="1"/>
        <v>6.2</v>
      </c>
      <c r="O15" s="191">
        <f t="shared" si="1"/>
        <v>38.700000000000003</v>
      </c>
      <c r="P15" s="191">
        <f t="shared" si="1"/>
        <v>0.9</v>
      </c>
      <c r="Q15" s="191">
        <f t="shared" si="1"/>
        <v>1.1000000000000001</v>
      </c>
      <c r="R15" s="191">
        <f t="shared" si="1"/>
        <v>83.3</v>
      </c>
      <c r="S15" s="191">
        <f t="shared" si="1"/>
        <v>0.4</v>
      </c>
      <c r="T15" s="191">
        <f t="shared" si="1"/>
        <v>2.5</v>
      </c>
      <c r="U15" s="191">
        <f t="shared" si="1"/>
        <v>2.9</v>
      </c>
      <c r="V15" s="191">
        <f t="shared" si="1"/>
        <v>3.9</v>
      </c>
      <c r="W15" s="191">
        <f t="shared" si="1"/>
        <v>2.1</v>
      </c>
      <c r="X15" s="191">
        <f t="shared" si="1"/>
        <v>1.9</v>
      </c>
      <c r="Y15" s="191">
        <f t="shared" si="1"/>
        <v>0.2</v>
      </c>
      <c r="Z15" s="191">
        <f t="shared" si="1"/>
        <v>1.3</v>
      </c>
      <c r="AA15" s="191">
        <f t="shared" si="1"/>
        <v>9.6</v>
      </c>
      <c r="AC15">
        <f t="shared" si="2"/>
        <v>1.2048192771084336E-2</v>
      </c>
      <c r="AD15">
        <f t="shared" si="3"/>
        <v>7.5301204819277101E-2</v>
      </c>
      <c r="AE15">
        <f t="shared" si="4"/>
        <v>9.638554216867469E-2</v>
      </c>
      <c r="AF15">
        <f t="shared" si="5"/>
        <v>0.26807228915662651</v>
      </c>
      <c r="AG15">
        <f t="shared" si="6"/>
        <v>2.4096385542168672E-2</v>
      </c>
      <c r="AH15">
        <f t="shared" si="7"/>
        <v>8.1325301204819275E-2</v>
      </c>
      <c r="AI15">
        <f t="shared" si="8"/>
        <v>7.2289156626506021E-2</v>
      </c>
      <c r="AJ15">
        <f t="shared" si="9"/>
        <v>0.18674698795180722</v>
      </c>
      <c r="AK15">
        <f t="shared" si="10"/>
        <v>2.7108433734939756E-2</v>
      </c>
      <c r="AL15">
        <f t="shared" si="11"/>
        <v>3.313253012048193E-2</v>
      </c>
      <c r="AM15">
        <f t="shared" si="12"/>
        <v>0.11746987951807228</v>
      </c>
      <c r="AN15">
        <f t="shared" si="13"/>
        <v>5.829596412556054E-2</v>
      </c>
      <c r="AO15">
        <f t="shared" si="14"/>
        <v>5.7228915662650592E-2</v>
      </c>
      <c r="AP15">
        <f t="shared" ref="AP15:AP18" si="19">Y15/F15</f>
        <v>6.0240963855421681E-3</v>
      </c>
      <c r="AQ15">
        <f t="shared" si="15"/>
        <v>3.9156626506024098E-2</v>
      </c>
      <c r="AR15">
        <f t="shared" si="16"/>
        <v>0.28915662650602408</v>
      </c>
      <c r="AS15" s="190" t="s">
        <v>60</v>
      </c>
      <c r="AT15" s="191" t="str">
        <f t="shared" si="17"/>
        <v>G</v>
      </c>
      <c r="AU15" s="191" t="str">
        <f t="shared" si="17"/>
        <v>5'8"</v>
      </c>
      <c r="AV15" s="191">
        <f t="shared" si="17"/>
        <v>33</v>
      </c>
      <c r="AW15" s="191">
        <f t="shared" si="17"/>
        <v>29.5</v>
      </c>
      <c r="AX15" s="191">
        <f t="shared" si="17"/>
        <v>3.8</v>
      </c>
      <c r="AY15" s="191">
        <f t="shared" si="17"/>
        <v>8.6</v>
      </c>
      <c r="AZ15" s="191">
        <f t="shared" si="17"/>
        <v>44.2</v>
      </c>
      <c r="BA15" s="191">
        <f t="shared" si="17"/>
        <v>3.2</v>
      </c>
      <c r="BB15" s="191">
        <f t="shared" si="17"/>
        <v>6.9</v>
      </c>
      <c r="BC15" s="191">
        <f t="shared" si="17"/>
        <v>46.1</v>
      </c>
      <c r="BD15" s="191">
        <f t="shared" si="18"/>
        <v>0.6</v>
      </c>
      <c r="BE15" s="191">
        <f t="shared" si="18"/>
        <v>1.7</v>
      </c>
      <c r="BF15" s="191">
        <f t="shared" si="18"/>
        <v>36.799999999999997</v>
      </c>
      <c r="BG15" s="191">
        <f t="shared" si="18"/>
        <v>3.8</v>
      </c>
      <c r="BH15" s="191">
        <f t="shared" si="18"/>
        <v>5</v>
      </c>
      <c r="BI15" s="191">
        <f t="shared" si="18"/>
        <v>74.7</v>
      </c>
      <c r="BJ15" s="191">
        <f t="shared" si="18"/>
        <v>0.7</v>
      </c>
      <c r="BK15" s="191">
        <f t="shared" si="18"/>
        <v>2.9</v>
      </c>
      <c r="BL15" s="191">
        <f t="shared" si="18"/>
        <v>3.6</v>
      </c>
      <c r="BM15" s="191">
        <f t="shared" si="18"/>
        <v>3.9</v>
      </c>
      <c r="BN15" s="191">
        <f t="shared" si="18"/>
        <v>2.1</v>
      </c>
      <c r="BO15" s="191">
        <f t="shared" si="18"/>
        <v>1.2</v>
      </c>
      <c r="BP15" s="191">
        <f t="shared" si="18"/>
        <v>0.2</v>
      </c>
      <c r="BQ15" s="191">
        <f t="shared" si="18"/>
        <v>2.4</v>
      </c>
      <c r="BR15" s="191">
        <f t="shared" si="18"/>
        <v>12</v>
      </c>
    </row>
    <row r="16" spans="2:70" x14ac:dyDescent="0.2">
      <c r="B16" s="190" t="s">
        <v>62</v>
      </c>
      <c r="C16" s="191" t="str">
        <f t="shared" si="0"/>
        <v>F</v>
      </c>
      <c r="D16" s="191" t="str">
        <f t="shared" si="0"/>
        <v>6'1"</v>
      </c>
      <c r="E16" s="191">
        <f t="shared" si="0"/>
        <v>33</v>
      </c>
      <c r="F16" s="191">
        <f t="shared" si="0"/>
        <v>22.3</v>
      </c>
      <c r="G16" s="191">
        <f t="shared" si="0"/>
        <v>2.7</v>
      </c>
      <c r="H16" s="191">
        <f t="shared" si="0"/>
        <v>5.6</v>
      </c>
      <c r="I16" s="191">
        <f t="shared" si="0"/>
        <v>48.4</v>
      </c>
      <c r="J16" s="191">
        <f t="shared" si="0"/>
        <v>2.2999999999999998</v>
      </c>
      <c r="K16" s="191">
        <f t="shared" si="0"/>
        <v>4.3</v>
      </c>
      <c r="L16" s="191">
        <f t="shared" si="0"/>
        <v>53.9</v>
      </c>
      <c r="M16" s="191">
        <f t="shared" si="1"/>
        <v>0.4</v>
      </c>
      <c r="N16" s="191">
        <f t="shared" si="1"/>
        <v>1.4</v>
      </c>
      <c r="O16" s="191">
        <f t="shared" si="1"/>
        <v>31.1</v>
      </c>
      <c r="P16" s="191">
        <f t="shared" si="1"/>
        <v>0.5</v>
      </c>
      <c r="Q16" s="191">
        <f t="shared" si="1"/>
        <v>1.1000000000000001</v>
      </c>
      <c r="R16" s="191">
        <f t="shared" si="1"/>
        <v>51.4</v>
      </c>
      <c r="S16" s="191">
        <f t="shared" si="1"/>
        <v>2.4</v>
      </c>
      <c r="T16" s="191">
        <f t="shared" si="1"/>
        <v>3</v>
      </c>
      <c r="U16" s="191">
        <f t="shared" si="1"/>
        <v>5.4</v>
      </c>
      <c r="V16" s="191">
        <f t="shared" si="1"/>
        <v>1.9</v>
      </c>
      <c r="W16" s="191">
        <f t="shared" si="1"/>
        <v>1.3</v>
      </c>
      <c r="X16" s="191">
        <f t="shared" si="1"/>
        <v>0.8</v>
      </c>
      <c r="Y16" s="191">
        <f t="shared" si="1"/>
        <v>0.6</v>
      </c>
      <c r="Z16" s="191">
        <f t="shared" si="1"/>
        <v>2.4</v>
      </c>
      <c r="AA16" s="191">
        <f t="shared" si="1"/>
        <v>6.4</v>
      </c>
      <c r="AC16">
        <f t="shared" si="2"/>
        <v>0.10762331838565022</v>
      </c>
      <c r="AD16">
        <f t="shared" si="3"/>
        <v>0.13452914798206278</v>
      </c>
      <c r="AE16">
        <f t="shared" si="4"/>
        <v>0.1210762331838565</v>
      </c>
      <c r="AF16">
        <f t="shared" si="5"/>
        <v>0.25112107623318386</v>
      </c>
      <c r="AG16">
        <f t="shared" si="6"/>
        <v>0.10313901345291479</v>
      </c>
      <c r="AH16">
        <f t="shared" si="7"/>
        <v>0.19282511210762329</v>
      </c>
      <c r="AI16">
        <f t="shared" si="8"/>
        <v>1.7937219730941704E-2</v>
      </c>
      <c r="AJ16">
        <f t="shared" si="9"/>
        <v>6.2780269058295965E-2</v>
      </c>
      <c r="AK16">
        <f t="shared" si="10"/>
        <v>2.2421524663677129E-2</v>
      </c>
      <c r="AL16">
        <f t="shared" si="11"/>
        <v>4.932735426008969E-2</v>
      </c>
      <c r="AM16">
        <f t="shared" si="12"/>
        <v>8.520179372197309E-2</v>
      </c>
      <c r="AN16">
        <f t="shared" si="13"/>
        <v>6.2962962962962957E-2</v>
      </c>
      <c r="AO16">
        <f t="shared" si="14"/>
        <v>3.5874439461883408E-2</v>
      </c>
      <c r="AP16">
        <f t="shared" si="19"/>
        <v>2.6905829596412554E-2</v>
      </c>
      <c r="AQ16">
        <f t="shared" si="15"/>
        <v>0.10762331838565022</v>
      </c>
      <c r="AR16">
        <f t="shared" si="16"/>
        <v>0.28699551569506726</v>
      </c>
      <c r="AS16" s="190" t="s">
        <v>62</v>
      </c>
      <c r="AT16" s="191" t="str">
        <f t="shared" si="17"/>
        <v>F</v>
      </c>
      <c r="AU16" s="191" t="str">
        <f t="shared" si="17"/>
        <v>6'1"</v>
      </c>
      <c r="AV16" s="191">
        <f t="shared" si="17"/>
        <v>33</v>
      </c>
      <c r="AW16" s="191">
        <f t="shared" si="17"/>
        <v>22.3</v>
      </c>
      <c r="AX16" s="191">
        <f t="shared" si="17"/>
        <v>2.7</v>
      </c>
      <c r="AY16" s="191">
        <f t="shared" si="17"/>
        <v>5.6</v>
      </c>
      <c r="AZ16" s="191">
        <f t="shared" si="17"/>
        <v>48.4</v>
      </c>
      <c r="BA16" s="191">
        <f t="shared" si="17"/>
        <v>2.2999999999999998</v>
      </c>
      <c r="BB16" s="191">
        <f t="shared" si="17"/>
        <v>4.3</v>
      </c>
      <c r="BC16" s="191">
        <f t="shared" si="17"/>
        <v>53.9</v>
      </c>
      <c r="BD16" s="191">
        <f t="shared" si="18"/>
        <v>0.4</v>
      </c>
      <c r="BE16" s="191">
        <f t="shared" si="18"/>
        <v>1.4</v>
      </c>
      <c r="BF16" s="191">
        <f t="shared" si="18"/>
        <v>31.1</v>
      </c>
      <c r="BG16" s="191">
        <f t="shared" si="18"/>
        <v>0.5</v>
      </c>
      <c r="BH16" s="191">
        <f t="shared" si="18"/>
        <v>1.1000000000000001</v>
      </c>
      <c r="BI16" s="191">
        <f t="shared" si="18"/>
        <v>51.4</v>
      </c>
      <c r="BJ16" s="191">
        <f t="shared" si="18"/>
        <v>2.4</v>
      </c>
      <c r="BK16" s="191">
        <f t="shared" si="18"/>
        <v>3</v>
      </c>
      <c r="BL16" s="191">
        <f t="shared" si="18"/>
        <v>5.4</v>
      </c>
      <c r="BM16" s="191">
        <f t="shared" si="18"/>
        <v>1.9</v>
      </c>
      <c r="BN16" s="191">
        <f t="shared" si="18"/>
        <v>1.3</v>
      </c>
      <c r="BO16" s="191">
        <f t="shared" si="18"/>
        <v>0.8</v>
      </c>
      <c r="BP16" s="191">
        <f t="shared" si="18"/>
        <v>0.6</v>
      </c>
      <c r="BQ16" s="191">
        <f t="shared" si="18"/>
        <v>2.4</v>
      </c>
      <c r="BR16" s="191">
        <f t="shared" si="18"/>
        <v>6.4</v>
      </c>
    </row>
    <row r="17" spans="2:70" x14ac:dyDescent="0.2">
      <c r="B17" s="190" t="s">
        <v>61</v>
      </c>
      <c r="C17" s="191" t="str">
        <f t="shared" si="0"/>
        <v>C</v>
      </c>
      <c r="D17" s="191" t="str">
        <f t="shared" si="0"/>
        <v>6'3"</v>
      </c>
      <c r="E17" s="191">
        <f t="shared" si="0"/>
        <v>33</v>
      </c>
      <c r="F17" s="191">
        <f t="shared" si="0"/>
        <v>27</v>
      </c>
      <c r="G17" s="191">
        <f t="shared" si="0"/>
        <v>5</v>
      </c>
      <c r="H17" s="191">
        <f t="shared" si="0"/>
        <v>10</v>
      </c>
      <c r="I17" s="191">
        <f t="shared" si="0"/>
        <v>49.8</v>
      </c>
      <c r="J17" s="191">
        <f t="shared" si="0"/>
        <v>4</v>
      </c>
      <c r="K17" s="191">
        <f t="shared" si="0"/>
        <v>7.4</v>
      </c>
      <c r="L17" s="191">
        <f t="shared" si="0"/>
        <v>54.3</v>
      </c>
      <c r="M17" s="191">
        <f t="shared" si="1"/>
        <v>1</v>
      </c>
      <c r="N17" s="191">
        <f t="shared" si="1"/>
        <v>2.6</v>
      </c>
      <c r="O17" s="191">
        <f t="shared" si="1"/>
        <v>37.200000000000003</v>
      </c>
      <c r="P17" s="191">
        <f t="shared" si="1"/>
        <v>1.6</v>
      </c>
      <c r="Q17" s="191">
        <f t="shared" si="1"/>
        <v>2</v>
      </c>
      <c r="R17" s="191">
        <f t="shared" si="1"/>
        <v>80</v>
      </c>
      <c r="S17" s="191">
        <f t="shared" si="1"/>
        <v>1.8</v>
      </c>
      <c r="T17" s="191">
        <f t="shared" si="1"/>
        <v>4.7</v>
      </c>
      <c r="U17" s="191">
        <f t="shared" si="1"/>
        <v>6.5</v>
      </c>
      <c r="V17" s="191">
        <f t="shared" si="1"/>
        <v>1.9</v>
      </c>
      <c r="W17" s="191">
        <f t="shared" si="1"/>
        <v>1.7</v>
      </c>
      <c r="X17" s="191">
        <f t="shared" si="1"/>
        <v>0.8</v>
      </c>
      <c r="Y17" s="191">
        <f t="shared" si="1"/>
        <v>0.7</v>
      </c>
      <c r="Z17" s="191">
        <f t="shared" si="1"/>
        <v>2.6</v>
      </c>
      <c r="AA17" s="191">
        <f t="shared" si="1"/>
        <v>12.5</v>
      </c>
      <c r="AC17">
        <f t="shared" si="2"/>
        <v>6.6666666666666666E-2</v>
      </c>
      <c r="AD17">
        <f t="shared" si="3"/>
        <v>0.17407407407407408</v>
      </c>
      <c r="AE17">
        <f t="shared" si="4"/>
        <v>0.18518518518518517</v>
      </c>
      <c r="AF17">
        <f t="shared" si="5"/>
        <v>0.37037037037037035</v>
      </c>
      <c r="AG17">
        <f t="shared" si="6"/>
        <v>0.14814814814814814</v>
      </c>
      <c r="AH17">
        <f t="shared" si="7"/>
        <v>0.27407407407407408</v>
      </c>
      <c r="AI17">
        <f t="shared" si="8"/>
        <v>3.7037037037037035E-2</v>
      </c>
      <c r="AJ17">
        <f t="shared" si="9"/>
        <v>9.6296296296296297E-2</v>
      </c>
      <c r="AK17">
        <f t="shared" si="10"/>
        <v>5.9259259259259262E-2</v>
      </c>
      <c r="AL17">
        <f t="shared" si="11"/>
        <v>7.407407407407407E-2</v>
      </c>
      <c r="AM17">
        <f t="shared" si="12"/>
        <v>7.0370370370370361E-2</v>
      </c>
      <c r="AN17">
        <f t="shared" si="13"/>
        <v>7.0175438596491224E-2</v>
      </c>
      <c r="AO17">
        <f t="shared" si="14"/>
        <v>2.9629629629629631E-2</v>
      </c>
      <c r="AP17">
        <f t="shared" si="19"/>
        <v>2.5925925925925925E-2</v>
      </c>
      <c r="AQ17">
        <f t="shared" si="15"/>
        <v>9.6296296296296297E-2</v>
      </c>
      <c r="AR17">
        <f t="shared" si="16"/>
        <v>0.46296296296296297</v>
      </c>
      <c r="AS17" s="190" t="s">
        <v>63</v>
      </c>
      <c r="AT17" s="191" t="str">
        <f t="shared" si="17"/>
        <v>F</v>
      </c>
      <c r="AU17" s="191" t="str">
        <f t="shared" si="17"/>
        <v>6'4"</v>
      </c>
      <c r="AV17" s="191">
        <f t="shared" si="17"/>
        <v>30</v>
      </c>
      <c r="AW17" s="191">
        <f t="shared" si="17"/>
        <v>18.8</v>
      </c>
      <c r="AX17" s="191">
        <f t="shared" si="17"/>
        <v>3.9</v>
      </c>
      <c r="AY17" s="191">
        <f t="shared" si="17"/>
        <v>8</v>
      </c>
      <c r="AZ17" s="191">
        <f t="shared" si="17"/>
        <v>48.1</v>
      </c>
      <c r="BA17" s="191">
        <f t="shared" si="17"/>
        <v>3.1</v>
      </c>
      <c r="BB17" s="191">
        <f t="shared" si="17"/>
        <v>6.1</v>
      </c>
      <c r="BC17" s="191">
        <f t="shared" si="17"/>
        <v>50.5</v>
      </c>
      <c r="BD17" s="191">
        <f t="shared" si="18"/>
        <v>0.8</v>
      </c>
      <c r="BE17" s="191">
        <f t="shared" si="18"/>
        <v>2</v>
      </c>
      <c r="BF17" s="191">
        <f t="shared" si="18"/>
        <v>40.700000000000003</v>
      </c>
      <c r="BG17" s="191">
        <f t="shared" si="18"/>
        <v>1</v>
      </c>
      <c r="BH17" s="191">
        <f t="shared" si="18"/>
        <v>1.3</v>
      </c>
      <c r="BI17" s="191">
        <f t="shared" si="18"/>
        <v>76.3</v>
      </c>
      <c r="BJ17" s="191">
        <f t="shared" si="18"/>
        <v>1.4</v>
      </c>
      <c r="BK17" s="191">
        <f t="shared" si="18"/>
        <v>3</v>
      </c>
      <c r="BL17" s="191">
        <f t="shared" si="18"/>
        <v>4.5</v>
      </c>
      <c r="BM17" s="191">
        <f t="shared" si="18"/>
        <v>1</v>
      </c>
      <c r="BN17" s="191">
        <f t="shared" si="18"/>
        <v>1.3</v>
      </c>
      <c r="BO17" s="191">
        <f t="shared" si="18"/>
        <v>0.4</v>
      </c>
      <c r="BP17" s="191">
        <f t="shared" si="18"/>
        <v>1.1000000000000001</v>
      </c>
      <c r="BQ17" s="191">
        <f t="shared" si="18"/>
        <v>1.9</v>
      </c>
      <c r="BR17" s="191">
        <f t="shared" si="18"/>
        <v>9.5</v>
      </c>
    </row>
    <row r="18" spans="2:70" x14ac:dyDescent="0.2">
      <c r="B18" s="192" t="s">
        <v>70</v>
      </c>
      <c r="C18" s="191" t="str">
        <f t="shared" si="0"/>
        <v>G</v>
      </c>
      <c r="D18" s="191" t="str">
        <f t="shared" si="0"/>
        <v>5'11"</v>
      </c>
      <c r="E18" s="191">
        <f t="shared" si="0"/>
        <v>20</v>
      </c>
      <c r="F18" s="191">
        <f t="shared" si="0"/>
        <v>5.7</v>
      </c>
      <c r="G18" s="191">
        <f t="shared" si="0"/>
        <v>0.6</v>
      </c>
      <c r="H18" s="191">
        <f t="shared" si="0"/>
        <v>1.2</v>
      </c>
      <c r="I18" s="191">
        <f t="shared" si="0"/>
        <v>44</v>
      </c>
      <c r="J18" s="191">
        <f t="shared" si="0"/>
        <v>0.1</v>
      </c>
      <c r="K18" s="191">
        <f t="shared" si="0"/>
        <v>0.4</v>
      </c>
      <c r="L18" s="191">
        <f t="shared" si="0"/>
        <v>25</v>
      </c>
      <c r="M18" s="191">
        <f t="shared" si="1"/>
        <v>0.5</v>
      </c>
      <c r="N18" s="191">
        <f t="shared" si="1"/>
        <v>0.8</v>
      </c>
      <c r="O18" s="191">
        <f t="shared" si="1"/>
        <v>52.9</v>
      </c>
      <c r="P18" s="191">
        <f t="shared" si="1"/>
        <v>0.1</v>
      </c>
      <c r="Q18" s="191">
        <f t="shared" si="1"/>
        <v>0.1</v>
      </c>
      <c r="R18" s="191">
        <f t="shared" si="1"/>
        <v>50</v>
      </c>
      <c r="S18" s="191">
        <f t="shared" si="1"/>
        <v>0</v>
      </c>
      <c r="T18" s="191">
        <f t="shared" si="1"/>
        <v>0.3</v>
      </c>
      <c r="U18" s="191">
        <f t="shared" si="1"/>
        <v>0.3</v>
      </c>
      <c r="V18" s="191">
        <f t="shared" si="1"/>
        <v>0.2</v>
      </c>
      <c r="W18" s="191">
        <f t="shared" si="1"/>
        <v>0.4</v>
      </c>
      <c r="X18" s="191">
        <f t="shared" si="1"/>
        <v>0.2</v>
      </c>
      <c r="Y18" s="191">
        <f t="shared" si="1"/>
        <v>0</v>
      </c>
      <c r="Z18" s="191">
        <f t="shared" si="1"/>
        <v>0.7</v>
      </c>
      <c r="AA18" s="191">
        <f t="shared" si="1"/>
        <v>1.6</v>
      </c>
      <c r="AC18">
        <f t="shared" si="2"/>
        <v>0</v>
      </c>
      <c r="AD18">
        <f t="shared" si="3"/>
        <v>5.2631578947368418E-2</v>
      </c>
      <c r="AE18">
        <f t="shared" si="4"/>
        <v>0.10526315789473684</v>
      </c>
      <c r="AF18">
        <f t="shared" si="5"/>
        <v>0.21052631578947367</v>
      </c>
      <c r="AG18">
        <f t="shared" si="6"/>
        <v>1.7543859649122806E-2</v>
      </c>
      <c r="AH18">
        <f t="shared" si="7"/>
        <v>7.0175438596491224E-2</v>
      </c>
      <c r="AI18">
        <f t="shared" si="8"/>
        <v>8.771929824561403E-2</v>
      </c>
      <c r="AJ18">
        <f t="shared" si="9"/>
        <v>0.14035087719298245</v>
      </c>
      <c r="AK18">
        <f t="shared" si="10"/>
        <v>1.7543859649122806E-2</v>
      </c>
      <c r="AL18">
        <f t="shared" si="11"/>
        <v>1.7543859649122806E-2</v>
      </c>
      <c r="AM18">
        <f t="shared" si="12"/>
        <v>3.5087719298245612E-2</v>
      </c>
      <c r="AN18" t="e">
        <f>#REF!/#REF!</f>
        <v>#REF!</v>
      </c>
      <c r="AO18">
        <f t="shared" si="14"/>
        <v>3.5087719298245612E-2</v>
      </c>
      <c r="AP18">
        <f t="shared" si="19"/>
        <v>0</v>
      </c>
      <c r="AQ18">
        <f t="shared" si="15"/>
        <v>0.12280701754385964</v>
      </c>
      <c r="AR18">
        <f t="shared" si="16"/>
        <v>0.2807017543859649</v>
      </c>
      <c r="AS18" s="192" t="s">
        <v>58</v>
      </c>
      <c r="AT18" s="191" t="str">
        <f t="shared" si="17"/>
        <v>G</v>
      </c>
      <c r="AU18" s="191" t="str">
        <f t="shared" si="17"/>
        <v>5'5"</v>
      </c>
      <c r="AV18" s="191">
        <f t="shared" si="17"/>
        <v>33</v>
      </c>
      <c r="AW18" s="191">
        <f t="shared" si="17"/>
        <v>33.200000000000003</v>
      </c>
      <c r="AX18" s="191">
        <f t="shared" si="17"/>
        <v>3.2</v>
      </c>
      <c r="AY18" s="191">
        <f t="shared" si="17"/>
        <v>8.9</v>
      </c>
      <c r="AZ18" s="191">
        <f t="shared" si="17"/>
        <v>35.4</v>
      </c>
      <c r="BA18" s="191">
        <f t="shared" si="17"/>
        <v>0.8</v>
      </c>
      <c r="BB18" s="191">
        <f t="shared" si="17"/>
        <v>2.7</v>
      </c>
      <c r="BC18" s="191">
        <f t="shared" si="17"/>
        <v>27.8</v>
      </c>
      <c r="BD18" s="191">
        <f t="shared" si="18"/>
        <v>2.4</v>
      </c>
      <c r="BE18" s="191">
        <f t="shared" si="18"/>
        <v>6.2</v>
      </c>
      <c r="BF18" s="191">
        <f t="shared" si="18"/>
        <v>38.700000000000003</v>
      </c>
      <c r="BG18" s="191">
        <f t="shared" si="18"/>
        <v>0.9</v>
      </c>
      <c r="BH18" s="191">
        <f t="shared" si="18"/>
        <v>1.1000000000000001</v>
      </c>
      <c r="BI18" s="191">
        <f t="shared" si="18"/>
        <v>83.3</v>
      </c>
      <c r="BJ18" s="191">
        <f t="shared" si="18"/>
        <v>0.4</v>
      </c>
      <c r="BK18" s="191">
        <f t="shared" si="18"/>
        <v>2.5</v>
      </c>
      <c r="BL18" s="191">
        <f t="shared" si="18"/>
        <v>2.9</v>
      </c>
      <c r="BM18" s="191">
        <f t="shared" si="18"/>
        <v>3.9</v>
      </c>
      <c r="BN18" s="191">
        <f t="shared" si="18"/>
        <v>2.1</v>
      </c>
      <c r="BO18" s="191">
        <f t="shared" si="18"/>
        <v>1.9</v>
      </c>
      <c r="BP18" s="191">
        <f t="shared" si="18"/>
        <v>0.2</v>
      </c>
      <c r="BQ18" s="191">
        <f t="shared" si="18"/>
        <v>1.3</v>
      </c>
      <c r="BR18" s="191">
        <f t="shared" si="18"/>
        <v>9.6</v>
      </c>
    </row>
    <row r="19" spans="2:70" x14ac:dyDescent="0.2">
      <c r="B19" s="193" t="s">
        <v>118</v>
      </c>
      <c r="C19" s="191"/>
      <c r="D19" s="191"/>
      <c r="E19" s="191"/>
      <c r="F19" s="191"/>
      <c r="G19" s="191">
        <f t="shared" ref="G19:V19" si="20">((G14/$F14)+(G15/$F15)+(G16/$F16)+(G17/$F17)+(G18/$F18))*40</f>
        <v>26.532620953514346</v>
      </c>
      <c r="H19" s="191">
        <f t="shared" si="20"/>
        <v>60.354953413337526</v>
      </c>
      <c r="I19" s="194">
        <f>G19/H19</f>
        <v>0.43960966669640478</v>
      </c>
      <c r="J19" s="191">
        <f t="shared" si="20"/>
        <v>16.311690866288771</v>
      </c>
      <c r="K19" s="191">
        <f t="shared" si="20"/>
        <v>36.087348390671671</v>
      </c>
      <c r="L19" s="194">
        <f>J19/K19</f>
        <v>0.45200580241315902</v>
      </c>
      <c r="M19" s="191">
        <f t="shared" si="20"/>
        <v>10.085794952090437</v>
      </c>
      <c r="N19" s="191">
        <f t="shared" si="20"/>
        <v>24.446977219975278</v>
      </c>
      <c r="O19" s="194">
        <f>M19/N19</f>
        <v>0.41255795599340916</v>
      </c>
      <c r="P19" s="191">
        <f t="shared" si="20"/>
        <v>10.323593362550231</v>
      </c>
      <c r="Q19" s="191">
        <f t="shared" si="20"/>
        <v>13.584734345772363</v>
      </c>
      <c r="R19" s="194">
        <f>P19/Q19</f>
        <v>0.75994076142997857</v>
      </c>
      <c r="S19" s="191">
        <f t="shared" si="20"/>
        <v>9.2102838696928053</v>
      </c>
      <c r="T19" s="191">
        <f t="shared" si="20"/>
        <v>22.731710503181564</v>
      </c>
      <c r="U19" s="191">
        <f t="shared" si="20"/>
        <v>32.077129508009506</v>
      </c>
      <c r="V19" s="191">
        <f t="shared" si="20"/>
        <v>17.054920246076183</v>
      </c>
      <c r="W19" s="191">
        <f>((W14/$F14)+(W15/$F15)+(W16/$F16)+(W17/$F17)+(W18/$F18))*40</f>
        <v>13.701008622841812</v>
      </c>
      <c r="X19" s="191">
        <f>((X14/$F14)+(X15/$F15)+(X16/$F16)+(X17/$F17)+(X18/$F18))*40</f>
        <v>8.4749903242585312</v>
      </c>
      <c r="Y19" s="191">
        <f>((Y14/$F14)+(Y15/$F15)+(Y16/$F16)+(Y17/$F17)+(Y18/$F18))*40</f>
        <v>2.7596394817206309</v>
      </c>
      <c r="Z19" s="191">
        <f>SUM(AQ14:AQ18)*40</f>
        <v>18.01370872765159</v>
      </c>
      <c r="AA19" s="191">
        <f>2*J19 +3*M19 + P19</f>
        <v>73.204359951399084</v>
      </c>
      <c r="AS19" s="193" t="s">
        <v>118</v>
      </c>
      <c r="AT19" s="191"/>
      <c r="AU19" s="191"/>
      <c r="AV19" s="191"/>
      <c r="AW19" s="191"/>
      <c r="AX19" s="191">
        <f>((AX14/$AW14)+(AX15/$AW15)+(AX16/$AW16)+(AX17/$AW17)+(AX18/$AW18))*40</f>
        <v>29.55629313481554</v>
      </c>
      <c r="AY19" s="191">
        <f>((AY14/$AW14)+(AY15/$AW15)+(AY16/$AW16)+(AY17/$AW17)+(AY18/$AW18))*40</f>
        <v>64.264842975304447</v>
      </c>
      <c r="AZ19" s="194">
        <f>AX19/AY19</f>
        <v>0.45991387773519293</v>
      </c>
      <c r="BA19" s="191">
        <f>((BA14/$AW14)+(BA15/$AW15)+(BA16/$AW16)+(BA17/$AW17)+(BA18/$AW18))*40</f>
        <v>21.950069617427786</v>
      </c>
      <c r="BB19" s="191">
        <f>((BB14/$AW14)+(BB15/$AW15)+(BB16/$AW16)+(BB17/$AW17)+(BB18/$AW18))*40</f>
        <v>44.263635103105813</v>
      </c>
      <c r="BC19" s="194">
        <f>BA19/BB19</f>
        <v>0.49589396727806551</v>
      </c>
      <c r="BD19" s="191">
        <f>((BD14/$AW14)+(BD15/$AW15)+(BD16/$AW16)+(BD17/$AW17)+(BD18/$AW18))*40</f>
        <v>7.6062235173877557</v>
      </c>
      <c r="BE19" s="191">
        <f>((BE14/$AW14)+(BE15/$AW15)+(BE16/$AW16)+(BE17/$AW17)+(BE18/$AW18))*40</f>
        <v>20.393346026954863</v>
      </c>
      <c r="BF19" s="194">
        <f>BD19/BE19</f>
        <v>0.3729757494103344</v>
      </c>
      <c r="BG19" s="191">
        <f>((BG14/$AW14)+(BG15/$AW15)+(BG16/$AW16)+(BG17/$AW17)+(BG18/$AW18))*40</f>
        <v>11.631770653664489</v>
      </c>
      <c r="BH19" s="191">
        <f>((BH14/$AW14)+(BH15/$AW15)+(BH16/$AW16)+(BH17/$AW17)+(BH18/$AW18))*40</f>
        <v>15.806976801943494</v>
      </c>
      <c r="BI19" s="194">
        <f>BG19/BH19</f>
        <v>0.73586308118288268</v>
      </c>
      <c r="BJ19" s="191">
        <f>((BJ14/$AW14)+(BJ15/$AW15)+(BJ16/$AW16)+(BJ17/$AW17)+(BJ18/$AW18))*40</f>
        <v>11.381403059564247</v>
      </c>
      <c r="BK19" s="191">
        <f>((BK14/$AW14)+(BK15/$AW15)+(BK16/$AW16)+(BK17/$AW17)+(BK18/$AW18))*40</f>
        <v>25.671359188251319</v>
      </c>
      <c r="BL19" s="191">
        <f>((BL14/$AW14)+(BL15/$AW15)+(BL16/$AW16)+(BL17/$AW17)+(BL18/$AW18))*40</f>
        <v>37.265528205262378</v>
      </c>
      <c r="BM19" s="191">
        <f>((BM14/$AW14)+(BM15/$AW15)+(BM16/$AW16)+(BM17/$AW17)+(BM18/$AW18))*40</f>
        <v>18.337476912105053</v>
      </c>
      <c r="BN19" s="191">
        <f t="shared" ref="BN19:BQ19" si="21">((BN14/$AW14)+(BN15/$AW15)+(BN16/$AW16)+(BN17/$AW17)+(BN18/$AW18))*40</f>
        <v>12.993892639395806</v>
      </c>
      <c r="BO19" s="191">
        <f>((BO14/$AW14)+(BO15/$AW15)+(BO16/$AW16)+(BO17/$AW17)+(BO18/$AW18))*40</f>
        <v>7.3875018640215764</v>
      </c>
      <c r="BP19" s="191">
        <f>((BP14/$AW14)+(BP15/$AW15)+(BP16/$AW16)+(BP17/$AW17)+(BP18/$AW18))*40</f>
        <v>4.9658460489080856</v>
      </c>
      <c r="BQ19" s="191">
        <f t="shared" si="21"/>
        <v>17.01984012714378</v>
      </c>
      <c r="BR19" s="191">
        <f>((BR14/$AW14)+(BR15/$AW15)+(BR16/$AW16)+(BR17/$AW17)+(BR18/$AW18))*40</f>
        <v>78.048556604686951</v>
      </c>
    </row>
    <row r="20" spans="2:70" x14ac:dyDescent="0.2">
      <c r="B20" s="195" t="s">
        <v>119</v>
      </c>
      <c r="C20" s="191"/>
      <c r="D20" s="191"/>
      <c r="E20" s="191"/>
      <c r="F20" s="191"/>
      <c r="G20" s="191">
        <v>29.274509803921568</v>
      </c>
      <c r="H20" s="191">
        <v>62.647058823529413</v>
      </c>
      <c r="I20" s="194">
        <v>0.46729264475743348</v>
      </c>
      <c r="J20" s="191">
        <f>G20-M20</f>
        <v>22.509803921568626</v>
      </c>
      <c r="K20" s="191">
        <f>H20-N20</f>
        <v>44.862745098039213</v>
      </c>
      <c r="L20" s="194">
        <f>J20/K20</f>
        <v>0.50174825174825177</v>
      </c>
      <c r="M20" s="191">
        <v>6.7647058823529411</v>
      </c>
      <c r="N20" s="191">
        <v>17.784313725490197</v>
      </c>
      <c r="O20" s="194">
        <v>0.38037486218302091</v>
      </c>
      <c r="P20" s="191">
        <v>11.372549019607844</v>
      </c>
      <c r="Q20" s="191">
        <v>15.372549019607844</v>
      </c>
      <c r="R20" s="194">
        <v>0.73979591836734693</v>
      </c>
      <c r="S20" s="191">
        <v>10.529411764705882</v>
      </c>
      <c r="T20" s="191">
        <v>24.058823529411764</v>
      </c>
      <c r="U20" s="191">
        <v>34.588235294117645</v>
      </c>
      <c r="V20" s="191">
        <v>16.274509803921568</v>
      </c>
      <c r="W20" s="191">
        <v>13.96078431372549</v>
      </c>
      <c r="X20" s="191">
        <v>7.7450980392156863</v>
      </c>
      <c r="Y20" s="191">
        <v>3.0784313725490198</v>
      </c>
      <c r="Z20" s="191">
        <v>15.529411764705882</v>
      </c>
      <c r="AA20" s="191">
        <f>2*J20 +3*M20 + P20</f>
        <v>76.686274509803923</v>
      </c>
      <c r="AS20" s="195" t="s">
        <v>119</v>
      </c>
      <c r="AT20" s="191"/>
      <c r="AU20" s="191"/>
      <c r="AV20" s="191"/>
      <c r="AW20" s="191"/>
      <c r="AX20" s="191">
        <v>29.274509803921568</v>
      </c>
      <c r="AY20" s="191">
        <v>62.647058823529413</v>
      </c>
      <c r="AZ20" s="194">
        <v>0.46729264475743348</v>
      </c>
      <c r="BA20" s="191">
        <v>22.509803921568626</v>
      </c>
      <c r="BB20" s="191">
        <v>44.862745098039213</v>
      </c>
      <c r="BC20" s="194">
        <v>0.50174825174825177</v>
      </c>
      <c r="BD20" s="191">
        <v>6.7647058823529411</v>
      </c>
      <c r="BE20" s="191">
        <v>17.784313725490197</v>
      </c>
      <c r="BF20" s="194">
        <v>0.38037486218302091</v>
      </c>
      <c r="BG20" s="191">
        <v>11.372549019607844</v>
      </c>
      <c r="BH20" s="191">
        <v>15.372549019607844</v>
      </c>
      <c r="BI20" s="194">
        <v>0.73979591836734693</v>
      </c>
      <c r="BJ20" s="191">
        <v>10.529411764705882</v>
      </c>
      <c r="BK20" s="191">
        <v>24.058823529411764</v>
      </c>
      <c r="BL20" s="191">
        <v>34.588235294117645</v>
      </c>
      <c r="BM20" s="191">
        <v>16.274509803921568</v>
      </c>
      <c r="BN20" s="191">
        <v>13.96078431372549</v>
      </c>
      <c r="BO20" s="191">
        <v>7.7450980392156863</v>
      </c>
      <c r="BP20" s="191">
        <v>3.0784313725490198</v>
      </c>
      <c r="BQ20" s="191">
        <v>15.529411764705882</v>
      </c>
      <c r="BR20" s="191">
        <v>76.686274509803923</v>
      </c>
    </row>
    <row r="23" spans="2:70" x14ac:dyDescent="0.2">
      <c r="B23" s="2"/>
      <c r="C23" s="2"/>
      <c r="D23" s="2"/>
      <c r="E23" s="2"/>
      <c r="F23" s="2"/>
      <c r="G23" s="2"/>
      <c r="H23" s="2"/>
      <c r="I23" s="2"/>
      <c r="J23" s="3" t="s">
        <v>178</v>
      </c>
      <c r="K23" s="3"/>
      <c r="L23" s="3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BA23" s="3" t="s">
        <v>178</v>
      </c>
    </row>
    <row r="24" spans="2:70" x14ac:dyDescent="0.2">
      <c r="B24" s="197" t="s">
        <v>4</v>
      </c>
      <c r="C24" s="198" t="s">
        <v>6</v>
      </c>
      <c r="D24" s="198" t="s">
        <v>96</v>
      </c>
      <c r="E24" s="199" t="s">
        <v>7</v>
      </c>
      <c r="F24" s="199" t="s">
        <v>8</v>
      </c>
      <c r="G24" s="199" t="s">
        <v>10</v>
      </c>
      <c r="H24" s="199" t="s">
        <v>11</v>
      </c>
      <c r="I24" s="199" t="s">
        <v>12</v>
      </c>
      <c r="J24" s="199" t="s">
        <v>97</v>
      </c>
      <c r="K24" s="199" t="s">
        <v>98</v>
      </c>
      <c r="L24" s="199" t="s">
        <v>82</v>
      </c>
      <c r="M24" s="199" t="s">
        <v>99</v>
      </c>
      <c r="N24" s="199" t="s">
        <v>100</v>
      </c>
      <c r="O24" s="199" t="s">
        <v>83</v>
      </c>
      <c r="P24" s="199" t="s">
        <v>19</v>
      </c>
      <c r="Q24" s="199" t="s">
        <v>20</v>
      </c>
      <c r="R24" s="199" t="s">
        <v>21</v>
      </c>
      <c r="S24" s="199" t="s">
        <v>22</v>
      </c>
      <c r="T24" s="199" t="s">
        <v>23</v>
      </c>
      <c r="U24" s="199" t="s">
        <v>101</v>
      </c>
      <c r="V24" s="199" t="s">
        <v>25</v>
      </c>
      <c r="W24" s="199" t="s">
        <v>26</v>
      </c>
      <c r="X24" s="199" t="s">
        <v>27</v>
      </c>
      <c r="Y24" s="199" t="s">
        <v>28</v>
      </c>
      <c r="Z24" s="199" t="s">
        <v>29</v>
      </c>
      <c r="AA24" s="199" t="s">
        <v>9</v>
      </c>
      <c r="AS24" s="197" t="s">
        <v>4</v>
      </c>
      <c r="AT24" s="198" t="s">
        <v>6</v>
      </c>
      <c r="AU24" s="198" t="s">
        <v>96</v>
      </c>
      <c r="AV24" s="199" t="s">
        <v>7</v>
      </c>
      <c r="AW24" s="199" t="s">
        <v>8</v>
      </c>
      <c r="AX24" s="199" t="s">
        <v>10</v>
      </c>
      <c r="AY24" s="199" t="s">
        <v>11</v>
      </c>
      <c r="AZ24" s="199" t="s">
        <v>12</v>
      </c>
      <c r="BA24" s="199" t="s">
        <v>97</v>
      </c>
      <c r="BB24" s="199" t="s">
        <v>98</v>
      </c>
      <c r="BC24" s="199" t="s">
        <v>82</v>
      </c>
      <c r="BD24" s="199" t="s">
        <v>99</v>
      </c>
      <c r="BE24" s="199" t="s">
        <v>100</v>
      </c>
      <c r="BF24" s="199" t="s">
        <v>83</v>
      </c>
      <c r="BG24" s="199" t="s">
        <v>19</v>
      </c>
      <c r="BH24" s="199" t="s">
        <v>20</v>
      </c>
      <c r="BI24" s="199" t="s">
        <v>21</v>
      </c>
      <c r="BJ24" s="199" t="s">
        <v>22</v>
      </c>
      <c r="BK24" s="199" t="s">
        <v>23</v>
      </c>
      <c r="BL24" s="199" t="s">
        <v>101</v>
      </c>
      <c r="BM24" s="199" t="s">
        <v>25</v>
      </c>
      <c r="BN24" s="199" t="s">
        <v>26</v>
      </c>
      <c r="BO24" s="199" t="s">
        <v>27</v>
      </c>
      <c r="BP24" s="199" t="s">
        <v>28</v>
      </c>
      <c r="BQ24" s="199" t="s">
        <v>29</v>
      </c>
      <c r="BR24" s="199" t="s">
        <v>9</v>
      </c>
    </row>
    <row r="25" spans="2:70" x14ac:dyDescent="0.2">
      <c r="B25" s="200" t="str">
        <f>B14</f>
        <v>Shay Colley</v>
      </c>
      <c r="C25" s="207" t="str">
        <f t="shared" ref="C25:F25" si="22">C14</f>
        <v>G</v>
      </c>
      <c r="D25" s="207" t="str">
        <f t="shared" si="22"/>
        <v>5'8"</v>
      </c>
      <c r="E25" s="207">
        <f t="shared" si="22"/>
        <v>27</v>
      </c>
      <c r="F25" s="207">
        <f t="shared" si="22"/>
        <v>29.6</v>
      </c>
      <c r="G25" s="207">
        <f>G14/$F14</f>
        <v>0.15540540540540537</v>
      </c>
      <c r="H25" s="207">
        <f t="shared" ref="H25:AA29" si="23">H14/$F14</f>
        <v>0.40878378378378377</v>
      </c>
      <c r="I25" s="208"/>
      <c r="J25" s="207">
        <f t="shared" si="23"/>
        <v>0.11486486486486486</v>
      </c>
      <c r="K25" s="207">
        <f t="shared" si="23"/>
        <v>0.28378378378378377</v>
      </c>
      <c r="L25" s="208"/>
      <c r="M25" s="207">
        <f>M14/$F14</f>
        <v>3.7162162162162164E-2</v>
      </c>
      <c r="N25" s="207">
        <f>N14/$F14</f>
        <v>0.125</v>
      </c>
      <c r="O25" s="208"/>
      <c r="P25" s="207">
        <f t="shared" si="23"/>
        <v>0.13175675675675674</v>
      </c>
      <c r="Q25" s="207">
        <f t="shared" si="23"/>
        <v>0.16554054054054054</v>
      </c>
      <c r="R25" s="208"/>
      <c r="S25" s="207">
        <f t="shared" si="23"/>
        <v>4.3918918918918921E-2</v>
      </c>
      <c r="T25" s="207">
        <f t="shared" si="23"/>
        <v>0.13175675675675674</v>
      </c>
      <c r="U25" s="207">
        <f t="shared" si="23"/>
        <v>0.17905405405405403</v>
      </c>
      <c r="V25" s="207">
        <f t="shared" si="23"/>
        <v>0.11824324324324324</v>
      </c>
      <c r="W25" s="207">
        <f t="shared" si="23"/>
        <v>8.7837837837837843E-2</v>
      </c>
      <c r="X25" s="207">
        <f t="shared" si="23"/>
        <v>5.4054054054054057E-2</v>
      </c>
      <c r="Y25" s="207">
        <f t="shared" si="23"/>
        <v>1.0135135135135134E-2</v>
      </c>
      <c r="Z25" s="207">
        <f t="shared" si="23"/>
        <v>8.4459459459459457E-2</v>
      </c>
      <c r="AA25" s="207">
        <f t="shared" si="23"/>
        <v>0.47635135135135132</v>
      </c>
      <c r="AS25" s="200" t="str">
        <f>AS14</f>
        <v>Jenna Allen</v>
      </c>
      <c r="AT25" s="207" t="str">
        <f t="shared" ref="AT25:AW25" si="24">AT14</f>
        <v>C</v>
      </c>
      <c r="AU25" s="207" t="str">
        <f t="shared" si="24"/>
        <v>6'3"</v>
      </c>
      <c r="AV25" s="207">
        <f t="shared" si="24"/>
        <v>33</v>
      </c>
      <c r="AW25" s="207">
        <f t="shared" si="24"/>
        <v>27</v>
      </c>
      <c r="AX25" s="207">
        <f>AX14/$AW14</f>
        <v>0.18518518518518517</v>
      </c>
      <c r="AY25" s="207">
        <f t="shared" ref="AY25:BR29" si="25">AY14/$AW14</f>
        <v>0.37037037037037035</v>
      </c>
      <c r="AZ25" s="207"/>
      <c r="BA25" s="207">
        <f t="shared" si="25"/>
        <v>0.14814814814814814</v>
      </c>
      <c r="BB25" s="207">
        <f t="shared" si="25"/>
        <v>0.27407407407407408</v>
      </c>
      <c r="BC25" s="207"/>
      <c r="BD25" s="207">
        <f t="shared" si="25"/>
        <v>3.7037037037037035E-2</v>
      </c>
      <c r="BE25" s="207">
        <f t="shared" si="25"/>
        <v>9.6296296296296297E-2</v>
      </c>
      <c r="BF25" s="207"/>
      <c r="BG25" s="207">
        <f t="shared" si="25"/>
        <v>5.9259259259259262E-2</v>
      </c>
      <c r="BH25" s="207">
        <f t="shared" si="25"/>
        <v>7.407407407407407E-2</v>
      </c>
      <c r="BI25" s="207"/>
      <c r="BJ25" s="207">
        <f t="shared" si="25"/>
        <v>6.6666666666666666E-2</v>
      </c>
      <c r="BK25" s="207">
        <f t="shared" si="25"/>
        <v>0.17407407407407408</v>
      </c>
      <c r="BL25" s="207">
        <f t="shared" si="25"/>
        <v>0.24074074074074073</v>
      </c>
      <c r="BM25" s="207">
        <f t="shared" si="25"/>
        <v>7.0370370370370361E-2</v>
      </c>
      <c r="BN25" s="207">
        <f t="shared" si="25"/>
        <v>6.2962962962962957E-2</v>
      </c>
      <c r="BO25" s="207">
        <f t="shared" si="25"/>
        <v>2.9629629629629631E-2</v>
      </c>
      <c r="BP25" s="207">
        <f t="shared" si="25"/>
        <v>2.5925925925925925E-2</v>
      </c>
      <c r="BQ25" s="207">
        <f t="shared" si="25"/>
        <v>9.6296296296296297E-2</v>
      </c>
      <c r="BR25" s="207">
        <f t="shared" si="25"/>
        <v>0.46296296296296297</v>
      </c>
    </row>
    <row r="26" spans="2:70" x14ac:dyDescent="0.2">
      <c r="B26" s="200" t="str">
        <f t="shared" ref="B26:F29" si="26">B15</f>
        <v>Taryn McCutcheon</v>
      </c>
      <c r="C26" s="207" t="str">
        <f t="shared" si="26"/>
        <v>G</v>
      </c>
      <c r="D26" s="207" t="str">
        <f t="shared" si="26"/>
        <v>5'5"</v>
      </c>
      <c r="E26" s="207">
        <f t="shared" si="26"/>
        <v>33</v>
      </c>
      <c r="F26" s="207">
        <f t="shared" si="26"/>
        <v>33.200000000000003</v>
      </c>
      <c r="G26" s="207">
        <f>G15/$F15</f>
        <v>9.638554216867469E-2</v>
      </c>
      <c r="H26" s="207">
        <f t="shared" si="23"/>
        <v>0.26807228915662651</v>
      </c>
      <c r="I26" s="208"/>
      <c r="J26" s="207">
        <f t="shared" si="23"/>
        <v>2.4096385542168672E-2</v>
      </c>
      <c r="K26" s="207">
        <f t="shared" si="23"/>
        <v>8.1325301204819275E-2</v>
      </c>
      <c r="L26" s="208"/>
      <c r="M26" s="207">
        <f t="shared" si="23"/>
        <v>7.2289156626506021E-2</v>
      </c>
      <c r="N26" s="207">
        <f t="shared" si="23"/>
        <v>0.18674698795180722</v>
      </c>
      <c r="O26" s="208"/>
      <c r="P26" s="207">
        <f t="shared" si="23"/>
        <v>2.7108433734939756E-2</v>
      </c>
      <c r="Q26" s="207">
        <f t="shared" si="23"/>
        <v>3.313253012048193E-2</v>
      </c>
      <c r="R26" s="208"/>
      <c r="S26" s="207">
        <f t="shared" si="23"/>
        <v>1.2048192771084336E-2</v>
      </c>
      <c r="T26" s="207">
        <f t="shared" si="23"/>
        <v>7.5301204819277101E-2</v>
      </c>
      <c r="U26" s="207">
        <f t="shared" si="23"/>
        <v>8.7349397590361436E-2</v>
      </c>
      <c r="V26" s="207">
        <f t="shared" si="23"/>
        <v>0.11746987951807228</v>
      </c>
      <c r="W26" s="207">
        <f t="shared" si="23"/>
        <v>6.3253012048192767E-2</v>
      </c>
      <c r="X26" s="207">
        <f t="shared" si="23"/>
        <v>5.7228915662650592E-2</v>
      </c>
      <c r="Y26" s="207">
        <f t="shared" si="23"/>
        <v>6.0240963855421681E-3</v>
      </c>
      <c r="Z26" s="207">
        <f t="shared" si="23"/>
        <v>3.9156626506024098E-2</v>
      </c>
      <c r="AA26" s="207">
        <f t="shared" si="23"/>
        <v>0.28915662650602408</v>
      </c>
      <c r="AS26" s="200" t="str">
        <f t="shared" ref="AS26:AW29" si="27">AS15</f>
        <v>Nia Clouden</v>
      </c>
      <c r="AT26" s="207" t="str">
        <f t="shared" si="27"/>
        <v>G</v>
      </c>
      <c r="AU26" s="207" t="str">
        <f t="shared" si="27"/>
        <v>5'8"</v>
      </c>
      <c r="AV26" s="207">
        <f t="shared" si="27"/>
        <v>33</v>
      </c>
      <c r="AW26" s="207">
        <f t="shared" si="27"/>
        <v>29.5</v>
      </c>
      <c r="AX26" s="207">
        <f t="shared" ref="AX26:BM29" si="28">AX15/$AW15</f>
        <v>0.12881355932203389</v>
      </c>
      <c r="AY26" s="207">
        <f t="shared" si="28"/>
        <v>0.29152542372881357</v>
      </c>
      <c r="AZ26" s="207"/>
      <c r="BA26" s="207">
        <f t="shared" si="28"/>
        <v>0.10847457627118645</v>
      </c>
      <c r="BB26" s="207">
        <f t="shared" si="28"/>
        <v>0.23389830508474577</v>
      </c>
      <c r="BC26" s="207"/>
      <c r="BD26" s="207">
        <f t="shared" si="28"/>
        <v>2.0338983050847456E-2</v>
      </c>
      <c r="BE26" s="207">
        <f t="shared" si="28"/>
        <v>5.7627118644067797E-2</v>
      </c>
      <c r="BF26" s="207"/>
      <c r="BG26" s="207">
        <f t="shared" si="28"/>
        <v>0.12881355932203389</v>
      </c>
      <c r="BH26" s="207">
        <f t="shared" si="28"/>
        <v>0.16949152542372881</v>
      </c>
      <c r="BI26" s="207"/>
      <c r="BJ26" s="207">
        <f t="shared" si="28"/>
        <v>2.3728813559322031E-2</v>
      </c>
      <c r="BK26" s="207">
        <f t="shared" si="28"/>
        <v>9.8305084745762703E-2</v>
      </c>
      <c r="BL26" s="207">
        <f t="shared" si="28"/>
        <v>0.12203389830508475</v>
      </c>
      <c r="BM26" s="207">
        <f t="shared" si="28"/>
        <v>0.13220338983050847</v>
      </c>
      <c r="BN26" s="207">
        <f t="shared" si="25"/>
        <v>7.1186440677966104E-2</v>
      </c>
      <c r="BO26" s="207">
        <f t="shared" si="25"/>
        <v>4.0677966101694912E-2</v>
      </c>
      <c r="BP26" s="207">
        <f t="shared" si="25"/>
        <v>6.7796610169491532E-3</v>
      </c>
      <c r="BQ26" s="207">
        <f t="shared" si="25"/>
        <v>8.1355932203389825E-2</v>
      </c>
      <c r="BR26" s="207">
        <f t="shared" si="25"/>
        <v>0.40677966101694918</v>
      </c>
    </row>
    <row r="27" spans="2:70" x14ac:dyDescent="0.2">
      <c r="B27" s="200" t="str">
        <f t="shared" si="26"/>
        <v>Victoria Gaines</v>
      </c>
      <c r="C27" s="207" t="str">
        <f t="shared" si="26"/>
        <v>F</v>
      </c>
      <c r="D27" s="207" t="str">
        <f t="shared" si="26"/>
        <v>6'1"</v>
      </c>
      <c r="E27" s="207">
        <f t="shared" si="26"/>
        <v>33</v>
      </c>
      <c r="F27" s="207">
        <f t="shared" si="26"/>
        <v>22.3</v>
      </c>
      <c r="G27" s="207">
        <f t="shared" ref="G27:V29" si="29">G16/$F16</f>
        <v>0.1210762331838565</v>
      </c>
      <c r="H27" s="207">
        <f t="shared" si="29"/>
        <v>0.25112107623318386</v>
      </c>
      <c r="I27" s="208"/>
      <c r="J27" s="207">
        <f t="shared" si="29"/>
        <v>0.10313901345291479</v>
      </c>
      <c r="K27" s="207">
        <f t="shared" si="29"/>
        <v>0.19282511210762329</v>
      </c>
      <c r="L27" s="208"/>
      <c r="M27" s="207">
        <f t="shared" si="29"/>
        <v>1.7937219730941704E-2</v>
      </c>
      <c r="N27" s="207">
        <f t="shared" si="29"/>
        <v>6.2780269058295965E-2</v>
      </c>
      <c r="O27" s="208"/>
      <c r="P27" s="207">
        <f t="shared" si="29"/>
        <v>2.2421524663677129E-2</v>
      </c>
      <c r="Q27" s="207">
        <f t="shared" si="29"/>
        <v>4.932735426008969E-2</v>
      </c>
      <c r="R27" s="208"/>
      <c r="S27" s="207">
        <f t="shared" si="29"/>
        <v>0.10762331838565022</v>
      </c>
      <c r="T27" s="207">
        <f t="shared" si="29"/>
        <v>0.13452914798206278</v>
      </c>
      <c r="U27" s="207">
        <f t="shared" si="29"/>
        <v>0.24215246636771301</v>
      </c>
      <c r="V27" s="207">
        <f t="shared" si="29"/>
        <v>8.520179372197309E-2</v>
      </c>
      <c r="W27" s="207">
        <f t="shared" si="23"/>
        <v>5.829596412556054E-2</v>
      </c>
      <c r="X27" s="207">
        <f t="shared" si="23"/>
        <v>3.5874439461883408E-2</v>
      </c>
      <c r="Y27" s="207">
        <f t="shared" si="23"/>
        <v>2.6905829596412554E-2</v>
      </c>
      <c r="Z27" s="207">
        <f t="shared" si="23"/>
        <v>0.10762331838565022</v>
      </c>
      <c r="AA27" s="207">
        <f t="shared" si="23"/>
        <v>0.28699551569506726</v>
      </c>
      <c r="AS27" s="200" t="str">
        <f t="shared" si="27"/>
        <v>Victoria Gaines</v>
      </c>
      <c r="AT27" s="207" t="str">
        <f t="shared" si="27"/>
        <v>F</v>
      </c>
      <c r="AU27" s="207" t="str">
        <f t="shared" si="27"/>
        <v>6'1"</v>
      </c>
      <c r="AV27" s="207">
        <f t="shared" si="27"/>
        <v>33</v>
      </c>
      <c r="AW27" s="207">
        <f t="shared" si="27"/>
        <v>22.3</v>
      </c>
      <c r="AX27" s="207">
        <f t="shared" si="28"/>
        <v>0.1210762331838565</v>
      </c>
      <c r="AY27" s="207">
        <f t="shared" si="28"/>
        <v>0.25112107623318386</v>
      </c>
      <c r="AZ27" s="207"/>
      <c r="BA27" s="207">
        <f t="shared" si="28"/>
        <v>0.10313901345291479</v>
      </c>
      <c r="BB27" s="207">
        <f t="shared" si="28"/>
        <v>0.19282511210762329</v>
      </c>
      <c r="BC27" s="207"/>
      <c r="BD27" s="207">
        <f t="shared" si="28"/>
        <v>1.7937219730941704E-2</v>
      </c>
      <c r="BE27" s="207">
        <f t="shared" si="28"/>
        <v>6.2780269058295965E-2</v>
      </c>
      <c r="BF27" s="207"/>
      <c r="BG27" s="207">
        <f t="shared" si="28"/>
        <v>2.2421524663677129E-2</v>
      </c>
      <c r="BH27" s="207">
        <f t="shared" si="28"/>
        <v>4.932735426008969E-2</v>
      </c>
      <c r="BI27" s="207"/>
      <c r="BJ27" s="207">
        <f t="shared" si="28"/>
        <v>0.10762331838565022</v>
      </c>
      <c r="BK27" s="207">
        <f t="shared" si="28"/>
        <v>0.13452914798206278</v>
      </c>
      <c r="BL27" s="207">
        <f t="shared" si="28"/>
        <v>0.24215246636771301</v>
      </c>
      <c r="BM27" s="207">
        <f t="shared" si="28"/>
        <v>8.520179372197309E-2</v>
      </c>
      <c r="BN27" s="207">
        <f t="shared" si="25"/>
        <v>5.829596412556054E-2</v>
      </c>
      <c r="BO27" s="207">
        <f t="shared" si="25"/>
        <v>3.5874439461883408E-2</v>
      </c>
      <c r="BP27" s="207">
        <f t="shared" si="25"/>
        <v>2.6905829596412554E-2</v>
      </c>
      <c r="BQ27" s="207">
        <f t="shared" si="25"/>
        <v>0.10762331838565022</v>
      </c>
      <c r="BR27" s="207">
        <f t="shared" si="25"/>
        <v>0.28699551569506726</v>
      </c>
    </row>
    <row r="28" spans="2:70" x14ac:dyDescent="0.2">
      <c r="B28" s="200" t="str">
        <f t="shared" si="26"/>
        <v>Jenna Allen</v>
      </c>
      <c r="C28" s="207" t="str">
        <f t="shared" si="26"/>
        <v>C</v>
      </c>
      <c r="D28" s="207" t="str">
        <f t="shared" si="26"/>
        <v>6'3"</v>
      </c>
      <c r="E28" s="207">
        <f t="shared" si="26"/>
        <v>33</v>
      </c>
      <c r="F28" s="207">
        <f t="shared" si="26"/>
        <v>27</v>
      </c>
      <c r="G28" s="207">
        <f>G17/$F17</f>
        <v>0.18518518518518517</v>
      </c>
      <c r="H28" s="207">
        <f t="shared" si="29"/>
        <v>0.37037037037037035</v>
      </c>
      <c r="I28" s="208"/>
      <c r="J28" s="207">
        <f t="shared" si="29"/>
        <v>0.14814814814814814</v>
      </c>
      <c r="K28" s="207">
        <f t="shared" si="29"/>
        <v>0.27407407407407408</v>
      </c>
      <c r="L28" s="208"/>
      <c r="M28" s="207">
        <f t="shared" si="29"/>
        <v>3.7037037037037035E-2</v>
      </c>
      <c r="N28" s="207">
        <f t="shared" si="29"/>
        <v>9.6296296296296297E-2</v>
      </c>
      <c r="O28" s="208"/>
      <c r="P28" s="207">
        <f t="shared" si="29"/>
        <v>5.9259259259259262E-2</v>
      </c>
      <c r="Q28" s="207">
        <f t="shared" si="29"/>
        <v>7.407407407407407E-2</v>
      </c>
      <c r="R28" s="208"/>
      <c r="S28" s="207">
        <f t="shared" si="29"/>
        <v>6.6666666666666666E-2</v>
      </c>
      <c r="T28" s="207">
        <f t="shared" si="29"/>
        <v>0.17407407407407408</v>
      </c>
      <c r="U28" s="207">
        <f t="shared" si="29"/>
        <v>0.24074074074074073</v>
      </c>
      <c r="V28" s="207">
        <f t="shared" si="29"/>
        <v>7.0370370370370361E-2</v>
      </c>
      <c r="W28" s="207">
        <f t="shared" si="23"/>
        <v>6.2962962962962957E-2</v>
      </c>
      <c r="X28" s="207">
        <f t="shared" si="23"/>
        <v>2.9629629629629631E-2</v>
      </c>
      <c r="Y28" s="207">
        <f t="shared" si="23"/>
        <v>2.5925925925925925E-2</v>
      </c>
      <c r="Z28" s="207">
        <f t="shared" si="23"/>
        <v>9.6296296296296297E-2</v>
      </c>
      <c r="AA28" s="207">
        <f t="shared" si="23"/>
        <v>0.46296296296296297</v>
      </c>
      <c r="AS28" s="200" t="str">
        <f t="shared" si="27"/>
        <v>Sidney Cooks</v>
      </c>
      <c r="AT28" s="207" t="str">
        <f t="shared" si="27"/>
        <v>F</v>
      </c>
      <c r="AU28" s="207" t="str">
        <f t="shared" si="27"/>
        <v>6'4"</v>
      </c>
      <c r="AV28" s="207">
        <f t="shared" si="27"/>
        <v>30</v>
      </c>
      <c r="AW28" s="207">
        <f t="shared" si="27"/>
        <v>18.8</v>
      </c>
      <c r="AX28" s="207">
        <f>AX17/$AW17</f>
        <v>0.20744680851063829</v>
      </c>
      <c r="AY28" s="207">
        <f t="shared" si="28"/>
        <v>0.42553191489361702</v>
      </c>
      <c r="AZ28" s="207"/>
      <c r="BA28" s="207">
        <f t="shared" si="28"/>
        <v>0.16489361702127658</v>
      </c>
      <c r="BB28" s="207">
        <f t="shared" si="28"/>
        <v>0.32446808510638298</v>
      </c>
      <c r="BC28" s="207"/>
      <c r="BD28" s="207">
        <f t="shared" si="28"/>
        <v>4.2553191489361701E-2</v>
      </c>
      <c r="BE28" s="207">
        <f t="shared" si="28"/>
        <v>0.10638297872340426</v>
      </c>
      <c r="BF28" s="207"/>
      <c r="BG28" s="207">
        <f t="shared" si="28"/>
        <v>5.3191489361702128E-2</v>
      </c>
      <c r="BH28" s="207">
        <f t="shared" si="28"/>
        <v>6.9148936170212769E-2</v>
      </c>
      <c r="BI28" s="207"/>
      <c r="BJ28" s="207">
        <f t="shared" si="28"/>
        <v>7.4468085106382975E-2</v>
      </c>
      <c r="BK28" s="207">
        <f t="shared" si="28"/>
        <v>0.15957446808510636</v>
      </c>
      <c r="BL28" s="207">
        <f t="shared" si="28"/>
        <v>0.23936170212765956</v>
      </c>
      <c r="BM28" s="207">
        <f t="shared" si="28"/>
        <v>5.3191489361702128E-2</v>
      </c>
      <c r="BN28" s="207">
        <f t="shared" si="25"/>
        <v>6.9148936170212769E-2</v>
      </c>
      <c r="BO28" s="207">
        <f t="shared" si="25"/>
        <v>2.1276595744680851E-2</v>
      </c>
      <c r="BP28" s="207">
        <f t="shared" si="25"/>
        <v>5.8510638297872342E-2</v>
      </c>
      <c r="BQ28" s="207">
        <f t="shared" si="25"/>
        <v>0.10106382978723404</v>
      </c>
      <c r="BR28" s="207">
        <f t="shared" si="25"/>
        <v>0.50531914893617025</v>
      </c>
    </row>
    <row r="29" spans="2:70" x14ac:dyDescent="0.2">
      <c r="B29" s="200" t="str">
        <f t="shared" si="26"/>
        <v>Claire Hendrickson</v>
      </c>
      <c r="C29" s="207" t="str">
        <f t="shared" si="26"/>
        <v>G</v>
      </c>
      <c r="D29" s="207" t="str">
        <f t="shared" si="26"/>
        <v>5'11"</v>
      </c>
      <c r="E29" s="207">
        <f t="shared" si="26"/>
        <v>20</v>
      </c>
      <c r="F29" s="207">
        <f t="shared" si="26"/>
        <v>5.7</v>
      </c>
      <c r="G29" s="207">
        <f>G18/$F18</f>
        <v>0.10526315789473684</v>
      </c>
      <c r="H29" s="207">
        <f t="shared" si="29"/>
        <v>0.21052631578947367</v>
      </c>
      <c r="I29" s="208"/>
      <c r="J29" s="207">
        <f t="shared" si="29"/>
        <v>1.7543859649122806E-2</v>
      </c>
      <c r="K29" s="207">
        <f t="shared" si="29"/>
        <v>7.0175438596491224E-2</v>
      </c>
      <c r="L29" s="208"/>
      <c r="M29" s="207">
        <f t="shared" si="29"/>
        <v>8.771929824561403E-2</v>
      </c>
      <c r="N29" s="207">
        <f t="shared" si="29"/>
        <v>0.14035087719298245</v>
      </c>
      <c r="O29" s="208"/>
      <c r="P29" s="207">
        <f t="shared" si="29"/>
        <v>1.7543859649122806E-2</v>
      </c>
      <c r="Q29" s="207">
        <f t="shared" si="29"/>
        <v>1.7543859649122806E-2</v>
      </c>
      <c r="R29" s="208"/>
      <c r="S29" s="207">
        <f t="shared" si="29"/>
        <v>0</v>
      </c>
      <c r="T29" s="207">
        <f t="shared" si="29"/>
        <v>5.2631578947368418E-2</v>
      </c>
      <c r="U29" s="207">
        <f t="shared" si="29"/>
        <v>5.2631578947368418E-2</v>
      </c>
      <c r="V29" s="207">
        <f t="shared" si="29"/>
        <v>3.5087719298245612E-2</v>
      </c>
      <c r="W29" s="207">
        <f t="shared" si="23"/>
        <v>7.0175438596491224E-2</v>
      </c>
      <c r="X29" s="207">
        <f t="shared" si="23"/>
        <v>3.5087719298245612E-2</v>
      </c>
      <c r="Y29" s="207">
        <f t="shared" si="23"/>
        <v>0</v>
      </c>
      <c r="Z29" s="207">
        <f t="shared" si="23"/>
        <v>0.12280701754385964</v>
      </c>
      <c r="AA29" s="207">
        <f t="shared" si="23"/>
        <v>0.2807017543859649</v>
      </c>
      <c r="AS29" s="200" t="str">
        <f t="shared" si="27"/>
        <v>Taryn McCutcheon</v>
      </c>
      <c r="AT29" s="207" t="str">
        <f t="shared" si="27"/>
        <v>G</v>
      </c>
      <c r="AU29" s="207" t="str">
        <f t="shared" si="27"/>
        <v>5'5"</v>
      </c>
      <c r="AV29" s="207">
        <f t="shared" si="27"/>
        <v>33</v>
      </c>
      <c r="AW29" s="207">
        <f t="shared" si="27"/>
        <v>33.200000000000003</v>
      </c>
      <c r="AX29" s="207">
        <f t="shared" si="28"/>
        <v>9.638554216867469E-2</v>
      </c>
      <c r="AY29" s="207">
        <f t="shared" si="28"/>
        <v>0.26807228915662651</v>
      </c>
      <c r="AZ29" s="207"/>
      <c r="BA29" s="207">
        <f t="shared" si="28"/>
        <v>2.4096385542168672E-2</v>
      </c>
      <c r="BB29" s="207">
        <f t="shared" si="28"/>
        <v>8.1325301204819275E-2</v>
      </c>
      <c r="BC29" s="207"/>
      <c r="BD29" s="207">
        <f t="shared" si="28"/>
        <v>7.2289156626506021E-2</v>
      </c>
      <c r="BE29" s="207">
        <f t="shared" si="28"/>
        <v>0.18674698795180722</v>
      </c>
      <c r="BF29" s="207"/>
      <c r="BG29" s="207">
        <f t="shared" si="28"/>
        <v>2.7108433734939756E-2</v>
      </c>
      <c r="BH29" s="207">
        <f t="shared" si="28"/>
        <v>3.313253012048193E-2</v>
      </c>
      <c r="BI29" s="207"/>
      <c r="BJ29" s="207">
        <f t="shared" si="28"/>
        <v>1.2048192771084336E-2</v>
      </c>
      <c r="BK29" s="207">
        <f t="shared" si="28"/>
        <v>7.5301204819277101E-2</v>
      </c>
      <c r="BL29" s="207">
        <f t="shared" si="28"/>
        <v>8.7349397590361436E-2</v>
      </c>
      <c r="BM29" s="207">
        <f t="shared" si="28"/>
        <v>0.11746987951807228</v>
      </c>
      <c r="BN29" s="207">
        <f t="shared" si="25"/>
        <v>6.3253012048192767E-2</v>
      </c>
      <c r="BO29" s="207">
        <f t="shared" si="25"/>
        <v>5.7228915662650592E-2</v>
      </c>
      <c r="BP29" s="207">
        <f t="shared" si="25"/>
        <v>6.0240963855421681E-3</v>
      </c>
      <c r="BQ29" s="207">
        <f t="shared" si="25"/>
        <v>3.9156626506024098E-2</v>
      </c>
      <c r="BR29" s="207">
        <f t="shared" si="25"/>
        <v>0.28915662650602408</v>
      </c>
    </row>
    <row r="30" spans="2:70" x14ac:dyDescent="0.2">
      <c r="B30" s="202" t="s">
        <v>118</v>
      </c>
      <c r="C30" s="201"/>
      <c r="D30" s="201"/>
      <c r="E30" s="201"/>
      <c r="F30" s="201"/>
      <c r="G30" s="209">
        <f>SUMPRODUCT(G25:G29,$F$25:$F$29)/SUM($F$25:$F$29)</f>
        <v>0.13667232597623089</v>
      </c>
      <c r="H30" s="209">
        <f t="shared" ref="H30:AA30" si="30">SUMPRODUCT(H25:H29,$F$25:$F$29)/SUM($F$25:$F$29)</f>
        <v>0.3208828522920204</v>
      </c>
      <c r="I30" s="209"/>
      <c r="J30" s="209">
        <f t="shared" si="30"/>
        <v>8.9983022071307289E-2</v>
      </c>
      <c r="K30" s="209">
        <f t="shared" si="30"/>
        <v>0.19694397283531409</v>
      </c>
      <c r="L30" s="209"/>
      <c r="M30" s="209">
        <f t="shared" si="30"/>
        <v>4.584040747028862E-2</v>
      </c>
      <c r="N30" s="209">
        <f t="shared" si="30"/>
        <v>0.12478777589134125</v>
      </c>
      <c r="O30" s="209"/>
      <c r="P30" s="209">
        <f t="shared" si="30"/>
        <v>5.9422750424448209E-2</v>
      </c>
      <c r="Q30" s="209">
        <f t="shared" si="30"/>
        <v>7.8098471986417645E-2</v>
      </c>
      <c r="R30" s="209"/>
      <c r="S30" s="209">
        <f t="shared" si="30"/>
        <v>5.0084889643463491E-2</v>
      </c>
      <c r="T30" s="209">
        <f t="shared" si="30"/>
        <v>0.12224108658743633</v>
      </c>
      <c r="U30" s="209">
        <f t="shared" si="30"/>
        <v>0.1731748726655348</v>
      </c>
      <c r="V30" s="209">
        <f t="shared" si="30"/>
        <v>9.6774193548387094E-2</v>
      </c>
      <c r="W30" s="209">
        <f t="shared" si="30"/>
        <v>6.8760611205432934E-2</v>
      </c>
      <c r="X30" s="209">
        <f t="shared" si="30"/>
        <v>4.4991511035653645E-2</v>
      </c>
      <c r="Y30" s="209">
        <f t="shared" si="30"/>
        <v>1.528013582342954E-2</v>
      </c>
      <c r="Z30" s="209">
        <f t="shared" si="30"/>
        <v>8.0645161290322565E-2</v>
      </c>
      <c r="AA30" s="209">
        <f t="shared" si="30"/>
        <v>0.37521222410865873</v>
      </c>
      <c r="AS30" s="202" t="s">
        <v>118</v>
      </c>
      <c r="AT30" s="201"/>
      <c r="AU30" s="201"/>
      <c r="AV30" s="201"/>
      <c r="AW30" s="201"/>
      <c r="AX30" s="209">
        <f>SUMPRODUCT(AX25:AX29,$F$25:$F$29)/SUM($F$25:$F$29)</f>
        <v>0.15796734355790901</v>
      </c>
      <c r="AY30" s="209">
        <f t="shared" ref="AY30" si="31">SUMPRODUCT(AY25:AY29,$F$25:$F$29)/SUM($F$25:$F$29)</f>
        <v>0.333268088124618</v>
      </c>
      <c r="AZ30" s="209"/>
      <c r="BA30" s="209">
        <f t="shared" ref="BA30:BB30" si="32">SUMPRODUCT(BA25:BA29,$F$25:$F$29)/SUM($F$25:$F$29)</f>
        <v>0.12628198789943468</v>
      </c>
      <c r="BB30" s="209">
        <f t="shared" si="32"/>
        <v>0.24959430251397249</v>
      </c>
      <c r="BC30" s="209"/>
      <c r="BD30" s="209">
        <f t="shared" ref="BD30:BE30" si="33">SUMPRODUCT(BD25:BD29,$F$25:$F$29)/SUM($F$25:$F$29)</f>
        <v>3.1685355658474385E-2</v>
      </c>
      <c r="BE30" s="209">
        <f t="shared" si="33"/>
        <v>8.5741841818426465E-2</v>
      </c>
      <c r="BF30" s="209"/>
      <c r="BG30" s="209">
        <f t="shared" ref="BG30:BH30" si="34">SUMPRODUCT(BG25:BG29,$F$25:$F$29)/SUM($F$25:$F$29)</f>
        <v>6.8942041838885512E-2</v>
      </c>
      <c r="BH30" s="209">
        <f t="shared" si="34"/>
        <v>9.3171374659956521E-2</v>
      </c>
      <c r="BI30" s="209"/>
      <c r="BJ30" s="209">
        <f t="shared" ref="BJ30:BR30" si="35">SUMPRODUCT(BJ25:BJ29,$F$25:$F$29)/SUM($F$25:$F$29)</f>
        <v>6.1463861970885783E-2</v>
      </c>
      <c r="BK30" s="209">
        <f t="shared" si="35"/>
        <v>0.13713114526247594</v>
      </c>
      <c r="BL30" s="209">
        <f t="shared" si="35"/>
        <v>0.19981416700650767</v>
      </c>
      <c r="BM30" s="209">
        <f t="shared" si="35"/>
        <v>8.8946214188071429E-2</v>
      </c>
      <c r="BN30" s="209">
        <f t="shared" si="35"/>
        <v>6.5829006617000183E-2</v>
      </c>
      <c r="BO30" s="209">
        <f t="shared" si="35"/>
        <v>3.3346506078071297E-2</v>
      </c>
      <c r="BP30" s="209">
        <f t="shared" si="35"/>
        <v>2.7220855149492889E-2</v>
      </c>
      <c r="BQ30" s="209">
        <f t="shared" si="35"/>
        <v>9.2557754625318914E-2</v>
      </c>
      <c r="BR30" s="209">
        <f t="shared" si="35"/>
        <v>0.41511543499004538</v>
      </c>
    </row>
    <row r="31" spans="2:70" x14ac:dyDescent="0.2">
      <c r="B31" s="203" t="s">
        <v>119</v>
      </c>
      <c r="C31" s="201"/>
      <c r="D31" s="201"/>
      <c r="E31" s="201"/>
      <c r="F31" s="201"/>
      <c r="G31" s="204"/>
      <c r="H31" s="204"/>
      <c r="I31" s="205"/>
      <c r="J31" s="204"/>
      <c r="K31" s="204"/>
      <c r="L31" s="205"/>
      <c r="M31" s="204"/>
      <c r="N31" s="204"/>
      <c r="O31" s="205"/>
      <c r="P31" s="204"/>
      <c r="Q31" s="204"/>
      <c r="R31" s="205"/>
      <c r="S31" s="204"/>
      <c r="T31" s="204"/>
      <c r="U31" s="204"/>
      <c r="V31" s="204"/>
      <c r="W31" s="204"/>
      <c r="X31" s="204"/>
      <c r="Y31" s="204"/>
      <c r="Z31" s="204"/>
      <c r="AA31" s="204"/>
      <c r="AS31" s="203" t="s">
        <v>119</v>
      </c>
      <c r="AT31" s="201"/>
      <c r="AU31" s="201"/>
      <c r="AV31" s="201"/>
      <c r="AW31" s="201"/>
      <c r="AX31" s="204"/>
      <c r="AY31" s="204"/>
      <c r="AZ31" s="205"/>
      <c r="BA31" s="204"/>
      <c r="BB31" s="204"/>
      <c r="BC31" s="205"/>
      <c r="BD31" s="204"/>
      <c r="BE31" s="204"/>
      <c r="BF31" s="205"/>
      <c r="BG31" s="204"/>
      <c r="BH31" s="204"/>
      <c r="BI31" s="205"/>
      <c r="BJ31" s="204"/>
      <c r="BK31" s="204"/>
      <c r="BL31" s="204"/>
      <c r="BM31" s="204"/>
      <c r="BN31" s="204"/>
      <c r="BO31" s="204"/>
      <c r="BP31" s="204"/>
      <c r="BQ31" s="204"/>
      <c r="BR31" s="204"/>
    </row>
    <row r="34" spans="2:63" x14ac:dyDescent="0.2">
      <c r="J34" s="4" t="s">
        <v>120</v>
      </c>
      <c r="BA34" s="4" t="s">
        <v>120</v>
      </c>
    </row>
    <row r="35" spans="2:63" x14ac:dyDescent="0.2">
      <c r="B35" s="196" t="s">
        <v>4</v>
      </c>
      <c r="C35" s="196" t="s">
        <v>6</v>
      </c>
      <c r="D35" s="196" t="s">
        <v>96</v>
      </c>
      <c r="E35" s="191" t="s">
        <v>7</v>
      </c>
      <c r="F35" s="191" t="s">
        <v>8</v>
      </c>
      <c r="G35" s="191" t="s">
        <v>121</v>
      </c>
      <c r="H35" s="191" t="s">
        <v>122</v>
      </c>
      <c r="I35" s="191" t="s">
        <v>123</v>
      </c>
      <c r="J35" s="191" t="s">
        <v>124</v>
      </c>
      <c r="K35" s="191" t="s">
        <v>125</v>
      </c>
      <c r="L35" s="191" t="s">
        <v>84</v>
      </c>
      <c r="M35" s="191" t="s">
        <v>85</v>
      </c>
      <c r="N35" s="191" t="s">
        <v>126</v>
      </c>
      <c r="O35" s="191" t="s">
        <v>86</v>
      </c>
      <c r="P35" s="191" t="s">
        <v>127</v>
      </c>
      <c r="Q35" s="191" t="s">
        <v>128</v>
      </c>
      <c r="R35" s="191" t="s">
        <v>129</v>
      </c>
      <c r="S35" s="191" t="s">
        <v>87</v>
      </c>
      <c r="T35" s="191" t="s">
        <v>130</v>
      </c>
      <c r="AS35" s="196" t="s">
        <v>4</v>
      </c>
      <c r="AT35" s="196" t="s">
        <v>6</v>
      </c>
      <c r="AU35" s="196" t="s">
        <v>96</v>
      </c>
      <c r="AV35" s="191" t="s">
        <v>7</v>
      </c>
      <c r="AW35" s="191" t="s">
        <v>8</v>
      </c>
      <c r="AX35" s="191" t="s">
        <v>121</v>
      </c>
      <c r="AY35" s="191" t="s">
        <v>122</v>
      </c>
      <c r="AZ35" s="191" t="s">
        <v>123</v>
      </c>
      <c r="BA35" s="191" t="s">
        <v>124</v>
      </c>
      <c r="BB35" s="191" t="s">
        <v>125</v>
      </c>
      <c r="BC35" s="191" t="s">
        <v>84</v>
      </c>
      <c r="BD35" s="191" t="s">
        <v>85</v>
      </c>
      <c r="BE35" s="191" t="s">
        <v>126</v>
      </c>
      <c r="BF35" s="191" t="s">
        <v>86</v>
      </c>
      <c r="BG35" s="191" t="s">
        <v>127</v>
      </c>
      <c r="BH35" s="191" t="s">
        <v>128</v>
      </c>
      <c r="BI35" s="191" t="s">
        <v>129</v>
      </c>
      <c r="BJ35" s="191" t="s">
        <v>87</v>
      </c>
      <c r="BK35" s="191" t="s">
        <v>130</v>
      </c>
    </row>
    <row r="36" spans="2:63" x14ac:dyDescent="0.2">
      <c r="B36" s="190" t="str">
        <f>B25</f>
        <v>Shay Colley</v>
      </c>
      <c r="C36" s="191" t="str">
        <f t="shared" ref="C36:L40" si="36">VLOOKUP($B36,$B$61:$T$74,C$11,FALSE)</f>
        <v>G</v>
      </c>
      <c r="D36" s="191" t="str">
        <f t="shared" si="36"/>
        <v>5'8"</v>
      </c>
      <c r="E36" s="206">
        <f t="shared" si="36"/>
        <v>27</v>
      </c>
      <c r="F36" s="206">
        <f t="shared" si="36"/>
        <v>29.6</v>
      </c>
      <c r="G36" s="191">
        <f t="shared" si="36"/>
        <v>27.1</v>
      </c>
      <c r="H36" s="191">
        <f t="shared" si="36"/>
        <v>0.98</v>
      </c>
      <c r="I36" s="191">
        <f t="shared" si="36"/>
        <v>42.2</v>
      </c>
      <c r="J36" s="191">
        <f t="shared" si="36"/>
        <v>25.9</v>
      </c>
      <c r="K36" s="191">
        <f t="shared" si="36"/>
        <v>21.5</v>
      </c>
      <c r="L36" s="191">
        <f t="shared" si="36"/>
        <v>4.8</v>
      </c>
      <c r="M36" s="191">
        <f t="shared" ref="M36:T40" si="37">VLOOKUP($B36,$B$61:$T$74,M$11,FALSE)</f>
        <v>14.6</v>
      </c>
      <c r="N36" s="191">
        <f t="shared" si="37"/>
        <v>9.6</v>
      </c>
      <c r="O36" s="191">
        <f t="shared" si="37"/>
        <v>22.5</v>
      </c>
      <c r="P36" s="191">
        <f t="shared" si="37"/>
        <v>15.4</v>
      </c>
      <c r="Q36" s="191">
        <f t="shared" si="37"/>
        <v>1.34</v>
      </c>
      <c r="R36" s="191">
        <f t="shared" si="37"/>
        <v>2.9</v>
      </c>
      <c r="S36" s="191">
        <f t="shared" si="37"/>
        <v>1</v>
      </c>
      <c r="T36" s="191">
        <f t="shared" si="37"/>
        <v>4.7</v>
      </c>
      <c r="AS36" s="190" t="str">
        <f>AS25</f>
        <v>Jenna Allen</v>
      </c>
      <c r="AT36" s="191" t="str">
        <f t="shared" ref="AT36:BC40" si="38">VLOOKUP($AS36,$B$61:$T$74,AT$11,FALSE)</f>
        <v>C</v>
      </c>
      <c r="AU36" s="191" t="str">
        <f t="shared" si="38"/>
        <v>6'3"</v>
      </c>
      <c r="AV36" s="191">
        <f t="shared" si="38"/>
        <v>33</v>
      </c>
      <c r="AW36" s="191">
        <f t="shared" si="38"/>
        <v>27</v>
      </c>
      <c r="AX36" s="191">
        <f t="shared" si="38"/>
        <v>22.1</v>
      </c>
      <c r="AY36" s="191">
        <f t="shared" si="38"/>
        <v>1.1399999999999999</v>
      </c>
      <c r="AZ36" s="191">
        <f t="shared" si="38"/>
        <v>54.7</v>
      </c>
      <c r="BA36" s="191">
        <f t="shared" si="38"/>
        <v>23.8</v>
      </c>
      <c r="BB36" s="191">
        <f t="shared" si="38"/>
        <v>11.2</v>
      </c>
      <c r="BC36" s="191">
        <f t="shared" si="38"/>
        <v>7.3</v>
      </c>
      <c r="BD36" s="191">
        <f t="shared" ref="BD36:BK40" si="39">VLOOKUP($AS36,$B$61:$T$74,BD$11,FALSE)</f>
        <v>19.100000000000001</v>
      </c>
      <c r="BE36" s="191">
        <f t="shared" si="39"/>
        <v>13.1</v>
      </c>
      <c r="BF36" s="191">
        <f t="shared" si="39"/>
        <v>14.2</v>
      </c>
      <c r="BG36" s="191">
        <f t="shared" si="39"/>
        <v>13.6</v>
      </c>
      <c r="BH36" s="191">
        <f t="shared" si="39"/>
        <v>1.1100000000000001</v>
      </c>
      <c r="BI36" s="191">
        <f t="shared" si="39"/>
        <v>1.7</v>
      </c>
      <c r="BJ36" s="191">
        <f t="shared" si="39"/>
        <v>2.5</v>
      </c>
      <c r="BK36" s="191">
        <f t="shared" si="39"/>
        <v>5.3</v>
      </c>
    </row>
    <row r="37" spans="2:63" x14ac:dyDescent="0.2">
      <c r="B37" s="190" t="str">
        <f t="shared" ref="B37:B40" si="40">B26</f>
        <v>Taryn McCutcheon</v>
      </c>
      <c r="C37" s="191" t="str">
        <f t="shared" si="36"/>
        <v>G</v>
      </c>
      <c r="D37" s="191" t="str">
        <f t="shared" si="36"/>
        <v>5'5"</v>
      </c>
      <c r="E37" s="206">
        <f t="shared" si="36"/>
        <v>33</v>
      </c>
      <c r="F37" s="206">
        <f t="shared" si="36"/>
        <v>33.200000000000003</v>
      </c>
      <c r="G37" s="191">
        <f t="shared" si="36"/>
        <v>16.3</v>
      </c>
      <c r="H37" s="191">
        <f t="shared" si="36"/>
        <v>1.02</v>
      </c>
      <c r="I37" s="191">
        <f t="shared" si="36"/>
        <v>48.8</v>
      </c>
      <c r="J37" s="191">
        <f t="shared" si="36"/>
        <v>65.599999999999994</v>
      </c>
      <c r="K37" s="191">
        <f t="shared" si="36"/>
        <v>16</v>
      </c>
      <c r="L37" s="191">
        <f t="shared" si="36"/>
        <v>1.4</v>
      </c>
      <c r="M37" s="191">
        <f t="shared" si="37"/>
        <v>8.1</v>
      </c>
      <c r="N37" s="191">
        <f t="shared" si="37"/>
        <v>4.7</v>
      </c>
      <c r="O37" s="191">
        <f t="shared" si="37"/>
        <v>20.2</v>
      </c>
      <c r="P37" s="191">
        <f t="shared" si="37"/>
        <v>18.2</v>
      </c>
      <c r="Q37" s="191">
        <f t="shared" si="37"/>
        <v>1.88</v>
      </c>
      <c r="R37" s="191">
        <f t="shared" si="37"/>
        <v>3.2</v>
      </c>
      <c r="S37" s="191">
        <f t="shared" si="37"/>
        <v>0.6</v>
      </c>
      <c r="T37" s="191">
        <f t="shared" si="37"/>
        <v>2.2000000000000002</v>
      </c>
      <c r="AS37" s="190" t="str">
        <f t="shared" ref="AS37:AS40" si="41">AS26</f>
        <v>Nia Clouden</v>
      </c>
      <c r="AT37" s="191" t="str">
        <f t="shared" si="38"/>
        <v>G</v>
      </c>
      <c r="AU37" s="191" t="str">
        <f t="shared" si="38"/>
        <v>5'8"</v>
      </c>
      <c r="AV37" s="191">
        <f t="shared" si="38"/>
        <v>33</v>
      </c>
      <c r="AW37" s="191">
        <f t="shared" si="38"/>
        <v>29.5</v>
      </c>
      <c r="AX37" s="191">
        <f t="shared" si="38"/>
        <v>20.9</v>
      </c>
      <c r="AY37" s="191">
        <f t="shared" si="38"/>
        <v>1.0900000000000001</v>
      </c>
      <c r="AZ37" s="191">
        <f t="shared" si="38"/>
        <v>47.9</v>
      </c>
      <c r="BA37" s="191">
        <f t="shared" si="38"/>
        <v>15.7</v>
      </c>
      <c r="BB37" s="191">
        <f t="shared" si="38"/>
        <v>25.7</v>
      </c>
      <c r="BC37" s="191">
        <f t="shared" si="38"/>
        <v>2.6</v>
      </c>
      <c r="BD37" s="191">
        <f t="shared" si="39"/>
        <v>10.8</v>
      </c>
      <c r="BE37" s="191">
        <f t="shared" si="39"/>
        <v>6.7</v>
      </c>
      <c r="BF37" s="191">
        <f t="shared" si="39"/>
        <v>24.2</v>
      </c>
      <c r="BG37" s="191">
        <f t="shared" si="39"/>
        <v>16.100000000000001</v>
      </c>
      <c r="BH37" s="191">
        <f t="shared" si="39"/>
        <v>1.86</v>
      </c>
      <c r="BI37" s="191">
        <f t="shared" si="39"/>
        <v>2.2000000000000002</v>
      </c>
      <c r="BJ37" s="191">
        <f t="shared" si="39"/>
        <v>0.7</v>
      </c>
      <c r="BK37" s="191">
        <f t="shared" si="39"/>
        <v>4.4000000000000004</v>
      </c>
    </row>
    <row r="38" spans="2:63" x14ac:dyDescent="0.2">
      <c r="B38" s="190" t="str">
        <f t="shared" si="40"/>
        <v>Victoria Gaines</v>
      </c>
      <c r="C38" s="191" t="str">
        <f t="shared" si="36"/>
        <v>F</v>
      </c>
      <c r="D38" s="191" t="str">
        <f t="shared" si="36"/>
        <v>6'1"</v>
      </c>
      <c r="E38" s="206">
        <f t="shared" si="36"/>
        <v>33</v>
      </c>
      <c r="F38" s="206">
        <f t="shared" si="36"/>
        <v>22.3</v>
      </c>
      <c r="G38" s="191">
        <f t="shared" si="36"/>
        <v>15.7</v>
      </c>
      <c r="H38" s="191">
        <f t="shared" si="36"/>
        <v>1.05</v>
      </c>
      <c r="I38" s="191">
        <f t="shared" si="36"/>
        <v>52.2</v>
      </c>
      <c r="J38" s="191">
        <f t="shared" si="36"/>
        <v>22.2</v>
      </c>
      <c r="K38" s="191">
        <f t="shared" si="36"/>
        <v>10.5</v>
      </c>
      <c r="L38" s="191">
        <f t="shared" si="36"/>
        <v>11.4</v>
      </c>
      <c r="M38" s="191">
        <f t="shared" si="37"/>
        <v>14.6</v>
      </c>
      <c r="N38" s="191">
        <f t="shared" si="37"/>
        <v>13</v>
      </c>
      <c r="O38" s="191">
        <f t="shared" si="37"/>
        <v>15.3</v>
      </c>
      <c r="P38" s="191">
        <f t="shared" si="37"/>
        <v>17.8</v>
      </c>
      <c r="Q38" s="191">
        <f t="shared" si="37"/>
        <v>1.43</v>
      </c>
      <c r="R38" s="191">
        <f t="shared" si="37"/>
        <v>2</v>
      </c>
      <c r="S38" s="191">
        <f t="shared" si="37"/>
        <v>2.5</v>
      </c>
      <c r="T38" s="191">
        <f t="shared" si="37"/>
        <v>5.9</v>
      </c>
      <c r="AS38" s="190" t="str">
        <f t="shared" si="41"/>
        <v>Victoria Gaines</v>
      </c>
      <c r="AT38" s="191" t="str">
        <f t="shared" si="38"/>
        <v>F</v>
      </c>
      <c r="AU38" s="191" t="str">
        <f t="shared" si="38"/>
        <v>6'1"</v>
      </c>
      <c r="AV38" s="191">
        <f t="shared" si="38"/>
        <v>33</v>
      </c>
      <c r="AW38" s="191">
        <f t="shared" si="38"/>
        <v>22.3</v>
      </c>
      <c r="AX38" s="191">
        <f t="shared" si="38"/>
        <v>15.7</v>
      </c>
      <c r="AY38" s="191">
        <f t="shared" si="38"/>
        <v>1.05</v>
      </c>
      <c r="AZ38" s="191">
        <f t="shared" si="38"/>
        <v>52.2</v>
      </c>
      <c r="BA38" s="191">
        <f t="shared" si="38"/>
        <v>22.2</v>
      </c>
      <c r="BB38" s="191">
        <f t="shared" si="38"/>
        <v>10.5</v>
      </c>
      <c r="BC38" s="191">
        <f t="shared" si="38"/>
        <v>11.4</v>
      </c>
      <c r="BD38" s="191">
        <f t="shared" si="39"/>
        <v>14.6</v>
      </c>
      <c r="BE38" s="191">
        <f t="shared" si="39"/>
        <v>13</v>
      </c>
      <c r="BF38" s="191">
        <f t="shared" si="39"/>
        <v>15.3</v>
      </c>
      <c r="BG38" s="191">
        <f t="shared" si="39"/>
        <v>17.8</v>
      </c>
      <c r="BH38" s="191">
        <f t="shared" si="39"/>
        <v>1.43</v>
      </c>
      <c r="BI38" s="191">
        <f t="shared" si="39"/>
        <v>2</v>
      </c>
      <c r="BJ38" s="191">
        <f t="shared" si="39"/>
        <v>2.5</v>
      </c>
      <c r="BK38" s="191">
        <f t="shared" si="39"/>
        <v>5.9</v>
      </c>
    </row>
    <row r="39" spans="2:63" x14ac:dyDescent="0.2">
      <c r="B39" s="190" t="str">
        <f t="shared" si="40"/>
        <v>Jenna Allen</v>
      </c>
      <c r="C39" s="191" t="str">
        <f t="shared" si="36"/>
        <v>C</v>
      </c>
      <c r="D39" s="191" t="str">
        <f t="shared" si="36"/>
        <v>6'3"</v>
      </c>
      <c r="E39" s="206">
        <f t="shared" si="36"/>
        <v>33</v>
      </c>
      <c r="F39" s="206">
        <f t="shared" si="36"/>
        <v>27</v>
      </c>
      <c r="G39" s="191">
        <f t="shared" si="36"/>
        <v>22.1</v>
      </c>
      <c r="H39" s="191">
        <f t="shared" si="36"/>
        <v>1.1399999999999999</v>
      </c>
      <c r="I39" s="191">
        <f t="shared" si="36"/>
        <v>54.7</v>
      </c>
      <c r="J39" s="191">
        <f t="shared" si="36"/>
        <v>23.8</v>
      </c>
      <c r="K39" s="191">
        <f t="shared" si="36"/>
        <v>11.2</v>
      </c>
      <c r="L39" s="191">
        <f t="shared" si="36"/>
        <v>7.3</v>
      </c>
      <c r="M39" s="191">
        <f t="shared" si="37"/>
        <v>19.100000000000001</v>
      </c>
      <c r="N39" s="191">
        <f t="shared" si="37"/>
        <v>13.1</v>
      </c>
      <c r="O39" s="191">
        <f t="shared" si="37"/>
        <v>14.2</v>
      </c>
      <c r="P39" s="191">
        <f t="shared" si="37"/>
        <v>13.6</v>
      </c>
      <c r="Q39" s="191">
        <f t="shared" si="37"/>
        <v>1.1100000000000001</v>
      </c>
      <c r="R39" s="191">
        <f t="shared" si="37"/>
        <v>1.7</v>
      </c>
      <c r="S39" s="191">
        <f t="shared" si="37"/>
        <v>2.5</v>
      </c>
      <c r="T39" s="191">
        <f t="shared" si="37"/>
        <v>5.3</v>
      </c>
      <c r="AS39" s="190" t="str">
        <f t="shared" si="41"/>
        <v>Sidney Cooks</v>
      </c>
      <c r="AT39" s="191" t="str">
        <f t="shared" si="38"/>
        <v>F</v>
      </c>
      <c r="AU39" s="191" t="str">
        <f t="shared" si="38"/>
        <v>6'4"</v>
      </c>
      <c r="AV39" s="191">
        <f t="shared" si="38"/>
        <v>30</v>
      </c>
      <c r="AW39" s="191">
        <f t="shared" si="38"/>
        <v>18.8</v>
      </c>
      <c r="AX39" s="191">
        <f t="shared" si="38"/>
        <v>24.9</v>
      </c>
      <c r="AY39" s="191">
        <f t="shared" si="38"/>
        <v>1.1000000000000001</v>
      </c>
      <c r="AZ39" s="191">
        <f t="shared" si="38"/>
        <v>53.1</v>
      </c>
      <c r="BA39" s="191">
        <f t="shared" si="38"/>
        <v>22.8</v>
      </c>
      <c r="BB39" s="191">
        <f t="shared" si="38"/>
        <v>9</v>
      </c>
      <c r="BC39" s="191">
        <f t="shared" si="38"/>
        <v>8.1</v>
      </c>
      <c r="BD39" s="191">
        <f t="shared" si="39"/>
        <v>17.7</v>
      </c>
      <c r="BE39" s="191">
        <f t="shared" si="39"/>
        <v>12.8</v>
      </c>
      <c r="BF39" s="191">
        <f t="shared" si="39"/>
        <v>11.5</v>
      </c>
      <c r="BG39" s="191">
        <f t="shared" si="39"/>
        <v>13.4</v>
      </c>
      <c r="BH39" s="191">
        <f t="shared" si="39"/>
        <v>0.78</v>
      </c>
      <c r="BI39" s="191">
        <f t="shared" si="39"/>
        <v>1.3</v>
      </c>
      <c r="BJ39" s="191">
        <f t="shared" si="39"/>
        <v>5.5</v>
      </c>
      <c r="BK39" s="191">
        <f t="shared" si="39"/>
        <v>5.6</v>
      </c>
    </row>
    <row r="40" spans="2:63" x14ac:dyDescent="0.2">
      <c r="B40" s="190" t="str">
        <f t="shared" si="40"/>
        <v>Claire Hendrickson</v>
      </c>
      <c r="C40" s="191" t="str">
        <f t="shared" si="36"/>
        <v>G</v>
      </c>
      <c r="D40" s="191" t="str">
        <f t="shared" si="36"/>
        <v>5'11"</v>
      </c>
      <c r="E40" s="206">
        <f t="shared" si="36"/>
        <v>20</v>
      </c>
      <c r="F40" s="206">
        <f t="shared" si="36"/>
        <v>5.7</v>
      </c>
      <c r="G40" s="191">
        <f t="shared" si="36"/>
        <v>14.1</v>
      </c>
      <c r="H40" s="191">
        <f t="shared" si="36"/>
        <v>1.23</v>
      </c>
      <c r="I40" s="191">
        <f t="shared" si="36"/>
        <v>62</v>
      </c>
      <c r="J40" s="191">
        <f t="shared" si="36"/>
        <v>65.5</v>
      </c>
      <c r="K40" s="191">
        <f t="shared" si="36"/>
        <v>10.6</v>
      </c>
      <c r="L40" s="191">
        <f t="shared" si="36"/>
        <v>0</v>
      </c>
      <c r="M40" s="191">
        <f t="shared" si="37"/>
        <v>5.8</v>
      </c>
      <c r="N40" s="191">
        <f t="shared" si="37"/>
        <v>2.9</v>
      </c>
      <c r="O40" s="191">
        <f t="shared" si="37"/>
        <v>7.6</v>
      </c>
      <c r="P40" s="191">
        <f t="shared" si="37"/>
        <v>23.6</v>
      </c>
      <c r="Q40" s="191">
        <f t="shared" si="37"/>
        <v>0.62</v>
      </c>
      <c r="R40" s="191">
        <f t="shared" si="37"/>
        <v>2.4</v>
      </c>
      <c r="S40" s="191">
        <f t="shared" si="37"/>
        <v>0</v>
      </c>
      <c r="T40" s="191">
        <f t="shared" si="37"/>
        <v>6.8</v>
      </c>
      <c r="AS40" s="190" t="str">
        <f t="shared" si="41"/>
        <v>Taryn McCutcheon</v>
      </c>
      <c r="AT40" s="191" t="str">
        <f t="shared" si="38"/>
        <v>G</v>
      </c>
      <c r="AU40" s="191" t="str">
        <f t="shared" si="38"/>
        <v>5'5"</v>
      </c>
      <c r="AV40" s="191">
        <f t="shared" si="38"/>
        <v>33</v>
      </c>
      <c r="AW40" s="191">
        <f t="shared" si="38"/>
        <v>33.200000000000003</v>
      </c>
      <c r="AX40" s="191">
        <f t="shared" si="38"/>
        <v>16.3</v>
      </c>
      <c r="AY40" s="191">
        <f t="shared" si="38"/>
        <v>1.02</v>
      </c>
      <c r="AZ40" s="191">
        <f t="shared" si="38"/>
        <v>48.8</v>
      </c>
      <c r="BA40" s="191">
        <f t="shared" si="38"/>
        <v>65.599999999999994</v>
      </c>
      <c r="BB40" s="191">
        <f t="shared" si="38"/>
        <v>16</v>
      </c>
      <c r="BC40" s="191">
        <f t="shared" si="38"/>
        <v>1.4</v>
      </c>
      <c r="BD40" s="191">
        <f t="shared" si="39"/>
        <v>8.1</v>
      </c>
      <c r="BE40" s="191">
        <f t="shared" si="39"/>
        <v>4.7</v>
      </c>
      <c r="BF40" s="191">
        <f t="shared" si="39"/>
        <v>20.2</v>
      </c>
      <c r="BG40" s="191">
        <f t="shared" si="39"/>
        <v>18.2</v>
      </c>
      <c r="BH40" s="191">
        <f t="shared" si="39"/>
        <v>1.88</v>
      </c>
      <c r="BI40" s="191">
        <f t="shared" si="39"/>
        <v>3.2</v>
      </c>
      <c r="BJ40" s="191">
        <f t="shared" si="39"/>
        <v>0.6</v>
      </c>
      <c r="BK40" s="191">
        <f t="shared" si="39"/>
        <v>2.2000000000000002</v>
      </c>
    </row>
    <row r="41" spans="2:63" x14ac:dyDescent="0.2">
      <c r="B41" s="202" t="s">
        <v>179</v>
      </c>
      <c r="C41" s="191"/>
      <c r="D41" s="196"/>
      <c r="E41" s="196"/>
      <c r="F41" s="196">
        <f t="shared" ref="F41" si="42">AVERAGE(F$36:F$40)</f>
        <v>23.560000000000002</v>
      </c>
      <c r="G41" s="196">
        <f>SUMPRODUCT(G36:G40,$F$36:$F$40)/SUM($F$36:$F$40)</f>
        <v>20.123089983022069</v>
      </c>
      <c r="H41" s="196">
        <f t="shared" ref="H41:S41" si="43">SUMPRODUCT(H36:H40,$F$36:$F$40)/SUM($F$36:$F$40)</f>
        <v>1.0532937181663837</v>
      </c>
      <c r="I41" s="196">
        <f t="shared" si="43"/>
        <v>49.77623089983021</v>
      </c>
      <c r="J41" s="196">
        <f t="shared" si="43"/>
        <v>37.823174872665525</v>
      </c>
      <c r="K41" s="196">
        <f t="shared" si="43"/>
        <v>14.97937181663837</v>
      </c>
      <c r="L41" s="196">
        <f t="shared" si="43"/>
        <v>5.4319185059422743</v>
      </c>
      <c r="M41" s="196">
        <f t="shared" si="43"/>
        <v>13.373684210526315</v>
      </c>
      <c r="N41" s="196">
        <f t="shared" si="43"/>
        <v>9.340662139219015</v>
      </c>
      <c r="O41" s="196">
        <f t="shared" si="43"/>
        <v>17.865449915110357</v>
      </c>
      <c r="P41" s="196">
        <f t="shared" si="43"/>
        <v>16.627674023769099</v>
      </c>
      <c r="Q41" s="196">
        <f t="shared" si="43"/>
        <v>1.4216723259762309</v>
      </c>
      <c r="R41" s="196">
        <f t="shared" si="43"/>
        <v>2.5149405772495754</v>
      </c>
      <c r="S41" s="196">
        <f t="shared" si="43"/>
        <v>1.4666383701188455</v>
      </c>
      <c r="T41" s="196">
        <f>SUMPRODUCT(T36:T40,$F$36:$F$40)/SUM($F$36:$F$40)</f>
        <v>4.4617147707979621</v>
      </c>
      <c r="AS41" s="202" t="s">
        <v>179</v>
      </c>
      <c r="AT41" s="191"/>
      <c r="AU41" s="196"/>
      <c r="AV41" s="196"/>
      <c r="AW41" s="196">
        <f t="shared" ref="AW41" si="44">AVERAGE(AW$36:AW$40)</f>
        <v>26.160000000000004</v>
      </c>
      <c r="AX41" s="196">
        <f>SUMPRODUCT(AX36:AX40,$F$36:$F$40)/SUM($F$36:$F$40)</f>
        <v>20.911375212224105</v>
      </c>
      <c r="AY41" s="196">
        <f t="shared" ref="AY41:BJ41" si="45">SUMPRODUCT(AY36:AY40,$F$36:$F$40)/SUM($F$36:$F$40)</f>
        <v>1.0938964346349747</v>
      </c>
      <c r="AZ41" s="196">
        <f t="shared" si="45"/>
        <v>51.658064516129031</v>
      </c>
      <c r="BA41" s="196">
        <f t="shared" si="45"/>
        <v>23.007640067911716</v>
      </c>
      <c r="BB41" s="196">
        <f t="shared" si="45"/>
        <v>14.882088285229202</v>
      </c>
      <c r="BC41" s="196">
        <f t="shared" si="45"/>
        <v>6.649405772495756</v>
      </c>
      <c r="BD41" s="196">
        <f t="shared" si="45"/>
        <v>15.055772495755518</v>
      </c>
      <c r="BE41" s="196">
        <f t="shared" si="45"/>
        <v>10.802122241086588</v>
      </c>
      <c r="BF41" s="196">
        <f t="shared" si="45"/>
        <v>16.898047538200338</v>
      </c>
      <c r="BG41" s="196">
        <f t="shared" si="45"/>
        <v>15.276400679117147</v>
      </c>
      <c r="BH41" s="196">
        <f t="shared" si="45"/>
        <v>1.3435738539898132</v>
      </c>
      <c r="BI41" s="196">
        <f t="shared" si="45"/>
        <v>1.8786078098471986</v>
      </c>
      <c r="BJ41" s="196">
        <f t="shared" si="45"/>
        <v>2.5883701188455008</v>
      </c>
      <c r="BK41" s="196">
        <f>SUMPRODUCT(BK36:BK40,$F$36:$F$40)/SUM($F$36:$F$40)</f>
        <v>5.0786926994906612</v>
      </c>
    </row>
    <row r="42" spans="2:63" x14ac:dyDescent="0.2">
      <c r="B42" s="203" t="s">
        <v>180</v>
      </c>
      <c r="C42" s="191"/>
      <c r="D42" s="196"/>
      <c r="E42" s="196"/>
      <c r="F42" s="196"/>
      <c r="G42" s="196"/>
      <c r="H42" s="196"/>
      <c r="I42" s="196"/>
      <c r="J42" s="196"/>
      <c r="K42" s="196"/>
      <c r="L42" s="196"/>
      <c r="M42" s="196"/>
      <c r="N42" s="196"/>
      <c r="O42" s="196"/>
      <c r="P42" s="196"/>
      <c r="Q42" s="196"/>
      <c r="R42" s="196"/>
      <c r="S42" s="196"/>
      <c r="T42" s="196"/>
      <c r="AS42" s="203" t="s">
        <v>180</v>
      </c>
      <c r="AT42" s="191"/>
      <c r="AU42" s="196"/>
      <c r="AV42" s="196"/>
      <c r="AW42" s="196"/>
      <c r="AX42" s="196"/>
      <c r="AY42" s="196"/>
      <c r="AZ42" s="196"/>
      <c r="BA42" s="196"/>
      <c r="BB42" s="196"/>
      <c r="BC42" s="196"/>
      <c r="BD42" s="196"/>
      <c r="BE42" s="196"/>
      <c r="BF42" s="196"/>
      <c r="BG42" s="196"/>
      <c r="BH42" s="196"/>
      <c r="BI42" s="196"/>
      <c r="BJ42" s="196"/>
      <c r="BK42" s="196"/>
    </row>
    <row r="47" spans="2:63" x14ac:dyDescent="0.2">
      <c r="B47" s="210" t="str">
        <f>B14</f>
        <v>Shay Colley</v>
      </c>
      <c r="M47" t="s">
        <v>183</v>
      </c>
    </row>
    <row r="48" spans="2:63" x14ac:dyDescent="0.2">
      <c r="B48" s="211" t="str">
        <f t="shared" ref="B48:B51" si="46">B15</f>
        <v>Taryn McCutcheon</v>
      </c>
      <c r="M48" t="s">
        <v>184</v>
      </c>
    </row>
    <row r="49" spans="2:27" x14ac:dyDescent="0.2">
      <c r="B49" s="211" t="str">
        <f t="shared" si="46"/>
        <v>Victoria Gaines</v>
      </c>
    </row>
    <row r="50" spans="2:27" x14ac:dyDescent="0.2">
      <c r="B50" s="211" t="str">
        <f t="shared" si="46"/>
        <v>Jenna Allen</v>
      </c>
    </row>
    <row r="51" spans="2:27" x14ac:dyDescent="0.2">
      <c r="B51" s="212" t="str">
        <f t="shared" si="46"/>
        <v>Claire Hendrickson</v>
      </c>
      <c r="G51" s="189" t="s">
        <v>10</v>
      </c>
      <c r="H51" s="189" t="s">
        <v>11</v>
      </c>
      <c r="I51" s="189" t="s">
        <v>12</v>
      </c>
      <c r="J51" s="189" t="s">
        <v>97</v>
      </c>
      <c r="K51" s="189" t="s">
        <v>98</v>
      </c>
      <c r="L51" s="189" t="s">
        <v>82</v>
      </c>
      <c r="M51" s="189" t="s">
        <v>99</v>
      </c>
      <c r="N51" s="189" t="s">
        <v>100</v>
      </c>
      <c r="O51" s="189" t="s">
        <v>83</v>
      </c>
      <c r="P51" s="189" t="s">
        <v>19</v>
      </c>
      <c r="Q51" s="189" t="s">
        <v>20</v>
      </c>
      <c r="R51" s="189" t="s">
        <v>21</v>
      </c>
      <c r="S51" s="189" t="s">
        <v>22</v>
      </c>
      <c r="T51" s="189" t="s">
        <v>23</v>
      </c>
      <c r="U51" s="189" t="s">
        <v>101</v>
      </c>
      <c r="V51" s="189" t="s">
        <v>25</v>
      </c>
      <c r="W51" s="189" t="s">
        <v>26</v>
      </c>
      <c r="X51" s="189" t="s">
        <v>27</v>
      </c>
      <c r="Y51" s="189" t="s">
        <v>28</v>
      </c>
      <c r="Z51" s="189" t="s">
        <v>29</v>
      </c>
      <c r="AA51" s="189" t="s">
        <v>9</v>
      </c>
    </row>
    <row r="52" spans="2:27" x14ac:dyDescent="0.2">
      <c r="B52" t="s">
        <v>181</v>
      </c>
      <c r="G52">
        <f t="shared" ref="G52:AA52" si="47">G19</f>
        <v>26.532620953514346</v>
      </c>
      <c r="H52">
        <f t="shared" si="47"/>
        <v>60.354953413337526</v>
      </c>
      <c r="I52" s="215">
        <f t="shared" si="47"/>
        <v>0.43960966669640478</v>
      </c>
      <c r="J52">
        <f t="shared" si="47"/>
        <v>16.311690866288771</v>
      </c>
      <c r="K52">
        <f t="shared" si="47"/>
        <v>36.087348390671671</v>
      </c>
      <c r="L52" s="215">
        <f t="shared" si="47"/>
        <v>0.45200580241315902</v>
      </c>
      <c r="M52">
        <f t="shared" si="47"/>
        <v>10.085794952090437</v>
      </c>
      <c r="N52">
        <f t="shared" si="47"/>
        <v>24.446977219975278</v>
      </c>
      <c r="O52" s="215">
        <f t="shared" si="47"/>
        <v>0.41255795599340916</v>
      </c>
      <c r="P52">
        <f t="shared" si="47"/>
        <v>10.323593362550231</v>
      </c>
      <c r="Q52">
        <f t="shared" si="47"/>
        <v>13.584734345772363</v>
      </c>
      <c r="R52" s="215">
        <f t="shared" si="47"/>
        <v>0.75994076142997857</v>
      </c>
      <c r="S52">
        <f t="shared" si="47"/>
        <v>9.2102838696928053</v>
      </c>
      <c r="T52">
        <f t="shared" si="47"/>
        <v>22.731710503181564</v>
      </c>
      <c r="U52">
        <f t="shared" si="47"/>
        <v>32.077129508009506</v>
      </c>
      <c r="V52">
        <f t="shared" si="47"/>
        <v>17.054920246076183</v>
      </c>
      <c r="W52">
        <f t="shared" si="47"/>
        <v>13.701008622841812</v>
      </c>
      <c r="X52">
        <f t="shared" si="47"/>
        <v>8.4749903242585312</v>
      </c>
      <c r="Y52">
        <f t="shared" si="47"/>
        <v>2.7596394817206309</v>
      </c>
      <c r="Z52" s="213">
        <f t="shared" si="47"/>
        <v>18.01370872765159</v>
      </c>
      <c r="AA52">
        <f t="shared" si="47"/>
        <v>73.204359951399084</v>
      </c>
    </row>
    <row r="53" spans="2:27" x14ac:dyDescent="0.2">
      <c r="B53" t="s">
        <v>182</v>
      </c>
      <c r="G53">
        <f t="shared" ref="G53:AA53" si="48">AX19</f>
        <v>29.55629313481554</v>
      </c>
      <c r="H53">
        <f t="shared" si="48"/>
        <v>64.264842975304447</v>
      </c>
      <c r="I53" s="215">
        <f t="shared" si="48"/>
        <v>0.45991387773519293</v>
      </c>
      <c r="J53">
        <f t="shared" si="48"/>
        <v>21.950069617427786</v>
      </c>
      <c r="K53">
        <f t="shared" si="48"/>
        <v>44.263635103105813</v>
      </c>
      <c r="L53" s="215">
        <f t="shared" si="48"/>
        <v>0.49589396727806551</v>
      </c>
      <c r="M53">
        <f t="shared" si="48"/>
        <v>7.6062235173877557</v>
      </c>
      <c r="N53">
        <f t="shared" si="48"/>
        <v>20.393346026954863</v>
      </c>
      <c r="O53" s="215">
        <f t="shared" si="48"/>
        <v>0.3729757494103344</v>
      </c>
      <c r="P53">
        <f t="shared" si="48"/>
        <v>11.631770653664489</v>
      </c>
      <c r="Q53">
        <f t="shared" si="48"/>
        <v>15.806976801943494</v>
      </c>
      <c r="R53" s="215">
        <f t="shared" si="48"/>
        <v>0.73586308118288268</v>
      </c>
      <c r="S53">
        <f t="shared" si="48"/>
        <v>11.381403059564247</v>
      </c>
      <c r="T53">
        <f t="shared" si="48"/>
        <v>25.671359188251319</v>
      </c>
      <c r="U53">
        <f t="shared" si="48"/>
        <v>37.265528205262378</v>
      </c>
      <c r="V53">
        <f t="shared" si="48"/>
        <v>18.337476912105053</v>
      </c>
      <c r="W53">
        <f t="shared" si="48"/>
        <v>12.993892639395806</v>
      </c>
      <c r="X53">
        <f t="shared" si="48"/>
        <v>7.3875018640215764</v>
      </c>
      <c r="Y53">
        <f t="shared" si="48"/>
        <v>4.9658460489080856</v>
      </c>
      <c r="Z53" s="214">
        <f t="shared" si="48"/>
        <v>17.01984012714378</v>
      </c>
      <c r="AA53">
        <f t="shared" si="48"/>
        <v>78.048556604686951</v>
      </c>
    </row>
    <row r="54" spans="2:27" x14ac:dyDescent="0.2">
      <c r="B54" s="210" t="str">
        <f>AS14</f>
        <v>Jenna Allen</v>
      </c>
    </row>
    <row r="55" spans="2:27" x14ac:dyDescent="0.2">
      <c r="B55" s="211" t="str">
        <f>AS15</f>
        <v>Nia Clouden</v>
      </c>
    </row>
    <row r="56" spans="2:27" x14ac:dyDescent="0.2">
      <c r="B56" s="211" t="str">
        <f>AS16</f>
        <v>Victoria Gaines</v>
      </c>
    </row>
    <row r="57" spans="2:27" x14ac:dyDescent="0.2">
      <c r="B57" s="211" t="str">
        <f t="shared" ref="B57:B58" si="49">AS17</f>
        <v>Sidney Cooks</v>
      </c>
    </row>
    <row r="58" spans="2:27" x14ac:dyDescent="0.2">
      <c r="B58" s="212" t="str">
        <f t="shared" si="49"/>
        <v>Taryn McCutcheon</v>
      </c>
    </row>
    <row r="60" spans="2:27" x14ac:dyDescent="0.2">
      <c r="B60" s="4" t="s">
        <v>4</v>
      </c>
      <c r="C60" s="4" t="s">
        <v>131</v>
      </c>
      <c r="D60" s="4" t="s">
        <v>132</v>
      </c>
      <c r="E60" t="s">
        <v>133</v>
      </c>
      <c r="F60" t="s">
        <v>134</v>
      </c>
      <c r="G60" t="s">
        <v>135</v>
      </c>
      <c r="H60" t="s">
        <v>136</v>
      </c>
      <c r="I60" t="s">
        <v>137</v>
      </c>
      <c r="J60" t="s">
        <v>138</v>
      </c>
      <c r="K60" t="s">
        <v>139</v>
      </c>
      <c r="L60" t="s">
        <v>140</v>
      </c>
      <c r="M60" t="s">
        <v>141</v>
      </c>
      <c r="N60" t="s">
        <v>142</v>
      </c>
      <c r="O60" t="s">
        <v>143</v>
      </c>
      <c r="P60" t="s">
        <v>144</v>
      </c>
      <c r="Q60" t="s">
        <v>145</v>
      </c>
      <c r="R60" t="s">
        <v>146</v>
      </c>
      <c r="S60" t="s">
        <v>147</v>
      </c>
      <c r="T60" t="s">
        <v>148</v>
      </c>
    </row>
    <row r="61" spans="2:27" x14ac:dyDescent="0.2">
      <c r="B61" t="s">
        <v>58</v>
      </c>
      <c r="C61" t="s">
        <v>31</v>
      </c>
      <c r="D61" t="s">
        <v>185</v>
      </c>
      <c r="E61">
        <v>33</v>
      </c>
      <c r="F61">
        <v>33.200000000000003</v>
      </c>
      <c r="G61">
        <v>16.3</v>
      </c>
      <c r="H61">
        <v>1.02</v>
      </c>
      <c r="I61">
        <v>48.8</v>
      </c>
      <c r="J61">
        <v>65.599999999999994</v>
      </c>
      <c r="K61">
        <v>16</v>
      </c>
      <c r="L61">
        <v>1.4</v>
      </c>
      <c r="M61">
        <v>8.1</v>
      </c>
      <c r="N61">
        <v>4.7</v>
      </c>
      <c r="O61">
        <v>20.2</v>
      </c>
      <c r="P61">
        <v>18.2</v>
      </c>
      <c r="Q61">
        <v>1.88</v>
      </c>
      <c r="R61">
        <v>3.2</v>
      </c>
      <c r="S61">
        <v>0.6</v>
      </c>
      <c r="T61">
        <v>2.2000000000000002</v>
      </c>
    </row>
    <row r="62" spans="2:27" x14ac:dyDescent="0.2">
      <c r="B62" t="s">
        <v>59</v>
      </c>
      <c r="C62" t="s">
        <v>31</v>
      </c>
      <c r="D62" t="s">
        <v>156</v>
      </c>
      <c r="E62">
        <v>27</v>
      </c>
      <c r="F62">
        <v>29.6</v>
      </c>
      <c r="G62">
        <v>27.1</v>
      </c>
      <c r="H62">
        <v>0.98</v>
      </c>
      <c r="I62">
        <v>42.2</v>
      </c>
      <c r="J62">
        <v>25.9</v>
      </c>
      <c r="K62">
        <v>21.5</v>
      </c>
      <c r="L62">
        <v>4.8</v>
      </c>
      <c r="M62">
        <v>14.6</v>
      </c>
      <c r="N62">
        <v>9.6</v>
      </c>
      <c r="O62">
        <v>22.5</v>
      </c>
      <c r="P62">
        <v>15.4</v>
      </c>
      <c r="Q62">
        <v>1.34</v>
      </c>
      <c r="R62">
        <v>2.9</v>
      </c>
      <c r="S62">
        <v>1</v>
      </c>
      <c r="T62">
        <v>4.7</v>
      </c>
    </row>
    <row r="63" spans="2:27" x14ac:dyDescent="0.2">
      <c r="B63" t="s">
        <v>60</v>
      </c>
      <c r="C63" t="s">
        <v>31</v>
      </c>
      <c r="D63" t="s">
        <v>156</v>
      </c>
      <c r="E63">
        <v>33</v>
      </c>
      <c r="F63">
        <v>29.5</v>
      </c>
      <c r="G63">
        <v>20.9</v>
      </c>
      <c r="H63">
        <v>1.0900000000000001</v>
      </c>
      <c r="I63">
        <v>47.9</v>
      </c>
      <c r="J63">
        <v>15.7</v>
      </c>
      <c r="K63">
        <v>25.7</v>
      </c>
      <c r="L63">
        <v>2.6</v>
      </c>
      <c r="M63">
        <v>10.8</v>
      </c>
      <c r="N63">
        <v>6.7</v>
      </c>
      <c r="O63">
        <v>24.2</v>
      </c>
      <c r="P63">
        <v>16.100000000000001</v>
      </c>
      <c r="Q63">
        <v>1.86</v>
      </c>
      <c r="R63">
        <v>2.2000000000000002</v>
      </c>
      <c r="S63">
        <v>0.7</v>
      </c>
      <c r="T63">
        <v>4.4000000000000004</v>
      </c>
    </row>
    <row r="64" spans="2:27" x14ac:dyDescent="0.2">
      <c r="B64" t="s">
        <v>61</v>
      </c>
      <c r="C64" t="s">
        <v>37</v>
      </c>
      <c r="D64" t="s">
        <v>155</v>
      </c>
      <c r="E64">
        <v>33</v>
      </c>
      <c r="F64">
        <v>27</v>
      </c>
      <c r="G64">
        <v>22.1</v>
      </c>
      <c r="H64">
        <v>1.1399999999999999</v>
      </c>
      <c r="I64">
        <v>54.7</v>
      </c>
      <c r="J64">
        <v>23.8</v>
      </c>
      <c r="K64">
        <v>11.2</v>
      </c>
      <c r="L64">
        <v>7.3</v>
      </c>
      <c r="M64">
        <v>19.100000000000001</v>
      </c>
      <c r="N64">
        <v>13.1</v>
      </c>
      <c r="O64">
        <v>14.2</v>
      </c>
      <c r="P64">
        <v>13.6</v>
      </c>
      <c r="Q64">
        <v>1.1100000000000001</v>
      </c>
      <c r="R64">
        <v>1.7</v>
      </c>
      <c r="S64">
        <v>2.5</v>
      </c>
      <c r="T64">
        <v>5.3</v>
      </c>
    </row>
    <row r="65" spans="2:27" x14ac:dyDescent="0.2">
      <c r="B65" t="s">
        <v>62</v>
      </c>
      <c r="C65" t="s">
        <v>40</v>
      </c>
      <c r="D65" t="s">
        <v>153</v>
      </c>
      <c r="E65">
        <v>33</v>
      </c>
      <c r="F65">
        <v>22.3</v>
      </c>
      <c r="G65">
        <v>15.7</v>
      </c>
      <c r="H65">
        <v>1.05</v>
      </c>
      <c r="I65">
        <v>52.2</v>
      </c>
      <c r="J65">
        <v>22.2</v>
      </c>
      <c r="K65">
        <v>10.5</v>
      </c>
      <c r="L65">
        <v>11.4</v>
      </c>
      <c r="M65">
        <v>14.6</v>
      </c>
      <c r="N65">
        <v>13</v>
      </c>
      <c r="O65">
        <v>15.3</v>
      </c>
      <c r="P65">
        <v>17.8</v>
      </c>
      <c r="Q65">
        <v>1.43</v>
      </c>
      <c r="R65">
        <v>2</v>
      </c>
      <c r="S65">
        <v>2.5</v>
      </c>
      <c r="T65">
        <v>5.9</v>
      </c>
    </row>
    <row r="66" spans="2:27" x14ac:dyDescent="0.2">
      <c r="B66" t="s">
        <v>63</v>
      </c>
      <c r="C66" t="s">
        <v>40</v>
      </c>
      <c r="D66" t="s">
        <v>186</v>
      </c>
      <c r="E66">
        <v>30</v>
      </c>
      <c r="F66">
        <v>18.8</v>
      </c>
      <c r="G66">
        <v>24.9</v>
      </c>
      <c r="H66">
        <v>1.1000000000000001</v>
      </c>
      <c r="I66">
        <v>53.1</v>
      </c>
      <c r="J66">
        <v>22.8</v>
      </c>
      <c r="K66">
        <v>9</v>
      </c>
      <c r="L66">
        <v>8.1</v>
      </c>
      <c r="M66">
        <v>17.7</v>
      </c>
      <c r="N66">
        <v>12.8</v>
      </c>
      <c r="O66">
        <v>11.5</v>
      </c>
      <c r="P66">
        <v>13.4</v>
      </c>
      <c r="Q66">
        <v>0.78</v>
      </c>
      <c r="R66">
        <v>1.3</v>
      </c>
      <c r="S66">
        <v>5.5</v>
      </c>
      <c r="T66">
        <v>5.6</v>
      </c>
    </row>
    <row r="67" spans="2:27" x14ac:dyDescent="0.2">
      <c r="B67" t="s">
        <v>65</v>
      </c>
      <c r="C67" t="s">
        <v>40</v>
      </c>
      <c r="D67" t="s">
        <v>150</v>
      </c>
      <c r="E67">
        <v>28</v>
      </c>
      <c r="F67">
        <v>16.2</v>
      </c>
      <c r="G67">
        <v>21.2</v>
      </c>
      <c r="H67">
        <v>1</v>
      </c>
      <c r="I67">
        <v>48.9</v>
      </c>
      <c r="J67">
        <v>9.4</v>
      </c>
      <c r="K67">
        <v>20.9</v>
      </c>
      <c r="L67">
        <v>9.4</v>
      </c>
      <c r="M67">
        <v>15</v>
      </c>
      <c r="N67">
        <v>12.1</v>
      </c>
      <c r="O67">
        <v>6.9</v>
      </c>
      <c r="P67">
        <v>17</v>
      </c>
      <c r="Q67">
        <v>0.49</v>
      </c>
      <c r="R67">
        <v>2.4</v>
      </c>
      <c r="S67">
        <v>1.5</v>
      </c>
      <c r="T67">
        <v>7.4</v>
      </c>
    </row>
    <row r="68" spans="2:27" x14ac:dyDescent="0.2">
      <c r="B68" t="s">
        <v>66</v>
      </c>
      <c r="C68" t="s">
        <v>40</v>
      </c>
      <c r="D68" t="s">
        <v>150</v>
      </c>
      <c r="E68">
        <v>31</v>
      </c>
      <c r="F68">
        <v>14.7</v>
      </c>
      <c r="G68">
        <v>14.8</v>
      </c>
      <c r="H68">
        <v>0.95</v>
      </c>
      <c r="I68">
        <v>47.5</v>
      </c>
      <c r="J68">
        <v>4.4000000000000004</v>
      </c>
      <c r="K68">
        <v>14.3</v>
      </c>
      <c r="L68">
        <v>8.6</v>
      </c>
      <c r="M68">
        <v>11.1</v>
      </c>
      <c r="N68">
        <v>9.8000000000000007</v>
      </c>
      <c r="O68">
        <v>11.3</v>
      </c>
      <c r="P68">
        <v>20.2</v>
      </c>
      <c r="Q68">
        <v>1.03</v>
      </c>
      <c r="R68">
        <v>1.8</v>
      </c>
      <c r="S68">
        <v>0.6</v>
      </c>
      <c r="T68">
        <v>6.1</v>
      </c>
    </row>
    <row r="69" spans="2:27" x14ac:dyDescent="0.2">
      <c r="B69" t="s">
        <v>68</v>
      </c>
      <c r="C69" t="s">
        <v>40</v>
      </c>
      <c r="D69" t="s">
        <v>153</v>
      </c>
      <c r="E69">
        <v>19</v>
      </c>
      <c r="F69">
        <v>11.3</v>
      </c>
      <c r="G69">
        <v>20.2</v>
      </c>
      <c r="H69">
        <v>1.25</v>
      </c>
      <c r="I69">
        <v>58.7</v>
      </c>
      <c r="J69">
        <v>49.3</v>
      </c>
      <c r="K69">
        <v>20.7</v>
      </c>
      <c r="L69">
        <v>1.5</v>
      </c>
      <c r="M69">
        <v>9.1999999999999993</v>
      </c>
      <c r="N69">
        <v>5.3</v>
      </c>
      <c r="O69">
        <v>22.3</v>
      </c>
      <c r="P69">
        <v>16.3</v>
      </c>
      <c r="Q69">
        <v>1.67</v>
      </c>
      <c r="R69">
        <v>3.8</v>
      </c>
      <c r="S69">
        <v>0.4</v>
      </c>
      <c r="T69">
        <v>6.7</v>
      </c>
    </row>
    <row r="70" spans="2:27" x14ac:dyDescent="0.2">
      <c r="B70" t="s">
        <v>69</v>
      </c>
      <c r="C70" t="s">
        <v>40</v>
      </c>
      <c r="D70" t="s">
        <v>155</v>
      </c>
      <c r="E70">
        <v>19</v>
      </c>
      <c r="F70">
        <v>7.8</v>
      </c>
      <c r="G70">
        <v>25.5</v>
      </c>
      <c r="H70">
        <v>0.81</v>
      </c>
      <c r="I70">
        <v>35.700000000000003</v>
      </c>
      <c r="J70">
        <v>1.5</v>
      </c>
      <c r="K70">
        <v>16</v>
      </c>
      <c r="L70">
        <v>13.7</v>
      </c>
      <c r="M70">
        <v>12.6</v>
      </c>
      <c r="N70">
        <v>13.1</v>
      </c>
      <c r="O70">
        <v>4.9000000000000004</v>
      </c>
      <c r="P70">
        <v>17.399999999999999</v>
      </c>
      <c r="Q70">
        <v>0.28999999999999998</v>
      </c>
      <c r="R70">
        <v>1.5</v>
      </c>
      <c r="S70">
        <v>5.9</v>
      </c>
      <c r="T70">
        <v>6.7</v>
      </c>
    </row>
    <row r="71" spans="2:27" x14ac:dyDescent="0.2">
      <c r="B71" t="s">
        <v>70</v>
      </c>
      <c r="C71" t="s">
        <v>31</v>
      </c>
      <c r="D71" t="s">
        <v>149</v>
      </c>
      <c r="E71">
        <v>20</v>
      </c>
      <c r="F71">
        <v>5.7</v>
      </c>
      <c r="G71">
        <v>14.1</v>
      </c>
      <c r="H71">
        <v>1.23</v>
      </c>
      <c r="I71">
        <v>62</v>
      </c>
      <c r="J71">
        <v>65.5</v>
      </c>
      <c r="K71">
        <v>10.6</v>
      </c>
      <c r="L71">
        <v>0</v>
      </c>
      <c r="M71">
        <v>5.8</v>
      </c>
      <c r="N71">
        <v>2.9</v>
      </c>
      <c r="O71">
        <v>7.6</v>
      </c>
      <c r="P71">
        <v>23.6</v>
      </c>
      <c r="Q71">
        <v>0.62</v>
      </c>
      <c r="R71">
        <v>2.4</v>
      </c>
      <c r="S71">
        <v>0</v>
      </c>
      <c r="T71">
        <v>6.8</v>
      </c>
    </row>
    <row r="72" spans="2:27" x14ac:dyDescent="0.2">
      <c r="B72" t="s">
        <v>71</v>
      </c>
      <c r="C72" t="s">
        <v>40</v>
      </c>
      <c r="D72" t="s">
        <v>155</v>
      </c>
      <c r="E72">
        <v>9</v>
      </c>
      <c r="F72">
        <v>4.0999999999999996</v>
      </c>
      <c r="G72">
        <v>20.100000000000001</v>
      </c>
      <c r="H72">
        <v>1.24</v>
      </c>
      <c r="I72">
        <v>50</v>
      </c>
      <c r="J72">
        <v>0</v>
      </c>
      <c r="K72">
        <v>32.200000000000003</v>
      </c>
      <c r="L72">
        <v>8.6</v>
      </c>
      <c r="M72">
        <v>8.9</v>
      </c>
      <c r="N72">
        <v>8.8000000000000007</v>
      </c>
      <c r="O72">
        <v>0</v>
      </c>
      <c r="P72">
        <v>44.2</v>
      </c>
      <c r="Q72">
        <v>0</v>
      </c>
      <c r="R72">
        <v>1.5</v>
      </c>
      <c r="S72">
        <v>0</v>
      </c>
      <c r="T72">
        <v>13.3</v>
      </c>
    </row>
    <row r="73" spans="2:27" x14ac:dyDescent="0.2">
      <c r="B73" t="s">
        <v>73</v>
      </c>
      <c r="C73" t="s">
        <v>31</v>
      </c>
      <c r="D73" t="s">
        <v>156</v>
      </c>
      <c r="E73">
        <v>3</v>
      </c>
      <c r="F73">
        <v>1.7</v>
      </c>
      <c r="G73">
        <v>18.8</v>
      </c>
      <c r="H73">
        <v>0</v>
      </c>
      <c r="I73">
        <v>0</v>
      </c>
      <c r="J73">
        <v>100</v>
      </c>
      <c r="K73">
        <v>0</v>
      </c>
      <c r="L73">
        <v>0</v>
      </c>
      <c r="M73">
        <v>43.9</v>
      </c>
      <c r="N73">
        <v>21.6</v>
      </c>
      <c r="O73">
        <v>29.3</v>
      </c>
      <c r="P73">
        <v>50</v>
      </c>
      <c r="Q73">
        <v>1</v>
      </c>
      <c r="R73">
        <v>0</v>
      </c>
      <c r="S73">
        <v>19.3</v>
      </c>
      <c r="T73">
        <v>22</v>
      </c>
    </row>
    <row r="74" spans="2:27" x14ac:dyDescent="0.2">
      <c r="D74" t="s">
        <v>150</v>
      </c>
    </row>
    <row r="76" spans="2:27" x14ac:dyDescent="0.2">
      <c r="B76" s="4" t="s">
        <v>4</v>
      </c>
      <c r="C76" s="4" t="s">
        <v>131</v>
      </c>
      <c r="D76" s="4" t="s">
        <v>132</v>
      </c>
      <c r="E76" t="s">
        <v>133</v>
      </c>
      <c r="F76" t="s">
        <v>134</v>
      </c>
      <c r="G76" t="s">
        <v>157</v>
      </c>
      <c r="H76" t="s">
        <v>158</v>
      </c>
      <c r="I76" t="s">
        <v>159</v>
      </c>
      <c r="J76" t="s">
        <v>160</v>
      </c>
      <c r="K76" t="s">
        <v>161</v>
      </c>
      <c r="L76" t="s">
        <v>162</v>
      </c>
      <c r="M76" t="s">
        <v>163</v>
      </c>
      <c r="N76" t="s">
        <v>164</v>
      </c>
      <c r="O76" t="s">
        <v>165</v>
      </c>
      <c r="P76" t="s">
        <v>166</v>
      </c>
      <c r="Q76" t="s">
        <v>167</v>
      </c>
      <c r="R76" t="s">
        <v>168</v>
      </c>
      <c r="S76" t="s">
        <v>169</v>
      </c>
      <c r="T76" t="s">
        <v>170</v>
      </c>
      <c r="U76" t="s">
        <v>171</v>
      </c>
      <c r="V76" t="s">
        <v>172</v>
      </c>
      <c r="W76" t="s">
        <v>173</v>
      </c>
      <c r="X76" t="s">
        <v>174</v>
      </c>
      <c r="Y76" t="s">
        <v>175</v>
      </c>
      <c r="Z76" t="s">
        <v>176</v>
      </c>
      <c r="AA76" t="s">
        <v>177</v>
      </c>
    </row>
    <row r="77" spans="2:27" x14ac:dyDescent="0.2">
      <c r="B77" t="s">
        <v>58</v>
      </c>
      <c r="C77" t="s">
        <v>31</v>
      </c>
      <c r="D77" t="s">
        <v>185</v>
      </c>
      <c r="E77">
        <v>33</v>
      </c>
      <c r="F77">
        <v>33.200000000000003</v>
      </c>
      <c r="G77">
        <v>3.2</v>
      </c>
      <c r="H77">
        <v>8.9</v>
      </c>
      <c r="I77">
        <v>35.4</v>
      </c>
      <c r="J77">
        <v>0.8</v>
      </c>
      <c r="K77">
        <v>2.7</v>
      </c>
      <c r="L77">
        <v>27.8</v>
      </c>
      <c r="M77">
        <v>2.4</v>
      </c>
      <c r="N77">
        <v>6.2</v>
      </c>
      <c r="O77">
        <v>38.700000000000003</v>
      </c>
      <c r="P77">
        <v>0.9</v>
      </c>
      <c r="Q77">
        <v>1.1000000000000001</v>
      </c>
      <c r="R77">
        <v>83.3</v>
      </c>
      <c r="S77">
        <v>0.4</v>
      </c>
      <c r="T77">
        <v>2.5</v>
      </c>
      <c r="U77">
        <v>2.9</v>
      </c>
      <c r="V77">
        <v>3.9</v>
      </c>
      <c r="W77">
        <v>2.1</v>
      </c>
      <c r="X77">
        <v>1.9</v>
      </c>
      <c r="Y77">
        <v>0.2</v>
      </c>
      <c r="Z77">
        <v>1.3</v>
      </c>
      <c r="AA77">
        <v>9.6</v>
      </c>
    </row>
    <row r="78" spans="2:27" x14ac:dyDescent="0.2">
      <c r="B78" t="s">
        <v>59</v>
      </c>
      <c r="C78" t="s">
        <v>31</v>
      </c>
      <c r="D78" t="s">
        <v>156</v>
      </c>
      <c r="E78">
        <v>27</v>
      </c>
      <c r="F78">
        <v>29.6</v>
      </c>
      <c r="G78">
        <v>4.5999999999999996</v>
      </c>
      <c r="H78">
        <v>12.1</v>
      </c>
      <c r="I78">
        <v>37.5</v>
      </c>
      <c r="J78">
        <v>3.4</v>
      </c>
      <c r="K78">
        <v>8.4</v>
      </c>
      <c r="L78">
        <v>40.5</v>
      </c>
      <c r="M78">
        <v>1.1000000000000001</v>
      </c>
      <c r="N78">
        <v>3.7</v>
      </c>
      <c r="O78">
        <v>30.7</v>
      </c>
      <c r="P78">
        <v>3.9</v>
      </c>
      <c r="Q78">
        <v>4.9000000000000004</v>
      </c>
      <c r="R78">
        <v>79.400000000000006</v>
      </c>
      <c r="S78">
        <v>1.3</v>
      </c>
      <c r="T78">
        <v>3.9</v>
      </c>
      <c r="U78">
        <v>5.3</v>
      </c>
      <c r="V78">
        <v>3.5</v>
      </c>
      <c r="W78">
        <v>2.6</v>
      </c>
      <c r="X78">
        <v>1.6</v>
      </c>
      <c r="Y78">
        <v>0.3</v>
      </c>
      <c r="Z78">
        <v>2.5</v>
      </c>
      <c r="AA78">
        <v>14.1</v>
      </c>
    </row>
    <row r="79" spans="2:27" x14ac:dyDescent="0.2">
      <c r="B79" t="s">
        <v>60</v>
      </c>
      <c r="C79" t="s">
        <v>31</v>
      </c>
      <c r="D79" t="s">
        <v>156</v>
      </c>
      <c r="E79">
        <v>33</v>
      </c>
      <c r="F79">
        <v>29.5</v>
      </c>
      <c r="G79">
        <v>3.8</v>
      </c>
      <c r="H79">
        <v>8.6</v>
      </c>
      <c r="I79">
        <v>44.2</v>
      </c>
      <c r="J79">
        <v>3.2</v>
      </c>
      <c r="K79">
        <v>6.9</v>
      </c>
      <c r="L79">
        <v>46.1</v>
      </c>
      <c r="M79">
        <v>0.6</v>
      </c>
      <c r="N79">
        <v>1.7</v>
      </c>
      <c r="O79">
        <v>36.799999999999997</v>
      </c>
      <c r="P79">
        <v>3.8</v>
      </c>
      <c r="Q79">
        <v>5</v>
      </c>
      <c r="R79">
        <v>74.7</v>
      </c>
      <c r="S79">
        <v>0.7</v>
      </c>
      <c r="T79">
        <v>2.9</v>
      </c>
      <c r="U79">
        <v>3.6</v>
      </c>
      <c r="V79">
        <v>3.9</v>
      </c>
      <c r="W79">
        <v>2.1</v>
      </c>
      <c r="X79">
        <v>1.2</v>
      </c>
      <c r="Y79">
        <v>0.2</v>
      </c>
      <c r="Z79">
        <v>2.4</v>
      </c>
      <c r="AA79">
        <v>12</v>
      </c>
    </row>
    <row r="80" spans="2:27" x14ac:dyDescent="0.2">
      <c r="B80" t="s">
        <v>61</v>
      </c>
      <c r="C80" t="s">
        <v>37</v>
      </c>
      <c r="D80" t="s">
        <v>155</v>
      </c>
      <c r="E80">
        <v>33</v>
      </c>
      <c r="F80">
        <v>27</v>
      </c>
      <c r="G80">
        <v>5</v>
      </c>
      <c r="H80">
        <v>10</v>
      </c>
      <c r="I80">
        <v>49.8</v>
      </c>
      <c r="J80">
        <v>4</v>
      </c>
      <c r="K80">
        <v>7.4</v>
      </c>
      <c r="L80">
        <v>54.3</v>
      </c>
      <c r="M80">
        <v>1</v>
      </c>
      <c r="N80">
        <v>2.6</v>
      </c>
      <c r="O80">
        <v>37.200000000000003</v>
      </c>
      <c r="P80">
        <v>1.6</v>
      </c>
      <c r="Q80">
        <v>2</v>
      </c>
      <c r="R80">
        <v>80</v>
      </c>
      <c r="S80">
        <v>1.8</v>
      </c>
      <c r="T80">
        <v>4.7</v>
      </c>
      <c r="U80">
        <v>6.5</v>
      </c>
      <c r="V80">
        <v>1.9</v>
      </c>
      <c r="W80">
        <v>1.7</v>
      </c>
      <c r="X80">
        <v>0.8</v>
      </c>
      <c r="Y80">
        <v>0.7</v>
      </c>
      <c r="Z80">
        <v>2.6</v>
      </c>
      <c r="AA80">
        <v>12.5</v>
      </c>
    </row>
    <row r="81" spans="2:27" x14ac:dyDescent="0.2">
      <c r="B81" t="s">
        <v>62</v>
      </c>
      <c r="C81" t="s">
        <v>40</v>
      </c>
      <c r="D81" t="s">
        <v>153</v>
      </c>
      <c r="E81">
        <v>33</v>
      </c>
      <c r="F81">
        <v>22.3</v>
      </c>
      <c r="G81">
        <v>2.7</v>
      </c>
      <c r="H81">
        <v>5.6</v>
      </c>
      <c r="I81">
        <v>48.4</v>
      </c>
      <c r="J81">
        <v>2.2999999999999998</v>
      </c>
      <c r="K81">
        <v>4.3</v>
      </c>
      <c r="L81">
        <v>53.9</v>
      </c>
      <c r="M81">
        <v>0.4</v>
      </c>
      <c r="N81">
        <v>1.4</v>
      </c>
      <c r="O81">
        <v>31.1</v>
      </c>
      <c r="P81">
        <v>0.5</v>
      </c>
      <c r="Q81">
        <v>1.1000000000000001</v>
      </c>
      <c r="R81">
        <v>51.4</v>
      </c>
      <c r="S81">
        <v>2.4</v>
      </c>
      <c r="T81">
        <v>3</v>
      </c>
      <c r="U81">
        <v>5.4</v>
      </c>
      <c r="V81">
        <v>1.9</v>
      </c>
      <c r="W81">
        <v>1.3</v>
      </c>
      <c r="X81">
        <v>0.8</v>
      </c>
      <c r="Y81">
        <v>0.6</v>
      </c>
      <c r="Z81">
        <v>2.4</v>
      </c>
      <c r="AA81">
        <v>6.4</v>
      </c>
    </row>
    <row r="82" spans="2:27" x14ac:dyDescent="0.2">
      <c r="B82" t="s">
        <v>63</v>
      </c>
      <c r="C82" t="s">
        <v>40</v>
      </c>
      <c r="D82" t="s">
        <v>186</v>
      </c>
      <c r="E82">
        <v>30</v>
      </c>
      <c r="F82">
        <v>18.8</v>
      </c>
      <c r="G82">
        <v>3.9</v>
      </c>
      <c r="H82">
        <v>8</v>
      </c>
      <c r="I82">
        <v>48.1</v>
      </c>
      <c r="J82">
        <v>3.1</v>
      </c>
      <c r="K82">
        <v>6.1</v>
      </c>
      <c r="L82">
        <v>50.5</v>
      </c>
      <c r="M82">
        <v>0.8</v>
      </c>
      <c r="N82">
        <v>2</v>
      </c>
      <c r="O82">
        <v>40.700000000000003</v>
      </c>
      <c r="P82">
        <v>1</v>
      </c>
      <c r="Q82">
        <v>1.3</v>
      </c>
      <c r="R82">
        <v>76.3</v>
      </c>
      <c r="S82">
        <v>1.4</v>
      </c>
      <c r="T82">
        <v>3</v>
      </c>
      <c r="U82">
        <v>4.5</v>
      </c>
      <c r="V82">
        <v>1</v>
      </c>
      <c r="W82">
        <v>1.3</v>
      </c>
      <c r="X82">
        <v>0.4</v>
      </c>
      <c r="Y82">
        <v>1.1000000000000001</v>
      </c>
      <c r="Z82">
        <v>1.9</v>
      </c>
      <c r="AA82">
        <v>9.5</v>
      </c>
    </row>
    <row r="83" spans="2:27" x14ac:dyDescent="0.2">
      <c r="B83" t="s">
        <v>65</v>
      </c>
      <c r="C83" t="s">
        <v>40</v>
      </c>
      <c r="D83" t="s">
        <v>150</v>
      </c>
      <c r="E83">
        <v>28</v>
      </c>
      <c r="F83">
        <v>16.2</v>
      </c>
      <c r="G83">
        <v>2.2999999999999998</v>
      </c>
      <c r="H83">
        <v>4.9000000000000004</v>
      </c>
      <c r="I83">
        <v>47.1</v>
      </c>
      <c r="J83">
        <v>2.1</v>
      </c>
      <c r="K83">
        <v>4.4000000000000004</v>
      </c>
      <c r="L83">
        <v>49.2</v>
      </c>
      <c r="M83">
        <v>0.2</v>
      </c>
      <c r="N83">
        <v>0.6</v>
      </c>
      <c r="O83">
        <v>31.2</v>
      </c>
      <c r="P83">
        <v>1.3</v>
      </c>
      <c r="Q83">
        <v>2.4</v>
      </c>
      <c r="R83">
        <v>52.9</v>
      </c>
      <c r="S83">
        <v>1.4</v>
      </c>
      <c r="T83">
        <v>2.2000000000000002</v>
      </c>
      <c r="U83">
        <v>3.6</v>
      </c>
      <c r="V83">
        <v>0.6</v>
      </c>
      <c r="W83">
        <v>1.2</v>
      </c>
      <c r="X83">
        <v>0.7</v>
      </c>
      <c r="Y83">
        <v>0.2</v>
      </c>
      <c r="Z83">
        <v>2.2000000000000002</v>
      </c>
      <c r="AA83">
        <v>6.1</v>
      </c>
    </row>
    <row r="84" spans="2:27" x14ac:dyDescent="0.2">
      <c r="B84" t="s">
        <v>66</v>
      </c>
      <c r="C84" t="s">
        <v>40</v>
      </c>
      <c r="D84" t="s">
        <v>150</v>
      </c>
      <c r="E84">
        <v>31</v>
      </c>
      <c r="F84">
        <v>14.7</v>
      </c>
      <c r="G84">
        <v>1.5</v>
      </c>
      <c r="H84">
        <v>3.2</v>
      </c>
      <c r="I84">
        <v>46.5</v>
      </c>
      <c r="J84">
        <v>1.4</v>
      </c>
      <c r="K84">
        <v>3</v>
      </c>
      <c r="L84">
        <v>46.8</v>
      </c>
      <c r="M84">
        <v>0.1</v>
      </c>
      <c r="N84">
        <v>0.2</v>
      </c>
      <c r="O84">
        <v>40</v>
      </c>
      <c r="P84">
        <v>0.5</v>
      </c>
      <c r="Q84">
        <v>1.1000000000000001</v>
      </c>
      <c r="R84">
        <v>45.5</v>
      </c>
      <c r="S84">
        <v>1.2</v>
      </c>
      <c r="T84">
        <v>1.5</v>
      </c>
      <c r="U84">
        <v>2.7</v>
      </c>
      <c r="V84">
        <v>1</v>
      </c>
      <c r="W84">
        <v>0.9</v>
      </c>
      <c r="X84">
        <v>0.5</v>
      </c>
      <c r="Y84">
        <v>0.1</v>
      </c>
      <c r="Z84">
        <v>1.6</v>
      </c>
      <c r="AA84">
        <v>3.5</v>
      </c>
    </row>
    <row r="85" spans="2:27" x14ac:dyDescent="0.2">
      <c r="B85" t="s">
        <v>68</v>
      </c>
      <c r="C85" t="s">
        <v>40</v>
      </c>
      <c r="D85" t="s">
        <v>153</v>
      </c>
      <c r="E85">
        <v>19</v>
      </c>
      <c r="F85">
        <v>11.3</v>
      </c>
      <c r="G85">
        <v>1.8</v>
      </c>
      <c r="H85">
        <v>3.6</v>
      </c>
      <c r="I85">
        <v>49.3</v>
      </c>
      <c r="J85">
        <v>1.1000000000000001</v>
      </c>
      <c r="K85">
        <v>1.6</v>
      </c>
      <c r="L85">
        <v>67.7</v>
      </c>
      <c r="M85">
        <v>0.7</v>
      </c>
      <c r="N85">
        <v>2</v>
      </c>
      <c r="O85">
        <v>34.200000000000003</v>
      </c>
      <c r="P85">
        <v>0.8</v>
      </c>
      <c r="Q85">
        <v>0.9</v>
      </c>
      <c r="R85">
        <v>88.2</v>
      </c>
      <c r="S85">
        <v>0.2</v>
      </c>
      <c r="T85">
        <v>0.9</v>
      </c>
      <c r="U85">
        <v>1.1000000000000001</v>
      </c>
      <c r="V85">
        <v>1.3</v>
      </c>
      <c r="W85">
        <v>0.8</v>
      </c>
      <c r="X85">
        <v>0.8</v>
      </c>
      <c r="Y85">
        <v>0.1</v>
      </c>
      <c r="Z85">
        <v>1.4</v>
      </c>
      <c r="AA85">
        <v>5.0999999999999996</v>
      </c>
    </row>
    <row r="86" spans="2:27" x14ac:dyDescent="0.2">
      <c r="B86" t="s">
        <v>69</v>
      </c>
      <c r="C86" t="s">
        <v>40</v>
      </c>
      <c r="D86" t="s">
        <v>155</v>
      </c>
      <c r="E86">
        <v>19</v>
      </c>
      <c r="F86">
        <v>7.8</v>
      </c>
      <c r="G86">
        <v>1.1000000000000001</v>
      </c>
      <c r="H86">
        <v>2.9</v>
      </c>
      <c r="I86">
        <v>35.700000000000003</v>
      </c>
      <c r="J86">
        <v>1.1000000000000001</v>
      </c>
      <c r="K86">
        <v>2.9</v>
      </c>
      <c r="L86">
        <v>36.4</v>
      </c>
      <c r="M86">
        <v>0</v>
      </c>
      <c r="N86">
        <v>0.1</v>
      </c>
      <c r="O86">
        <v>0</v>
      </c>
      <c r="P86">
        <v>0.7</v>
      </c>
      <c r="Q86">
        <v>1.2</v>
      </c>
      <c r="R86">
        <v>63.6</v>
      </c>
      <c r="S86">
        <v>1</v>
      </c>
      <c r="T86">
        <v>0.9</v>
      </c>
      <c r="U86">
        <v>1.9</v>
      </c>
      <c r="V86">
        <v>0.2</v>
      </c>
      <c r="W86">
        <v>0.7</v>
      </c>
      <c r="X86">
        <v>0.2</v>
      </c>
      <c r="Y86">
        <v>0.5</v>
      </c>
      <c r="Z86">
        <v>0.9</v>
      </c>
      <c r="AA86">
        <v>2.8</v>
      </c>
    </row>
    <row r="87" spans="2:27" x14ac:dyDescent="0.2">
      <c r="B87" t="s">
        <v>70</v>
      </c>
      <c r="C87" t="s">
        <v>31</v>
      </c>
      <c r="D87" t="s">
        <v>149</v>
      </c>
      <c r="E87">
        <v>20</v>
      </c>
      <c r="F87">
        <v>5.7</v>
      </c>
      <c r="G87">
        <v>0.6</v>
      </c>
      <c r="H87">
        <v>1.2</v>
      </c>
      <c r="I87">
        <v>44</v>
      </c>
      <c r="J87">
        <v>0.1</v>
      </c>
      <c r="K87">
        <v>0.4</v>
      </c>
      <c r="L87">
        <v>25</v>
      </c>
      <c r="M87">
        <v>0.5</v>
      </c>
      <c r="N87">
        <v>0.8</v>
      </c>
      <c r="O87">
        <v>52.9</v>
      </c>
      <c r="P87">
        <v>0.1</v>
      </c>
      <c r="Q87">
        <v>0.1</v>
      </c>
      <c r="R87">
        <v>50</v>
      </c>
      <c r="S87">
        <v>0</v>
      </c>
      <c r="T87">
        <v>0.3</v>
      </c>
      <c r="U87">
        <v>0.3</v>
      </c>
      <c r="V87">
        <v>0.2</v>
      </c>
      <c r="W87">
        <v>0.4</v>
      </c>
      <c r="X87">
        <v>0.2</v>
      </c>
      <c r="Y87">
        <v>0</v>
      </c>
      <c r="Z87">
        <v>0.7</v>
      </c>
      <c r="AA87">
        <v>1.6</v>
      </c>
    </row>
    <row r="88" spans="2:27" x14ac:dyDescent="0.2">
      <c r="B88" t="s">
        <v>71</v>
      </c>
      <c r="C88" t="s">
        <v>40</v>
      </c>
      <c r="D88" t="s">
        <v>155</v>
      </c>
      <c r="E88">
        <v>9</v>
      </c>
      <c r="F88">
        <v>4.0999999999999996</v>
      </c>
      <c r="G88">
        <v>0.3</v>
      </c>
      <c r="H88">
        <v>0.7</v>
      </c>
      <c r="I88">
        <v>50</v>
      </c>
      <c r="J88">
        <v>0.3</v>
      </c>
      <c r="K88">
        <v>0.7</v>
      </c>
      <c r="L88">
        <v>50</v>
      </c>
      <c r="M88">
        <v>0</v>
      </c>
      <c r="N88">
        <v>0</v>
      </c>
      <c r="O88">
        <v>0</v>
      </c>
      <c r="P88">
        <v>0.6</v>
      </c>
      <c r="Q88">
        <v>0.7</v>
      </c>
      <c r="R88">
        <v>83.3</v>
      </c>
      <c r="S88">
        <v>0.3</v>
      </c>
      <c r="T88">
        <v>0.3</v>
      </c>
      <c r="U88">
        <v>0.7</v>
      </c>
      <c r="V88">
        <v>0</v>
      </c>
      <c r="W88">
        <v>0.8</v>
      </c>
      <c r="X88">
        <v>0.1</v>
      </c>
      <c r="Y88">
        <v>0</v>
      </c>
      <c r="Z88">
        <v>1</v>
      </c>
      <c r="AA88">
        <v>1.2</v>
      </c>
    </row>
    <row r="89" spans="2:27" x14ac:dyDescent="0.2">
      <c r="B89" t="s">
        <v>73</v>
      </c>
      <c r="C89" t="s">
        <v>31</v>
      </c>
      <c r="D89" t="s">
        <v>156</v>
      </c>
      <c r="E89">
        <v>3</v>
      </c>
      <c r="F89">
        <v>1.7</v>
      </c>
      <c r="G89">
        <v>0</v>
      </c>
      <c r="H89">
        <v>0.3</v>
      </c>
      <c r="I89">
        <v>0</v>
      </c>
      <c r="J89">
        <v>0</v>
      </c>
      <c r="K89">
        <v>0</v>
      </c>
      <c r="L89">
        <v>0</v>
      </c>
      <c r="M89">
        <v>0</v>
      </c>
      <c r="N89">
        <v>0.3</v>
      </c>
      <c r="O89">
        <v>0</v>
      </c>
      <c r="P89">
        <v>0</v>
      </c>
      <c r="Q89">
        <v>0</v>
      </c>
      <c r="R89">
        <v>0</v>
      </c>
      <c r="S89">
        <v>0</v>
      </c>
      <c r="T89">
        <v>0.7</v>
      </c>
      <c r="U89">
        <v>0.7</v>
      </c>
      <c r="V89">
        <v>0.3</v>
      </c>
      <c r="W89">
        <v>0.3</v>
      </c>
      <c r="X89">
        <v>0</v>
      </c>
      <c r="Y89">
        <v>0.3</v>
      </c>
      <c r="Z89">
        <v>0.7</v>
      </c>
      <c r="AA89">
        <v>0</v>
      </c>
    </row>
    <row r="90" spans="2:27" x14ac:dyDescent="0.2">
      <c r="D90" t="s">
        <v>150</v>
      </c>
    </row>
  </sheetData>
  <conditionalFormatting sqref="G19:G20">
    <cfRule type="colorScale" priority="1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9:H20">
    <cfRule type="colorScale" priority="1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9:I20">
    <cfRule type="colorScale" priority="1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9:J20">
    <cfRule type="colorScale" priority="1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9:K20">
    <cfRule type="colorScale" priority="1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9:L20">
    <cfRule type="colorScale" priority="1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9:M20">
    <cfRule type="colorScale" priority="1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19:W20">
    <cfRule type="colorScale" priority="18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Z19:Z20">
    <cfRule type="colorScale" priority="18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19:R20">
    <cfRule type="colorScale" priority="1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9:Q20">
    <cfRule type="colorScale" priority="1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9:P20">
    <cfRule type="colorScale" priority="1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9:O20">
    <cfRule type="colorScale" priority="1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N20">
    <cfRule type="colorScale" priority="1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9:S20">
    <cfRule type="colorScale" priority="1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9:T20">
    <cfRule type="colorScale" priority="1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9:U20">
    <cfRule type="colorScale" priority="1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19:V20">
    <cfRule type="colorScale" priority="1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19:X20">
    <cfRule type="colorScale" priority="1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19:Y20">
    <cfRule type="colorScale" priority="1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19:AA20">
    <cfRule type="colorScale" priority="1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6:G40">
    <cfRule type="colorScale" priority="1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6:H40">
    <cfRule type="colorScale" priority="1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6:I40">
    <cfRule type="colorScale" priority="1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6:P40">
    <cfRule type="colorScale" priority="17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6:T40">
    <cfRule type="colorScale" priority="17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36:J40">
    <cfRule type="colorScale" priority="1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6:K40">
    <cfRule type="colorScale" priority="1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6:L40">
    <cfRule type="colorScale" priority="1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6:M40">
    <cfRule type="colorScale" priority="1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6:N40">
    <cfRule type="colorScale" priority="1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6:O40">
    <cfRule type="colorScale" priority="1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6:Q40">
    <cfRule type="colorScale" priority="1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6:R40">
    <cfRule type="colorScale" priority="1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6:S40">
    <cfRule type="colorScale" priority="1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6:D40">
    <cfRule type="colorScale" priority="1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5:G29">
    <cfRule type="colorScale" priority="1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5:H29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5:I29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5:J29">
    <cfRule type="colorScale" priority="1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5:K29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5:L29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5:M29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5:N29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5:O29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5:P29">
    <cfRule type="colorScale" priority="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5:Q29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5:R29">
    <cfRule type="colorScale" priority="1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5:W29">
    <cfRule type="colorScale" priority="14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Z25:Z29">
    <cfRule type="colorScale" priority="14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25:AA29">
    <cfRule type="colorScale" priority="1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5:Y29">
    <cfRule type="colorScale" priority="1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25:X29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25:V29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25:U29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5:T29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5:S29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39">
      <colorScale>
        <cfvo type="min"/>
        <cfvo type="max"/>
        <color rgb="FFFCFCFF"/>
        <color rgb="FF63BE7B"/>
      </colorScale>
    </cfRule>
  </conditionalFormatting>
  <conditionalFormatting sqref="AX25:BR29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25:AX29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25:AY29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25:BA29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B25:BB29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25:BD29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E25:BE29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25:BG29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H25:BH29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25:BJ29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K25:BK29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L25:BL29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M25:BM29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N25:BN29">
    <cfRule type="colorScale" priority="10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O25:BO29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P25:BP29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Q25:BQ29">
    <cfRule type="colorScale" priority="10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R25:BR29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36:AX40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36:AY40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36:AZ40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6:BA40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B36:BB40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C36:BC40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36:BD40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E36:BE40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36:BF40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36:BG40">
    <cfRule type="colorScale" priority="8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H36:BH40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I36:BI40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36:BJ40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K36:BK40">
    <cfRule type="colorScale" priority="8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52:G53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2:H53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2:I53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52:J53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2:K53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52:L53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52:M53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2:N53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52:O53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52:P53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52:Q53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2:R53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52:S53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52:T53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52:U53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52:V53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52:W53">
    <cfRule type="colorScale" priority="6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X52:X53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52:Y53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52:AA53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52:Z53">
    <cfRule type="colorScale" priority="6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X20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N20">
    <cfRule type="colorScale" priority="6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Q20">
    <cfRule type="colorScale" priority="5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X19 BN19 BQ19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19:AX20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20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19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19:AY20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20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19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19:AZ20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20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19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19:BA20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B20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B19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B19:BB20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C20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C1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C19:BC20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20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19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19:BD20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E20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E19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E19:BE20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20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19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19:BF20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20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19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19:BG20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H20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H19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H19:BH20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I20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I19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I19:BI2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20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1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J19:BJ20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K20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K1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K19:BK20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L20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L19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L19:BL20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M20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M1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M19:BM20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O20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O19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O19:BO20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P2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P1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P19:BP20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R20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R1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R19:BR2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N19:BN20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Q19:BQ20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dataValidations count="1">
    <dataValidation type="list" allowBlank="1" showInputMessage="1" showErrorMessage="1" sqref="B14:B18 B36:B40 AS14:AS18 AS36:AS40" xr:uid="{14C118F1-7138-9948-97AD-E7A89AC607FE}">
      <formula1>$B$77:$B$89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2B12-B1EE-F44F-A301-B95623603C1A}">
  <dimension ref="B2:L519"/>
  <sheetViews>
    <sheetView zoomScaleNormal="100" workbookViewId="0">
      <selection activeCell="B16" sqref="B16:F23"/>
    </sheetView>
  </sheetViews>
  <sheetFormatPr baseColWidth="10" defaultRowHeight="16" x14ac:dyDescent="0.2"/>
  <cols>
    <col min="2" max="2" width="58.6640625" bestFit="1" customWidth="1"/>
    <col min="3" max="3" width="15" customWidth="1"/>
    <col min="4" max="4" width="16.6640625" customWidth="1"/>
    <col min="5" max="5" width="18.5" bestFit="1" customWidth="1"/>
    <col min="6" max="6" width="15.6640625" bestFit="1" customWidth="1"/>
    <col min="7" max="7" width="15.5" customWidth="1"/>
    <col min="8" max="8" width="18" style="218" bestFit="1" customWidth="1"/>
    <col min="9" max="9" width="12.6640625" bestFit="1" customWidth="1"/>
    <col min="10" max="10" width="12.5" bestFit="1" customWidth="1"/>
    <col min="12" max="12" width="13.6640625" bestFit="1" customWidth="1"/>
  </cols>
  <sheetData>
    <row r="2" spans="2:12" x14ac:dyDescent="0.2">
      <c r="L2" s="234" t="s">
        <v>240</v>
      </c>
    </row>
    <row r="3" spans="2:12" x14ac:dyDescent="0.2">
      <c r="B3" t="s">
        <v>239</v>
      </c>
    </row>
    <row r="4" spans="2:12" x14ac:dyDescent="0.2">
      <c r="B4" s="229" t="s">
        <v>223</v>
      </c>
      <c r="C4" s="229" t="s">
        <v>222</v>
      </c>
      <c r="D4" s="229" t="s">
        <v>221</v>
      </c>
      <c r="E4" s="229" t="s">
        <v>221</v>
      </c>
      <c r="F4" s="229" t="s">
        <v>220</v>
      </c>
      <c r="G4" s="229" t="s">
        <v>231</v>
      </c>
      <c r="H4" s="233" t="s">
        <v>233</v>
      </c>
      <c r="I4" s="229" t="s">
        <v>238</v>
      </c>
    </row>
    <row r="5" spans="2:12" x14ac:dyDescent="0.2">
      <c r="B5" s="231" t="str">
        <f>C5&amp;D5&amp;E5&amp;F5&amp;G5</f>
        <v>AmyAKKaylaHaileyNaz</v>
      </c>
      <c r="C5" s="231" t="s">
        <v>192</v>
      </c>
      <c r="D5" s="231" t="s">
        <v>194</v>
      </c>
      <c r="E5" s="231" t="s">
        <v>195</v>
      </c>
      <c r="F5" s="231" t="s">
        <v>190</v>
      </c>
      <c r="G5" s="231" t="s">
        <v>189</v>
      </c>
      <c r="H5" s="232" t="d">
        <f>SUMIF($B$35:$B$516,B5,$H$35:$H$516)</f>
        <v>PT7M31.000S</v>
      </c>
      <c r="I5" s="231">
        <f>SUMIF($B$35:$B$516,B5,$I$35:$I$516)</f>
        <v>4</v>
      </c>
    </row>
    <row r="7" spans="2:12" x14ac:dyDescent="0.2">
      <c r="B7" t="s">
        <v>237</v>
      </c>
    </row>
    <row r="8" spans="2:12" x14ac:dyDescent="0.2">
      <c r="B8" s="229" t="s">
        <v>131</v>
      </c>
      <c r="C8" s="229" t="s">
        <v>234</v>
      </c>
      <c r="D8" s="233" t="s">
        <v>233</v>
      </c>
      <c r="E8" s="229" t="s">
        <v>232</v>
      </c>
    </row>
    <row r="9" spans="2:12" x14ac:dyDescent="0.2">
      <c r="B9" s="229" t="s">
        <v>222</v>
      </c>
      <c r="C9" s="231" t="s">
        <v>192</v>
      </c>
      <c r="D9" s="232" t="d">
        <f>SUMIF($C$35:$C$516,C9,$H$35:$H$516)</f>
        <v>PT550M17.000S</v>
      </c>
      <c r="E9" s="231">
        <f>SUMIF($C$35:$C$516,C9,$I$35:$I$516)</f>
        <v>18</v>
      </c>
    </row>
    <row r="10" spans="2:12" x14ac:dyDescent="0.2">
      <c r="B10" s="229" t="s">
        <v>221</v>
      </c>
      <c r="C10" s="231" t="s">
        <v>194</v>
      </c>
      <c r="D10" s="232" t="d">
        <f>SUMIF($D$35:$D$516,C10,$H$35:$H$516)</f>
        <v>PT190M50.000S</v>
      </c>
      <c r="E10" s="231">
        <f>SUMIF($D$35:$D$516,C10,$I$35:$I$516)</f>
        <v>34</v>
      </c>
      <c r="G10" s="218"/>
    </row>
    <row r="11" spans="2:12" x14ac:dyDescent="0.2">
      <c r="B11" s="229" t="s">
        <v>221</v>
      </c>
      <c r="C11" s="231" t="s">
        <v>195</v>
      </c>
      <c r="D11" s="232" t="d">
        <f>SUMIF($E$35:$E$516,C11,$H$35:$H$516)</f>
        <v>PT106M47.000S</v>
      </c>
      <c r="E11" s="231">
        <f>SUMIF($E$35:$E$516,C11,$I$35:$I$516)</f>
        <v>-10</v>
      </c>
    </row>
    <row r="12" spans="2:12" x14ac:dyDescent="0.2">
      <c r="B12" s="229" t="s">
        <v>220</v>
      </c>
      <c r="C12" s="231" t="s">
        <v>190</v>
      </c>
      <c r="D12" s="232" t="d">
        <f>SUMIF($F$35:$F$516,C12,$H$35:$H$516)</f>
        <v>PT379M42.000S</v>
      </c>
      <c r="E12" s="231">
        <f>SUMIF($F$35:$F$516,C12,$I$35:$I$516)</f>
        <v>-7</v>
      </c>
    </row>
    <row r="13" spans="2:12" x14ac:dyDescent="0.2">
      <c r="B13" s="229" t="s">
        <v>231</v>
      </c>
      <c r="C13" s="231" t="s">
        <v>189</v>
      </c>
      <c r="D13" s="232" t="d">
        <f>SUMIF($G$35:$G$516,C13,$H$35:$H$516)</f>
        <v>PT218M11.000S</v>
      </c>
      <c r="E13" s="231">
        <f>SUMIF($G$35:$G$516,C13,$I$35:$I$516)</f>
        <v>42</v>
      </c>
    </row>
    <row r="16" spans="2:12" x14ac:dyDescent="0.2">
      <c r="B16" s="230" t="s">
        <v>236</v>
      </c>
      <c r="D16" s="218"/>
    </row>
    <row r="17" spans="2:10" x14ac:dyDescent="0.2">
      <c r="B17" s="229" t="s">
        <v>235</v>
      </c>
      <c r="C17" s="229" t="s">
        <v>187</v>
      </c>
    </row>
    <row r="18" spans="2:10" x14ac:dyDescent="0.2">
      <c r="B18" s="227" t="s">
        <v>131</v>
      </c>
      <c r="C18" s="227" t="s">
        <v>234</v>
      </c>
      <c r="D18" s="228" t="s">
        <v>233</v>
      </c>
      <c r="E18" s="227" t="s">
        <v>232</v>
      </c>
    </row>
    <row r="19" spans="2:10" x14ac:dyDescent="0.2">
      <c r="B19" s="227" t="s">
        <v>222</v>
      </c>
      <c r="C19" s="226" t="s">
        <v>192</v>
      </c>
      <c r="D19" s="225" t="d">
        <f>SUMIFS($H$35:$H$516, $C$35:$C$516, C19, $J$35:$J$516, C17)</f>
        <v>PT72M18.000S</v>
      </c>
      <c r="E19" s="226">
        <f>SUMIFS($I$35:$I$516,$C$35:$C$516,C19,$J$35:$J$516,C17)</f>
        <v>-6</v>
      </c>
    </row>
    <row r="20" spans="2:10" x14ac:dyDescent="0.2">
      <c r="B20" s="227" t="s">
        <v>221</v>
      </c>
      <c r="C20" s="226" t="s">
        <v>194</v>
      </c>
      <c r="D20" s="225" t="d">
        <f>SUMIFS($H$35:$H$516, $D$35:$D$516, C20, $J$35:$J$516, C17)</f>
        <v>PT15M52.000S</v>
      </c>
      <c r="E20" s="226">
        <f>SUMIFS($I$35:$I$516, $D$35:$D$516, C20, $J$35:$J$516, C17)</f>
        <v>-2</v>
      </c>
    </row>
    <row r="21" spans="2:10" x14ac:dyDescent="0.2">
      <c r="B21" s="227" t="s">
        <v>221</v>
      </c>
      <c r="C21" s="226" t="s">
        <v>195</v>
      </c>
      <c r="D21" s="225" t="d">
        <f>SUMIFS($H$35:$H$516, $E$35:$E$516, C21, $J$35:$J$516, C17)</f>
        <v>PT7M12.000S</v>
      </c>
      <c r="E21" s="226">
        <f>SUMIFS($I$35:$I$516, $E$35:$E$516, C21, $J$35:$J$516, C17)</f>
        <v>-1</v>
      </c>
    </row>
    <row r="22" spans="2:10" x14ac:dyDescent="0.2">
      <c r="B22" s="227" t="s">
        <v>220</v>
      </c>
      <c r="C22" s="226" t="s">
        <v>190</v>
      </c>
      <c r="D22" s="225" t="d">
        <f>SUMIFS($H$35:$H$516, $F$35:$F$516, C22, $J$35:$J$516, C17)</f>
        <v>PT39M53.000S</v>
      </c>
      <c r="E22" s="226">
        <f>SUMIFS($I$35:$I$516, $F$35:$F$516, C22, $J$35:$J$516, C17)</f>
        <v>-3</v>
      </c>
    </row>
    <row r="23" spans="2:10" x14ac:dyDescent="0.2">
      <c r="B23" s="227" t="s">
        <v>231</v>
      </c>
      <c r="C23" s="226" t="s">
        <v>189</v>
      </c>
      <c r="D23" s="225" t="d">
        <f>SUMIFS($H$35:$H$516, $G$35:$G$516, C23, $J$35:$J$516, C17)</f>
        <v>PT23M57.000S</v>
      </c>
      <c r="E23" s="226">
        <f>SUMIFS($I$35:$I$516, $G$35:$G$516, C23, $J$35:$J$516, C17)</f>
        <v>5</v>
      </c>
    </row>
    <row r="25" spans="2:10" x14ac:dyDescent="0.2">
      <c r="B25" s="224" t="s">
        <v>230</v>
      </c>
    </row>
    <row r="26" spans="2:10" x14ac:dyDescent="0.2">
      <c r="B26" s="227" t="s">
        <v>228</v>
      </c>
      <c r="C26" s="227" t="s">
        <v>227</v>
      </c>
      <c r="D26" s="227" t="s">
        <v>226</v>
      </c>
      <c r="E26" s="227" t="s">
        <v>225</v>
      </c>
      <c r="F26" s="227" t="s">
        <v>224</v>
      </c>
    </row>
    <row r="27" spans="2:10" x14ac:dyDescent="0.2">
      <c r="B27" s="226" t="s">
        <v>192</v>
      </c>
      <c r="C27" s="226">
        <f>SUMIF($C$35:$C$516,B27,$I$35:$I$516) + SUMIF($D$35:$D$516,B27,$I$35:$I$516) + SUMIF($E$35:$E$516,B27,$I$35:$I$516) + SUMIF($F$35:$F$516,B27,$I$35:$I$516) + SUMIF($G$35:$G$516,B27,$I$35:$I$516)</f>
        <v>18</v>
      </c>
      <c r="D27" s="225" t="d">
        <f>SUMIF($C$35:$C$516,B27,$H$35:$H$516) + SUMIF($D$35:$D$516,B27,$H$35:$H$516) + SUMIF($E$35:$E$516,B27,$H$35:$H$516) + SUMIF($F$35:$F$516,B27,$H$35:$H$516) + SUMIF($G$35:$G$516,B27,$H$35:$H$516)</f>
        <v>PT550M17.000S</v>
      </c>
      <c r="E27" s="226">
        <f>SUMIFS($I$35:$I$516, $C$35:$C$516,"&lt;&gt;"&amp;B27,  $D$35:$D$516,"&lt;&gt;"&amp;B27, $E$35:$E$516,"&lt;&gt;"&amp;B27,  $F$35:$F$516,"&lt;&gt;"&amp;B27,  $G$35:$G$516,"&lt;&gt;"&amp;B27)</f>
        <v>11</v>
      </c>
      <c r="F27" s="225" t="d">
        <f>SUMIFS($H$35:$H$516, $C$35:$C$516,"&lt;&gt;"&amp;B27,  $D$35:$D$516,"&lt;&gt;"&amp;B27, $E$35:$E$516,"&lt;&gt;"&amp;B27,  $F$35:$F$516,"&lt;&gt;"&amp;B27,  $G$35:$G$516,"&lt;&gt;"&amp;B27)</f>
        <v>PT264M43.000S</v>
      </c>
    </row>
    <row r="28" spans="2:10" x14ac:dyDescent="0.2">
      <c r="D28" s="218"/>
      <c r="I28" s="219"/>
    </row>
    <row r="29" spans="2:10" x14ac:dyDescent="0.2">
      <c r="B29" s="224" t="s">
        <v>229</v>
      </c>
      <c r="I29" s="219"/>
    </row>
    <row r="30" spans="2:10" x14ac:dyDescent="0.2">
      <c r="B30" s="227" t="s">
        <v>228</v>
      </c>
      <c r="C30" s="227" t="s">
        <v>216</v>
      </c>
      <c r="D30" s="227" t="s">
        <v>227</v>
      </c>
      <c r="E30" s="227" t="s">
        <v>226</v>
      </c>
      <c r="F30" s="227" t="s">
        <v>225</v>
      </c>
      <c r="G30" s="227" t="s">
        <v>224</v>
      </c>
      <c r="H30"/>
      <c r="I30" s="218"/>
      <c r="J30" s="219"/>
    </row>
    <row r="31" spans="2:10" x14ac:dyDescent="0.2">
      <c r="B31" s="226" t="s">
        <v>192</v>
      </c>
      <c r="C31" s="226" t="s">
        <v>187</v>
      </c>
      <c r="D31" s="226">
        <f>SUMIFS($I$35:$I$516, $C$35:$C$516, B31, $J$35:$J$516,C31) + SUMIFS($I$35:$I$516, $D$35:$D$516, B31, $J$35:$J$516,C31) + SUMIFS($I$35:$I$516, $E$35:$E$516, B31, $J$35:$J$516,C31) + SUMIFS($I$35:$I$516, $F$35:$F$516, B31, $J$35:$J$516,C31) + SUMIFS($I$35:$I$516, $G$35:$G$516, B31, $J$35:$J$516,C31)</f>
        <v>-6</v>
      </c>
      <c r="E31" s="225" t="d">
        <f>SUMIFS($H$35:$H$516, $C$35:$C$516, B31, $J$35:$J$516,C31) + SUMIFS($H$35:$H$516, $D$35:$D$516, B31, $J$35:$J$516,C31) + SUMIFS($H$35:$H$516, $E$35:$E$516, B31, $J$35:$J$516,C31) + SUMIFS($H$35:$H$516, $F$35:$F$516, B31, $J$35:$J$516,C31) + SUMIFS($H$35:$H$516, $G$35:$G$516, B31, $J$35:$J$516,C31)</f>
        <v>PT72M18.000S</v>
      </c>
      <c r="F31" s="226">
        <f>SUMIFS($I$35:$I$516, $C$35:$C$516,"&lt;&gt;"&amp;B31,  $D$35:$D$516,"&lt;&gt;"&amp;B31, $E$35:$E$516,"&lt;&gt;"&amp;B31,  $F$35:$F$516,"&lt;&gt;"&amp;B31,  $G$35:$G$516,"&lt;&gt;"&amp;B31, $J$35:$J$516,C31)</f>
        <v>-9</v>
      </c>
      <c r="G31" s="225" t="d">
        <f>SUMIFS($H$35:$H$516, $C$35:$C$516,"&lt;&gt;"&amp;B31,  $D$35:$D$516,"&lt;&gt;"&amp;B31, $E$35:$E$516,"&lt;&gt;"&amp;B31,  $F$35:$F$516,"&lt;&gt;"&amp;B27,  $G$35:$G$516,"&lt;&gt;"&amp;B31, $J$35:$J$516,C31)</f>
        <v>PT7M42.000S</v>
      </c>
      <c r="H31"/>
      <c r="I31" s="218"/>
      <c r="J31" s="219"/>
    </row>
    <row r="32" spans="2:10" x14ac:dyDescent="0.2">
      <c r="B32" s="224"/>
      <c r="C32" s="224"/>
      <c r="D32" s="223"/>
      <c r="E32" s="224"/>
      <c r="F32" s="223"/>
      <c r="I32" s="219"/>
    </row>
    <row r="34" spans="2:10" x14ac:dyDescent="0.2">
      <c r="B34" s="4" t="s">
        <v>223</v>
      </c>
      <c r="C34" s="4" t="s">
        <v>222</v>
      </c>
      <c r="D34" s="4" t="s">
        <v>221</v>
      </c>
      <c r="E34" s="4" t="s">
        <v>221</v>
      </c>
      <c r="F34" s="4" t="s">
        <v>220</v>
      </c>
      <c r="G34" s="4" t="s">
        <v>219</v>
      </c>
      <c r="H34" s="222" t="s">
        <v>218</v>
      </c>
      <c r="I34" s="221" t="s">
        <v>217</v>
      </c>
      <c r="J34" s="4" t="s">
        <v>216</v>
      </c>
    </row>
    <row r="35" spans="2:10" x14ac:dyDescent="0.2">
      <c r="B35" t="str">
        <f>C35&amp;D35&amp;E35&amp;F35&amp;G35</f>
        <v>AmyDejaMungerHaileyHallie</v>
      </c>
      <c r="C35" t="s">
        <v>192</v>
      </c>
      <c r="D35" t="s">
        <v>193</v>
      </c>
      <c r="E35" t="s">
        <v>191</v>
      </c>
      <c r="F35" t="s">
        <v>190</v>
      </c>
      <c r="G35" t="s">
        <v>188</v>
      </c>
      <c r="H35" s="218" t="d">
        <v>PT5M8.000S</v>
      </c>
      <c r="I35">
        <v>2</v>
      </c>
      <c r="J35" s="220" t="s">
        <v>209</v>
      </c>
    </row>
    <row r="36" spans="2:10" x14ac:dyDescent="0.2">
      <c r="B36" t="str">
        <f>C36&amp;D36&amp;E36&amp;F36&amp;G36</f>
        <v>AmyMungerAKNazHallie</v>
      </c>
      <c r="C36" t="s">
        <v>192</v>
      </c>
      <c r="D36" t="s">
        <v>191</v>
      </c>
      <c r="E36" t="s">
        <v>194</v>
      </c>
      <c r="F36" t="s">
        <v>189</v>
      </c>
      <c r="G36" t="s">
        <v>188</v>
      </c>
      <c r="H36" s="218" t="d">
        <v>PT1M19.000S</v>
      </c>
      <c r="I36">
        <v>0</v>
      </c>
      <c r="J36" s="220" t="s">
        <v>209</v>
      </c>
    </row>
    <row r="37" spans="2:10" x14ac:dyDescent="0.2">
      <c r="B37" t="str">
        <f>C37&amp;D37&amp;E37&amp;F37&amp;G37</f>
        <v>AmyDejaKaylaNazHallie</v>
      </c>
      <c r="C37" t="s">
        <v>192</v>
      </c>
      <c r="D37" t="s">
        <v>193</v>
      </c>
      <c r="E37" t="s">
        <v>195</v>
      </c>
      <c r="F37" t="s">
        <v>189</v>
      </c>
      <c r="G37" t="s">
        <v>188</v>
      </c>
      <c r="H37" s="218" t="d">
        <v>PT0M30.000S</v>
      </c>
      <c r="I37">
        <v>0</v>
      </c>
      <c r="J37" s="220" t="s">
        <v>209</v>
      </c>
    </row>
    <row r="38" spans="2:10" x14ac:dyDescent="0.2">
      <c r="B38" t="str">
        <f>C38&amp;D38&amp;E38&amp;F38&amp;G38</f>
        <v>AmyDejaMungerKaylaNaz</v>
      </c>
      <c r="C38" t="s">
        <v>192</v>
      </c>
      <c r="D38" t="s">
        <v>193</v>
      </c>
      <c r="E38" t="s">
        <v>191</v>
      </c>
      <c r="F38" t="s">
        <v>195</v>
      </c>
      <c r="G38" t="s">
        <v>189</v>
      </c>
      <c r="H38" s="218" t="d">
        <v>PT0M58.000S</v>
      </c>
      <c r="I38">
        <v>0</v>
      </c>
      <c r="J38" s="220" t="s">
        <v>209</v>
      </c>
    </row>
    <row r="39" spans="2:10" x14ac:dyDescent="0.2">
      <c r="B39" t="str">
        <f>C39&amp;D39&amp;E39&amp;F39&amp;G39</f>
        <v>DejaMungerAKNazHallie</v>
      </c>
      <c r="C39" t="s">
        <v>193</v>
      </c>
      <c r="D39" t="s">
        <v>191</v>
      </c>
      <c r="E39" t="s">
        <v>194</v>
      </c>
      <c r="F39" t="s">
        <v>189</v>
      </c>
      <c r="G39" t="s">
        <v>188</v>
      </c>
      <c r="H39" s="218" t="d">
        <v>PT2M5.000S</v>
      </c>
      <c r="I39">
        <v>1</v>
      </c>
      <c r="J39" s="220" t="s">
        <v>209</v>
      </c>
    </row>
    <row r="40" spans="2:10" x14ac:dyDescent="0.2">
      <c r="B40" t="str">
        <f>C40&amp;D40&amp;E40&amp;F40&amp;G40</f>
        <v>AmyMungerAKHaileyHallie</v>
      </c>
      <c r="C40" t="s">
        <v>192</v>
      </c>
      <c r="D40" t="s">
        <v>191</v>
      </c>
      <c r="E40" t="s">
        <v>194</v>
      </c>
      <c r="F40" t="s">
        <v>190</v>
      </c>
      <c r="G40" t="s">
        <v>188</v>
      </c>
      <c r="H40" s="218" t="d">
        <v>PT0M58.000S</v>
      </c>
      <c r="I40">
        <v>2</v>
      </c>
      <c r="J40" s="220" t="s">
        <v>209</v>
      </c>
    </row>
    <row r="41" spans="2:10" x14ac:dyDescent="0.2">
      <c r="B41" t="str">
        <f>C41&amp;D41&amp;E41&amp;F41&amp;G41</f>
        <v>AmyDejaMungerHaileyHallie</v>
      </c>
      <c r="C41" t="s">
        <v>192</v>
      </c>
      <c r="D41" t="s">
        <v>193</v>
      </c>
      <c r="E41" t="s">
        <v>191</v>
      </c>
      <c r="F41" t="s">
        <v>190</v>
      </c>
      <c r="G41" t="s">
        <v>188</v>
      </c>
      <c r="H41" s="218" t="d">
        <v>PT0M46.000S</v>
      </c>
      <c r="I41">
        <v>3</v>
      </c>
      <c r="J41" s="220" t="s">
        <v>209</v>
      </c>
    </row>
    <row r="42" spans="2:10" x14ac:dyDescent="0.2">
      <c r="B42" t="str">
        <f>C42&amp;D42&amp;E42&amp;F42&amp;G42</f>
        <v>AmyDejaMungerHaileyNaz</v>
      </c>
      <c r="C42" t="s">
        <v>192</v>
      </c>
      <c r="D42" t="s">
        <v>193</v>
      </c>
      <c r="E42" t="s">
        <v>191</v>
      </c>
      <c r="F42" t="s">
        <v>190</v>
      </c>
      <c r="G42" t="s">
        <v>189</v>
      </c>
      <c r="H42" s="218" t="d">
        <v>PT2M16.000S</v>
      </c>
      <c r="I42">
        <v>-2</v>
      </c>
      <c r="J42" s="220" t="s">
        <v>209</v>
      </c>
    </row>
    <row r="43" spans="2:10" x14ac:dyDescent="0.2">
      <c r="B43" t="str">
        <f>C43&amp;D43&amp;E43&amp;F43&amp;G43</f>
        <v>AmyDejaMungerKaylaHallie</v>
      </c>
      <c r="C43" t="s">
        <v>192</v>
      </c>
      <c r="D43" t="s">
        <v>193</v>
      </c>
      <c r="E43" t="s">
        <v>191</v>
      </c>
      <c r="F43" t="s">
        <v>195</v>
      </c>
      <c r="G43" t="s">
        <v>188</v>
      </c>
      <c r="H43" s="218" t="d">
        <v>PT1M35.000S</v>
      </c>
      <c r="I43">
        <v>0</v>
      </c>
      <c r="J43" s="220" t="s">
        <v>209</v>
      </c>
    </row>
    <row r="44" spans="2:10" x14ac:dyDescent="0.2">
      <c r="B44" t="str">
        <f>C44&amp;D44&amp;E44&amp;F44&amp;G44</f>
        <v>DejaMungerAKKaylaHailey</v>
      </c>
      <c r="C44" t="s">
        <v>193</v>
      </c>
      <c r="D44" t="s">
        <v>191</v>
      </c>
      <c r="E44" t="s">
        <v>194</v>
      </c>
      <c r="F44" t="s">
        <v>195</v>
      </c>
      <c r="G44" t="s">
        <v>190</v>
      </c>
      <c r="H44" s="218" t="d">
        <v>PT1M43.000S</v>
      </c>
      <c r="I44">
        <v>-3</v>
      </c>
      <c r="J44" s="220" t="s">
        <v>209</v>
      </c>
    </row>
    <row r="45" spans="2:10" x14ac:dyDescent="0.2">
      <c r="B45" t="str">
        <f>C45&amp;D45&amp;E45&amp;F45&amp;G45</f>
        <v>AmyDejaMungerKaylaHailey</v>
      </c>
      <c r="C45" t="s">
        <v>192</v>
      </c>
      <c r="D45" t="s">
        <v>193</v>
      </c>
      <c r="E45" t="s">
        <v>191</v>
      </c>
      <c r="F45" t="s">
        <v>195</v>
      </c>
      <c r="G45" t="s">
        <v>190</v>
      </c>
      <c r="H45" s="218" t="d">
        <v>PT2M42.000S</v>
      </c>
      <c r="I45">
        <v>1</v>
      </c>
      <c r="J45" s="220" t="s">
        <v>209</v>
      </c>
    </row>
    <row r="46" spans="2:10" x14ac:dyDescent="0.2">
      <c r="B46" t="str">
        <f>C46&amp;D46&amp;E46&amp;F46&amp;G46</f>
        <v>AmyDejaMungerHaileyHallie</v>
      </c>
      <c r="C46" t="s">
        <v>192</v>
      </c>
      <c r="D46" t="s">
        <v>193</v>
      </c>
      <c r="E46" t="s">
        <v>191</v>
      </c>
      <c r="F46" t="s">
        <v>190</v>
      </c>
      <c r="G46" t="s">
        <v>188</v>
      </c>
      <c r="H46" s="218" t="d">
        <v>PT3M2.000S</v>
      </c>
      <c r="I46">
        <v>-2</v>
      </c>
      <c r="J46" s="220" t="s">
        <v>209</v>
      </c>
    </row>
    <row r="47" spans="2:10" x14ac:dyDescent="0.2">
      <c r="B47" t="str">
        <f>C47&amp;D47&amp;E47&amp;F47&amp;G47</f>
        <v>AmyDejaMungerNazHallie</v>
      </c>
      <c r="C47" t="s">
        <v>192</v>
      </c>
      <c r="D47" t="s">
        <v>193</v>
      </c>
      <c r="E47" t="s">
        <v>191</v>
      </c>
      <c r="F47" t="s">
        <v>189</v>
      </c>
      <c r="G47" t="s">
        <v>188</v>
      </c>
      <c r="H47" s="218" t="d">
        <v>PT2M21.000S</v>
      </c>
      <c r="I47">
        <v>0</v>
      </c>
      <c r="J47" s="220" t="s">
        <v>209</v>
      </c>
    </row>
    <row r="48" spans="2:10" x14ac:dyDescent="0.2">
      <c r="B48" t="str">
        <f>C48&amp;D48&amp;E48&amp;F48&amp;G48</f>
        <v>AmyDejaAKNazHallie</v>
      </c>
      <c r="C48" t="s">
        <v>192</v>
      </c>
      <c r="D48" t="s">
        <v>193</v>
      </c>
      <c r="E48" t="s">
        <v>194</v>
      </c>
      <c r="F48" t="s">
        <v>189</v>
      </c>
      <c r="G48" t="s">
        <v>188</v>
      </c>
      <c r="H48" s="218" t="d">
        <v>PT2M22.000S</v>
      </c>
      <c r="I48">
        <v>4</v>
      </c>
      <c r="J48" s="220" t="s">
        <v>209</v>
      </c>
    </row>
    <row r="49" spans="2:10" x14ac:dyDescent="0.2">
      <c r="B49" t="str">
        <f>C49&amp;D49&amp;E49&amp;F49&amp;G49</f>
        <v>AmyMungerAKHaileyNaz</v>
      </c>
      <c r="C49" t="s">
        <v>192</v>
      </c>
      <c r="D49" t="s">
        <v>191</v>
      </c>
      <c r="E49" t="s">
        <v>194</v>
      </c>
      <c r="F49" t="s">
        <v>190</v>
      </c>
      <c r="G49" t="s">
        <v>189</v>
      </c>
      <c r="H49" s="218" t="d">
        <v>PT2M15.000S</v>
      </c>
      <c r="I49">
        <v>0</v>
      </c>
      <c r="J49" s="220" t="s">
        <v>209</v>
      </c>
    </row>
    <row r="50" spans="2:10" x14ac:dyDescent="0.2">
      <c r="B50" t="str">
        <f>C50&amp;D50&amp;E50&amp;F50&amp;G50</f>
        <v>DejaMungerAKNazHallie</v>
      </c>
      <c r="C50" t="s">
        <v>193</v>
      </c>
      <c r="D50" t="s">
        <v>191</v>
      </c>
      <c r="E50" t="s">
        <v>194</v>
      </c>
      <c r="F50" t="s">
        <v>189</v>
      </c>
      <c r="G50" t="s">
        <v>188</v>
      </c>
      <c r="H50" s="218" t="d">
        <v>PT0M12.000S</v>
      </c>
      <c r="I50">
        <v>0</v>
      </c>
      <c r="J50" s="220" t="s">
        <v>209</v>
      </c>
    </row>
    <row r="51" spans="2:10" x14ac:dyDescent="0.2">
      <c r="B51" t="str">
        <f>C51&amp;D51&amp;E51&amp;F51&amp;G51</f>
        <v>DejaMungerAKHaileyNaz</v>
      </c>
      <c r="C51" t="s">
        <v>193</v>
      </c>
      <c r="D51" t="s">
        <v>191</v>
      </c>
      <c r="E51" t="s">
        <v>194</v>
      </c>
      <c r="F51" t="s">
        <v>190</v>
      </c>
      <c r="G51" t="s">
        <v>189</v>
      </c>
      <c r="H51" s="218" t="d">
        <v>PT0M32.000S</v>
      </c>
      <c r="I51">
        <v>-3</v>
      </c>
      <c r="J51" s="220" t="s">
        <v>209</v>
      </c>
    </row>
    <row r="52" spans="2:10" x14ac:dyDescent="0.2">
      <c r="B52" t="str">
        <f>C52&amp;D52&amp;E52&amp;F52&amp;G52</f>
        <v>AmyDejaMungerHaileyNaz</v>
      </c>
      <c r="C52" t="s">
        <v>192</v>
      </c>
      <c r="D52" t="s">
        <v>193</v>
      </c>
      <c r="E52" t="s">
        <v>191</v>
      </c>
      <c r="F52" t="s">
        <v>190</v>
      </c>
      <c r="G52" t="s">
        <v>189</v>
      </c>
      <c r="H52" s="218" t="d">
        <v>PT3M49.000S</v>
      </c>
      <c r="I52">
        <v>-4</v>
      </c>
      <c r="J52" s="220" t="s">
        <v>209</v>
      </c>
    </row>
    <row r="53" spans="2:10" x14ac:dyDescent="0.2">
      <c r="B53" t="str">
        <f>C53&amp;D53&amp;E53&amp;F53&amp;G53</f>
        <v>AmyMungerAKHaileyNaz</v>
      </c>
      <c r="C53" t="s">
        <v>192</v>
      </c>
      <c r="D53" t="s">
        <v>191</v>
      </c>
      <c r="E53" t="s">
        <v>194</v>
      </c>
      <c r="F53" t="s">
        <v>190</v>
      </c>
      <c r="G53" t="s">
        <v>189</v>
      </c>
      <c r="H53" s="218" t="d">
        <v>PT0M52.000S</v>
      </c>
      <c r="I53">
        <v>-4</v>
      </c>
      <c r="J53" s="220" t="s">
        <v>209</v>
      </c>
    </row>
    <row r="54" spans="2:10" x14ac:dyDescent="0.2">
      <c r="B54" t="str">
        <f>C54&amp;D54&amp;E54&amp;F54&amp;G54</f>
        <v>AmyMungerAKHaileyHallie</v>
      </c>
      <c r="C54" t="s">
        <v>192</v>
      </c>
      <c r="D54" t="s">
        <v>191</v>
      </c>
      <c r="E54" t="s">
        <v>194</v>
      </c>
      <c r="F54" t="s">
        <v>190</v>
      </c>
      <c r="G54" t="s">
        <v>188</v>
      </c>
      <c r="H54" s="218" t="d">
        <v>PT1M13.000S</v>
      </c>
      <c r="I54">
        <v>0</v>
      </c>
      <c r="J54" s="220" t="s">
        <v>209</v>
      </c>
    </row>
    <row r="55" spans="2:10" x14ac:dyDescent="0.2">
      <c r="B55" t="str">
        <f>C55&amp;D55&amp;E55&amp;F55&amp;G55</f>
        <v>AmyDejaMungerHaileyHallie</v>
      </c>
      <c r="C55" t="s">
        <v>192</v>
      </c>
      <c r="D55" t="s">
        <v>193</v>
      </c>
      <c r="E55" t="s">
        <v>191</v>
      </c>
      <c r="F55" t="s">
        <v>190</v>
      </c>
      <c r="G55" t="s">
        <v>188</v>
      </c>
      <c r="H55" s="218" t="d">
        <v>PT1M52.000S</v>
      </c>
      <c r="I55">
        <v>0</v>
      </c>
      <c r="J55" s="220" t="s">
        <v>209</v>
      </c>
    </row>
    <row r="56" spans="2:10" x14ac:dyDescent="0.2">
      <c r="B56" t="str">
        <f>C56&amp;D56&amp;E56&amp;F56&amp;G56</f>
        <v>AmyDejaMungerNazHallie</v>
      </c>
      <c r="C56" t="s">
        <v>192</v>
      </c>
      <c r="D56" t="s">
        <v>193</v>
      </c>
      <c r="E56" t="s">
        <v>191</v>
      </c>
      <c r="F56" t="s">
        <v>189</v>
      </c>
      <c r="G56" t="s">
        <v>188</v>
      </c>
      <c r="H56" s="218" t="d">
        <v>PT0M23.000S</v>
      </c>
      <c r="I56">
        <v>-1</v>
      </c>
      <c r="J56" s="220" t="s">
        <v>209</v>
      </c>
    </row>
    <row r="57" spans="2:10" x14ac:dyDescent="0.2">
      <c r="B57" t="str">
        <f>C57&amp;D57&amp;E57&amp;F57&amp;G57</f>
        <v>AmyDejaMungerHaileyNaz</v>
      </c>
      <c r="C57" t="s">
        <v>192</v>
      </c>
      <c r="D57" t="s">
        <v>193</v>
      </c>
      <c r="E57" t="s">
        <v>191</v>
      </c>
      <c r="F57" t="s">
        <v>190</v>
      </c>
      <c r="G57" t="s">
        <v>189</v>
      </c>
      <c r="H57" s="218" t="d">
        <v>PT0M7.000S</v>
      </c>
      <c r="I57">
        <v>-2</v>
      </c>
      <c r="J57" s="220" t="s">
        <v>209</v>
      </c>
    </row>
    <row r="58" spans="2:10" x14ac:dyDescent="0.2">
      <c r="B58" t="str">
        <f>C58&amp;D58&amp;E58&amp;F58&amp;G58</f>
        <v>AmyDejaMungerHaileyHallie</v>
      </c>
      <c r="C58" t="s">
        <v>192</v>
      </c>
      <c r="D58" t="s">
        <v>193</v>
      </c>
      <c r="E58" t="s">
        <v>191</v>
      </c>
      <c r="F58" t="s">
        <v>190</v>
      </c>
      <c r="G58" t="s">
        <v>188</v>
      </c>
      <c r="H58" s="218" t="d">
        <v>PT1M0.000S</v>
      </c>
      <c r="I58">
        <v>-6</v>
      </c>
      <c r="J58" s="220" t="s">
        <v>209</v>
      </c>
    </row>
    <row r="59" spans="2:10" x14ac:dyDescent="0.2">
      <c r="B59" t="str">
        <f>C59&amp;D59&amp;E59&amp;F59&amp;G59</f>
        <v>AmyDejaMungerHaileyHallie</v>
      </c>
      <c r="C59" t="s">
        <v>192</v>
      </c>
      <c r="D59" t="s">
        <v>193</v>
      </c>
      <c r="E59" t="s">
        <v>191</v>
      </c>
      <c r="F59" t="s">
        <v>190</v>
      </c>
      <c r="G59" t="s">
        <v>188</v>
      </c>
      <c r="H59" s="218" t="d">
        <v>PT3M51.000S</v>
      </c>
      <c r="I59">
        <v>-2</v>
      </c>
      <c r="J59" s="220" t="s">
        <v>215</v>
      </c>
    </row>
    <row r="60" spans="2:10" x14ac:dyDescent="0.2">
      <c r="B60" t="str">
        <f>C60&amp;D60&amp;E60&amp;F60&amp;G60</f>
        <v>AmyDejaMungerNazHallie</v>
      </c>
      <c r="C60" t="s">
        <v>192</v>
      </c>
      <c r="D60" t="s">
        <v>193</v>
      </c>
      <c r="E60" t="s">
        <v>191</v>
      </c>
      <c r="F60" t="s">
        <v>189</v>
      </c>
      <c r="G60" t="s">
        <v>188</v>
      </c>
      <c r="H60" s="218" t="d">
        <v>PT1M34.000S</v>
      </c>
      <c r="I60">
        <v>6</v>
      </c>
      <c r="J60" s="220" t="s">
        <v>215</v>
      </c>
    </row>
    <row r="61" spans="2:10" x14ac:dyDescent="0.2">
      <c r="B61" t="str">
        <f>C61&amp;D61&amp;E61&amp;F61&amp;G61</f>
        <v>AmyMungerAKNazHallie</v>
      </c>
      <c r="C61" t="s">
        <v>192</v>
      </c>
      <c r="D61" t="s">
        <v>191</v>
      </c>
      <c r="E61" t="s">
        <v>194</v>
      </c>
      <c r="F61" t="s">
        <v>189</v>
      </c>
      <c r="G61" t="s">
        <v>188</v>
      </c>
      <c r="H61" s="218" t="d">
        <v>PT0M39.000S</v>
      </c>
      <c r="I61">
        <v>0</v>
      </c>
      <c r="J61" s="220" t="s">
        <v>215</v>
      </c>
    </row>
    <row r="62" spans="2:10" x14ac:dyDescent="0.2">
      <c r="B62" t="str">
        <f>C62&amp;D62&amp;E62&amp;F62&amp;G62</f>
        <v>AmyDejaAKNazHallie</v>
      </c>
      <c r="C62" t="s">
        <v>192</v>
      </c>
      <c r="D62" t="s">
        <v>193</v>
      </c>
      <c r="E62" t="s">
        <v>194</v>
      </c>
      <c r="F62" t="s">
        <v>189</v>
      </c>
      <c r="G62" t="s">
        <v>188</v>
      </c>
      <c r="H62" s="218" t="d">
        <v>PT0M11.000S</v>
      </c>
      <c r="I62">
        <v>-1</v>
      </c>
      <c r="J62" s="220" t="s">
        <v>215</v>
      </c>
    </row>
    <row r="63" spans="2:10" x14ac:dyDescent="0.2">
      <c r="B63" t="str">
        <f>C63&amp;D63&amp;E63&amp;F63&amp;G63</f>
        <v>AmyDejaAKKaylaNaz</v>
      </c>
      <c r="C63" t="s">
        <v>192</v>
      </c>
      <c r="D63" t="s">
        <v>193</v>
      </c>
      <c r="E63" t="s">
        <v>194</v>
      </c>
      <c r="F63" t="s">
        <v>195</v>
      </c>
      <c r="G63" t="s">
        <v>189</v>
      </c>
      <c r="H63" s="218" t="d">
        <v>PT0M36.000S</v>
      </c>
      <c r="I63">
        <v>0</v>
      </c>
      <c r="J63" s="220" t="s">
        <v>215</v>
      </c>
    </row>
    <row r="64" spans="2:10" x14ac:dyDescent="0.2">
      <c r="B64" t="str">
        <f>C64&amp;D64&amp;E64&amp;F64&amp;G64</f>
        <v>DejaMungerAKKaylaNaz</v>
      </c>
      <c r="C64" t="s">
        <v>193</v>
      </c>
      <c r="D64" t="s">
        <v>191</v>
      </c>
      <c r="E64" t="s">
        <v>194</v>
      </c>
      <c r="F64" t="s">
        <v>195</v>
      </c>
      <c r="G64" t="s">
        <v>189</v>
      </c>
      <c r="H64" s="218" t="d">
        <v>PT1M26.000S</v>
      </c>
      <c r="I64">
        <v>-4</v>
      </c>
      <c r="J64" s="220" t="s">
        <v>215</v>
      </c>
    </row>
    <row r="65" spans="2:10" x14ac:dyDescent="0.2">
      <c r="B65" t="str">
        <f>C65&amp;D65&amp;E65&amp;F65&amp;G65</f>
        <v>AmyDejaMungerHaileyHallie</v>
      </c>
      <c r="C65" t="s">
        <v>192</v>
      </c>
      <c r="D65" t="s">
        <v>193</v>
      </c>
      <c r="E65" t="s">
        <v>191</v>
      </c>
      <c r="F65" t="s">
        <v>190</v>
      </c>
      <c r="G65" t="s">
        <v>188</v>
      </c>
      <c r="H65" s="218" t="d">
        <v>PT1M43.000S</v>
      </c>
      <c r="I65">
        <v>3</v>
      </c>
      <c r="J65" s="220" t="s">
        <v>215</v>
      </c>
    </row>
    <row r="66" spans="2:10" x14ac:dyDescent="0.2">
      <c r="B66" t="str">
        <f>C66&amp;D66&amp;E66&amp;F66&amp;G66</f>
        <v>AmyMungerKaylaHaileyHallie</v>
      </c>
      <c r="C66" t="s">
        <v>192</v>
      </c>
      <c r="D66" t="s">
        <v>191</v>
      </c>
      <c r="E66" t="s">
        <v>195</v>
      </c>
      <c r="F66" t="s">
        <v>190</v>
      </c>
      <c r="G66" t="s">
        <v>188</v>
      </c>
      <c r="H66" s="218" t="d">
        <v>PT3M16.000S</v>
      </c>
      <c r="I66">
        <v>-3</v>
      </c>
      <c r="J66" s="220" t="s">
        <v>215</v>
      </c>
    </row>
    <row r="67" spans="2:10" x14ac:dyDescent="0.2">
      <c r="B67" t="str">
        <f>C67&amp;D67&amp;E67&amp;F67&amp;G67</f>
        <v>AmyMungerAKNazHallie</v>
      </c>
      <c r="C67" t="s">
        <v>192</v>
      </c>
      <c r="D67" t="s">
        <v>191</v>
      </c>
      <c r="E67" t="s">
        <v>194</v>
      </c>
      <c r="F67" t="s">
        <v>189</v>
      </c>
      <c r="G67" t="s">
        <v>188</v>
      </c>
      <c r="H67" s="218" t="d">
        <v>PT1M20.000S</v>
      </c>
      <c r="I67">
        <v>3</v>
      </c>
      <c r="J67" s="220" t="s">
        <v>215</v>
      </c>
    </row>
    <row r="68" spans="2:10" x14ac:dyDescent="0.2">
      <c r="B68" t="str">
        <f>C68&amp;D68&amp;E68&amp;F68&amp;G68</f>
        <v>AmyMungerAKHaileyNaz</v>
      </c>
      <c r="C68" t="s">
        <v>192</v>
      </c>
      <c r="D68" t="s">
        <v>191</v>
      </c>
      <c r="E68" t="s">
        <v>194</v>
      </c>
      <c r="F68" t="s">
        <v>190</v>
      </c>
      <c r="G68" t="s">
        <v>189</v>
      </c>
      <c r="H68" s="218" t="d">
        <v>PT5M24.000S</v>
      </c>
      <c r="I68">
        <v>16</v>
      </c>
      <c r="J68" s="220" t="s">
        <v>215</v>
      </c>
    </row>
    <row r="69" spans="2:10" x14ac:dyDescent="0.2">
      <c r="B69" t="str">
        <f>C69&amp;D69&amp;E69&amp;F69&amp;G69</f>
        <v>AmyDejaMungerHaileyHallie</v>
      </c>
      <c r="C69" t="s">
        <v>192</v>
      </c>
      <c r="D69" t="s">
        <v>193</v>
      </c>
      <c r="E69" t="s">
        <v>191</v>
      </c>
      <c r="F69" t="s">
        <v>190</v>
      </c>
      <c r="G69" t="s">
        <v>188</v>
      </c>
      <c r="H69" s="218" t="d">
        <v>PT3M52.000S</v>
      </c>
      <c r="I69">
        <v>4</v>
      </c>
      <c r="J69" s="220" t="s">
        <v>215</v>
      </c>
    </row>
    <row r="70" spans="2:10" x14ac:dyDescent="0.2">
      <c r="B70" t="str">
        <f>C70&amp;D70&amp;E70&amp;F70&amp;G70</f>
        <v>AmyMungerAKHaileyHallie</v>
      </c>
      <c r="C70" t="s">
        <v>192</v>
      </c>
      <c r="D70" t="s">
        <v>191</v>
      </c>
      <c r="E70" t="s">
        <v>194</v>
      </c>
      <c r="F70" t="s">
        <v>190</v>
      </c>
      <c r="G70" t="s">
        <v>188</v>
      </c>
      <c r="H70" s="218" t="d">
        <v>PT1M12.000S</v>
      </c>
      <c r="I70">
        <v>3</v>
      </c>
      <c r="J70" s="220" t="s">
        <v>215</v>
      </c>
    </row>
    <row r="71" spans="2:10" x14ac:dyDescent="0.2">
      <c r="B71" t="str">
        <f>C71&amp;D71&amp;E71&amp;F71&amp;G71</f>
        <v>AmyMungerAKNazHallie</v>
      </c>
      <c r="C71" t="s">
        <v>192</v>
      </c>
      <c r="D71" t="s">
        <v>191</v>
      </c>
      <c r="E71" t="s">
        <v>194</v>
      </c>
      <c r="F71" t="s">
        <v>189</v>
      </c>
      <c r="G71" t="s">
        <v>188</v>
      </c>
      <c r="H71" s="218" t="d">
        <v>PT0M30.000S</v>
      </c>
      <c r="I71">
        <v>0</v>
      </c>
      <c r="J71" s="220" t="s">
        <v>215</v>
      </c>
    </row>
    <row r="72" spans="2:10" x14ac:dyDescent="0.2">
      <c r="B72" t="str">
        <f>C72&amp;D72&amp;E72&amp;F72&amp;G72</f>
        <v>AmyDejaAKNazHallie</v>
      </c>
      <c r="C72" t="s">
        <v>192</v>
      </c>
      <c r="D72" t="s">
        <v>193</v>
      </c>
      <c r="E72" t="s">
        <v>194</v>
      </c>
      <c r="F72" t="s">
        <v>189</v>
      </c>
      <c r="G72" t="s">
        <v>188</v>
      </c>
      <c r="H72" s="218" t="d">
        <v>PT0M49.000S</v>
      </c>
      <c r="I72">
        <v>1</v>
      </c>
      <c r="J72" s="220" t="s">
        <v>215</v>
      </c>
    </row>
    <row r="73" spans="2:10" x14ac:dyDescent="0.2">
      <c r="B73" t="str">
        <f>C73&amp;D73&amp;E73&amp;F73&amp;G73</f>
        <v>AmyDejaAKHaileyNaz</v>
      </c>
      <c r="C73" t="s">
        <v>192</v>
      </c>
      <c r="D73" t="s">
        <v>193</v>
      </c>
      <c r="E73" t="s">
        <v>194</v>
      </c>
      <c r="F73" t="s">
        <v>190</v>
      </c>
      <c r="G73" t="s">
        <v>189</v>
      </c>
      <c r="H73" s="218" t="d">
        <v>PT2M10.000S</v>
      </c>
      <c r="I73">
        <v>0</v>
      </c>
      <c r="J73" s="220" t="s">
        <v>215</v>
      </c>
    </row>
    <row r="74" spans="2:10" x14ac:dyDescent="0.2">
      <c r="B74" t="str">
        <f>C74&amp;D74&amp;E74&amp;F74&amp;G74</f>
        <v>DejaMungerAKKaylaNaz</v>
      </c>
      <c r="C74" t="s">
        <v>193</v>
      </c>
      <c r="D74" t="s">
        <v>191</v>
      </c>
      <c r="E74" t="s">
        <v>194</v>
      </c>
      <c r="F74" t="s">
        <v>195</v>
      </c>
      <c r="G74" t="s">
        <v>189</v>
      </c>
      <c r="H74" s="218" t="d">
        <v>PT1M27.000S</v>
      </c>
      <c r="I74">
        <v>-2</v>
      </c>
      <c r="J74" s="220" t="s">
        <v>215</v>
      </c>
    </row>
    <row r="75" spans="2:10" x14ac:dyDescent="0.2">
      <c r="B75" t="str">
        <f>C75&amp;D75&amp;E75&amp;F75&amp;G75</f>
        <v>AmyDejaMungerKaylaHallie</v>
      </c>
      <c r="C75" t="s">
        <v>192</v>
      </c>
      <c r="D75" t="s">
        <v>193</v>
      </c>
      <c r="E75" t="s">
        <v>191</v>
      </c>
      <c r="F75" t="s">
        <v>195</v>
      </c>
      <c r="G75" t="s">
        <v>188</v>
      </c>
      <c r="H75" s="218" t="d">
        <v>PT2M9.000S</v>
      </c>
      <c r="I75">
        <v>-6</v>
      </c>
      <c r="J75" s="220" t="s">
        <v>215</v>
      </c>
    </row>
    <row r="76" spans="2:10" x14ac:dyDescent="0.2">
      <c r="B76" t="str">
        <f>C76&amp;D76&amp;E76&amp;F76&amp;G76</f>
        <v>AmyDejaMungerNazHallie</v>
      </c>
      <c r="C76" t="s">
        <v>192</v>
      </c>
      <c r="D76" t="s">
        <v>193</v>
      </c>
      <c r="E76" t="s">
        <v>191</v>
      </c>
      <c r="F76" t="s">
        <v>189</v>
      </c>
      <c r="G76" t="s">
        <v>188</v>
      </c>
      <c r="H76" s="218" t="d">
        <v>PT1M58.000S</v>
      </c>
      <c r="I76">
        <v>-2</v>
      </c>
      <c r="J76" s="220" t="s">
        <v>215</v>
      </c>
    </row>
    <row r="77" spans="2:10" x14ac:dyDescent="0.2">
      <c r="B77" t="str">
        <f>C77&amp;D77&amp;E77&amp;F77&amp;G77</f>
        <v>DejaMungerArielHaileyNaz</v>
      </c>
      <c r="C77" t="s">
        <v>193</v>
      </c>
      <c r="D77" t="s">
        <v>191</v>
      </c>
      <c r="E77" t="s">
        <v>198</v>
      </c>
      <c r="F77" t="s">
        <v>190</v>
      </c>
      <c r="G77" t="s">
        <v>189</v>
      </c>
      <c r="H77" s="218" t="d">
        <v>PT0M26.000S</v>
      </c>
      <c r="I77">
        <v>0</v>
      </c>
      <c r="J77" s="220" t="s">
        <v>215</v>
      </c>
    </row>
    <row r="78" spans="2:10" x14ac:dyDescent="0.2">
      <c r="B78" t="str">
        <f>C78&amp;D78&amp;E78&amp;F78&amp;G78</f>
        <v>DejaMungerAKHaileyNaz</v>
      </c>
      <c r="C78" t="s">
        <v>193</v>
      </c>
      <c r="D78" t="s">
        <v>191</v>
      </c>
      <c r="E78" t="s">
        <v>194</v>
      </c>
      <c r="F78" t="s">
        <v>190</v>
      </c>
      <c r="G78" t="s">
        <v>189</v>
      </c>
      <c r="H78" s="218" t="d">
        <v>PT1M22.000S</v>
      </c>
      <c r="I78">
        <v>0</v>
      </c>
      <c r="J78" s="220" t="s">
        <v>215</v>
      </c>
    </row>
    <row r="79" spans="2:10" x14ac:dyDescent="0.2">
      <c r="B79" t="str">
        <f>C79&amp;D79&amp;E79&amp;F79&amp;G79</f>
        <v>AmyDejaMungerHaileyNaz</v>
      </c>
      <c r="C79" t="s">
        <v>192</v>
      </c>
      <c r="D79" t="s">
        <v>193</v>
      </c>
      <c r="E79" t="s">
        <v>191</v>
      </c>
      <c r="F79" t="s">
        <v>190</v>
      </c>
      <c r="G79" t="s">
        <v>189</v>
      </c>
      <c r="H79" s="218" t="d">
        <v>PT1M23.000S</v>
      </c>
      <c r="I79">
        <v>4</v>
      </c>
      <c r="J79" s="220" t="s">
        <v>215</v>
      </c>
    </row>
    <row r="80" spans="2:10" x14ac:dyDescent="0.2">
      <c r="B80" t="str">
        <f>C80&amp;D80&amp;E80&amp;F80&amp;G80</f>
        <v>AmyDejaMungerHaileyEmily</v>
      </c>
      <c r="C80" t="s">
        <v>192</v>
      </c>
      <c r="D80" t="s">
        <v>193</v>
      </c>
      <c r="E80" t="s">
        <v>191</v>
      </c>
      <c r="F80" t="s">
        <v>190</v>
      </c>
      <c r="G80" t="s">
        <v>200</v>
      </c>
      <c r="H80" s="218" t="d">
        <v>PT0M31.000S</v>
      </c>
      <c r="I80">
        <v>-1</v>
      </c>
      <c r="J80" s="220" t="s">
        <v>215</v>
      </c>
    </row>
    <row r="81" spans="2:10" x14ac:dyDescent="0.2">
      <c r="B81" t="str">
        <f>C81&amp;D81&amp;E81&amp;F81&amp;G81</f>
        <v>DanielleDejaArielHaileyEmily</v>
      </c>
      <c r="C81" t="s">
        <v>199</v>
      </c>
      <c r="D81" t="s">
        <v>193</v>
      </c>
      <c r="E81" t="s">
        <v>198</v>
      </c>
      <c r="F81" t="s">
        <v>190</v>
      </c>
      <c r="G81" t="s">
        <v>200</v>
      </c>
      <c r="H81" s="218" t="d">
        <v>PT1M6.000S</v>
      </c>
      <c r="I81">
        <v>-3</v>
      </c>
      <c r="J81" s="220" t="s">
        <v>215</v>
      </c>
    </row>
    <row r="82" spans="2:10" x14ac:dyDescent="0.2">
      <c r="B82" t="str">
        <f>C82&amp;D82&amp;E82&amp;F82&amp;G82</f>
        <v>DaniellePriscillaArielHaileyEmily</v>
      </c>
      <c r="C82" t="s">
        <v>199</v>
      </c>
      <c r="D82" t="s">
        <v>206</v>
      </c>
      <c r="E82" t="s">
        <v>198</v>
      </c>
      <c r="F82" t="s">
        <v>190</v>
      </c>
      <c r="G82" t="s">
        <v>200</v>
      </c>
      <c r="H82" s="218" t="d">
        <v>PT1M5.000S</v>
      </c>
      <c r="I82">
        <v>0</v>
      </c>
      <c r="J82" s="220" t="s">
        <v>215</v>
      </c>
    </row>
    <row r="83" spans="2:10" x14ac:dyDescent="0.2">
      <c r="B83" t="str">
        <f>C83&amp;D83&amp;E83&amp;F83&amp;G83</f>
        <v>AmyDejaMungerHaileyHallie</v>
      </c>
      <c r="C83" t="s">
        <v>192</v>
      </c>
      <c r="D83" t="s">
        <v>193</v>
      </c>
      <c r="E83" t="s">
        <v>191</v>
      </c>
      <c r="F83" t="s">
        <v>190</v>
      </c>
      <c r="G83" t="s">
        <v>188</v>
      </c>
      <c r="H83" s="218" t="d">
        <v>PT5M18.000S</v>
      </c>
      <c r="I83">
        <v>3</v>
      </c>
      <c r="J83" s="220" t="s">
        <v>214</v>
      </c>
    </row>
    <row r="84" spans="2:10" x14ac:dyDescent="0.2">
      <c r="B84" t="str">
        <f>C84&amp;D84&amp;E84&amp;F84&amp;G84</f>
        <v>AmyDejaMungerHaileyNaz</v>
      </c>
      <c r="C84" t="s">
        <v>192</v>
      </c>
      <c r="D84" t="s">
        <v>193</v>
      </c>
      <c r="E84" t="s">
        <v>191</v>
      </c>
      <c r="F84" t="s">
        <v>190</v>
      </c>
      <c r="G84" t="s">
        <v>189</v>
      </c>
      <c r="H84" s="218" t="d">
        <v>PT1M28.000S</v>
      </c>
      <c r="I84">
        <v>1</v>
      </c>
      <c r="J84" s="220" t="s">
        <v>214</v>
      </c>
    </row>
    <row r="85" spans="2:10" x14ac:dyDescent="0.2">
      <c r="B85" t="str">
        <f>C85&amp;D85&amp;E85&amp;F85&amp;G85</f>
        <v>AmyMungerAKHaileyNaz</v>
      </c>
      <c r="C85" t="s">
        <v>192</v>
      </c>
      <c r="D85" t="s">
        <v>191</v>
      </c>
      <c r="E85" t="s">
        <v>194</v>
      </c>
      <c r="F85" t="s">
        <v>190</v>
      </c>
      <c r="G85" t="s">
        <v>189</v>
      </c>
      <c r="H85" s="218" t="d">
        <v>PT1M16.000S</v>
      </c>
      <c r="I85">
        <v>-1</v>
      </c>
      <c r="J85" s="220" t="s">
        <v>214</v>
      </c>
    </row>
    <row r="86" spans="2:10" x14ac:dyDescent="0.2">
      <c r="B86" t="str">
        <f>C86&amp;D86&amp;E86&amp;F86&amp;G86</f>
        <v>AmyDejaAKHaileyNaz</v>
      </c>
      <c r="C86" t="s">
        <v>192</v>
      </c>
      <c r="D86" t="s">
        <v>193</v>
      </c>
      <c r="E86" t="s">
        <v>194</v>
      </c>
      <c r="F86" t="s">
        <v>190</v>
      </c>
      <c r="G86" t="s">
        <v>189</v>
      </c>
      <c r="H86" s="218" t="d">
        <v>PT1M58.000S</v>
      </c>
      <c r="I86">
        <v>-2</v>
      </c>
      <c r="J86" s="220" t="s">
        <v>214</v>
      </c>
    </row>
    <row r="87" spans="2:10" x14ac:dyDescent="0.2">
      <c r="B87" t="str">
        <f>C87&amp;D87&amp;E87&amp;F87&amp;G87</f>
        <v>DejaMungerAKKaylaHallie</v>
      </c>
      <c r="C87" t="s">
        <v>193</v>
      </c>
      <c r="D87" t="s">
        <v>191</v>
      </c>
      <c r="E87" t="s">
        <v>194</v>
      </c>
      <c r="F87" t="s">
        <v>195</v>
      </c>
      <c r="G87" t="s">
        <v>188</v>
      </c>
      <c r="H87" s="218" t="d">
        <v>PT3M20.000S</v>
      </c>
      <c r="I87">
        <v>-1</v>
      </c>
      <c r="J87" s="220" t="s">
        <v>214</v>
      </c>
    </row>
    <row r="88" spans="2:10" x14ac:dyDescent="0.2">
      <c r="B88" t="str">
        <f>C88&amp;D88&amp;E88&amp;F88&amp;G88</f>
        <v>AmyDejaMungerHaileyHallie</v>
      </c>
      <c r="C88" t="s">
        <v>192</v>
      </c>
      <c r="D88" t="s">
        <v>193</v>
      </c>
      <c r="E88" t="s">
        <v>191</v>
      </c>
      <c r="F88" t="s">
        <v>190</v>
      </c>
      <c r="G88" t="s">
        <v>188</v>
      </c>
      <c r="H88" s="218" t="d">
        <v>PT4M16.000S</v>
      </c>
      <c r="I88">
        <v>-4</v>
      </c>
      <c r="J88" s="220" t="s">
        <v>214</v>
      </c>
    </row>
    <row r="89" spans="2:10" x14ac:dyDescent="0.2">
      <c r="B89" t="str">
        <f>C89&amp;D89&amp;E89&amp;F89&amp;G89</f>
        <v>AmyAKKaylaHaileyNaz</v>
      </c>
      <c r="C89" t="s">
        <v>192</v>
      </c>
      <c r="D89" t="s">
        <v>194</v>
      </c>
      <c r="E89" t="s">
        <v>195</v>
      </c>
      <c r="F89" t="s">
        <v>190</v>
      </c>
      <c r="G89" t="s">
        <v>189</v>
      </c>
      <c r="H89" s="218" t="d">
        <v>PT1M28.000S</v>
      </c>
      <c r="I89">
        <v>5</v>
      </c>
      <c r="J89" s="220" t="s">
        <v>214</v>
      </c>
    </row>
    <row r="90" spans="2:10" x14ac:dyDescent="0.2">
      <c r="B90" t="str">
        <f>C90&amp;D90&amp;E90&amp;F90&amp;G90</f>
        <v>AmyMungerHaileyNazHallie</v>
      </c>
      <c r="C90" t="s">
        <v>192</v>
      </c>
      <c r="D90" t="s">
        <v>191</v>
      </c>
      <c r="E90" t="s">
        <v>190</v>
      </c>
      <c r="F90" t="s">
        <v>189</v>
      </c>
      <c r="G90" t="s">
        <v>188</v>
      </c>
      <c r="H90" s="218" t="d">
        <v>PT0M56.000S</v>
      </c>
      <c r="I90">
        <v>0</v>
      </c>
      <c r="J90" s="220" t="s">
        <v>214</v>
      </c>
    </row>
    <row r="91" spans="2:10" x14ac:dyDescent="0.2">
      <c r="B91" t="str">
        <f>C91&amp;D91&amp;E91&amp;F91&amp;G91</f>
        <v>AmyDejaMungerHaileyHallie</v>
      </c>
      <c r="C91" t="s">
        <v>192</v>
      </c>
      <c r="D91" t="s">
        <v>193</v>
      </c>
      <c r="E91" t="s">
        <v>191</v>
      </c>
      <c r="F91" t="s">
        <v>190</v>
      </c>
      <c r="G91" t="s">
        <v>188</v>
      </c>
      <c r="H91" s="218" t="d">
        <v>PT4M52.000S</v>
      </c>
      <c r="I91">
        <v>-2</v>
      </c>
      <c r="J91" s="220" t="s">
        <v>214</v>
      </c>
    </row>
    <row r="92" spans="2:10" x14ac:dyDescent="0.2">
      <c r="B92" t="str">
        <f>C92&amp;D92&amp;E92&amp;F92&amp;G92</f>
        <v>AmyMungerKaylaNazHallie</v>
      </c>
      <c r="C92" t="s">
        <v>192</v>
      </c>
      <c r="D92" t="s">
        <v>191</v>
      </c>
      <c r="E92" t="s">
        <v>195</v>
      </c>
      <c r="F92" t="s">
        <v>189</v>
      </c>
      <c r="G92" t="s">
        <v>188</v>
      </c>
      <c r="H92" s="218" t="d">
        <v>PT1M26.000S</v>
      </c>
      <c r="I92">
        <v>-1</v>
      </c>
      <c r="J92" s="220" t="s">
        <v>214</v>
      </c>
    </row>
    <row r="93" spans="2:10" x14ac:dyDescent="0.2">
      <c r="B93" t="str">
        <f>C93&amp;D93&amp;E93&amp;F93&amp;G93</f>
        <v>AmyDejaKaylaHaileyNaz</v>
      </c>
      <c r="C93" t="s">
        <v>192</v>
      </c>
      <c r="D93" t="s">
        <v>193</v>
      </c>
      <c r="E93" t="s">
        <v>195</v>
      </c>
      <c r="F93" t="s">
        <v>190</v>
      </c>
      <c r="G93" t="s">
        <v>189</v>
      </c>
      <c r="H93" s="218" t="d">
        <v>PT1M12.000S</v>
      </c>
      <c r="I93">
        <v>0</v>
      </c>
      <c r="J93" s="220" t="s">
        <v>214</v>
      </c>
    </row>
    <row r="94" spans="2:10" x14ac:dyDescent="0.2">
      <c r="B94" t="str">
        <f>C94&amp;D94&amp;E94&amp;F94&amp;G94</f>
        <v>AmyMungerKaylaHaileyNaz</v>
      </c>
      <c r="C94" t="s">
        <v>192</v>
      </c>
      <c r="D94" t="s">
        <v>191</v>
      </c>
      <c r="E94" t="s">
        <v>195</v>
      </c>
      <c r="F94" t="s">
        <v>190</v>
      </c>
      <c r="G94" t="s">
        <v>189</v>
      </c>
      <c r="H94" s="218" t="d">
        <v>PT4M27.000S</v>
      </c>
      <c r="I94">
        <v>0</v>
      </c>
      <c r="J94" s="220" t="s">
        <v>214</v>
      </c>
    </row>
    <row r="95" spans="2:10" x14ac:dyDescent="0.2">
      <c r="B95" t="str">
        <f>C95&amp;D95&amp;E95&amp;F95&amp;G95</f>
        <v>AmyDejaMungerNazHallie</v>
      </c>
      <c r="C95" t="s">
        <v>192</v>
      </c>
      <c r="D95" t="s">
        <v>193</v>
      </c>
      <c r="E95" t="s">
        <v>191</v>
      </c>
      <c r="F95" t="s">
        <v>189</v>
      </c>
      <c r="G95" t="s">
        <v>188</v>
      </c>
      <c r="H95" s="218" t="d">
        <v>PT1M6.000S</v>
      </c>
      <c r="I95">
        <v>0</v>
      </c>
      <c r="J95" s="220" t="s">
        <v>214</v>
      </c>
    </row>
    <row r="96" spans="2:10" x14ac:dyDescent="0.2">
      <c r="B96" t="str">
        <f>C96&amp;D96&amp;E96&amp;F96&amp;G96</f>
        <v>AmyDejaMungerHaileyHallie</v>
      </c>
      <c r="C96" t="s">
        <v>192</v>
      </c>
      <c r="D96" t="s">
        <v>193</v>
      </c>
      <c r="E96" t="s">
        <v>191</v>
      </c>
      <c r="F96" t="s">
        <v>190</v>
      </c>
      <c r="G96" t="s">
        <v>188</v>
      </c>
      <c r="H96" s="218" t="d">
        <v>PT2M23.000S</v>
      </c>
      <c r="I96">
        <v>0</v>
      </c>
      <c r="J96" s="220" t="s">
        <v>214</v>
      </c>
    </row>
    <row r="97" spans="2:10" x14ac:dyDescent="0.2">
      <c r="B97" t="str">
        <f>C97&amp;D97&amp;E97&amp;F97&amp;G97</f>
        <v>AmyMungerKaylaHaileyHallie</v>
      </c>
      <c r="C97" t="s">
        <v>192</v>
      </c>
      <c r="D97" t="s">
        <v>191</v>
      </c>
      <c r="E97" t="s">
        <v>195</v>
      </c>
      <c r="F97" t="s">
        <v>190</v>
      </c>
      <c r="G97" t="s">
        <v>188</v>
      </c>
      <c r="H97" s="218" t="d">
        <v>PT3M29.000S</v>
      </c>
      <c r="I97">
        <v>1</v>
      </c>
      <c r="J97" s="220" t="s">
        <v>214</v>
      </c>
    </row>
    <row r="98" spans="2:10" x14ac:dyDescent="0.2">
      <c r="B98" t="str">
        <f>C98&amp;D98&amp;E98&amp;F98&amp;G98</f>
        <v>AmyMungerHaileyNazHallie</v>
      </c>
      <c r="C98" t="s">
        <v>192</v>
      </c>
      <c r="D98" t="s">
        <v>191</v>
      </c>
      <c r="E98" t="s">
        <v>190</v>
      </c>
      <c r="F98" t="s">
        <v>189</v>
      </c>
      <c r="G98" t="s">
        <v>188</v>
      </c>
      <c r="H98" s="218" t="d">
        <v>PT0M25.000S</v>
      </c>
      <c r="I98">
        <v>2</v>
      </c>
      <c r="J98" s="220" t="s">
        <v>214</v>
      </c>
    </row>
    <row r="99" spans="2:10" x14ac:dyDescent="0.2">
      <c r="B99" t="str">
        <f>C99&amp;D99&amp;E99&amp;F99&amp;G99</f>
        <v>AmyMungerKaylaHaileyHallie</v>
      </c>
      <c r="C99" t="s">
        <v>192</v>
      </c>
      <c r="D99" t="s">
        <v>191</v>
      </c>
      <c r="E99" t="s">
        <v>195</v>
      </c>
      <c r="F99" t="s">
        <v>190</v>
      </c>
      <c r="G99" t="s">
        <v>188</v>
      </c>
      <c r="H99" s="218" t="d">
        <v>PT0M16.000S</v>
      </c>
      <c r="I99" s="219">
        <v>-2</v>
      </c>
      <c r="J99" s="220" t="s">
        <v>214</v>
      </c>
    </row>
    <row r="100" spans="2:10" x14ac:dyDescent="0.2">
      <c r="B100" t="str">
        <f>C100&amp;D100&amp;E100&amp;F100&amp;G100</f>
        <v>AmyMungerHaileyNazHallie</v>
      </c>
      <c r="C100" t="s">
        <v>192</v>
      </c>
      <c r="D100" t="s">
        <v>191</v>
      </c>
      <c r="E100" t="s">
        <v>190</v>
      </c>
      <c r="F100" t="s">
        <v>189</v>
      </c>
      <c r="G100" t="s">
        <v>188</v>
      </c>
      <c r="H100" s="218" t="d">
        <v>PT0M24.000S</v>
      </c>
      <c r="I100">
        <v>0</v>
      </c>
      <c r="J100" s="220" t="s">
        <v>214</v>
      </c>
    </row>
    <row r="101" spans="2:10" x14ac:dyDescent="0.2">
      <c r="B101" t="str">
        <f>C101&amp;D101&amp;E101&amp;F101&amp;G101</f>
        <v>AmyDejaMungerHaileyHallie</v>
      </c>
      <c r="C101" t="s">
        <v>192</v>
      </c>
      <c r="D101" t="s">
        <v>193</v>
      </c>
      <c r="E101" t="s">
        <v>191</v>
      </c>
      <c r="F101" t="s">
        <v>190</v>
      </c>
      <c r="G101" t="s">
        <v>188</v>
      </c>
      <c r="H101" s="218" t="d">
        <v>PT4M36.000S</v>
      </c>
      <c r="I101">
        <v>3</v>
      </c>
      <c r="J101" s="220" t="s">
        <v>213</v>
      </c>
    </row>
    <row r="102" spans="2:10" x14ac:dyDescent="0.2">
      <c r="B102" t="str">
        <f>C102&amp;D102&amp;E102&amp;F102&amp;G102</f>
        <v>AmyDejaMungerHaileyNaz</v>
      </c>
      <c r="C102" t="s">
        <v>192</v>
      </c>
      <c r="D102" t="s">
        <v>193</v>
      </c>
      <c r="E102" t="s">
        <v>191</v>
      </c>
      <c r="F102" t="s">
        <v>190</v>
      </c>
      <c r="G102" t="s">
        <v>189</v>
      </c>
      <c r="H102" s="218" t="d">
        <v>PT1M46.000S</v>
      </c>
      <c r="I102">
        <v>0</v>
      </c>
      <c r="J102" s="220" t="s">
        <v>213</v>
      </c>
    </row>
    <row r="103" spans="2:10" x14ac:dyDescent="0.2">
      <c r="B103" t="str">
        <f>C103&amp;D103&amp;E103&amp;F103&amp;G103</f>
        <v>AmyDejaAKNazHallie</v>
      </c>
      <c r="C103" t="s">
        <v>192</v>
      </c>
      <c r="D103" t="s">
        <v>193</v>
      </c>
      <c r="E103" t="s">
        <v>194</v>
      </c>
      <c r="F103" t="s">
        <v>189</v>
      </c>
      <c r="G103" t="s">
        <v>188</v>
      </c>
      <c r="H103" s="218" t="d">
        <v>PT1M9.000S</v>
      </c>
      <c r="I103">
        <v>-1</v>
      </c>
      <c r="J103" s="220" t="s">
        <v>213</v>
      </c>
    </row>
    <row r="104" spans="2:10" x14ac:dyDescent="0.2">
      <c r="B104" t="str">
        <f>C104&amp;D104&amp;E104&amp;F104&amp;G104</f>
        <v>AmyMungerKaylaNazHallie</v>
      </c>
      <c r="C104" t="s">
        <v>192</v>
      </c>
      <c r="D104" t="s">
        <v>191</v>
      </c>
      <c r="E104" t="s">
        <v>195</v>
      </c>
      <c r="F104" t="s">
        <v>189</v>
      </c>
      <c r="G104" t="s">
        <v>188</v>
      </c>
      <c r="H104" s="218" t="d">
        <v>PT1M30.000S</v>
      </c>
      <c r="I104">
        <v>-2</v>
      </c>
      <c r="J104" s="220" t="s">
        <v>213</v>
      </c>
    </row>
    <row r="105" spans="2:10" x14ac:dyDescent="0.2">
      <c r="B105" t="str">
        <f>C105&amp;D105&amp;E105&amp;F105&amp;G105</f>
        <v>AmyDejaAKNazHallie</v>
      </c>
      <c r="C105" t="s">
        <v>192</v>
      </c>
      <c r="D105" t="s">
        <v>193</v>
      </c>
      <c r="E105" t="s">
        <v>194</v>
      </c>
      <c r="F105" t="s">
        <v>189</v>
      </c>
      <c r="G105" t="s">
        <v>188</v>
      </c>
      <c r="H105" s="218" t="d">
        <v>PT0M31.000S</v>
      </c>
      <c r="I105">
        <v>2</v>
      </c>
      <c r="J105" s="220" t="s">
        <v>213</v>
      </c>
    </row>
    <row r="106" spans="2:10" x14ac:dyDescent="0.2">
      <c r="B106" t="str">
        <f>C106&amp;D106&amp;E106&amp;F106&amp;G106</f>
        <v>AmyDejaAKHaileyNaz</v>
      </c>
      <c r="C106" t="s">
        <v>192</v>
      </c>
      <c r="D106" t="s">
        <v>193</v>
      </c>
      <c r="E106" t="s">
        <v>194</v>
      </c>
      <c r="F106" t="s">
        <v>190</v>
      </c>
      <c r="G106" t="s">
        <v>189</v>
      </c>
      <c r="H106" s="218" t="d">
        <v>PT2M33.000S</v>
      </c>
      <c r="I106">
        <v>-1</v>
      </c>
      <c r="J106" s="220" t="s">
        <v>213</v>
      </c>
    </row>
    <row r="107" spans="2:10" x14ac:dyDescent="0.2">
      <c r="B107" t="str">
        <f>C107&amp;D107&amp;E107&amp;F107&amp;G107</f>
        <v>AmyDejaMungerHaileyHallie</v>
      </c>
      <c r="C107" t="s">
        <v>192</v>
      </c>
      <c r="D107" t="s">
        <v>193</v>
      </c>
      <c r="E107" t="s">
        <v>191</v>
      </c>
      <c r="F107" t="s">
        <v>190</v>
      </c>
      <c r="G107" t="s">
        <v>188</v>
      </c>
      <c r="H107" s="218" t="d">
        <v>PT1M6.000S</v>
      </c>
      <c r="I107">
        <v>6</v>
      </c>
      <c r="J107" s="220" t="s">
        <v>213</v>
      </c>
    </row>
    <row r="108" spans="2:10" x14ac:dyDescent="0.2">
      <c r="B108" t="str">
        <f>C108&amp;D108&amp;E108&amp;F108&amp;G108</f>
        <v>DejaMungerKaylaHaileyHallie</v>
      </c>
      <c r="C108" t="s">
        <v>193</v>
      </c>
      <c r="D108" t="s">
        <v>191</v>
      </c>
      <c r="E108" t="s">
        <v>195</v>
      </c>
      <c r="F108" t="s">
        <v>190</v>
      </c>
      <c r="G108" t="s">
        <v>188</v>
      </c>
      <c r="H108" s="218" t="d">
        <v>PT3M17.000S</v>
      </c>
      <c r="I108">
        <v>-10</v>
      </c>
      <c r="J108" s="220" t="s">
        <v>213</v>
      </c>
    </row>
    <row r="109" spans="2:10" x14ac:dyDescent="0.2">
      <c r="B109" t="str">
        <f>C109&amp;D109&amp;E109&amp;F109&amp;G109</f>
        <v>AmyMungerAKNazHallie</v>
      </c>
      <c r="C109" t="s">
        <v>192</v>
      </c>
      <c r="D109" t="s">
        <v>191</v>
      </c>
      <c r="E109" t="s">
        <v>194</v>
      </c>
      <c r="F109" t="s">
        <v>189</v>
      </c>
      <c r="G109" t="s">
        <v>188</v>
      </c>
      <c r="H109" s="218" t="d">
        <v>PT3M31.000S</v>
      </c>
      <c r="I109">
        <v>1</v>
      </c>
      <c r="J109" s="220" t="s">
        <v>213</v>
      </c>
    </row>
    <row r="110" spans="2:10" x14ac:dyDescent="0.2">
      <c r="B110" t="str">
        <f>C110&amp;D110&amp;E110&amp;F110&amp;G110</f>
        <v>AmyDejaAKNazHallie</v>
      </c>
      <c r="C110" t="s">
        <v>192</v>
      </c>
      <c r="D110" t="s">
        <v>193</v>
      </c>
      <c r="E110" t="s">
        <v>194</v>
      </c>
      <c r="F110" t="s">
        <v>189</v>
      </c>
      <c r="G110" t="s">
        <v>188</v>
      </c>
      <c r="H110" s="218" t="d">
        <v>PT0M1.000S</v>
      </c>
      <c r="I110">
        <v>0</v>
      </c>
      <c r="J110" s="220" t="s">
        <v>213</v>
      </c>
    </row>
    <row r="111" spans="2:10" x14ac:dyDescent="0.2">
      <c r="B111" t="str">
        <f>C111&amp;D111&amp;E111&amp;F111&amp;G111</f>
        <v>AmyDejaMungerHaileyHallie</v>
      </c>
      <c r="C111" t="s">
        <v>192</v>
      </c>
      <c r="D111" t="s">
        <v>193</v>
      </c>
      <c r="E111" t="s">
        <v>191</v>
      </c>
      <c r="F111" t="s">
        <v>190</v>
      </c>
      <c r="G111" t="s">
        <v>188</v>
      </c>
      <c r="H111" s="218" t="d">
        <v>PT3M30.000S</v>
      </c>
      <c r="I111">
        <v>-2</v>
      </c>
      <c r="J111" s="220" t="s">
        <v>213</v>
      </c>
    </row>
    <row r="112" spans="2:10" x14ac:dyDescent="0.2">
      <c r="B112" t="str">
        <f>C112&amp;D112&amp;E112&amp;F112&amp;G112</f>
        <v>AmyDejaAKHaileyHallie</v>
      </c>
      <c r="C112" t="s">
        <v>192</v>
      </c>
      <c r="D112" t="s">
        <v>193</v>
      </c>
      <c r="E112" t="s">
        <v>194</v>
      </c>
      <c r="F112" t="s">
        <v>190</v>
      </c>
      <c r="G112" t="s">
        <v>188</v>
      </c>
      <c r="H112" s="218" t="d">
        <v>PT0M55.000S</v>
      </c>
      <c r="I112">
        <v>5</v>
      </c>
      <c r="J112" s="220" t="s">
        <v>213</v>
      </c>
    </row>
    <row r="113" spans="2:10" x14ac:dyDescent="0.2">
      <c r="B113" t="str">
        <f>C113&amp;D113&amp;E113&amp;F113&amp;G113</f>
        <v>AmyDejaAKHaileyNaz</v>
      </c>
      <c r="C113" t="s">
        <v>192</v>
      </c>
      <c r="D113" t="s">
        <v>193</v>
      </c>
      <c r="E113" t="s">
        <v>194</v>
      </c>
      <c r="F113" t="s">
        <v>190</v>
      </c>
      <c r="G113" t="s">
        <v>189</v>
      </c>
      <c r="H113" s="218" t="d">
        <v>PT2M39.000S</v>
      </c>
      <c r="I113">
        <v>-7</v>
      </c>
      <c r="J113" s="220" t="s">
        <v>213</v>
      </c>
    </row>
    <row r="114" spans="2:10" x14ac:dyDescent="0.2">
      <c r="B114" t="str">
        <f>C114&amp;D114&amp;E114&amp;F114&amp;G114</f>
        <v>AmyDejaAKKaylaHallie</v>
      </c>
      <c r="C114" t="s">
        <v>192</v>
      </c>
      <c r="D114" t="s">
        <v>193</v>
      </c>
      <c r="E114" t="s">
        <v>194</v>
      </c>
      <c r="F114" t="s">
        <v>195</v>
      </c>
      <c r="G114" t="s">
        <v>188</v>
      </c>
      <c r="H114" s="218" t="d">
        <v>PT2M26.000S</v>
      </c>
      <c r="I114">
        <v>0</v>
      </c>
      <c r="J114" s="220" t="s">
        <v>213</v>
      </c>
    </row>
    <row r="115" spans="2:10" x14ac:dyDescent="0.2">
      <c r="B115" t="str">
        <f>C115&amp;D115&amp;E115&amp;F115&amp;G115</f>
        <v>AmyDejaMungerHaileyHallie</v>
      </c>
      <c r="C115" t="s">
        <v>192</v>
      </c>
      <c r="D115" t="s">
        <v>193</v>
      </c>
      <c r="E115" t="s">
        <v>191</v>
      </c>
      <c r="F115" t="s">
        <v>190</v>
      </c>
      <c r="G115" t="s">
        <v>188</v>
      </c>
      <c r="H115" s="218" t="d">
        <v>PT1M15.000S</v>
      </c>
      <c r="I115">
        <v>2</v>
      </c>
      <c r="J115" s="220" t="s">
        <v>213</v>
      </c>
    </row>
    <row r="116" spans="2:10" x14ac:dyDescent="0.2">
      <c r="B116" t="str">
        <f>C116&amp;D116&amp;E116&amp;F116&amp;G116</f>
        <v>AmyDejaAKHaileyHallie</v>
      </c>
      <c r="C116" t="s">
        <v>192</v>
      </c>
      <c r="D116" t="s">
        <v>193</v>
      </c>
      <c r="E116" t="s">
        <v>194</v>
      </c>
      <c r="F116" t="s">
        <v>190</v>
      </c>
      <c r="G116" t="s">
        <v>188</v>
      </c>
      <c r="H116" s="218" t="d">
        <v>PT1M39.000S</v>
      </c>
      <c r="I116">
        <v>-2</v>
      </c>
      <c r="J116" s="220" t="s">
        <v>213</v>
      </c>
    </row>
    <row r="117" spans="2:10" x14ac:dyDescent="0.2">
      <c r="B117" t="str">
        <f>C117&amp;D117&amp;E117&amp;F117&amp;G117</f>
        <v>AmyDejaMungerHaileyHallie</v>
      </c>
      <c r="C117" t="s">
        <v>192</v>
      </c>
      <c r="D117" t="s">
        <v>193</v>
      </c>
      <c r="E117" t="s">
        <v>191</v>
      </c>
      <c r="F117" t="s">
        <v>190</v>
      </c>
      <c r="G117" t="s">
        <v>188</v>
      </c>
      <c r="H117" s="218" t="d">
        <v>PT0M13.000S</v>
      </c>
      <c r="I117">
        <v>0</v>
      </c>
      <c r="J117" s="220" t="s">
        <v>213</v>
      </c>
    </row>
    <row r="118" spans="2:10" x14ac:dyDescent="0.2">
      <c r="B118" t="str">
        <f>C118&amp;D118&amp;E118&amp;F118&amp;G118</f>
        <v>AmyDejaAKHaileyHallie</v>
      </c>
      <c r="C118" t="s">
        <v>192</v>
      </c>
      <c r="D118" t="s">
        <v>193</v>
      </c>
      <c r="E118" t="s">
        <v>194</v>
      </c>
      <c r="F118" t="s">
        <v>190</v>
      </c>
      <c r="G118" t="s">
        <v>188</v>
      </c>
      <c r="H118" s="218" t="d">
        <v>PT1M31.000S</v>
      </c>
      <c r="I118">
        <v>2</v>
      </c>
      <c r="J118" s="220" t="s">
        <v>213</v>
      </c>
    </row>
    <row r="119" spans="2:10" x14ac:dyDescent="0.2">
      <c r="B119" t="str">
        <f>C119&amp;D119&amp;E119&amp;F119&amp;G119</f>
        <v>AmyDejaHaileyNazHallie</v>
      </c>
      <c r="C119" t="s">
        <v>192</v>
      </c>
      <c r="D119" t="s">
        <v>193</v>
      </c>
      <c r="E119" t="s">
        <v>190</v>
      </c>
      <c r="F119" t="s">
        <v>189</v>
      </c>
      <c r="G119" t="s">
        <v>188</v>
      </c>
      <c r="H119" s="218" t="d">
        <v>PT0M29.000S</v>
      </c>
      <c r="I119">
        <v>-2</v>
      </c>
      <c r="J119" s="220" t="s">
        <v>213</v>
      </c>
    </row>
    <row r="120" spans="2:10" x14ac:dyDescent="0.2">
      <c r="B120" t="str">
        <f>C120&amp;D120&amp;E120&amp;F120&amp;G120</f>
        <v>AmyDejaMungerNazHallie</v>
      </c>
      <c r="C120" t="s">
        <v>192</v>
      </c>
      <c r="D120" t="s">
        <v>193</v>
      </c>
      <c r="E120" t="s">
        <v>191</v>
      </c>
      <c r="F120" t="s">
        <v>189</v>
      </c>
      <c r="G120" t="s">
        <v>188</v>
      </c>
      <c r="H120" s="218" t="d">
        <v>PT0M58.000S</v>
      </c>
      <c r="I120">
        <v>4</v>
      </c>
      <c r="J120" s="220" t="s">
        <v>213</v>
      </c>
    </row>
    <row r="121" spans="2:10" x14ac:dyDescent="0.2">
      <c r="B121" t="str">
        <f>C121&amp;D121&amp;E121&amp;F121&amp;G121</f>
        <v>AmyDejaMungerHaileyNaz</v>
      </c>
      <c r="C121" t="s">
        <v>192</v>
      </c>
      <c r="D121" t="s">
        <v>193</v>
      </c>
      <c r="E121" t="s">
        <v>191</v>
      </c>
      <c r="F121" t="s">
        <v>190</v>
      </c>
      <c r="G121" t="s">
        <v>189</v>
      </c>
      <c r="H121" s="218" t="d">
        <v>PT0M53.000S</v>
      </c>
      <c r="I121">
        <v>-3</v>
      </c>
      <c r="J121" s="220" t="s">
        <v>213</v>
      </c>
    </row>
    <row r="122" spans="2:10" x14ac:dyDescent="0.2">
      <c r="B122" t="str">
        <f>C122&amp;D122&amp;E122&amp;F122&amp;G122</f>
        <v>AmyMungerHaileyNazHallie</v>
      </c>
      <c r="C122" t="s">
        <v>192</v>
      </c>
      <c r="D122" t="s">
        <v>191</v>
      </c>
      <c r="E122" t="s">
        <v>190</v>
      </c>
      <c r="F122" t="s">
        <v>189</v>
      </c>
      <c r="G122" t="s">
        <v>188</v>
      </c>
      <c r="H122" s="218" t="d">
        <v>PT2M29.000S</v>
      </c>
      <c r="I122">
        <v>3</v>
      </c>
      <c r="J122" s="220" t="s">
        <v>213</v>
      </c>
    </row>
    <row r="123" spans="2:10" x14ac:dyDescent="0.2">
      <c r="B123" t="str">
        <f>C123&amp;D123&amp;E123&amp;F123&amp;G123</f>
        <v>AmyDejaMungerNazHallie</v>
      </c>
      <c r="C123" t="s">
        <v>192</v>
      </c>
      <c r="D123" t="s">
        <v>193</v>
      </c>
      <c r="E123" t="s">
        <v>191</v>
      </c>
      <c r="F123" t="s">
        <v>189</v>
      </c>
      <c r="G123" t="s">
        <v>188</v>
      </c>
      <c r="H123" s="218" t="d">
        <v>PT0M25.000S</v>
      </c>
      <c r="I123">
        <v>-2</v>
      </c>
      <c r="J123" s="220" t="s">
        <v>213</v>
      </c>
    </row>
    <row r="124" spans="2:10" x14ac:dyDescent="0.2">
      <c r="B124" t="str">
        <f>C124&amp;D124&amp;E124&amp;F124&amp;G124</f>
        <v>AmyMungerHaileyNazHallie</v>
      </c>
      <c r="C124" t="s">
        <v>192</v>
      </c>
      <c r="D124" t="s">
        <v>191</v>
      </c>
      <c r="E124" t="s">
        <v>190</v>
      </c>
      <c r="F124" t="s">
        <v>189</v>
      </c>
      <c r="G124" t="s">
        <v>188</v>
      </c>
      <c r="H124" s="218" t="d">
        <v>PT0M13.000S</v>
      </c>
      <c r="I124">
        <v>2</v>
      </c>
      <c r="J124" s="220" t="s">
        <v>213</v>
      </c>
    </row>
    <row r="125" spans="2:10" x14ac:dyDescent="0.2">
      <c r="B125" t="str">
        <f>C125&amp;D125&amp;E125&amp;F125&amp;G125</f>
        <v>AmyDejaHaileyNazHallie</v>
      </c>
      <c r="C125" t="s">
        <v>192</v>
      </c>
      <c r="D125" t="s">
        <v>193</v>
      </c>
      <c r="E125" t="s">
        <v>190</v>
      </c>
      <c r="F125" t="s">
        <v>189</v>
      </c>
      <c r="G125" t="s">
        <v>188</v>
      </c>
      <c r="H125" s="218" t="d">
        <v>PT0M1.000S</v>
      </c>
      <c r="I125">
        <v>0</v>
      </c>
      <c r="J125" s="220" t="s">
        <v>213</v>
      </c>
    </row>
    <row r="126" spans="2:10" x14ac:dyDescent="0.2">
      <c r="B126" t="str">
        <f>C126&amp;D126&amp;E126&amp;F126&amp;G126</f>
        <v>AmyMungerHaileyNazHallie</v>
      </c>
      <c r="C126" t="s">
        <v>192</v>
      </c>
      <c r="D126" t="s">
        <v>191</v>
      </c>
      <c r="E126" t="s">
        <v>190</v>
      </c>
      <c r="F126" t="s">
        <v>189</v>
      </c>
      <c r="G126" t="s">
        <v>188</v>
      </c>
      <c r="H126" s="218" t="d">
        <v>PT0M21.000S</v>
      </c>
      <c r="I126">
        <v>2</v>
      </c>
      <c r="J126" s="220" t="s">
        <v>213</v>
      </c>
    </row>
    <row r="127" spans="2:10" x14ac:dyDescent="0.2">
      <c r="B127" t="str">
        <f>C127&amp;D127&amp;E127&amp;F127&amp;G127</f>
        <v>AmyDejaHaileyNazHallie</v>
      </c>
      <c r="C127" t="s">
        <v>192</v>
      </c>
      <c r="D127" t="s">
        <v>193</v>
      </c>
      <c r="E127" t="s">
        <v>190</v>
      </c>
      <c r="F127" t="s">
        <v>189</v>
      </c>
      <c r="G127" t="s">
        <v>188</v>
      </c>
      <c r="H127" s="218" t="d">
        <v>PT0M3.000S</v>
      </c>
      <c r="I127">
        <v>0</v>
      </c>
      <c r="J127" s="220" t="s">
        <v>213</v>
      </c>
    </row>
    <row r="128" spans="2:10" x14ac:dyDescent="0.2">
      <c r="B128" t="str">
        <f>C128&amp;D128&amp;E128&amp;F128&amp;G128</f>
        <v>AmyMungerHaileyNazHallie</v>
      </c>
      <c r="C128" t="s">
        <v>192</v>
      </c>
      <c r="D128" t="s">
        <v>191</v>
      </c>
      <c r="E128" t="s">
        <v>190</v>
      </c>
      <c r="F128" t="s">
        <v>189</v>
      </c>
      <c r="G128" t="s">
        <v>188</v>
      </c>
      <c r="H128" s="218" t="d">
        <v>PT3M14.000S</v>
      </c>
      <c r="I128">
        <v>1</v>
      </c>
      <c r="J128" s="220" t="s">
        <v>213</v>
      </c>
    </row>
    <row r="129" spans="2:10" x14ac:dyDescent="0.2">
      <c r="B129" t="str">
        <f>C129&amp;D129&amp;E129&amp;F129&amp;G129</f>
        <v>DejaMungerHaileyNazHallie</v>
      </c>
      <c r="C129" t="s">
        <v>193</v>
      </c>
      <c r="D129" t="s">
        <v>191</v>
      </c>
      <c r="E129" t="s">
        <v>190</v>
      </c>
      <c r="F129" t="s">
        <v>189</v>
      </c>
      <c r="G129" t="s">
        <v>188</v>
      </c>
      <c r="H129" s="218" t="d">
        <v>PT1M46.000S</v>
      </c>
      <c r="I129">
        <v>0</v>
      </c>
      <c r="J129" s="220" t="s">
        <v>213</v>
      </c>
    </row>
    <row r="130" spans="2:10" x14ac:dyDescent="0.2">
      <c r="B130" t="str">
        <f>C130&amp;D130&amp;E130&amp;F130&amp;G130</f>
        <v>AmyDejaMungerHaileyHallie</v>
      </c>
      <c r="C130" t="s">
        <v>192</v>
      </c>
      <c r="D130" t="s">
        <v>193</v>
      </c>
      <c r="E130" t="s">
        <v>191</v>
      </c>
      <c r="F130" t="s">
        <v>190</v>
      </c>
      <c r="G130" t="s">
        <v>188</v>
      </c>
      <c r="H130" s="218" t="d">
        <v>PT4M41.000S</v>
      </c>
      <c r="I130">
        <v>-4</v>
      </c>
      <c r="J130" s="220" t="s">
        <v>187</v>
      </c>
    </row>
    <row r="131" spans="2:10" x14ac:dyDescent="0.2">
      <c r="B131" t="str">
        <f>C131&amp;D131&amp;E131&amp;F131&amp;G131</f>
        <v>AmyDejaMungerHaileyNaz</v>
      </c>
      <c r="C131" t="s">
        <v>192</v>
      </c>
      <c r="D131" t="s">
        <v>193</v>
      </c>
      <c r="E131" t="s">
        <v>191</v>
      </c>
      <c r="F131" t="s">
        <v>190</v>
      </c>
      <c r="G131" t="s">
        <v>189</v>
      </c>
      <c r="H131" s="218" t="d">
        <v>PT1M49.000S</v>
      </c>
      <c r="I131">
        <v>7</v>
      </c>
      <c r="J131" s="220" t="s">
        <v>187</v>
      </c>
    </row>
    <row r="132" spans="2:10" x14ac:dyDescent="0.2">
      <c r="B132" t="str">
        <f>C132&amp;D132&amp;E132&amp;F132&amp;G132</f>
        <v>AmyMungerKaylaNazHallie</v>
      </c>
      <c r="C132" t="s">
        <v>192</v>
      </c>
      <c r="D132" t="s">
        <v>191</v>
      </c>
      <c r="E132" t="s">
        <v>195</v>
      </c>
      <c r="F132" t="s">
        <v>189</v>
      </c>
      <c r="G132" t="s">
        <v>188</v>
      </c>
      <c r="H132" s="218" t="d">
        <v>PT3M30.000S</v>
      </c>
      <c r="I132">
        <v>4</v>
      </c>
      <c r="J132" s="220" t="s">
        <v>187</v>
      </c>
    </row>
    <row r="133" spans="2:10" x14ac:dyDescent="0.2">
      <c r="B133" t="str">
        <f>C133&amp;D133&amp;E133&amp;F133&amp;G133</f>
        <v>DejaAKKaylaHaileyHallie</v>
      </c>
      <c r="C133" t="s">
        <v>193</v>
      </c>
      <c r="D133" t="s">
        <v>194</v>
      </c>
      <c r="E133" t="s">
        <v>195</v>
      </c>
      <c r="F133" t="s">
        <v>190</v>
      </c>
      <c r="G133" t="s">
        <v>188</v>
      </c>
      <c r="H133" s="218" t="d">
        <v>PT0M45.000S</v>
      </c>
      <c r="I133">
        <v>0</v>
      </c>
      <c r="J133" s="220" t="s">
        <v>187</v>
      </c>
    </row>
    <row r="134" spans="2:10" x14ac:dyDescent="0.2">
      <c r="B134" t="str">
        <f>C134&amp;D134&amp;E134&amp;F134&amp;G134</f>
        <v>DejaMungerAKKaylaHallie</v>
      </c>
      <c r="C134" t="s">
        <v>193</v>
      </c>
      <c r="D134" t="s">
        <v>191</v>
      </c>
      <c r="E134" t="s">
        <v>194</v>
      </c>
      <c r="F134" t="s">
        <v>195</v>
      </c>
      <c r="G134" t="s">
        <v>188</v>
      </c>
      <c r="H134" s="218" t="d">
        <v>PT0M52.000S</v>
      </c>
      <c r="I134">
        <v>-2</v>
      </c>
      <c r="J134" s="220" t="s">
        <v>187</v>
      </c>
    </row>
    <row r="135" spans="2:10" x14ac:dyDescent="0.2">
      <c r="B135" t="str">
        <f>C135&amp;D135&amp;E135&amp;F135&amp;G135</f>
        <v>DejaMungerAKNazHallie</v>
      </c>
      <c r="C135" t="s">
        <v>193</v>
      </c>
      <c r="D135" t="s">
        <v>191</v>
      </c>
      <c r="E135" t="s">
        <v>194</v>
      </c>
      <c r="F135" t="s">
        <v>189</v>
      </c>
      <c r="G135" t="s">
        <v>188</v>
      </c>
      <c r="H135" s="218" t="d">
        <v>PT2M41.000S</v>
      </c>
      <c r="I135">
        <v>-5</v>
      </c>
      <c r="J135" s="220" t="s">
        <v>187</v>
      </c>
    </row>
    <row r="136" spans="2:10" x14ac:dyDescent="0.2">
      <c r="B136" t="str">
        <f>C136&amp;D136&amp;E136&amp;F136&amp;G136</f>
        <v>AmyDejaMungerNazHallie</v>
      </c>
      <c r="C136" t="s">
        <v>192</v>
      </c>
      <c r="D136" t="s">
        <v>193</v>
      </c>
      <c r="E136" t="s">
        <v>191</v>
      </c>
      <c r="F136" t="s">
        <v>189</v>
      </c>
      <c r="G136" t="s">
        <v>188</v>
      </c>
      <c r="H136" s="218" t="d">
        <v>PT1M16.000S</v>
      </c>
      <c r="I136">
        <v>-2</v>
      </c>
      <c r="J136" s="220" t="s">
        <v>187</v>
      </c>
    </row>
    <row r="137" spans="2:10" x14ac:dyDescent="0.2">
      <c r="B137" t="str">
        <f>C137&amp;D137&amp;E137&amp;F137&amp;G137</f>
        <v>AmyMungerHaileyNazHallie</v>
      </c>
      <c r="C137" t="s">
        <v>192</v>
      </c>
      <c r="D137" t="s">
        <v>191</v>
      </c>
      <c r="E137" t="s">
        <v>190</v>
      </c>
      <c r="F137" t="s">
        <v>189</v>
      </c>
      <c r="G137" t="s">
        <v>188</v>
      </c>
      <c r="H137" s="218" t="d">
        <v>PT1M0.000S</v>
      </c>
      <c r="I137">
        <v>0</v>
      </c>
      <c r="J137" s="220" t="s">
        <v>187</v>
      </c>
    </row>
    <row r="138" spans="2:10" x14ac:dyDescent="0.2">
      <c r="B138" t="str">
        <f>C138&amp;D138&amp;E138&amp;F138&amp;G138</f>
        <v>AmyMungerAKHaileyHallie</v>
      </c>
      <c r="C138" t="s">
        <v>192</v>
      </c>
      <c r="D138" t="s">
        <v>191</v>
      </c>
      <c r="E138" t="s">
        <v>194</v>
      </c>
      <c r="F138" t="s">
        <v>190</v>
      </c>
      <c r="G138" t="s">
        <v>188</v>
      </c>
      <c r="H138" s="218" t="d">
        <v>PT1M2.000S</v>
      </c>
      <c r="I138">
        <v>1</v>
      </c>
      <c r="J138" s="220" t="s">
        <v>187</v>
      </c>
    </row>
    <row r="139" spans="2:10" x14ac:dyDescent="0.2">
      <c r="B139" t="str">
        <f>C139&amp;D139&amp;E139&amp;F139&amp;G139</f>
        <v>AmyMungerAKKaylaHallie</v>
      </c>
      <c r="C139" t="s">
        <v>192</v>
      </c>
      <c r="D139" t="s">
        <v>191</v>
      </c>
      <c r="E139" t="s">
        <v>194</v>
      </c>
      <c r="F139" t="s">
        <v>195</v>
      </c>
      <c r="G139" t="s">
        <v>188</v>
      </c>
      <c r="H139" s="218" t="d">
        <v>PT2M24.000S</v>
      </c>
      <c r="I139">
        <v>0</v>
      </c>
      <c r="J139" s="220" t="s">
        <v>187</v>
      </c>
    </row>
    <row r="140" spans="2:10" x14ac:dyDescent="0.2">
      <c r="B140" t="str">
        <f>C140&amp;D140&amp;E140&amp;F140&amp;G140</f>
        <v>AmyDejaMungerHaileyHallie</v>
      </c>
      <c r="C140" t="s">
        <v>192</v>
      </c>
      <c r="D140" t="s">
        <v>193</v>
      </c>
      <c r="E140" t="s">
        <v>191</v>
      </c>
      <c r="F140" t="s">
        <v>190</v>
      </c>
      <c r="G140" t="s">
        <v>188</v>
      </c>
      <c r="H140" s="218" t="d">
        <v>PT4M42.000S</v>
      </c>
      <c r="I140">
        <v>5</v>
      </c>
      <c r="J140" s="220" t="s">
        <v>187</v>
      </c>
    </row>
    <row r="141" spans="2:10" x14ac:dyDescent="0.2">
      <c r="B141" t="str">
        <f>C141&amp;D141&amp;E141&amp;F141&amp;G141</f>
        <v>AmyDejaMungerNazHallie</v>
      </c>
      <c r="C141" t="s">
        <v>192</v>
      </c>
      <c r="D141" t="s">
        <v>193</v>
      </c>
      <c r="E141" t="s">
        <v>191</v>
      </c>
      <c r="F141" t="s">
        <v>189</v>
      </c>
      <c r="G141" t="s">
        <v>188</v>
      </c>
      <c r="H141" s="218" t="d">
        <v>PT2M26.000S</v>
      </c>
      <c r="I141">
        <v>0</v>
      </c>
      <c r="J141" s="220" t="s">
        <v>187</v>
      </c>
    </row>
    <row r="142" spans="2:10" x14ac:dyDescent="0.2">
      <c r="B142" t="str">
        <f>C142&amp;D142&amp;E142&amp;F142&amp;G142</f>
        <v>AmyAKKaylaNazHallie</v>
      </c>
      <c r="C142" t="s">
        <v>192</v>
      </c>
      <c r="D142" t="s">
        <v>194</v>
      </c>
      <c r="E142" t="s">
        <v>195</v>
      </c>
      <c r="F142" t="s">
        <v>189</v>
      </c>
      <c r="G142" t="s">
        <v>188</v>
      </c>
      <c r="H142" s="218" t="d">
        <v>PT1M19.000S</v>
      </c>
      <c r="I142">
        <v>-3</v>
      </c>
      <c r="J142" s="220" t="s">
        <v>187</v>
      </c>
    </row>
    <row r="143" spans="2:10" x14ac:dyDescent="0.2">
      <c r="B143" t="str">
        <f>C143&amp;D143&amp;E143&amp;F143&amp;G143</f>
        <v>AmyAKKaylaHaileyNaz</v>
      </c>
      <c r="C143" t="s">
        <v>192</v>
      </c>
      <c r="D143" t="s">
        <v>194</v>
      </c>
      <c r="E143" t="s">
        <v>195</v>
      </c>
      <c r="F143" t="s">
        <v>190</v>
      </c>
      <c r="G143" t="s">
        <v>189</v>
      </c>
      <c r="H143" s="218" t="d">
        <v>PT1M33.000S</v>
      </c>
      <c r="I143">
        <v>-2</v>
      </c>
      <c r="J143" s="220" t="s">
        <v>187</v>
      </c>
    </row>
    <row r="144" spans="2:10" x14ac:dyDescent="0.2">
      <c r="B144" t="str">
        <f>C144&amp;D144&amp;E144&amp;F144&amp;G144</f>
        <v>AmyDejaMungerHaileyHallie</v>
      </c>
      <c r="C144" t="s">
        <v>192</v>
      </c>
      <c r="D144" t="s">
        <v>193</v>
      </c>
      <c r="E144" t="s">
        <v>191</v>
      </c>
      <c r="F144" t="s">
        <v>190</v>
      </c>
      <c r="G144" t="s">
        <v>188</v>
      </c>
      <c r="H144" s="218" t="d">
        <v>PT3M10.000S</v>
      </c>
      <c r="I144">
        <v>-7</v>
      </c>
      <c r="J144" s="220" t="s">
        <v>187</v>
      </c>
    </row>
    <row r="145" spans="2:10" x14ac:dyDescent="0.2">
      <c r="B145" t="str">
        <f>C145&amp;D145&amp;E145&amp;F145&amp;G145</f>
        <v>AmyDejaMungerNazHallie</v>
      </c>
      <c r="C145" t="s">
        <v>192</v>
      </c>
      <c r="D145" t="s">
        <v>193</v>
      </c>
      <c r="E145" t="s">
        <v>191</v>
      </c>
      <c r="F145" t="s">
        <v>189</v>
      </c>
      <c r="G145" t="s">
        <v>188</v>
      </c>
      <c r="H145" s="218" t="d">
        <v>PT1M55.000S</v>
      </c>
      <c r="I145">
        <v>-2</v>
      </c>
      <c r="J145" s="220" t="s">
        <v>187</v>
      </c>
    </row>
    <row r="146" spans="2:10" x14ac:dyDescent="0.2">
      <c r="B146" t="str">
        <f>C146&amp;D146&amp;E146&amp;F146&amp;G146</f>
        <v>DejaMungerHaileyNazHallie</v>
      </c>
      <c r="C146" t="s">
        <v>193</v>
      </c>
      <c r="D146" t="s">
        <v>191</v>
      </c>
      <c r="E146" t="s">
        <v>190</v>
      </c>
      <c r="F146" t="s">
        <v>189</v>
      </c>
      <c r="G146" t="s">
        <v>188</v>
      </c>
      <c r="H146" s="218" t="d">
        <v>PT2M1.000S</v>
      </c>
      <c r="I146">
        <v>2</v>
      </c>
      <c r="J146" s="220" t="s">
        <v>187</v>
      </c>
    </row>
    <row r="147" spans="2:10" x14ac:dyDescent="0.2">
      <c r="B147" t="str">
        <f>C147&amp;D147&amp;E147&amp;F147&amp;G147</f>
        <v>AmyDejaMungerNazHallie</v>
      </c>
      <c r="C147" t="s">
        <v>192</v>
      </c>
      <c r="D147" t="s">
        <v>193</v>
      </c>
      <c r="E147" t="s">
        <v>191</v>
      </c>
      <c r="F147" t="s">
        <v>189</v>
      </c>
      <c r="G147" t="s">
        <v>188</v>
      </c>
      <c r="H147" s="218" t="d">
        <v>PT2M0.000S</v>
      </c>
      <c r="I147">
        <v>-4</v>
      </c>
      <c r="J147" s="220" t="s">
        <v>187</v>
      </c>
    </row>
    <row r="148" spans="2:10" x14ac:dyDescent="0.2">
      <c r="B148" t="str">
        <f>C148&amp;D148&amp;E148&amp;F148&amp;G148</f>
        <v>AmyDejaMungerKaylaNaz</v>
      </c>
      <c r="C148" t="s">
        <v>192</v>
      </c>
      <c r="D148" t="s">
        <v>193</v>
      </c>
      <c r="E148" t="s">
        <v>191</v>
      </c>
      <c r="F148" t="s">
        <v>195</v>
      </c>
      <c r="G148" t="s">
        <v>189</v>
      </c>
      <c r="H148" s="218" t="d">
        <v>PT0M14.000S</v>
      </c>
      <c r="I148">
        <v>-1</v>
      </c>
      <c r="J148" s="220" t="s">
        <v>187</v>
      </c>
    </row>
    <row r="149" spans="2:10" x14ac:dyDescent="0.2">
      <c r="B149" t="str">
        <f>C149&amp;D149&amp;E149&amp;F149&amp;G149</f>
        <v>AmyDejaMungerKaylaHallie</v>
      </c>
      <c r="C149" t="s">
        <v>192</v>
      </c>
      <c r="D149" t="s">
        <v>193</v>
      </c>
      <c r="E149" t="s">
        <v>191</v>
      </c>
      <c r="F149" t="s">
        <v>195</v>
      </c>
      <c r="G149" t="s">
        <v>188</v>
      </c>
      <c r="H149" s="218" t="d">
        <v>PT0M20.000S</v>
      </c>
      <c r="I149">
        <v>2</v>
      </c>
      <c r="J149" s="220" t="s">
        <v>187</v>
      </c>
    </row>
    <row r="150" spans="2:10" x14ac:dyDescent="0.2">
      <c r="B150" t="str">
        <f>C150&amp;D150&amp;E150&amp;F150&amp;G150</f>
        <v>AmyDejaMungerKaylaNaz</v>
      </c>
      <c r="C150" t="s">
        <v>192</v>
      </c>
      <c r="D150" t="s">
        <v>193</v>
      </c>
      <c r="E150" t="s">
        <v>191</v>
      </c>
      <c r="F150" t="s">
        <v>195</v>
      </c>
      <c r="G150" t="s">
        <v>189</v>
      </c>
      <c r="H150" s="218" t="d">
        <v>PT0M20.000S</v>
      </c>
      <c r="I150">
        <v>-3</v>
      </c>
      <c r="J150" s="220" t="s">
        <v>187</v>
      </c>
    </row>
    <row r="151" spans="2:10" x14ac:dyDescent="0.2">
      <c r="B151" t="str">
        <f>C151&amp;D151&amp;E151&amp;F151&amp;G151</f>
        <v>AmyDejaMungerHaileyHallie</v>
      </c>
      <c r="C151" t="s">
        <v>192</v>
      </c>
      <c r="D151" t="s">
        <v>193</v>
      </c>
      <c r="E151" t="s">
        <v>191</v>
      </c>
      <c r="F151" t="s">
        <v>190</v>
      </c>
      <c r="G151" t="s">
        <v>188</v>
      </c>
      <c r="H151" s="218" t="d">
        <v>PT4M20.000S</v>
      </c>
      <c r="I151">
        <v>-3</v>
      </c>
      <c r="J151" s="220" t="s">
        <v>211</v>
      </c>
    </row>
    <row r="152" spans="2:10" x14ac:dyDescent="0.2">
      <c r="B152" t="str">
        <f>C152&amp;D152&amp;E152&amp;F152&amp;G152</f>
        <v>AmyDejaMungerNazHallie</v>
      </c>
      <c r="C152" t="s">
        <v>192</v>
      </c>
      <c r="D152" t="s">
        <v>193</v>
      </c>
      <c r="E152" t="s">
        <v>191</v>
      </c>
      <c r="F152" t="s">
        <v>189</v>
      </c>
      <c r="G152" t="s">
        <v>188</v>
      </c>
      <c r="H152" s="218" t="d">
        <v>PT0M50.000S</v>
      </c>
      <c r="I152">
        <v>3</v>
      </c>
      <c r="J152" s="220" t="s">
        <v>211</v>
      </c>
    </row>
    <row r="153" spans="2:10" x14ac:dyDescent="0.2">
      <c r="B153" t="str">
        <f>C153&amp;D153&amp;E153&amp;F153&amp;G153</f>
        <v>AmyDejaMungerKaylaNaz</v>
      </c>
      <c r="C153" t="s">
        <v>192</v>
      </c>
      <c r="D153" t="s">
        <v>193</v>
      </c>
      <c r="E153" t="s">
        <v>191</v>
      </c>
      <c r="F153" t="s">
        <v>195</v>
      </c>
      <c r="G153" t="s">
        <v>189</v>
      </c>
      <c r="H153" s="218" t="d">
        <v>PT1M44.000S</v>
      </c>
      <c r="I153">
        <v>4</v>
      </c>
      <c r="J153" s="220" t="s">
        <v>211</v>
      </c>
    </row>
    <row r="154" spans="2:10" x14ac:dyDescent="0.2">
      <c r="B154" t="str">
        <f>C154&amp;D154&amp;E154&amp;F154&amp;G154</f>
        <v>AmyMungerKaylaNazHallie</v>
      </c>
      <c r="C154" t="s">
        <v>192</v>
      </c>
      <c r="D154" t="s">
        <v>191</v>
      </c>
      <c r="E154" t="s">
        <v>195</v>
      </c>
      <c r="F154" t="s">
        <v>189</v>
      </c>
      <c r="G154" t="s">
        <v>188</v>
      </c>
      <c r="H154" s="218" t="d">
        <v>PT2M31.000S</v>
      </c>
      <c r="I154">
        <v>-4</v>
      </c>
      <c r="J154" s="220" t="s">
        <v>211</v>
      </c>
    </row>
    <row r="155" spans="2:10" x14ac:dyDescent="0.2">
      <c r="B155" t="str">
        <f>C155&amp;D155&amp;E155&amp;F155&amp;G155</f>
        <v>AmyDejaMungerHaileyHallie</v>
      </c>
      <c r="C155" t="s">
        <v>192</v>
      </c>
      <c r="D155" t="s">
        <v>193</v>
      </c>
      <c r="E155" t="s">
        <v>191</v>
      </c>
      <c r="F155" t="s">
        <v>190</v>
      </c>
      <c r="G155" t="s">
        <v>188</v>
      </c>
      <c r="H155" s="218" t="d">
        <v>PT0M35.000S</v>
      </c>
      <c r="I155">
        <v>0</v>
      </c>
      <c r="J155" s="220" t="s">
        <v>211</v>
      </c>
    </row>
    <row r="156" spans="2:10" x14ac:dyDescent="0.2">
      <c r="B156" t="str">
        <f>C156&amp;D156&amp;E156&amp;F156&amp;G156</f>
        <v>DejaMungerAKHaileyHallie</v>
      </c>
      <c r="C156" t="s">
        <v>193</v>
      </c>
      <c r="D156" t="s">
        <v>191</v>
      </c>
      <c r="E156" t="s">
        <v>194</v>
      </c>
      <c r="F156" t="s">
        <v>190</v>
      </c>
      <c r="G156" t="s">
        <v>188</v>
      </c>
      <c r="H156" s="218" t="d">
        <v>PT0M40.000S</v>
      </c>
      <c r="I156">
        <v>-2</v>
      </c>
      <c r="J156" s="220" t="s">
        <v>211</v>
      </c>
    </row>
    <row r="157" spans="2:10" x14ac:dyDescent="0.2">
      <c r="B157" t="str">
        <f>C157&amp;D157&amp;E157&amp;F157&amp;G157</f>
        <v>AmyDejaMungerHaileyHallie</v>
      </c>
      <c r="C157" t="s">
        <v>192</v>
      </c>
      <c r="D157" t="s">
        <v>193</v>
      </c>
      <c r="E157" t="s">
        <v>191</v>
      </c>
      <c r="F157" t="s">
        <v>190</v>
      </c>
      <c r="G157" t="s">
        <v>188</v>
      </c>
      <c r="H157" s="218" t="d">
        <v>PT2M22.000S</v>
      </c>
      <c r="I157">
        <v>1</v>
      </c>
      <c r="J157" s="220" t="s">
        <v>211</v>
      </c>
    </row>
    <row r="158" spans="2:10" x14ac:dyDescent="0.2">
      <c r="B158" t="str">
        <f>C158&amp;D158&amp;E158&amp;F158&amp;G158</f>
        <v>AmyDejaMungerEmilyNaz</v>
      </c>
      <c r="C158" t="s">
        <v>192</v>
      </c>
      <c r="D158" t="s">
        <v>193</v>
      </c>
      <c r="E158" t="s">
        <v>191</v>
      </c>
      <c r="F158" t="s">
        <v>200</v>
      </c>
      <c r="G158" t="s">
        <v>189</v>
      </c>
      <c r="H158" s="218" t="d">
        <v>PT2M43.000S</v>
      </c>
      <c r="I158">
        <v>-1</v>
      </c>
      <c r="J158" s="220" t="s">
        <v>211</v>
      </c>
    </row>
    <row r="159" spans="2:10" x14ac:dyDescent="0.2">
      <c r="B159" t="str">
        <f>C159&amp;D159&amp;E159&amp;F159&amp;G159</f>
        <v>AmyDejaMungerNazHallie</v>
      </c>
      <c r="C159" t="s">
        <v>192</v>
      </c>
      <c r="D159" t="s">
        <v>193</v>
      </c>
      <c r="E159" t="s">
        <v>191</v>
      </c>
      <c r="F159" t="s">
        <v>189</v>
      </c>
      <c r="G159" t="s">
        <v>188</v>
      </c>
      <c r="H159" s="218" t="d">
        <v>PT4M15.000S</v>
      </c>
      <c r="I159">
        <v>-1</v>
      </c>
      <c r="J159" s="220" t="s">
        <v>211</v>
      </c>
    </row>
    <row r="160" spans="2:10" x14ac:dyDescent="0.2">
      <c r="B160" t="str">
        <f>C160&amp;D160&amp;E160&amp;F160&amp;G160</f>
        <v>AmyDejaMungerHaileyHallie</v>
      </c>
      <c r="C160" t="s">
        <v>192</v>
      </c>
      <c r="D160" t="s">
        <v>193</v>
      </c>
      <c r="E160" t="s">
        <v>191</v>
      </c>
      <c r="F160" t="s">
        <v>190</v>
      </c>
      <c r="G160" t="s">
        <v>188</v>
      </c>
      <c r="H160" s="218" t="d">
        <v>PT4M21.000S</v>
      </c>
      <c r="I160">
        <v>-8</v>
      </c>
      <c r="J160" s="220" t="s">
        <v>211</v>
      </c>
    </row>
    <row r="161" spans="2:10" x14ac:dyDescent="0.2">
      <c r="B161" t="str">
        <f>C161&amp;D161&amp;E161&amp;F161&amp;G161</f>
        <v>AmyDejaMungerKaylaNaz</v>
      </c>
      <c r="C161" t="s">
        <v>192</v>
      </c>
      <c r="D161" t="s">
        <v>193</v>
      </c>
      <c r="E161" t="s">
        <v>191</v>
      </c>
      <c r="F161" t="s">
        <v>195</v>
      </c>
      <c r="G161" t="s">
        <v>189</v>
      </c>
      <c r="H161" s="218" t="d">
        <v>PT2M56.000S</v>
      </c>
      <c r="I161">
        <v>-5</v>
      </c>
      <c r="J161" s="220" t="s">
        <v>211</v>
      </c>
    </row>
    <row r="162" spans="2:10" x14ac:dyDescent="0.2">
      <c r="B162" t="str">
        <f>C162&amp;D162&amp;E162&amp;F162&amp;G162</f>
        <v>AmyDejaAKNazHallie</v>
      </c>
      <c r="C162" t="s">
        <v>192</v>
      </c>
      <c r="D162" t="s">
        <v>193</v>
      </c>
      <c r="E162" t="s">
        <v>194</v>
      </c>
      <c r="F162" t="s">
        <v>189</v>
      </c>
      <c r="G162" t="s">
        <v>188</v>
      </c>
      <c r="H162" s="218" t="d">
        <v>PT0M37.000S</v>
      </c>
      <c r="I162">
        <v>0</v>
      </c>
      <c r="J162" s="220" t="s">
        <v>211</v>
      </c>
    </row>
    <row r="163" spans="2:10" x14ac:dyDescent="0.2">
      <c r="B163" t="str">
        <f>C163&amp;D163&amp;E163&amp;F163&amp;G163</f>
        <v>AmyAKHaileyNazHallie</v>
      </c>
      <c r="C163" t="s">
        <v>192</v>
      </c>
      <c r="D163" t="s">
        <v>194</v>
      </c>
      <c r="E163" t="s">
        <v>190</v>
      </c>
      <c r="F163" t="s">
        <v>189</v>
      </c>
      <c r="G163" t="s">
        <v>188</v>
      </c>
      <c r="H163" s="218" t="d">
        <v>PT2M6.000S</v>
      </c>
      <c r="I163">
        <v>0</v>
      </c>
      <c r="J163" s="220" t="s">
        <v>211</v>
      </c>
    </row>
    <row r="164" spans="2:10" x14ac:dyDescent="0.2">
      <c r="B164" t="str">
        <f>C164&amp;D164&amp;E164&amp;F164&amp;G164</f>
        <v>DejaMungerAKHaileyHallie</v>
      </c>
      <c r="C164" t="s">
        <v>193</v>
      </c>
      <c r="D164" t="s">
        <v>191</v>
      </c>
      <c r="E164" t="s">
        <v>194</v>
      </c>
      <c r="F164" t="s">
        <v>190</v>
      </c>
      <c r="G164" t="s">
        <v>188</v>
      </c>
      <c r="H164" s="218" t="d">
        <v>PT3M12.000S</v>
      </c>
      <c r="I164">
        <v>1</v>
      </c>
      <c r="J164" s="220" t="s">
        <v>211</v>
      </c>
    </row>
    <row r="165" spans="2:10" x14ac:dyDescent="0.2">
      <c r="B165" t="str">
        <f>C165&amp;D165&amp;E165&amp;F165&amp;G165</f>
        <v>AmyDejaMungerHaileyHallie</v>
      </c>
      <c r="C165" t="s">
        <v>192</v>
      </c>
      <c r="D165" t="s">
        <v>193</v>
      </c>
      <c r="E165" t="s">
        <v>191</v>
      </c>
      <c r="F165" t="s">
        <v>190</v>
      </c>
      <c r="G165" t="s">
        <v>188</v>
      </c>
      <c r="H165" s="218" t="d">
        <v>PT0M1.000S</v>
      </c>
      <c r="I165">
        <v>-1</v>
      </c>
      <c r="J165" s="220" t="s">
        <v>211</v>
      </c>
    </row>
    <row r="166" spans="2:10" x14ac:dyDescent="0.2">
      <c r="B166" t="str">
        <f>C166&amp;D166&amp;E166&amp;F166&amp;G166</f>
        <v>AmyDejaHaileyNazHallie</v>
      </c>
      <c r="C166" t="s">
        <v>192</v>
      </c>
      <c r="D166" t="s">
        <v>193</v>
      </c>
      <c r="E166" t="s">
        <v>190</v>
      </c>
      <c r="F166" t="s">
        <v>189</v>
      </c>
      <c r="G166" t="s">
        <v>188</v>
      </c>
      <c r="H166" s="218" t="d">
        <v>PT3M36.000S</v>
      </c>
      <c r="I166">
        <v>2</v>
      </c>
      <c r="J166" s="220" t="s">
        <v>211</v>
      </c>
    </row>
    <row r="167" spans="2:10" x14ac:dyDescent="0.2">
      <c r="B167" t="str">
        <f>C167&amp;D167&amp;E167&amp;F167&amp;G167</f>
        <v>AmyMungerHaileyNazHallie</v>
      </c>
      <c r="C167" t="s">
        <v>192</v>
      </c>
      <c r="D167" t="s">
        <v>191</v>
      </c>
      <c r="E167" t="s">
        <v>190</v>
      </c>
      <c r="F167" t="s">
        <v>189</v>
      </c>
      <c r="G167" t="s">
        <v>188</v>
      </c>
      <c r="H167" s="218" t="d">
        <v>PT1M7.000S</v>
      </c>
      <c r="I167">
        <v>-2</v>
      </c>
      <c r="J167" s="220" t="s">
        <v>211</v>
      </c>
    </row>
    <row r="168" spans="2:10" x14ac:dyDescent="0.2">
      <c r="B168" t="str">
        <f>C168&amp;D168&amp;E168&amp;F168&amp;G168</f>
        <v>AmyKaylaHaileyNazHallie</v>
      </c>
      <c r="C168" t="s">
        <v>192</v>
      </c>
      <c r="D168" t="s">
        <v>195</v>
      </c>
      <c r="E168" t="s">
        <v>190</v>
      </c>
      <c r="F168" t="s">
        <v>189</v>
      </c>
      <c r="G168" t="s">
        <v>188</v>
      </c>
      <c r="H168" s="218" t="d">
        <v>PT0M57.000S</v>
      </c>
      <c r="I168">
        <v>0</v>
      </c>
      <c r="J168" s="220" t="s">
        <v>211</v>
      </c>
    </row>
    <row r="169" spans="2:10" x14ac:dyDescent="0.2">
      <c r="B169" t="str">
        <f>C169&amp;D169&amp;E169&amp;F169&amp;G169</f>
        <v>DanielleArielKaylaEmilyHallie</v>
      </c>
      <c r="C169" t="s">
        <v>199</v>
      </c>
      <c r="D169" t="s">
        <v>198</v>
      </c>
      <c r="E169" t="s">
        <v>195</v>
      </c>
      <c r="F169" t="s">
        <v>200</v>
      </c>
      <c r="G169" t="s">
        <v>188</v>
      </c>
      <c r="H169" s="218" t="d">
        <v>PT0M44.000S</v>
      </c>
      <c r="I169">
        <v>2</v>
      </c>
      <c r="J169" s="220" t="s">
        <v>211</v>
      </c>
    </row>
    <row r="170" spans="2:10" x14ac:dyDescent="0.2">
      <c r="B170" t="str">
        <f>C170&amp;D170&amp;E170&amp;F170&amp;G170</f>
        <v>DanielleArielPriscillaKaylaEmily</v>
      </c>
      <c r="C170" t="s">
        <v>199</v>
      </c>
      <c r="D170" t="s">
        <v>198</v>
      </c>
      <c r="E170" t="s">
        <v>206</v>
      </c>
      <c r="F170" t="s">
        <v>195</v>
      </c>
      <c r="G170" t="s">
        <v>200</v>
      </c>
      <c r="H170" s="218" t="d">
        <v>PT0M23.000S</v>
      </c>
      <c r="I170">
        <v>0</v>
      </c>
      <c r="J170" s="220" t="s">
        <v>211</v>
      </c>
    </row>
    <row r="171" spans="2:10" x14ac:dyDescent="0.2">
      <c r="B171" t="str">
        <f>C171&amp;D171&amp;E171&amp;F171&amp;G171</f>
        <v>AmyDejaMungerHaileyHallie</v>
      </c>
      <c r="C171" t="s">
        <v>192</v>
      </c>
      <c r="D171" t="s">
        <v>193</v>
      </c>
      <c r="E171" t="s">
        <v>191</v>
      </c>
      <c r="F171" t="s">
        <v>190</v>
      </c>
      <c r="G171" t="s">
        <v>188</v>
      </c>
      <c r="H171" s="218" t="d">
        <v>PT1M47.000S</v>
      </c>
      <c r="I171">
        <v>0</v>
      </c>
      <c r="J171" s="220" t="s">
        <v>212</v>
      </c>
    </row>
    <row r="172" spans="2:10" x14ac:dyDescent="0.2">
      <c r="B172" t="str">
        <f>C172&amp;D172&amp;E172&amp;F172&amp;G172</f>
        <v>AmyDejaMungerNazHallie</v>
      </c>
      <c r="C172" t="s">
        <v>192</v>
      </c>
      <c r="D172" t="s">
        <v>193</v>
      </c>
      <c r="E172" t="s">
        <v>191</v>
      </c>
      <c r="F172" t="s">
        <v>189</v>
      </c>
      <c r="G172" t="s">
        <v>188</v>
      </c>
      <c r="H172" s="218" t="d">
        <v>PT3M6.000S</v>
      </c>
      <c r="I172">
        <v>2</v>
      </c>
      <c r="J172" s="220" t="s">
        <v>212</v>
      </c>
    </row>
    <row r="173" spans="2:10" x14ac:dyDescent="0.2">
      <c r="B173" t="str">
        <f>C173&amp;D173&amp;E173&amp;F173&amp;G173</f>
        <v>AmyMungerAKNazHallie</v>
      </c>
      <c r="C173" t="s">
        <v>192</v>
      </c>
      <c r="D173" t="s">
        <v>191</v>
      </c>
      <c r="E173" t="s">
        <v>194</v>
      </c>
      <c r="F173" t="s">
        <v>189</v>
      </c>
      <c r="G173" t="s">
        <v>188</v>
      </c>
      <c r="H173" s="218" t="d">
        <v>PT1M49.000S</v>
      </c>
      <c r="I173">
        <v>2</v>
      </c>
      <c r="J173" s="220" t="s">
        <v>212</v>
      </c>
    </row>
    <row r="174" spans="2:10" x14ac:dyDescent="0.2">
      <c r="B174" t="str">
        <f>C174&amp;D174&amp;E174&amp;F174&amp;G174</f>
        <v>AmyMungerAKKaylaNaz</v>
      </c>
      <c r="C174" t="s">
        <v>192</v>
      </c>
      <c r="D174" t="s">
        <v>191</v>
      </c>
      <c r="E174" t="s">
        <v>194</v>
      </c>
      <c r="F174" t="s">
        <v>195</v>
      </c>
      <c r="G174" t="s">
        <v>189</v>
      </c>
      <c r="H174" s="218" t="d">
        <v>PT2M3.000S</v>
      </c>
      <c r="I174">
        <v>2</v>
      </c>
      <c r="J174" s="220" t="s">
        <v>212</v>
      </c>
    </row>
    <row r="175" spans="2:10" x14ac:dyDescent="0.2">
      <c r="B175" t="str">
        <f>C175&amp;D175&amp;E175&amp;F175&amp;G175</f>
        <v>AmyAKKaylaNazHallie</v>
      </c>
      <c r="C175" t="s">
        <v>192</v>
      </c>
      <c r="D175" t="s">
        <v>194</v>
      </c>
      <c r="E175" t="s">
        <v>195</v>
      </c>
      <c r="F175" t="s">
        <v>189</v>
      </c>
      <c r="G175" t="s">
        <v>188</v>
      </c>
      <c r="H175" s="218" t="d">
        <v>PT1M15.000S</v>
      </c>
      <c r="I175">
        <v>-3</v>
      </c>
      <c r="J175" s="220" t="s">
        <v>212</v>
      </c>
    </row>
    <row r="176" spans="2:10" x14ac:dyDescent="0.2">
      <c r="B176" t="str">
        <f>C176&amp;D176&amp;E176&amp;F176&amp;G176</f>
        <v>AmyArielMungerKaylaHallie</v>
      </c>
      <c r="C176" t="s">
        <v>192</v>
      </c>
      <c r="D176" t="s">
        <v>198</v>
      </c>
      <c r="E176" t="s">
        <v>191</v>
      </c>
      <c r="F176" t="s">
        <v>195</v>
      </c>
      <c r="G176" t="s">
        <v>188</v>
      </c>
      <c r="H176" s="218" t="d">
        <v>PT1M23.000S</v>
      </c>
      <c r="I176">
        <v>-2</v>
      </c>
      <c r="J176" s="220" t="s">
        <v>212</v>
      </c>
    </row>
    <row r="177" spans="2:10" x14ac:dyDescent="0.2">
      <c r="B177" t="str">
        <f>C177&amp;D177&amp;E177&amp;F177&amp;G177</f>
        <v>AmyArielMungerNazHallie</v>
      </c>
      <c r="C177" t="s">
        <v>192</v>
      </c>
      <c r="D177" t="s">
        <v>198</v>
      </c>
      <c r="E177" t="s">
        <v>191</v>
      </c>
      <c r="F177" t="s">
        <v>189</v>
      </c>
      <c r="G177" t="s">
        <v>188</v>
      </c>
      <c r="H177" s="218" t="d">
        <v>PT1M52.000S</v>
      </c>
      <c r="I177">
        <v>1</v>
      </c>
      <c r="J177" s="220" t="s">
        <v>212</v>
      </c>
    </row>
    <row r="178" spans="2:10" x14ac:dyDescent="0.2">
      <c r="B178" t="str">
        <f>C178&amp;D178&amp;E178&amp;F178&amp;G178</f>
        <v>DanielleArielMungerNazHallie</v>
      </c>
      <c r="C178" t="s">
        <v>199</v>
      </c>
      <c r="D178" t="s">
        <v>198</v>
      </c>
      <c r="E178" t="s">
        <v>191</v>
      </c>
      <c r="F178" t="s">
        <v>189</v>
      </c>
      <c r="G178" t="s">
        <v>188</v>
      </c>
      <c r="H178" s="218" t="d">
        <v>PT0M26.000S</v>
      </c>
      <c r="I178">
        <v>0</v>
      </c>
      <c r="J178" s="220" t="s">
        <v>212</v>
      </c>
    </row>
    <row r="179" spans="2:10" x14ac:dyDescent="0.2">
      <c r="B179" t="str">
        <f>C179&amp;D179&amp;E179&amp;F179&amp;G179</f>
        <v>DanielleMungerAKNazHallie</v>
      </c>
      <c r="C179" t="s">
        <v>199</v>
      </c>
      <c r="D179" t="s">
        <v>191</v>
      </c>
      <c r="E179" t="s">
        <v>194</v>
      </c>
      <c r="F179" t="s">
        <v>189</v>
      </c>
      <c r="G179" t="s">
        <v>188</v>
      </c>
      <c r="H179" s="218" t="d">
        <v>PT1M48.000S</v>
      </c>
      <c r="I179">
        <v>-2</v>
      </c>
      <c r="J179" s="220" t="s">
        <v>212</v>
      </c>
    </row>
    <row r="180" spans="2:10" x14ac:dyDescent="0.2">
      <c r="B180" t="str">
        <f>C180&amp;D180&amp;E180&amp;F180&amp;G180</f>
        <v>AmyMungerAKNazHallie</v>
      </c>
      <c r="C180" t="s">
        <v>192</v>
      </c>
      <c r="D180" t="s">
        <v>191</v>
      </c>
      <c r="E180" t="s">
        <v>194</v>
      </c>
      <c r="F180" t="s">
        <v>189</v>
      </c>
      <c r="G180" t="s">
        <v>188</v>
      </c>
      <c r="H180" s="218" t="d">
        <v>PT4M31.000S</v>
      </c>
      <c r="I180">
        <v>1</v>
      </c>
      <c r="J180" s="220" t="s">
        <v>212</v>
      </c>
    </row>
    <row r="181" spans="2:10" x14ac:dyDescent="0.2">
      <c r="B181" t="str">
        <f>C181&amp;D181&amp;E181&amp;F181&amp;G181</f>
        <v>AmyDejaMungerHaileyHallie</v>
      </c>
      <c r="C181" t="s">
        <v>192</v>
      </c>
      <c r="D181" t="s">
        <v>193</v>
      </c>
      <c r="E181" t="s">
        <v>191</v>
      </c>
      <c r="F181" t="s">
        <v>190</v>
      </c>
      <c r="G181" t="s">
        <v>188</v>
      </c>
      <c r="H181" s="218" t="d">
        <v>PT2M40.000S</v>
      </c>
      <c r="I181">
        <v>-5</v>
      </c>
      <c r="J181" s="220" t="s">
        <v>212</v>
      </c>
    </row>
    <row r="182" spans="2:10" x14ac:dyDescent="0.2">
      <c r="B182" t="str">
        <f>C182&amp;D182&amp;E182&amp;F182&amp;G182</f>
        <v>DejaMungerAKNazHallie</v>
      </c>
      <c r="C182" t="s">
        <v>193</v>
      </c>
      <c r="D182" t="s">
        <v>191</v>
      </c>
      <c r="E182" t="s">
        <v>194</v>
      </c>
      <c r="F182" t="s">
        <v>189</v>
      </c>
      <c r="G182" t="s">
        <v>188</v>
      </c>
      <c r="H182" s="218" t="d">
        <v>PT2M21.000S</v>
      </c>
      <c r="I182">
        <v>-4</v>
      </c>
      <c r="J182" s="220" t="s">
        <v>212</v>
      </c>
    </row>
    <row r="183" spans="2:10" x14ac:dyDescent="0.2">
      <c r="B183" t="str">
        <f>C183&amp;D183&amp;E183&amp;F183&amp;G183</f>
        <v>DejaMungerAKHaileyNaz</v>
      </c>
      <c r="C183" t="s">
        <v>193</v>
      </c>
      <c r="D183" t="s">
        <v>191</v>
      </c>
      <c r="E183" t="s">
        <v>194</v>
      </c>
      <c r="F183" t="s">
        <v>190</v>
      </c>
      <c r="G183" t="s">
        <v>189</v>
      </c>
      <c r="H183" s="218" t="d">
        <v>PT0M26.000S</v>
      </c>
      <c r="I183">
        <v>0</v>
      </c>
      <c r="J183" s="220" t="s">
        <v>212</v>
      </c>
    </row>
    <row r="184" spans="2:10" x14ac:dyDescent="0.2">
      <c r="B184" t="str">
        <f>C184&amp;D184&amp;E184&amp;F184&amp;G184</f>
        <v>MungerAKKaylaHaileyNaz</v>
      </c>
      <c r="C184" t="s">
        <v>191</v>
      </c>
      <c r="D184" t="s">
        <v>194</v>
      </c>
      <c r="E184" t="s">
        <v>195</v>
      </c>
      <c r="F184" t="s">
        <v>190</v>
      </c>
      <c r="G184" t="s">
        <v>189</v>
      </c>
      <c r="H184" s="218" t="d">
        <v>PT2M24.000S</v>
      </c>
      <c r="I184">
        <v>2</v>
      </c>
      <c r="J184" s="220" t="s">
        <v>212</v>
      </c>
    </row>
    <row r="185" spans="2:10" x14ac:dyDescent="0.2">
      <c r="B185" t="str">
        <f>C185&amp;D185&amp;E185&amp;F185&amp;G185</f>
        <v>DejaMungerKaylaHaileyNaz</v>
      </c>
      <c r="C185" t="s">
        <v>193</v>
      </c>
      <c r="D185" t="s">
        <v>191</v>
      </c>
      <c r="E185" t="s">
        <v>195</v>
      </c>
      <c r="F185" t="s">
        <v>190</v>
      </c>
      <c r="G185" t="s">
        <v>189</v>
      </c>
      <c r="H185" s="218" t="d">
        <v>PT0M54.000S</v>
      </c>
      <c r="I185">
        <v>-2</v>
      </c>
      <c r="J185" s="220" t="s">
        <v>212</v>
      </c>
    </row>
    <row r="186" spans="2:10" x14ac:dyDescent="0.2">
      <c r="B186" t="str">
        <f>C186&amp;D186&amp;E186&amp;F186&amp;G186</f>
        <v>DejaMungerHaileyNazHallie</v>
      </c>
      <c r="C186" t="s">
        <v>193</v>
      </c>
      <c r="D186" t="s">
        <v>191</v>
      </c>
      <c r="E186" t="s">
        <v>190</v>
      </c>
      <c r="F186" t="s">
        <v>189</v>
      </c>
      <c r="G186" t="s">
        <v>188</v>
      </c>
      <c r="H186" s="218" t="d">
        <v>PT1M15.000S</v>
      </c>
      <c r="I186">
        <v>2</v>
      </c>
      <c r="J186" s="220" t="s">
        <v>212</v>
      </c>
    </row>
    <row r="187" spans="2:10" x14ac:dyDescent="0.2">
      <c r="B187" t="str">
        <f>C187&amp;D187&amp;E187&amp;F187&amp;G187</f>
        <v>AmyDejaMungerHaileyHallie</v>
      </c>
      <c r="C187" t="s">
        <v>192</v>
      </c>
      <c r="D187" t="s">
        <v>193</v>
      </c>
      <c r="E187" t="s">
        <v>191</v>
      </c>
      <c r="F187" t="s">
        <v>190</v>
      </c>
      <c r="G187" t="s">
        <v>188</v>
      </c>
      <c r="H187" s="218" t="d">
        <v>PT2M45.000S</v>
      </c>
      <c r="I187">
        <v>1</v>
      </c>
      <c r="J187" s="220" t="s">
        <v>212</v>
      </c>
    </row>
    <row r="188" spans="2:10" x14ac:dyDescent="0.2">
      <c r="B188" t="str">
        <f>C188&amp;D188&amp;E188&amp;F188&amp;G188</f>
        <v>AmyMungerHaileyNazHallie</v>
      </c>
      <c r="C188" t="s">
        <v>192</v>
      </c>
      <c r="D188" t="s">
        <v>191</v>
      </c>
      <c r="E188" t="s">
        <v>190</v>
      </c>
      <c r="F188" t="s">
        <v>189</v>
      </c>
      <c r="G188" t="s">
        <v>188</v>
      </c>
      <c r="H188" s="218" t="d">
        <v>PT1M2.000S</v>
      </c>
      <c r="I188">
        <v>-1</v>
      </c>
      <c r="J188" s="220" t="s">
        <v>212</v>
      </c>
    </row>
    <row r="189" spans="2:10" x14ac:dyDescent="0.2">
      <c r="B189" t="str">
        <f>C189&amp;D189&amp;E189&amp;F189&amp;G189</f>
        <v>AmyDejaMungerHaileyNaz</v>
      </c>
      <c r="C189" t="s">
        <v>192</v>
      </c>
      <c r="D189" t="s">
        <v>193</v>
      </c>
      <c r="E189" t="s">
        <v>191</v>
      </c>
      <c r="F189" t="s">
        <v>190</v>
      </c>
      <c r="G189" t="s">
        <v>189</v>
      </c>
      <c r="H189" s="218" t="d">
        <v>PT2M53.000S</v>
      </c>
      <c r="I189">
        <v>0</v>
      </c>
      <c r="J189" s="220" t="s">
        <v>212</v>
      </c>
    </row>
    <row r="190" spans="2:10" x14ac:dyDescent="0.2">
      <c r="B190" t="str">
        <f>C190&amp;D190&amp;E190&amp;F190&amp;G190</f>
        <v>AmyMungerHaileyNazHallie</v>
      </c>
      <c r="C190" t="s">
        <v>192</v>
      </c>
      <c r="D190" t="s">
        <v>191</v>
      </c>
      <c r="E190" t="s">
        <v>190</v>
      </c>
      <c r="F190" t="s">
        <v>189</v>
      </c>
      <c r="G190" t="s">
        <v>188</v>
      </c>
      <c r="H190" s="218" t="d">
        <v>PT3M20.000S</v>
      </c>
      <c r="I190">
        <v>10</v>
      </c>
      <c r="J190" s="220" t="s">
        <v>212</v>
      </c>
    </row>
    <row r="191" spans="2:10" x14ac:dyDescent="0.2">
      <c r="B191" t="str">
        <f>C191&amp;D191&amp;E191&amp;F191&amp;G191</f>
        <v>AmyDejaMungerHaileyHallie</v>
      </c>
      <c r="C191" t="s">
        <v>192</v>
      </c>
      <c r="D191" t="s">
        <v>193</v>
      </c>
      <c r="E191" t="s">
        <v>191</v>
      </c>
      <c r="F191" t="s">
        <v>190</v>
      </c>
      <c r="G191" t="s">
        <v>188</v>
      </c>
      <c r="H191" s="218" t="d">
        <v>PT5M33.000S</v>
      </c>
      <c r="I191">
        <v>-5</v>
      </c>
      <c r="J191" s="220" t="s">
        <v>207</v>
      </c>
    </row>
    <row r="192" spans="2:10" x14ac:dyDescent="0.2">
      <c r="B192" t="str">
        <f>C192&amp;D192&amp;E192&amp;F192&amp;G192</f>
        <v>AmyDejaMungerNazHallie</v>
      </c>
      <c r="C192" t="s">
        <v>192</v>
      </c>
      <c r="D192" t="s">
        <v>193</v>
      </c>
      <c r="E192" t="s">
        <v>191</v>
      </c>
      <c r="F192" t="s">
        <v>189</v>
      </c>
      <c r="G192" t="s">
        <v>188</v>
      </c>
      <c r="H192" s="218" t="d">
        <v>PT3M18.000S</v>
      </c>
      <c r="I192">
        <v>-1</v>
      </c>
      <c r="J192" s="220" t="s">
        <v>207</v>
      </c>
    </row>
    <row r="193" spans="2:10" x14ac:dyDescent="0.2">
      <c r="B193" t="str">
        <f>C193&amp;D193&amp;E193&amp;F193&amp;G193</f>
        <v>AmyAKHaileyNazHallie</v>
      </c>
      <c r="C193" t="s">
        <v>192</v>
      </c>
      <c r="D193" t="s">
        <v>194</v>
      </c>
      <c r="E193" t="s">
        <v>190</v>
      </c>
      <c r="F193" t="s">
        <v>189</v>
      </c>
      <c r="G193" t="s">
        <v>188</v>
      </c>
      <c r="H193" s="218" t="d">
        <v>PT2M45.000S</v>
      </c>
      <c r="I193">
        <v>3</v>
      </c>
      <c r="J193" s="220" t="s">
        <v>207</v>
      </c>
    </row>
    <row r="194" spans="2:10" x14ac:dyDescent="0.2">
      <c r="B194" t="str">
        <f>C194&amp;D194&amp;E194&amp;F194&amp;G194</f>
        <v>AmyMungerHaileyNazHallie</v>
      </c>
      <c r="C194" t="s">
        <v>192</v>
      </c>
      <c r="D194" t="s">
        <v>191</v>
      </c>
      <c r="E194" t="s">
        <v>190</v>
      </c>
      <c r="F194" t="s">
        <v>189</v>
      </c>
      <c r="G194" t="s">
        <v>188</v>
      </c>
      <c r="H194" s="218" t="d">
        <v>PT0M34.000S</v>
      </c>
      <c r="I194">
        <v>0</v>
      </c>
      <c r="J194" s="220" t="s">
        <v>207</v>
      </c>
    </row>
    <row r="195" spans="2:10" x14ac:dyDescent="0.2">
      <c r="B195" t="str">
        <f>C195&amp;D195&amp;E195&amp;F195&amp;G195</f>
        <v>AmyMungerKaylaHaileyHallie</v>
      </c>
      <c r="C195" t="s">
        <v>192</v>
      </c>
      <c r="D195" t="s">
        <v>191</v>
      </c>
      <c r="E195" t="s">
        <v>195</v>
      </c>
      <c r="F195" t="s">
        <v>190</v>
      </c>
      <c r="G195" t="s">
        <v>188</v>
      </c>
      <c r="H195" s="218" t="d">
        <v>PT1M38.000S</v>
      </c>
      <c r="I195">
        <v>0</v>
      </c>
      <c r="J195" s="220" t="s">
        <v>207</v>
      </c>
    </row>
    <row r="196" spans="2:10" x14ac:dyDescent="0.2">
      <c r="B196" t="str">
        <f>C196&amp;D196&amp;E196&amp;F196&amp;G196</f>
        <v>DejaMungerKaylaHaileyHallie</v>
      </c>
      <c r="C196" t="s">
        <v>193</v>
      </c>
      <c r="D196" t="s">
        <v>191</v>
      </c>
      <c r="E196" t="s">
        <v>195</v>
      </c>
      <c r="F196" t="s">
        <v>190</v>
      </c>
      <c r="G196" t="s">
        <v>188</v>
      </c>
      <c r="H196" s="218" t="d">
        <v>PT1M15.000S</v>
      </c>
      <c r="I196">
        <v>1</v>
      </c>
      <c r="J196" s="220" t="s">
        <v>207</v>
      </c>
    </row>
    <row r="197" spans="2:10" x14ac:dyDescent="0.2">
      <c r="B197" t="str">
        <f>C197&amp;D197&amp;E197&amp;F197&amp;G197</f>
        <v>AmyDejaMungerNazHallie</v>
      </c>
      <c r="C197" t="s">
        <v>192</v>
      </c>
      <c r="D197" t="s">
        <v>193</v>
      </c>
      <c r="E197" t="s">
        <v>191</v>
      </c>
      <c r="F197" t="s">
        <v>189</v>
      </c>
      <c r="G197" t="s">
        <v>188</v>
      </c>
      <c r="H197" s="218" t="d">
        <v>PT2M7.000S</v>
      </c>
      <c r="I197">
        <v>0</v>
      </c>
      <c r="J197" s="220" t="s">
        <v>207</v>
      </c>
    </row>
    <row r="198" spans="2:10" x14ac:dyDescent="0.2">
      <c r="B198" t="str">
        <f>C198&amp;D198&amp;E198&amp;F198&amp;G198</f>
        <v>AmyDejaMungerHaileyNaz</v>
      </c>
      <c r="C198" t="s">
        <v>192</v>
      </c>
      <c r="D198" t="s">
        <v>193</v>
      </c>
      <c r="E198" t="s">
        <v>191</v>
      </c>
      <c r="F198" t="s">
        <v>190</v>
      </c>
      <c r="G198" t="s">
        <v>189</v>
      </c>
      <c r="H198" s="218" t="d">
        <v>PT0M40.000S</v>
      </c>
      <c r="I198">
        <v>-5</v>
      </c>
      <c r="J198" s="220" t="s">
        <v>207</v>
      </c>
    </row>
    <row r="199" spans="2:10" x14ac:dyDescent="0.2">
      <c r="B199" t="str">
        <f>C199&amp;D199&amp;E199&amp;F199&amp;G199</f>
        <v>DejaMungerAKHaileyNaz</v>
      </c>
      <c r="C199" t="s">
        <v>193</v>
      </c>
      <c r="D199" t="s">
        <v>191</v>
      </c>
      <c r="E199" t="s">
        <v>194</v>
      </c>
      <c r="F199" t="s">
        <v>190</v>
      </c>
      <c r="G199" t="s">
        <v>189</v>
      </c>
      <c r="H199" s="218" t="d">
        <v>PT2M10.000S</v>
      </c>
      <c r="I199">
        <v>4</v>
      </c>
      <c r="J199" s="220" t="s">
        <v>207</v>
      </c>
    </row>
    <row r="200" spans="2:10" x14ac:dyDescent="0.2">
      <c r="B200" t="str">
        <f>C200&amp;D200&amp;E200&amp;F200&amp;G200</f>
        <v>AmyDejaMungerHaileyHallie</v>
      </c>
      <c r="C200" t="s">
        <v>192</v>
      </c>
      <c r="D200" t="s">
        <v>193</v>
      </c>
      <c r="E200" t="s">
        <v>191</v>
      </c>
      <c r="F200" t="s">
        <v>190</v>
      </c>
      <c r="G200" t="s">
        <v>188</v>
      </c>
      <c r="H200" s="218" t="d">
        <v>PT3M26.000S</v>
      </c>
      <c r="I200">
        <v>-6</v>
      </c>
      <c r="J200" s="220" t="s">
        <v>207</v>
      </c>
    </row>
    <row r="201" spans="2:10" x14ac:dyDescent="0.2">
      <c r="B201" t="str">
        <f>C201&amp;D201&amp;E201&amp;F201&amp;G201</f>
        <v>AmyMungerHaileyNazHallie</v>
      </c>
      <c r="C201" t="s">
        <v>192</v>
      </c>
      <c r="D201" t="s">
        <v>191</v>
      </c>
      <c r="E201" t="s">
        <v>190</v>
      </c>
      <c r="F201" t="s">
        <v>189</v>
      </c>
      <c r="G201" t="s">
        <v>188</v>
      </c>
      <c r="H201" s="218" t="d">
        <v>PT1M32.000S</v>
      </c>
      <c r="I201">
        <v>4</v>
      </c>
      <c r="J201" s="220" t="s">
        <v>207</v>
      </c>
    </row>
    <row r="202" spans="2:10" x14ac:dyDescent="0.2">
      <c r="B202" t="str">
        <f>C202&amp;D202&amp;E202&amp;F202&amp;G202</f>
        <v>AmyAKKaylaHaileyNaz</v>
      </c>
      <c r="C202" t="s">
        <v>192</v>
      </c>
      <c r="D202" t="s">
        <v>194</v>
      </c>
      <c r="E202" t="s">
        <v>195</v>
      </c>
      <c r="F202" t="s">
        <v>190</v>
      </c>
      <c r="G202" t="s">
        <v>189</v>
      </c>
      <c r="H202" s="218" t="d">
        <v>PT3M33.000S</v>
      </c>
      <c r="I202">
        <v>1</v>
      </c>
      <c r="J202" s="220" t="s">
        <v>207</v>
      </c>
    </row>
    <row r="203" spans="2:10" x14ac:dyDescent="0.2">
      <c r="B203" t="str">
        <f>C203&amp;D203&amp;E203&amp;F203&amp;G203</f>
        <v>AmyMungerHaileyNazHallie</v>
      </c>
      <c r="C203" t="s">
        <v>192</v>
      </c>
      <c r="D203" t="s">
        <v>191</v>
      </c>
      <c r="E203" t="s">
        <v>190</v>
      </c>
      <c r="F203" t="s">
        <v>189</v>
      </c>
      <c r="G203" t="s">
        <v>188</v>
      </c>
      <c r="H203" s="218" t="d">
        <v>PT3M17.000S</v>
      </c>
      <c r="I203">
        <v>-3</v>
      </c>
      <c r="J203" s="220" t="s">
        <v>207</v>
      </c>
    </row>
    <row r="204" spans="2:10" x14ac:dyDescent="0.2">
      <c r="B204" t="str">
        <f>C204&amp;D204&amp;E204&amp;F204&amp;G204</f>
        <v>AmyDejaMungerNazHallie</v>
      </c>
      <c r="C204" t="s">
        <v>192</v>
      </c>
      <c r="D204" t="s">
        <v>193</v>
      </c>
      <c r="E204" t="s">
        <v>191</v>
      </c>
      <c r="F204" t="s">
        <v>189</v>
      </c>
      <c r="G204" t="s">
        <v>188</v>
      </c>
      <c r="H204" s="218" t="d">
        <v>PT3M41.000S</v>
      </c>
      <c r="I204">
        <v>1</v>
      </c>
      <c r="J204" s="220" t="s">
        <v>207</v>
      </c>
    </row>
    <row r="205" spans="2:10" x14ac:dyDescent="0.2">
      <c r="B205" t="str">
        <f>C205&amp;D205&amp;E205&amp;F205&amp;G205</f>
        <v>AmyMungerKaylaNazHallie</v>
      </c>
      <c r="C205" t="s">
        <v>192</v>
      </c>
      <c r="D205" t="s">
        <v>191</v>
      </c>
      <c r="E205" t="s">
        <v>195</v>
      </c>
      <c r="F205" t="s">
        <v>189</v>
      </c>
      <c r="G205" t="s">
        <v>188</v>
      </c>
      <c r="H205" s="218" t="d">
        <v>PT1M57.000S</v>
      </c>
      <c r="I205">
        <v>2</v>
      </c>
      <c r="J205" s="220" t="s">
        <v>207</v>
      </c>
    </row>
    <row r="206" spans="2:10" x14ac:dyDescent="0.2">
      <c r="B206" t="str">
        <f>C206&amp;D206&amp;E206&amp;F206&amp;G206</f>
        <v>AmyAKKaylaNazHallie</v>
      </c>
      <c r="C206" t="s">
        <v>192</v>
      </c>
      <c r="D206" t="s">
        <v>194</v>
      </c>
      <c r="E206" t="s">
        <v>195</v>
      </c>
      <c r="F206" t="s">
        <v>189</v>
      </c>
      <c r="G206" t="s">
        <v>188</v>
      </c>
      <c r="H206" s="218" t="d">
        <v>PT1M41.000S</v>
      </c>
      <c r="I206">
        <v>-3</v>
      </c>
      <c r="J206" s="220" t="s">
        <v>207</v>
      </c>
    </row>
    <row r="207" spans="2:10" x14ac:dyDescent="0.2">
      <c r="B207" t="str">
        <f>C207&amp;D207&amp;E207&amp;F207&amp;G207</f>
        <v>AmyMungerHaileyNazHallie</v>
      </c>
      <c r="C207" t="s">
        <v>192</v>
      </c>
      <c r="D207" t="s">
        <v>191</v>
      </c>
      <c r="E207" t="s">
        <v>190</v>
      </c>
      <c r="F207" t="s">
        <v>189</v>
      </c>
      <c r="G207" t="s">
        <v>188</v>
      </c>
      <c r="H207" s="218" t="d">
        <v>PT0M53.000S</v>
      </c>
      <c r="I207">
        <v>-3</v>
      </c>
      <c r="J207" s="220" t="s">
        <v>207</v>
      </c>
    </row>
    <row r="208" spans="2:10" x14ac:dyDescent="0.2">
      <c r="B208" t="str">
        <f>C208&amp;D208&amp;E208&amp;F208&amp;G208</f>
        <v>AmyDejaMungerHaileyHallie</v>
      </c>
      <c r="C208" t="s">
        <v>192</v>
      </c>
      <c r="D208" t="s">
        <v>193</v>
      </c>
      <c r="E208" t="s">
        <v>191</v>
      </c>
      <c r="F208" t="s">
        <v>190</v>
      </c>
      <c r="G208" t="s">
        <v>188</v>
      </c>
      <c r="H208" s="218" t="d">
        <v>PT4M38.000S</v>
      </c>
      <c r="I208">
        <v>3</v>
      </c>
      <c r="J208" s="220" t="s">
        <v>203</v>
      </c>
    </row>
    <row r="209" spans="2:10" x14ac:dyDescent="0.2">
      <c r="B209" t="str">
        <f>C209&amp;D209&amp;E209&amp;F209&amp;G209</f>
        <v>AmyDejaMungerHaileyNaz</v>
      </c>
      <c r="C209" t="s">
        <v>192</v>
      </c>
      <c r="D209" t="s">
        <v>193</v>
      </c>
      <c r="E209" t="s">
        <v>191</v>
      </c>
      <c r="F209" t="s">
        <v>190</v>
      </c>
      <c r="G209" t="s">
        <v>189</v>
      </c>
      <c r="H209" s="218" t="d">
        <v>PT1M36.000S</v>
      </c>
      <c r="I209">
        <v>3</v>
      </c>
      <c r="J209" s="220" t="s">
        <v>203</v>
      </c>
    </row>
    <row r="210" spans="2:10" x14ac:dyDescent="0.2">
      <c r="B210" t="str">
        <f>C210&amp;D210&amp;E210&amp;F210&amp;G210</f>
        <v>AmyDejaAKHaileyNaz</v>
      </c>
      <c r="C210" t="s">
        <v>192</v>
      </c>
      <c r="D210" t="s">
        <v>193</v>
      </c>
      <c r="E210" t="s">
        <v>194</v>
      </c>
      <c r="F210" t="s">
        <v>190</v>
      </c>
      <c r="G210" t="s">
        <v>189</v>
      </c>
      <c r="H210" s="218" t="d">
        <v>PT1M32.000S</v>
      </c>
      <c r="I210">
        <v>-6</v>
      </c>
      <c r="J210" s="220" t="s">
        <v>203</v>
      </c>
    </row>
    <row r="211" spans="2:10" x14ac:dyDescent="0.2">
      <c r="B211" t="str">
        <f>C211&amp;D211&amp;E211&amp;F211&amp;G211</f>
        <v>AmyDejaAKNazHallie</v>
      </c>
      <c r="C211" t="s">
        <v>192</v>
      </c>
      <c r="D211" t="s">
        <v>193</v>
      </c>
      <c r="E211" t="s">
        <v>194</v>
      </c>
      <c r="F211" t="s">
        <v>189</v>
      </c>
      <c r="G211" t="s">
        <v>188</v>
      </c>
      <c r="H211" s="218" t="d">
        <v>PT2M36.000S</v>
      </c>
      <c r="I211">
        <v>-5</v>
      </c>
      <c r="J211" s="220" t="s">
        <v>203</v>
      </c>
    </row>
    <row r="212" spans="2:10" x14ac:dyDescent="0.2">
      <c r="B212" t="str">
        <f>C212&amp;D212&amp;E212&amp;F212&amp;G212</f>
        <v>AmyKaylaHaileyNazHallie</v>
      </c>
      <c r="C212" t="s">
        <v>192</v>
      </c>
      <c r="D212" t="s">
        <v>195</v>
      </c>
      <c r="E212" t="s">
        <v>190</v>
      </c>
      <c r="F212" t="s">
        <v>189</v>
      </c>
      <c r="G212" t="s">
        <v>188</v>
      </c>
      <c r="H212" s="218" t="d">
        <v>PT0M58.000S</v>
      </c>
      <c r="I212">
        <v>0</v>
      </c>
      <c r="J212" s="220" t="s">
        <v>203</v>
      </c>
    </row>
    <row r="213" spans="2:10" x14ac:dyDescent="0.2">
      <c r="B213" t="str">
        <f>C213&amp;D213&amp;E213&amp;F213&amp;G213</f>
        <v>DejaKaylaHaileyNazHallie</v>
      </c>
      <c r="C213" t="s">
        <v>193</v>
      </c>
      <c r="D213" t="s">
        <v>195</v>
      </c>
      <c r="E213" t="s">
        <v>190</v>
      </c>
      <c r="F213" t="s">
        <v>189</v>
      </c>
      <c r="G213" t="s">
        <v>188</v>
      </c>
      <c r="H213" s="218" t="d">
        <v>PT0M44.000S</v>
      </c>
      <c r="I213">
        <v>3</v>
      </c>
      <c r="J213" s="220" t="s">
        <v>203</v>
      </c>
    </row>
    <row r="214" spans="2:10" x14ac:dyDescent="0.2">
      <c r="B214" t="str">
        <f>C214&amp;D214&amp;E214&amp;F214&amp;G214</f>
        <v>AmyDejaKaylaHaileyHallie</v>
      </c>
      <c r="C214" t="s">
        <v>192</v>
      </c>
      <c r="D214" t="s">
        <v>193</v>
      </c>
      <c r="E214" t="s">
        <v>195</v>
      </c>
      <c r="F214" t="s">
        <v>190</v>
      </c>
      <c r="G214" t="s">
        <v>188</v>
      </c>
      <c r="H214" s="218" t="d">
        <v>PT3M38.000S</v>
      </c>
      <c r="I214">
        <v>0</v>
      </c>
      <c r="J214" s="220" t="s">
        <v>203</v>
      </c>
    </row>
    <row r="215" spans="2:10" x14ac:dyDescent="0.2">
      <c r="B215" t="str">
        <f>C215&amp;D215&amp;E215&amp;F215&amp;G215</f>
        <v>AmyAKKaylaHaileyHallie</v>
      </c>
      <c r="C215" t="s">
        <v>192</v>
      </c>
      <c r="D215" t="s">
        <v>194</v>
      </c>
      <c r="E215" t="s">
        <v>195</v>
      </c>
      <c r="F215" t="s">
        <v>190</v>
      </c>
      <c r="G215" t="s">
        <v>188</v>
      </c>
      <c r="H215" s="218" t="d">
        <v>PT0M15.000S</v>
      </c>
      <c r="I215">
        <v>0</v>
      </c>
      <c r="J215" s="220" t="s">
        <v>203</v>
      </c>
    </row>
    <row r="216" spans="2:10" x14ac:dyDescent="0.2">
      <c r="B216" t="str">
        <f>C216&amp;D216&amp;E216&amp;F216&amp;G216</f>
        <v>AmyAKHaileyNazHallie</v>
      </c>
      <c r="C216" t="s">
        <v>192</v>
      </c>
      <c r="D216" t="s">
        <v>194</v>
      </c>
      <c r="E216" t="s">
        <v>190</v>
      </c>
      <c r="F216" t="s">
        <v>189</v>
      </c>
      <c r="G216" t="s">
        <v>188</v>
      </c>
      <c r="H216" s="218" t="d">
        <v>PT1M22.000S</v>
      </c>
      <c r="I216">
        <v>-1</v>
      </c>
      <c r="J216" s="220" t="s">
        <v>203</v>
      </c>
    </row>
    <row r="217" spans="2:10" x14ac:dyDescent="0.2">
      <c r="B217" t="str">
        <f>C217&amp;D217&amp;E217&amp;F217&amp;G217</f>
        <v>AmyDejaAKNazHallie</v>
      </c>
      <c r="C217" t="s">
        <v>192</v>
      </c>
      <c r="D217" t="s">
        <v>193</v>
      </c>
      <c r="E217" t="s">
        <v>194</v>
      </c>
      <c r="F217" t="s">
        <v>189</v>
      </c>
      <c r="G217" t="s">
        <v>188</v>
      </c>
      <c r="H217" s="218" t="d">
        <v>PT1M5.000S</v>
      </c>
      <c r="I217">
        <v>-4</v>
      </c>
      <c r="J217" s="220" t="s">
        <v>203</v>
      </c>
    </row>
    <row r="218" spans="2:10" x14ac:dyDescent="0.2">
      <c r="B218" t="str">
        <f>C218&amp;D218&amp;E218&amp;F218&amp;G218</f>
        <v>AmyDejaKaylaNazHallie</v>
      </c>
      <c r="C218" t="s">
        <v>192</v>
      </c>
      <c r="D218" t="s">
        <v>193</v>
      </c>
      <c r="E218" t="s">
        <v>195</v>
      </c>
      <c r="F218" t="s">
        <v>189</v>
      </c>
      <c r="G218" t="s">
        <v>188</v>
      </c>
      <c r="H218" s="218" t="d">
        <v>PT1M2.000S</v>
      </c>
      <c r="I218">
        <v>-3</v>
      </c>
      <c r="J218" s="220" t="s">
        <v>203</v>
      </c>
    </row>
    <row r="219" spans="2:10" x14ac:dyDescent="0.2">
      <c r="B219" t="str">
        <f>C219&amp;D219&amp;E219&amp;F219&amp;G219</f>
        <v>AmyDejaArielKaylaHallie</v>
      </c>
      <c r="C219" t="s">
        <v>192</v>
      </c>
      <c r="D219" t="s">
        <v>193</v>
      </c>
      <c r="E219" t="s">
        <v>198</v>
      </c>
      <c r="F219" t="s">
        <v>195</v>
      </c>
      <c r="G219" t="s">
        <v>188</v>
      </c>
      <c r="H219" s="218" t="d">
        <v>PT0M34.000S</v>
      </c>
      <c r="I219">
        <v>0</v>
      </c>
      <c r="J219" s="220" t="s">
        <v>203</v>
      </c>
    </row>
    <row r="220" spans="2:10" x14ac:dyDescent="0.2">
      <c r="B220" t="str">
        <f>C220&amp;D220&amp;E220&amp;F220&amp;G220</f>
        <v>AmyDejaHaileyNazHallie</v>
      </c>
      <c r="C220" t="s">
        <v>192</v>
      </c>
      <c r="D220" t="s">
        <v>193</v>
      </c>
      <c r="E220" t="s">
        <v>190</v>
      </c>
      <c r="F220" t="s">
        <v>189</v>
      </c>
      <c r="G220" t="s">
        <v>188</v>
      </c>
      <c r="H220" s="218" t="d">
        <v>PT5M53.000S</v>
      </c>
      <c r="I220">
        <v>-2</v>
      </c>
      <c r="J220" s="220" t="s">
        <v>203</v>
      </c>
    </row>
    <row r="221" spans="2:10" x14ac:dyDescent="0.2">
      <c r="B221" t="str">
        <f>C221&amp;D221&amp;E221&amp;F221&amp;G221</f>
        <v>DejaKaylaHaileyNazHallie</v>
      </c>
      <c r="C221" t="s">
        <v>193</v>
      </c>
      <c r="D221" t="s">
        <v>195</v>
      </c>
      <c r="E221" t="s">
        <v>190</v>
      </c>
      <c r="F221" t="s">
        <v>189</v>
      </c>
      <c r="G221" t="s">
        <v>188</v>
      </c>
      <c r="H221" s="218" t="d">
        <v>PT2M29.000S</v>
      </c>
      <c r="I221">
        <v>3</v>
      </c>
      <c r="J221" s="220" t="s">
        <v>203</v>
      </c>
    </row>
    <row r="222" spans="2:10" x14ac:dyDescent="0.2">
      <c r="B222" t="str">
        <f>C222&amp;D222&amp;E222&amp;F222&amp;G222</f>
        <v>DejaAKKaylaHaileyNaz</v>
      </c>
      <c r="C222" t="s">
        <v>193</v>
      </c>
      <c r="D222" t="s">
        <v>194</v>
      </c>
      <c r="E222" t="s">
        <v>195</v>
      </c>
      <c r="F222" t="s">
        <v>190</v>
      </c>
      <c r="G222" t="s">
        <v>189</v>
      </c>
      <c r="H222" s="218" t="d">
        <v>PT2M15.000S</v>
      </c>
      <c r="I222">
        <v>4</v>
      </c>
      <c r="J222" s="220" t="s">
        <v>203</v>
      </c>
    </row>
    <row r="223" spans="2:10" x14ac:dyDescent="0.2">
      <c r="B223" t="str">
        <f>C223&amp;D223&amp;E223&amp;F223&amp;G223</f>
        <v>AmyAKKaylaHaileyNaz</v>
      </c>
      <c r="C223" t="s">
        <v>192</v>
      </c>
      <c r="D223" t="s">
        <v>194</v>
      </c>
      <c r="E223" t="s">
        <v>195</v>
      </c>
      <c r="F223" t="s">
        <v>190</v>
      </c>
      <c r="G223" t="s">
        <v>189</v>
      </c>
      <c r="H223" s="218" t="d">
        <v>PT0M52.000S</v>
      </c>
      <c r="I223">
        <v>0</v>
      </c>
      <c r="J223" s="220" t="s">
        <v>203</v>
      </c>
    </row>
    <row r="224" spans="2:10" x14ac:dyDescent="0.2">
      <c r="B224" t="str">
        <f>C224&amp;D224&amp;E224&amp;F224&amp;G224</f>
        <v>AmyAKHaileyNazHallie</v>
      </c>
      <c r="C224" t="s">
        <v>192</v>
      </c>
      <c r="D224" t="s">
        <v>194</v>
      </c>
      <c r="E224" t="s">
        <v>190</v>
      </c>
      <c r="F224" t="s">
        <v>189</v>
      </c>
      <c r="G224" t="s">
        <v>188</v>
      </c>
      <c r="H224" s="218" t="d">
        <v>PT1M24.000S</v>
      </c>
      <c r="I224">
        <v>-3</v>
      </c>
      <c r="J224" s="220" t="s">
        <v>203</v>
      </c>
    </row>
    <row r="225" spans="2:10" x14ac:dyDescent="0.2">
      <c r="B225" t="str">
        <f>C225&amp;D225&amp;E225&amp;F225&amp;G225</f>
        <v>AmyDejaAKNazHallie</v>
      </c>
      <c r="C225" t="s">
        <v>192</v>
      </c>
      <c r="D225" t="s">
        <v>193</v>
      </c>
      <c r="E225" t="s">
        <v>194</v>
      </c>
      <c r="F225" t="s">
        <v>189</v>
      </c>
      <c r="G225" t="s">
        <v>188</v>
      </c>
      <c r="H225" s="218" t="d">
        <v>PT1M42.000S</v>
      </c>
      <c r="I225">
        <v>2</v>
      </c>
      <c r="J225" s="220" t="s">
        <v>203</v>
      </c>
    </row>
    <row r="226" spans="2:10" x14ac:dyDescent="0.2">
      <c r="B226" t="str">
        <f>C226&amp;D226&amp;E226&amp;F226&amp;G226</f>
        <v>AmyDejaAKHaileyNaz</v>
      </c>
      <c r="C226" t="s">
        <v>192</v>
      </c>
      <c r="D226" t="s">
        <v>193</v>
      </c>
      <c r="E226" t="s">
        <v>194</v>
      </c>
      <c r="F226" t="s">
        <v>190</v>
      </c>
      <c r="G226" t="s">
        <v>189</v>
      </c>
      <c r="H226" s="218" t="d">
        <v>PT0M14.000S</v>
      </c>
      <c r="I226">
        <v>-1</v>
      </c>
      <c r="J226" s="220" t="s">
        <v>203</v>
      </c>
    </row>
    <row r="227" spans="2:10" x14ac:dyDescent="0.2">
      <c r="B227" t="str">
        <f>C227&amp;D227&amp;E227&amp;F227&amp;G227</f>
        <v>AmyDejaHaileyNazHallie</v>
      </c>
      <c r="C227" t="s">
        <v>192</v>
      </c>
      <c r="D227" t="s">
        <v>193</v>
      </c>
      <c r="E227" t="s">
        <v>190</v>
      </c>
      <c r="F227" t="s">
        <v>189</v>
      </c>
      <c r="G227" t="s">
        <v>188</v>
      </c>
      <c r="H227" s="218" t="d">
        <v>PT5M11.000S</v>
      </c>
      <c r="I227">
        <v>3</v>
      </c>
      <c r="J227" s="220" t="s">
        <v>203</v>
      </c>
    </row>
    <row r="228" spans="2:10" x14ac:dyDescent="0.2">
      <c r="B228" t="str">
        <f>C228&amp;D228&amp;E228&amp;F228&amp;G228</f>
        <v>AmyDejaMungerHaileyHallie</v>
      </c>
      <c r="C228" t="s">
        <v>192</v>
      </c>
      <c r="D228" t="s">
        <v>193</v>
      </c>
      <c r="E228" t="s">
        <v>191</v>
      </c>
      <c r="F228" t="s">
        <v>190</v>
      </c>
      <c r="G228" t="s">
        <v>188</v>
      </c>
      <c r="H228" s="218" t="d">
        <v>PT6M23.000S</v>
      </c>
      <c r="I228">
        <v>6</v>
      </c>
      <c r="J228" s="220" t="s">
        <v>211</v>
      </c>
    </row>
    <row r="229" spans="2:10" x14ac:dyDescent="0.2">
      <c r="B229" t="str">
        <f>C229&amp;D229&amp;E229&amp;F229&amp;G229</f>
        <v>AmyDejaMungerHaileyNaz</v>
      </c>
      <c r="C229" t="s">
        <v>192</v>
      </c>
      <c r="D229" t="s">
        <v>193</v>
      </c>
      <c r="E229" t="s">
        <v>191</v>
      </c>
      <c r="F229" t="s">
        <v>190</v>
      </c>
      <c r="G229" t="s">
        <v>189</v>
      </c>
      <c r="H229" s="218" t="d">
        <v>PT1M33.000S</v>
      </c>
      <c r="I229">
        <v>0</v>
      </c>
      <c r="J229" s="220" t="s">
        <v>211</v>
      </c>
    </row>
    <row r="230" spans="2:10" x14ac:dyDescent="0.2">
      <c r="B230" t="str">
        <f>C230&amp;D230&amp;E230&amp;F230&amp;G230</f>
        <v>AmyMungerAKHaileyNaz</v>
      </c>
      <c r="C230" t="s">
        <v>192</v>
      </c>
      <c r="D230" t="s">
        <v>191</v>
      </c>
      <c r="E230" t="s">
        <v>194</v>
      </c>
      <c r="F230" t="s">
        <v>190</v>
      </c>
      <c r="G230" t="s">
        <v>189</v>
      </c>
      <c r="H230" s="218" t="d">
        <v>PT0M25.000S</v>
      </c>
      <c r="I230">
        <v>0</v>
      </c>
      <c r="J230" s="220" t="s">
        <v>211</v>
      </c>
    </row>
    <row r="231" spans="2:10" x14ac:dyDescent="0.2">
      <c r="B231" t="str">
        <f>C231&amp;D231&amp;E231&amp;F231&amp;G231</f>
        <v>AmyMungerAKNazHallie</v>
      </c>
      <c r="C231" t="s">
        <v>192</v>
      </c>
      <c r="D231" t="s">
        <v>191</v>
      </c>
      <c r="E231" t="s">
        <v>194</v>
      </c>
      <c r="F231" t="s">
        <v>189</v>
      </c>
      <c r="G231" t="s">
        <v>188</v>
      </c>
      <c r="H231" s="218" t="d">
        <v>PT3M2.000S</v>
      </c>
      <c r="I231">
        <v>5</v>
      </c>
      <c r="J231" s="220" t="s">
        <v>211</v>
      </c>
    </row>
    <row r="232" spans="2:10" x14ac:dyDescent="0.2">
      <c r="B232" t="str">
        <f>C232&amp;D232&amp;E232&amp;F232&amp;G232</f>
        <v>AmyDejaAKNazHallie</v>
      </c>
      <c r="C232" t="s">
        <v>192</v>
      </c>
      <c r="D232" t="s">
        <v>193</v>
      </c>
      <c r="E232" t="s">
        <v>194</v>
      </c>
      <c r="F232" t="s">
        <v>189</v>
      </c>
      <c r="G232" t="s">
        <v>188</v>
      </c>
      <c r="H232" s="218" t="d">
        <v>PT0M41.000S</v>
      </c>
      <c r="I232">
        <v>1</v>
      </c>
      <c r="J232" s="220" t="s">
        <v>211</v>
      </c>
    </row>
    <row r="233" spans="2:10" x14ac:dyDescent="0.2">
      <c r="B233" t="str">
        <f>C233&amp;D233&amp;E233&amp;F233&amp;G233</f>
        <v>DejaAKHaileyNazHallie</v>
      </c>
      <c r="C233" t="s">
        <v>193</v>
      </c>
      <c r="D233" t="s">
        <v>194</v>
      </c>
      <c r="E233" t="s">
        <v>190</v>
      </c>
      <c r="F233" t="s">
        <v>189</v>
      </c>
      <c r="G233" t="s">
        <v>188</v>
      </c>
      <c r="H233" s="218" t="d">
        <v>PT1M0.000S</v>
      </c>
      <c r="I233">
        <v>-3</v>
      </c>
      <c r="J233" s="220" t="s">
        <v>211</v>
      </c>
    </row>
    <row r="234" spans="2:10" x14ac:dyDescent="0.2">
      <c r="B234" t="str">
        <f>C234&amp;D234&amp;E234&amp;F234&amp;G234</f>
        <v>DejaMungerHaileyNazHallie</v>
      </c>
      <c r="C234" t="s">
        <v>193</v>
      </c>
      <c r="D234" t="s">
        <v>191</v>
      </c>
      <c r="E234" t="s">
        <v>190</v>
      </c>
      <c r="F234" t="s">
        <v>189</v>
      </c>
      <c r="G234" t="s">
        <v>188</v>
      </c>
      <c r="H234" s="218" t="d">
        <v>PT0M49.000S</v>
      </c>
      <c r="I234">
        <v>-3</v>
      </c>
      <c r="J234" s="220" t="s">
        <v>211</v>
      </c>
    </row>
    <row r="235" spans="2:10" x14ac:dyDescent="0.2">
      <c r="B235" t="str">
        <f>C235&amp;D235&amp;E235&amp;F235&amp;G235</f>
        <v>AmyDejaMungerNazHallie</v>
      </c>
      <c r="C235" t="s">
        <v>192</v>
      </c>
      <c r="D235" t="s">
        <v>193</v>
      </c>
      <c r="E235" t="s">
        <v>191</v>
      </c>
      <c r="F235" t="s">
        <v>189</v>
      </c>
      <c r="G235" t="s">
        <v>188</v>
      </c>
      <c r="H235" s="218" t="d">
        <v>PT3M6.000S</v>
      </c>
      <c r="I235">
        <v>-3</v>
      </c>
      <c r="J235" s="220" t="s">
        <v>211</v>
      </c>
    </row>
    <row r="236" spans="2:10" x14ac:dyDescent="0.2">
      <c r="B236" t="str">
        <f>C236&amp;D236&amp;E236&amp;F236&amp;G236</f>
        <v>AmyDejaMungerHaileyHallie</v>
      </c>
      <c r="C236" t="s">
        <v>192</v>
      </c>
      <c r="D236" t="s">
        <v>193</v>
      </c>
      <c r="E236" t="s">
        <v>191</v>
      </c>
      <c r="F236" t="s">
        <v>190</v>
      </c>
      <c r="G236" t="s">
        <v>188</v>
      </c>
      <c r="H236" s="218" t="d">
        <v>PT1M27.000S</v>
      </c>
      <c r="I236">
        <v>0</v>
      </c>
      <c r="J236" s="220" t="s">
        <v>211</v>
      </c>
    </row>
    <row r="237" spans="2:10" x14ac:dyDescent="0.2">
      <c r="B237" t="str">
        <f>C237&amp;D237&amp;E237&amp;F237&amp;G237</f>
        <v>AmyDejaMungerKaylaHallie</v>
      </c>
      <c r="C237" t="s">
        <v>192</v>
      </c>
      <c r="D237" t="s">
        <v>193</v>
      </c>
      <c r="E237" t="s">
        <v>191</v>
      </c>
      <c r="F237" t="s">
        <v>195</v>
      </c>
      <c r="G237" t="s">
        <v>188</v>
      </c>
      <c r="H237" s="218" t="d">
        <v>PT1M34.000S</v>
      </c>
      <c r="I237">
        <v>0</v>
      </c>
      <c r="J237" s="220" t="s">
        <v>211</v>
      </c>
    </row>
    <row r="238" spans="2:10" x14ac:dyDescent="0.2">
      <c r="B238" t="str">
        <f>C238&amp;D238&amp;E238&amp;F238&amp;G238</f>
        <v>AmyDejaMungerHaileyHallie</v>
      </c>
      <c r="C238" t="s">
        <v>192</v>
      </c>
      <c r="D238" t="s">
        <v>193</v>
      </c>
      <c r="E238" t="s">
        <v>191</v>
      </c>
      <c r="F238" t="s">
        <v>190</v>
      </c>
      <c r="G238" t="s">
        <v>188</v>
      </c>
      <c r="H238" s="218" t="d">
        <v>PT2M24.000S</v>
      </c>
      <c r="I238">
        <v>1</v>
      </c>
      <c r="J238" s="220" t="s">
        <v>211</v>
      </c>
    </row>
    <row r="239" spans="2:10" x14ac:dyDescent="0.2">
      <c r="B239" t="str">
        <f>C239&amp;D239&amp;E239&amp;F239&amp;G239</f>
        <v>AmyDejaAKHaileyHallie</v>
      </c>
      <c r="C239" t="s">
        <v>192</v>
      </c>
      <c r="D239" t="s">
        <v>193</v>
      </c>
      <c r="E239" t="s">
        <v>194</v>
      </c>
      <c r="F239" t="s">
        <v>190</v>
      </c>
      <c r="G239" t="s">
        <v>188</v>
      </c>
      <c r="H239" s="218" t="d">
        <v>PT0M52.000S</v>
      </c>
      <c r="I239">
        <v>0</v>
      </c>
      <c r="J239" s="220" t="s">
        <v>211</v>
      </c>
    </row>
    <row r="240" spans="2:10" x14ac:dyDescent="0.2">
      <c r="B240" t="str">
        <f>C240&amp;D240&amp;E240&amp;F240&amp;G240</f>
        <v>AmyDejaAKHaileyNaz</v>
      </c>
      <c r="C240" t="s">
        <v>192</v>
      </c>
      <c r="D240" t="s">
        <v>193</v>
      </c>
      <c r="E240" t="s">
        <v>194</v>
      </c>
      <c r="F240" t="s">
        <v>190</v>
      </c>
      <c r="G240" t="s">
        <v>189</v>
      </c>
      <c r="H240" s="218" t="d">
        <v>PT0M31.000S</v>
      </c>
      <c r="I240">
        <v>-1</v>
      </c>
      <c r="J240" s="220" t="s">
        <v>211</v>
      </c>
    </row>
    <row r="241" spans="2:10" x14ac:dyDescent="0.2">
      <c r="B241" t="str">
        <f>C241&amp;D241&amp;E241&amp;F241&amp;G241</f>
        <v>AmyDejaAKKaylaNaz</v>
      </c>
      <c r="C241" t="s">
        <v>192</v>
      </c>
      <c r="D241" t="s">
        <v>193</v>
      </c>
      <c r="E241" t="s">
        <v>194</v>
      </c>
      <c r="F241" t="s">
        <v>195</v>
      </c>
      <c r="G241" t="s">
        <v>189</v>
      </c>
      <c r="H241" s="218" t="d">
        <v>PT0M50.000S</v>
      </c>
      <c r="I241">
        <v>3</v>
      </c>
      <c r="J241" s="220" t="s">
        <v>211</v>
      </c>
    </row>
    <row r="242" spans="2:10" x14ac:dyDescent="0.2">
      <c r="B242" t="str">
        <f>C242&amp;D242&amp;E242&amp;F242&amp;G242</f>
        <v>AmyMungerAKKaylaNaz</v>
      </c>
      <c r="C242" t="s">
        <v>192</v>
      </c>
      <c r="D242" t="s">
        <v>191</v>
      </c>
      <c r="E242" t="s">
        <v>194</v>
      </c>
      <c r="F242" t="s">
        <v>195</v>
      </c>
      <c r="G242" t="s">
        <v>189</v>
      </c>
      <c r="H242" s="218" t="d">
        <v>PT5M22.000S</v>
      </c>
      <c r="I242">
        <v>8</v>
      </c>
      <c r="J242" s="220" t="s">
        <v>211</v>
      </c>
    </row>
    <row r="243" spans="2:10" x14ac:dyDescent="0.2">
      <c r="B243" t="str">
        <f>C243&amp;D243&amp;E243&amp;F243&amp;G243</f>
        <v>AmyDejaAKKaylaNaz</v>
      </c>
      <c r="C243" t="s">
        <v>192</v>
      </c>
      <c r="D243" t="s">
        <v>193</v>
      </c>
      <c r="E243" t="s">
        <v>194</v>
      </c>
      <c r="F243" t="s">
        <v>195</v>
      </c>
      <c r="G243" t="s">
        <v>189</v>
      </c>
      <c r="H243" s="218" t="d">
        <v>PT0M1.000S</v>
      </c>
      <c r="I243">
        <v>-3</v>
      </c>
      <c r="J243" s="220" t="s">
        <v>211</v>
      </c>
    </row>
    <row r="244" spans="2:10" x14ac:dyDescent="0.2">
      <c r="B244" t="str">
        <f>C244&amp;D244&amp;E244&amp;F244&amp;G244</f>
        <v>AmyDejaMungerHaileyHallie</v>
      </c>
      <c r="C244" t="s">
        <v>192</v>
      </c>
      <c r="D244" t="s">
        <v>193</v>
      </c>
      <c r="E244" t="s">
        <v>191</v>
      </c>
      <c r="F244" t="s">
        <v>190</v>
      </c>
      <c r="G244" t="s">
        <v>188</v>
      </c>
      <c r="H244" s="218" t="d">
        <v>PT0M59.000S</v>
      </c>
      <c r="I244">
        <v>-1</v>
      </c>
      <c r="J244" s="220" t="s">
        <v>211</v>
      </c>
    </row>
    <row r="245" spans="2:10" x14ac:dyDescent="0.2">
      <c r="B245" t="str">
        <f>C245&amp;D245&amp;E245&amp;F245&amp;G245</f>
        <v>AmyMungerAKHaileyHallie</v>
      </c>
      <c r="C245" t="s">
        <v>192</v>
      </c>
      <c r="D245" t="s">
        <v>191</v>
      </c>
      <c r="E245" t="s">
        <v>194</v>
      </c>
      <c r="F245" t="s">
        <v>190</v>
      </c>
      <c r="G245" t="s">
        <v>188</v>
      </c>
      <c r="H245" s="218" t="d">
        <v>PT2M13.000S</v>
      </c>
      <c r="I245">
        <v>-4</v>
      </c>
      <c r="J245" s="220" t="s">
        <v>211</v>
      </c>
    </row>
    <row r="246" spans="2:10" x14ac:dyDescent="0.2">
      <c r="B246" t="str">
        <f>C246&amp;D246&amp;E246&amp;F246&amp;G246</f>
        <v>AmyMungerAKHaileyNaz</v>
      </c>
      <c r="C246" t="s">
        <v>192</v>
      </c>
      <c r="D246" t="s">
        <v>191</v>
      </c>
      <c r="E246" t="s">
        <v>194</v>
      </c>
      <c r="F246" t="s">
        <v>190</v>
      </c>
      <c r="G246" t="s">
        <v>189</v>
      </c>
      <c r="H246" s="218" t="d">
        <v>PT0M1.000S</v>
      </c>
      <c r="I246">
        <v>2</v>
      </c>
      <c r="J246" s="220" t="s">
        <v>211</v>
      </c>
    </row>
    <row r="247" spans="2:10" x14ac:dyDescent="0.2">
      <c r="B247" t="str">
        <f>C247&amp;D247&amp;E247&amp;F247&amp;G247</f>
        <v>AmyMungerAKKaylaNaz</v>
      </c>
      <c r="C247" t="s">
        <v>192</v>
      </c>
      <c r="D247" t="s">
        <v>191</v>
      </c>
      <c r="E247" t="s">
        <v>194</v>
      </c>
      <c r="F247" t="s">
        <v>195</v>
      </c>
      <c r="G247" t="s">
        <v>189</v>
      </c>
      <c r="H247" s="218" t="d">
        <v>PT5M33.000S</v>
      </c>
      <c r="I247">
        <v>3</v>
      </c>
      <c r="J247" s="220" t="s">
        <v>211</v>
      </c>
    </row>
    <row r="248" spans="2:10" x14ac:dyDescent="0.2">
      <c r="B248" t="str">
        <f>C248&amp;D248&amp;E248&amp;F248&amp;G248</f>
        <v>AmyMungerAKNazHallie</v>
      </c>
      <c r="C248" t="s">
        <v>192</v>
      </c>
      <c r="D248" t="s">
        <v>191</v>
      </c>
      <c r="E248" t="s">
        <v>194</v>
      </c>
      <c r="F248" t="s">
        <v>189</v>
      </c>
      <c r="G248" t="s">
        <v>188</v>
      </c>
      <c r="H248" s="218" t="d">
        <v>PT0M40.000S</v>
      </c>
      <c r="I248">
        <v>0</v>
      </c>
      <c r="J248" s="220" t="s">
        <v>211</v>
      </c>
    </row>
    <row r="249" spans="2:10" x14ac:dyDescent="0.2">
      <c r="B249" t="str">
        <f>C249&amp;D249&amp;E249&amp;F249&amp;G249</f>
        <v>AmyDejaAKKaylaHallie</v>
      </c>
      <c r="C249" t="s">
        <v>192</v>
      </c>
      <c r="D249" t="s">
        <v>193</v>
      </c>
      <c r="E249" t="s">
        <v>194</v>
      </c>
      <c r="F249" t="s">
        <v>195</v>
      </c>
      <c r="G249" t="s">
        <v>188</v>
      </c>
      <c r="H249" s="218" t="d">
        <v>PT0M34.000S</v>
      </c>
      <c r="I249">
        <v>-2</v>
      </c>
      <c r="J249" s="220" t="s">
        <v>211</v>
      </c>
    </row>
    <row r="250" spans="2:10" x14ac:dyDescent="0.2">
      <c r="B250" t="str">
        <f>C250&amp;D250&amp;E250&amp;F250&amp;G250</f>
        <v>AmyDejaMungerHaileyHallie</v>
      </c>
      <c r="C250" t="s">
        <v>192</v>
      </c>
      <c r="D250" t="s">
        <v>193</v>
      </c>
      <c r="E250" t="s">
        <v>191</v>
      </c>
      <c r="F250" t="s">
        <v>190</v>
      </c>
      <c r="G250" t="s">
        <v>188</v>
      </c>
      <c r="H250" s="218" t="d">
        <v>PT1M28.000S</v>
      </c>
      <c r="I250">
        <v>-2</v>
      </c>
      <c r="J250" s="220" t="s">
        <v>197</v>
      </c>
    </row>
    <row r="251" spans="2:10" x14ac:dyDescent="0.2">
      <c r="B251" t="str">
        <f>C251&amp;D251&amp;E251&amp;F251&amp;G251</f>
        <v>AmyMungerAKHaileyHallie</v>
      </c>
      <c r="C251" t="s">
        <v>192</v>
      </c>
      <c r="D251" t="s">
        <v>191</v>
      </c>
      <c r="E251" t="s">
        <v>194</v>
      </c>
      <c r="F251" t="s">
        <v>190</v>
      </c>
      <c r="G251" t="s">
        <v>188</v>
      </c>
      <c r="H251" s="218" t="d">
        <v>PT4M9.000S</v>
      </c>
      <c r="I251">
        <v>4</v>
      </c>
      <c r="J251" s="220" t="s">
        <v>197</v>
      </c>
    </row>
    <row r="252" spans="2:10" x14ac:dyDescent="0.2">
      <c r="B252" t="str">
        <f>C252&amp;D252&amp;E252&amp;F252&amp;G252</f>
        <v>AmyMungerAKNazHallie</v>
      </c>
      <c r="C252" t="s">
        <v>192</v>
      </c>
      <c r="D252" t="s">
        <v>191</v>
      </c>
      <c r="E252" t="s">
        <v>194</v>
      </c>
      <c r="F252" t="s">
        <v>189</v>
      </c>
      <c r="G252" t="s">
        <v>188</v>
      </c>
      <c r="H252" s="218" t="d">
        <v>PT1M27.000S</v>
      </c>
      <c r="I252">
        <v>-2</v>
      </c>
      <c r="J252" s="220" t="s">
        <v>197</v>
      </c>
    </row>
    <row r="253" spans="2:10" x14ac:dyDescent="0.2">
      <c r="B253" t="str">
        <f>C253&amp;D253&amp;E253&amp;F253&amp;G253</f>
        <v>AmyDejaMungerNazHallie</v>
      </c>
      <c r="C253" t="s">
        <v>192</v>
      </c>
      <c r="D253" t="s">
        <v>193</v>
      </c>
      <c r="E253" t="s">
        <v>191</v>
      </c>
      <c r="F253" t="s">
        <v>189</v>
      </c>
      <c r="G253" t="s">
        <v>188</v>
      </c>
      <c r="H253" s="218" t="d">
        <v>PT0M11.000S</v>
      </c>
      <c r="I253">
        <v>0</v>
      </c>
      <c r="J253" s="220" t="s">
        <v>197</v>
      </c>
    </row>
    <row r="254" spans="2:10" x14ac:dyDescent="0.2">
      <c r="B254" t="str">
        <f>C254&amp;D254&amp;E254&amp;F254&amp;G254</f>
        <v>AmyDejaMungerKaylaNaz</v>
      </c>
      <c r="C254" t="s">
        <v>192</v>
      </c>
      <c r="D254" t="s">
        <v>193</v>
      </c>
      <c r="E254" t="s">
        <v>191</v>
      </c>
      <c r="F254" t="s">
        <v>195</v>
      </c>
      <c r="G254" t="s">
        <v>189</v>
      </c>
      <c r="H254" s="218" t="d">
        <v>PT0M54.000S</v>
      </c>
      <c r="I254">
        <v>-1</v>
      </c>
      <c r="J254" s="220" t="s">
        <v>197</v>
      </c>
    </row>
    <row r="255" spans="2:10" x14ac:dyDescent="0.2">
      <c r="B255" t="str">
        <f>C255&amp;D255&amp;E255&amp;F255&amp;G255</f>
        <v>AmyMungerAKKaylaNaz</v>
      </c>
      <c r="C255" t="s">
        <v>192</v>
      </c>
      <c r="D255" t="s">
        <v>191</v>
      </c>
      <c r="E255" t="s">
        <v>194</v>
      </c>
      <c r="F255" t="s">
        <v>195</v>
      </c>
      <c r="G255" t="s">
        <v>189</v>
      </c>
      <c r="H255" s="218" t="d">
        <v>PT1M29.000S</v>
      </c>
      <c r="I255">
        <v>6</v>
      </c>
      <c r="J255" s="220" t="s">
        <v>197</v>
      </c>
    </row>
    <row r="256" spans="2:10" x14ac:dyDescent="0.2">
      <c r="B256" t="str">
        <f>C256&amp;D256&amp;E256&amp;F256&amp;G256</f>
        <v>AmyDejaAKKaylaNaz</v>
      </c>
      <c r="C256" t="s">
        <v>192</v>
      </c>
      <c r="D256" t="s">
        <v>193</v>
      </c>
      <c r="E256" t="s">
        <v>194</v>
      </c>
      <c r="F256" t="s">
        <v>195</v>
      </c>
      <c r="G256" t="s">
        <v>189</v>
      </c>
      <c r="H256" s="218" t="d">
        <v>PT0M22.000S</v>
      </c>
      <c r="I256">
        <v>-2</v>
      </c>
      <c r="J256" s="220" t="s">
        <v>197</v>
      </c>
    </row>
    <row r="257" spans="2:10" x14ac:dyDescent="0.2">
      <c r="B257" t="str">
        <f>C257&amp;D257&amp;E257&amp;F257&amp;G257</f>
        <v>AmyDejaAKNazHallie</v>
      </c>
      <c r="C257" t="s">
        <v>192</v>
      </c>
      <c r="D257" t="s">
        <v>193</v>
      </c>
      <c r="E257" t="s">
        <v>194</v>
      </c>
      <c r="F257" t="s">
        <v>189</v>
      </c>
      <c r="G257" t="s">
        <v>188</v>
      </c>
      <c r="H257" s="218" t="d">
        <v>PT1M52.000S</v>
      </c>
      <c r="I257">
        <v>6</v>
      </c>
      <c r="J257" s="220" t="s">
        <v>197</v>
      </c>
    </row>
    <row r="258" spans="2:10" x14ac:dyDescent="0.2">
      <c r="B258" t="str">
        <f>C258&amp;D258&amp;E258&amp;F258&amp;G258</f>
        <v>AmyDejaMungerNazHallie</v>
      </c>
      <c r="C258" t="s">
        <v>192</v>
      </c>
      <c r="D258" t="s">
        <v>193</v>
      </c>
      <c r="E258" t="s">
        <v>191</v>
      </c>
      <c r="F258" t="s">
        <v>189</v>
      </c>
      <c r="G258" t="s">
        <v>188</v>
      </c>
      <c r="H258" s="218" t="d">
        <v>PT0M48.000S</v>
      </c>
      <c r="I258">
        <v>0</v>
      </c>
      <c r="J258" s="220" t="s">
        <v>197</v>
      </c>
    </row>
    <row r="259" spans="2:10" x14ac:dyDescent="0.2">
      <c r="B259" t="str">
        <f>C259&amp;D259&amp;E259&amp;F259&amp;G259</f>
        <v>AmyDejaMungerHaileyHallie</v>
      </c>
      <c r="C259" t="s">
        <v>192</v>
      </c>
      <c r="D259" t="s">
        <v>193</v>
      </c>
      <c r="E259" t="s">
        <v>191</v>
      </c>
      <c r="F259" t="s">
        <v>190</v>
      </c>
      <c r="G259" t="s">
        <v>188</v>
      </c>
      <c r="H259" s="218" t="d">
        <v>PT1M20.000S</v>
      </c>
      <c r="I259">
        <v>0</v>
      </c>
      <c r="J259" s="220" t="s">
        <v>197</v>
      </c>
    </row>
    <row r="260" spans="2:10" x14ac:dyDescent="0.2">
      <c r="B260" t="str">
        <f>C260&amp;D260&amp;E260&amp;F260&amp;G260</f>
        <v>AmyMungerAKHaileyHallie</v>
      </c>
      <c r="C260" t="s">
        <v>192</v>
      </c>
      <c r="D260" t="s">
        <v>191</v>
      </c>
      <c r="E260" t="s">
        <v>194</v>
      </c>
      <c r="F260" t="s">
        <v>190</v>
      </c>
      <c r="G260" t="s">
        <v>188</v>
      </c>
      <c r="H260" s="218" t="d">
        <v>PT3M18.000S</v>
      </c>
      <c r="I260">
        <v>-1</v>
      </c>
      <c r="J260" s="220" t="s">
        <v>197</v>
      </c>
    </row>
    <row r="261" spans="2:10" x14ac:dyDescent="0.2">
      <c r="B261" t="str">
        <f>C261&amp;D261&amp;E261&amp;F261&amp;G261</f>
        <v>DejaMungerAKKaylaNaz</v>
      </c>
      <c r="C261" t="s">
        <v>193</v>
      </c>
      <c r="D261" t="s">
        <v>191</v>
      </c>
      <c r="E261" t="s">
        <v>194</v>
      </c>
      <c r="F261" t="s">
        <v>195</v>
      </c>
      <c r="G261" t="s">
        <v>189</v>
      </c>
      <c r="H261" s="218" t="d">
        <v>PT2M42.000S</v>
      </c>
      <c r="I261">
        <v>2</v>
      </c>
      <c r="J261" s="220" t="s">
        <v>197</v>
      </c>
    </row>
    <row r="262" spans="2:10" x14ac:dyDescent="0.2">
      <c r="B262" t="str">
        <f>C262&amp;D262&amp;E262&amp;F262&amp;G262</f>
        <v>AmyDejaMungerHaileyHallie</v>
      </c>
      <c r="C262" t="s">
        <v>192</v>
      </c>
      <c r="D262" t="s">
        <v>193</v>
      </c>
      <c r="E262" t="s">
        <v>191</v>
      </c>
      <c r="F262" t="s">
        <v>190</v>
      </c>
      <c r="G262" t="s">
        <v>188</v>
      </c>
      <c r="H262" s="218" t="d">
        <v>PT2M9.000S</v>
      </c>
      <c r="I262">
        <v>-2</v>
      </c>
      <c r="J262" s="220" t="s">
        <v>197</v>
      </c>
    </row>
    <row r="263" spans="2:10" x14ac:dyDescent="0.2">
      <c r="B263" t="str">
        <f>C263&amp;D263&amp;E263&amp;F263&amp;G263</f>
        <v>AmyMungerAKHaileyNaz</v>
      </c>
      <c r="C263" t="s">
        <v>192</v>
      </c>
      <c r="D263" t="s">
        <v>191</v>
      </c>
      <c r="E263" t="s">
        <v>194</v>
      </c>
      <c r="F263" t="s">
        <v>190</v>
      </c>
      <c r="G263" t="s">
        <v>189</v>
      </c>
      <c r="H263" s="218" t="d">
        <v>PT0M6.000S</v>
      </c>
      <c r="I263">
        <v>0</v>
      </c>
      <c r="J263" s="220" t="s">
        <v>197</v>
      </c>
    </row>
    <row r="264" spans="2:10" x14ac:dyDescent="0.2">
      <c r="B264" t="str">
        <f>C264&amp;D264&amp;E264&amp;F264&amp;G264</f>
        <v>AmyMungerKaylaHaileyNaz</v>
      </c>
      <c r="C264" t="s">
        <v>192</v>
      </c>
      <c r="D264" t="s">
        <v>191</v>
      </c>
      <c r="E264" t="s">
        <v>195</v>
      </c>
      <c r="F264" t="s">
        <v>190</v>
      </c>
      <c r="G264" t="s">
        <v>189</v>
      </c>
      <c r="H264" s="218" t="d">
        <v>PT3M52.000S</v>
      </c>
      <c r="I264">
        <v>0</v>
      </c>
      <c r="J264" s="220" t="s">
        <v>197</v>
      </c>
    </row>
    <row r="265" spans="2:10" x14ac:dyDescent="0.2">
      <c r="B265" t="str">
        <f>C265&amp;D265&amp;E265&amp;F265&amp;G265</f>
        <v>AmyDejaMungerNazHallie</v>
      </c>
      <c r="C265" t="s">
        <v>192</v>
      </c>
      <c r="D265" t="s">
        <v>193</v>
      </c>
      <c r="E265" t="s">
        <v>191</v>
      </c>
      <c r="F265" t="s">
        <v>189</v>
      </c>
      <c r="G265" t="s">
        <v>188</v>
      </c>
      <c r="H265" s="218" t="d">
        <v>PT0M23.000S</v>
      </c>
      <c r="I265">
        <v>0</v>
      </c>
      <c r="J265" s="220" t="s">
        <v>197</v>
      </c>
    </row>
    <row r="266" spans="2:10" x14ac:dyDescent="0.2">
      <c r="B266" t="str">
        <f>C266&amp;D266&amp;E266&amp;F266&amp;G266</f>
        <v>AmyDejaMungerKaylaNaz</v>
      </c>
      <c r="C266" t="s">
        <v>192</v>
      </c>
      <c r="D266" t="s">
        <v>193</v>
      </c>
      <c r="E266" t="s">
        <v>191</v>
      </c>
      <c r="F266" t="s">
        <v>195</v>
      </c>
      <c r="G266" t="s">
        <v>189</v>
      </c>
      <c r="H266" s="218" t="d">
        <v>PT1M15.000S</v>
      </c>
      <c r="I266">
        <v>5</v>
      </c>
      <c r="J266" s="220" t="s">
        <v>197</v>
      </c>
    </row>
    <row r="267" spans="2:10" x14ac:dyDescent="0.2">
      <c r="B267" t="str">
        <f>C267&amp;D267&amp;E267&amp;F267&amp;G267</f>
        <v>AmyDejaAKKaylaNaz</v>
      </c>
      <c r="C267" t="s">
        <v>192</v>
      </c>
      <c r="D267" t="s">
        <v>193</v>
      </c>
      <c r="E267" t="s">
        <v>194</v>
      </c>
      <c r="F267" t="s">
        <v>195</v>
      </c>
      <c r="G267" t="s">
        <v>189</v>
      </c>
      <c r="H267" s="218" t="d">
        <v>PT2M15.000S</v>
      </c>
      <c r="I267">
        <v>0</v>
      </c>
      <c r="J267" s="220" t="s">
        <v>197</v>
      </c>
    </row>
    <row r="268" spans="2:10" x14ac:dyDescent="0.2">
      <c r="B268" t="str">
        <f>C268&amp;D268&amp;E268&amp;F268&amp;G268</f>
        <v>AmyDejaMungerKaylaNaz</v>
      </c>
      <c r="C268" t="s">
        <v>192</v>
      </c>
      <c r="D268" t="s">
        <v>193</v>
      </c>
      <c r="E268" t="s">
        <v>191</v>
      </c>
      <c r="F268" t="s">
        <v>195</v>
      </c>
      <c r="G268" t="s">
        <v>189</v>
      </c>
      <c r="H268" s="218" t="d">
        <v>PT0M54.000S</v>
      </c>
      <c r="I268">
        <v>0</v>
      </c>
      <c r="J268" s="220" t="s">
        <v>197</v>
      </c>
    </row>
    <row r="269" spans="2:10" x14ac:dyDescent="0.2">
      <c r="B269" t="str">
        <f>C269&amp;D269&amp;E269&amp;F269&amp;G269</f>
        <v>AmyMungerAKKaylaNaz</v>
      </c>
      <c r="C269" t="s">
        <v>192</v>
      </c>
      <c r="D269" t="s">
        <v>191</v>
      </c>
      <c r="E269" t="s">
        <v>194</v>
      </c>
      <c r="F269" t="s">
        <v>195</v>
      </c>
      <c r="G269" t="s">
        <v>189</v>
      </c>
      <c r="H269" s="218" t="d">
        <v>PT0M10.000S</v>
      </c>
      <c r="I269">
        <v>-2</v>
      </c>
      <c r="J269" s="220" t="s">
        <v>197</v>
      </c>
    </row>
    <row r="270" spans="2:10" x14ac:dyDescent="0.2">
      <c r="B270" t="str">
        <f>C270&amp;D270&amp;E270&amp;F270&amp;G270</f>
        <v>AmyMungerAKHaileyNaz</v>
      </c>
      <c r="C270" t="s">
        <v>192</v>
      </c>
      <c r="D270" t="s">
        <v>191</v>
      </c>
      <c r="E270" t="s">
        <v>194</v>
      </c>
      <c r="F270" t="s">
        <v>190</v>
      </c>
      <c r="G270" t="s">
        <v>189</v>
      </c>
      <c r="H270" s="218" t="d">
        <v>PT1M38.000S</v>
      </c>
      <c r="I270">
        <v>3</v>
      </c>
      <c r="J270" s="220" t="s">
        <v>197</v>
      </c>
    </row>
    <row r="271" spans="2:10" x14ac:dyDescent="0.2">
      <c r="B271" t="str">
        <f>C271&amp;D271&amp;E271&amp;F271&amp;G271</f>
        <v>AmyMungerAKHaileyHallie</v>
      </c>
      <c r="C271" t="s">
        <v>192</v>
      </c>
      <c r="D271" t="s">
        <v>191</v>
      </c>
      <c r="E271" t="s">
        <v>194</v>
      </c>
      <c r="F271" t="s">
        <v>190</v>
      </c>
      <c r="G271" t="s">
        <v>188</v>
      </c>
      <c r="H271" s="218" t="d">
        <v>PT3M5.000S</v>
      </c>
      <c r="I271">
        <v>-4</v>
      </c>
      <c r="J271" s="220" t="s">
        <v>197</v>
      </c>
    </row>
    <row r="272" spans="2:10" x14ac:dyDescent="0.2">
      <c r="B272" t="str">
        <f>C272&amp;D272&amp;E272&amp;F272&amp;G272</f>
        <v>AmyMungerAKNazHallie</v>
      </c>
      <c r="C272" t="s">
        <v>192</v>
      </c>
      <c r="D272" t="s">
        <v>191</v>
      </c>
      <c r="E272" t="s">
        <v>194</v>
      </c>
      <c r="F272" t="s">
        <v>189</v>
      </c>
      <c r="G272" t="s">
        <v>188</v>
      </c>
      <c r="H272" s="218" t="d">
        <v>PT0M45.000S</v>
      </c>
      <c r="I272">
        <v>-2</v>
      </c>
      <c r="J272" s="220" t="s">
        <v>197</v>
      </c>
    </row>
    <row r="273" spans="2:10" x14ac:dyDescent="0.2">
      <c r="B273" t="str">
        <f>C273&amp;D273&amp;E273&amp;F273&amp;G273</f>
        <v>AmyMungerAKKaylaHallie</v>
      </c>
      <c r="C273" t="s">
        <v>192</v>
      </c>
      <c r="D273" t="s">
        <v>191</v>
      </c>
      <c r="E273" t="s">
        <v>194</v>
      </c>
      <c r="F273" t="s">
        <v>195</v>
      </c>
      <c r="G273" t="s">
        <v>188</v>
      </c>
      <c r="H273" s="218" t="d">
        <v>PT1M55.000S</v>
      </c>
      <c r="I273">
        <v>1</v>
      </c>
      <c r="J273" s="220" t="s">
        <v>197</v>
      </c>
    </row>
    <row r="274" spans="2:10" x14ac:dyDescent="0.2">
      <c r="B274" t="str">
        <f>C274&amp;D274&amp;E274&amp;F274&amp;G274</f>
        <v>AmyMungerAKHaileyHallie</v>
      </c>
      <c r="C274" t="s">
        <v>192</v>
      </c>
      <c r="D274" t="s">
        <v>191</v>
      </c>
      <c r="E274" t="s">
        <v>194</v>
      </c>
      <c r="F274" t="s">
        <v>190</v>
      </c>
      <c r="G274" t="s">
        <v>188</v>
      </c>
      <c r="H274" s="218" t="d">
        <v>PT0M22.000S</v>
      </c>
      <c r="I274">
        <v>2</v>
      </c>
      <c r="J274" s="220" t="s">
        <v>197</v>
      </c>
    </row>
    <row r="275" spans="2:10" x14ac:dyDescent="0.2">
      <c r="B275" t="str">
        <f>C275&amp;D275&amp;E275&amp;F275&amp;G275</f>
        <v>AmyDejaMungerHaileyHallie</v>
      </c>
      <c r="C275" t="s">
        <v>192</v>
      </c>
      <c r="D275" t="s">
        <v>193</v>
      </c>
      <c r="E275" t="s">
        <v>191</v>
      </c>
      <c r="F275" t="s">
        <v>190</v>
      </c>
      <c r="G275" t="s">
        <v>188</v>
      </c>
      <c r="H275" s="218" t="d">
        <v>PT0M29.000S</v>
      </c>
      <c r="I275">
        <v>1</v>
      </c>
      <c r="J275" s="220" t="s">
        <v>197</v>
      </c>
    </row>
    <row r="276" spans="2:10" x14ac:dyDescent="0.2">
      <c r="B276" t="str">
        <f>C276&amp;D276&amp;E276&amp;F276&amp;G276</f>
        <v>AmyDejaArielHaileyHallie</v>
      </c>
      <c r="C276" t="s">
        <v>192</v>
      </c>
      <c r="D276" t="s">
        <v>193</v>
      </c>
      <c r="E276" t="s">
        <v>198</v>
      </c>
      <c r="F276" t="s">
        <v>190</v>
      </c>
      <c r="G276" t="s">
        <v>188</v>
      </c>
      <c r="H276" s="218" t="d">
        <v>PT0M5.000S</v>
      </c>
      <c r="I276">
        <v>-1</v>
      </c>
      <c r="J276" s="220" t="s">
        <v>197</v>
      </c>
    </row>
    <row r="277" spans="2:10" x14ac:dyDescent="0.2">
      <c r="B277" t="str">
        <f>C277&amp;D277&amp;E277&amp;F277&amp;G277</f>
        <v>DaniellePriscillaArielTaylorEmily</v>
      </c>
      <c r="C277" t="s">
        <v>199</v>
      </c>
      <c r="D277" t="s">
        <v>206</v>
      </c>
      <c r="E277" t="s">
        <v>198</v>
      </c>
      <c r="F277" t="s">
        <v>202</v>
      </c>
      <c r="G277" t="s">
        <v>200</v>
      </c>
      <c r="H277" s="218" t="d">
        <v>PT0M37.000S</v>
      </c>
      <c r="I277">
        <v>-5</v>
      </c>
      <c r="J277" s="220" t="s">
        <v>197</v>
      </c>
    </row>
    <row r="278" spans="2:10" x14ac:dyDescent="0.2">
      <c r="B278" t="str">
        <f>C278&amp;D278&amp;E278&amp;F278&amp;G278</f>
        <v>AmyDejaMungerHaileyHallie</v>
      </c>
      <c r="C278" t="s">
        <v>192</v>
      </c>
      <c r="D278" t="s">
        <v>193</v>
      </c>
      <c r="E278" t="s">
        <v>191</v>
      </c>
      <c r="F278" t="s">
        <v>190</v>
      </c>
      <c r="G278" t="s">
        <v>188</v>
      </c>
      <c r="H278" s="218" t="d">
        <v>PT5M21.000S</v>
      </c>
      <c r="I278">
        <v>0</v>
      </c>
      <c r="J278" s="220" t="s">
        <v>209</v>
      </c>
    </row>
    <row r="279" spans="2:10" x14ac:dyDescent="0.2">
      <c r="B279" t="str">
        <f>C279&amp;D279&amp;E279&amp;F279&amp;G279</f>
        <v>AmyDejaAKHaileyHallie</v>
      </c>
      <c r="C279" t="s">
        <v>192</v>
      </c>
      <c r="D279" t="s">
        <v>193</v>
      </c>
      <c r="E279" t="s">
        <v>194</v>
      </c>
      <c r="F279" t="s">
        <v>190</v>
      </c>
      <c r="G279" t="s">
        <v>188</v>
      </c>
      <c r="H279" s="218" t="d">
        <v>PT1M2.000S</v>
      </c>
      <c r="I279">
        <v>2</v>
      </c>
      <c r="J279" s="220" t="s">
        <v>209</v>
      </c>
    </row>
    <row r="280" spans="2:10" x14ac:dyDescent="0.2">
      <c r="B280" t="str">
        <f>C280&amp;D280&amp;E280&amp;F280&amp;G280</f>
        <v>DejaMungerAKHaileyNaz</v>
      </c>
      <c r="C280" t="s">
        <v>193</v>
      </c>
      <c r="D280" t="s">
        <v>191</v>
      </c>
      <c r="E280" t="s">
        <v>194</v>
      </c>
      <c r="F280" t="s">
        <v>190</v>
      </c>
      <c r="G280" t="s">
        <v>189</v>
      </c>
      <c r="H280" s="218" t="d">
        <v>PT1M40.000S</v>
      </c>
      <c r="I280">
        <v>-1</v>
      </c>
      <c r="J280" s="220" t="s">
        <v>209</v>
      </c>
    </row>
    <row r="281" spans="2:10" x14ac:dyDescent="0.2">
      <c r="B281" t="str">
        <f>C281&amp;D281&amp;E281&amp;F281&amp;G281</f>
        <v>DejaMungerAKKaylaNaz</v>
      </c>
      <c r="C281" t="s">
        <v>193</v>
      </c>
      <c r="D281" t="s">
        <v>191</v>
      </c>
      <c r="E281" t="s">
        <v>194</v>
      </c>
      <c r="F281" t="s">
        <v>195</v>
      </c>
      <c r="G281" t="s">
        <v>189</v>
      </c>
      <c r="H281" s="218" t="d">
        <v>PT1M57.000S</v>
      </c>
      <c r="I281">
        <v>3</v>
      </c>
      <c r="J281" s="220" t="s">
        <v>209</v>
      </c>
    </row>
    <row r="282" spans="2:10" x14ac:dyDescent="0.2">
      <c r="B282" t="str">
        <f>C282&amp;D282&amp;E282&amp;F282&amp;G282</f>
        <v>MungerAKKaylaNazHallie</v>
      </c>
      <c r="C282" t="s">
        <v>191</v>
      </c>
      <c r="D282" t="s">
        <v>194</v>
      </c>
      <c r="E282" t="s">
        <v>195</v>
      </c>
      <c r="F282" t="s">
        <v>189</v>
      </c>
      <c r="G282" t="s">
        <v>188</v>
      </c>
      <c r="H282" s="218" t="d">
        <v>PT2M58.000S</v>
      </c>
      <c r="I282">
        <v>5</v>
      </c>
      <c r="J282" s="220" t="s">
        <v>209</v>
      </c>
    </row>
    <row r="283" spans="2:10" x14ac:dyDescent="0.2">
      <c r="B283" t="str">
        <f>C283&amp;D283&amp;E283&amp;F283&amp;G283</f>
        <v>DejaMungerAKHaileyHallie</v>
      </c>
      <c r="C283" t="s">
        <v>193</v>
      </c>
      <c r="D283" t="s">
        <v>191</v>
      </c>
      <c r="E283" t="s">
        <v>194</v>
      </c>
      <c r="F283" t="s">
        <v>190</v>
      </c>
      <c r="G283" t="s">
        <v>188</v>
      </c>
      <c r="H283" s="218" t="d">
        <v>PT1M35.000S</v>
      </c>
      <c r="I283">
        <v>-2</v>
      </c>
      <c r="J283" s="220" t="s">
        <v>209</v>
      </c>
    </row>
    <row r="284" spans="2:10" x14ac:dyDescent="0.2">
      <c r="B284" t="str">
        <f>C284&amp;D284&amp;E284&amp;F284&amp;G284</f>
        <v>DejaMungerKaylaHaileyHallie</v>
      </c>
      <c r="C284" t="s">
        <v>193</v>
      </c>
      <c r="D284" t="s">
        <v>191</v>
      </c>
      <c r="E284" t="s">
        <v>195</v>
      </c>
      <c r="F284" t="s">
        <v>190</v>
      </c>
      <c r="G284" t="s">
        <v>188</v>
      </c>
      <c r="H284" s="218" t="d">
        <v>PT2M27.000S</v>
      </c>
      <c r="I284">
        <v>1</v>
      </c>
      <c r="J284" s="220" t="s">
        <v>209</v>
      </c>
    </row>
    <row r="285" spans="2:10" x14ac:dyDescent="0.2">
      <c r="B285" t="str">
        <f>C285&amp;D285&amp;E285&amp;F285&amp;G285</f>
        <v>DejaMungerKaylaHaileyNaz</v>
      </c>
      <c r="C285" t="s">
        <v>193</v>
      </c>
      <c r="D285" t="s">
        <v>191</v>
      </c>
      <c r="E285" t="s">
        <v>195</v>
      </c>
      <c r="F285" t="s">
        <v>190</v>
      </c>
      <c r="G285" t="s">
        <v>189</v>
      </c>
      <c r="H285" s="218" t="d">
        <v>PT0M12.000S</v>
      </c>
      <c r="I285">
        <v>0</v>
      </c>
      <c r="J285" s="220" t="s">
        <v>209</v>
      </c>
    </row>
    <row r="286" spans="2:10" x14ac:dyDescent="0.2">
      <c r="B286" t="str">
        <f>C286&amp;D286&amp;E286&amp;F286&amp;G286</f>
        <v>MungerAKKaylaHaileyNaz</v>
      </c>
      <c r="C286" t="s">
        <v>191</v>
      </c>
      <c r="D286" t="s">
        <v>194</v>
      </c>
      <c r="E286" t="s">
        <v>195</v>
      </c>
      <c r="F286" t="s">
        <v>190</v>
      </c>
      <c r="G286" t="s">
        <v>189</v>
      </c>
      <c r="H286" s="218" t="d">
        <v>PT1M27.000S</v>
      </c>
      <c r="I286">
        <v>-5</v>
      </c>
      <c r="J286" s="220" t="s">
        <v>209</v>
      </c>
    </row>
    <row r="287" spans="2:10" x14ac:dyDescent="0.2">
      <c r="B287" t="str">
        <f>C287&amp;D287&amp;E287&amp;F287&amp;G287</f>
        <v>MungerAKKaylaNazHallie</v>
      </c>
      <c r="C287" t="s">
        <v>191</v>
      </c>
      <c r="D287" t="s">
        <v>194</v>
      </c>
      <c r="E287" t="s">
        <v>195</v>
      </c>
      <c r="F287" t="s">
        <v>189</v>
      </c>
      <c r="G287" t="s">
        <v>188</v>
      </c>
      <c r="H287" s="218" t="d">
        <v>PT0M53.000S</v>
      </c>
      <c r="I287">
        <v>-2</v>
      </c>
      <c r="J287" s="220" t="s">
        <v>209</v>
      </c>
    </row>
    <row r="288" spans="2:10" x14ac:dyDescent="0.2">
      <c r="B288" t="str">
        <f>C288&amp;D288&amp;E288&amp;F288&amp;G288</f>
        <v>DanielleMungerAKNazHallie</v>
      </c>
      <c r="C288" t="s">
        <v>199</v>
      </c>
      <c r="D288" t="s">
        <v>191</v>
      </c>
      <c r="E288" t="s">
        <v>194</v>
      </c>
      <c r="F288" t="s">
        <v>189</v>
      </c>
      <c r="G288" t="s">
        <v>188</v>
      </c>
      <c r="H288" s="218" t="d">
        <v>PT0M28.000S</v>
      </c>
      <c r="I288">
        <v>2</v>
      </c>
      <c r="J288" s="220" t="s">
        <v>209</v>
      </c>
    </row>
    <row r="289" spans="2:10" x14ac:dyDescent="0.2">
      <c r="B289" t="str">
        <f>C289&amp;D289&amp;E289&amp;F289&amp;G289</f>
        <v>DejaMungerHaileyNazHallie</v>
      </c>
      <c r="C289" t="s">
        <v>193</v>
      </c>
      <c r="D289" t="s">
        <v>191</v>
      </c>
      <c r="E289" t="s">
        <v>190</v>
      </c>
      <c r="F289" t="s">
        <v>189</v>
      </c>
      <c r="G289" t="s">
        <v>188</v>
      </c>
      <c r="H289" s="218" t="d">
        <v>PT4M18.000S</v>
      </c>
      <c r="I289">
        <v>0</v>
      </c>
      <c r="J289" s="220" t="s">
        <v>209</v>
      </c>
    </row>
    <row r="290" spans="2:10" x14ac:dyDescent="0.2">
      <c r="B290" t="str">
        <f>C290&amp;D290&amp;E290&amp;F290&amp;G290</f>
        <v>DejaMungerAKNazHallie</v>
      </c>
      <c r="C290" t="s">
        <v>193</v>
      </c>
      <c r="D290" t="s">
        <v>191</v>
      </c>
      <c r="E290" t="s">
        <v>194</v>
      </c>
      <c r="F290" t="s">
        <v>189</v>
      </c>
      <c r="G290" t="s">
        <v>188</v>
      </c>
      <c r="H290" s="218" t="d">
        <v>PT2M26.000S</v>
      </c>
      <c r="I290">
        <v>-2</v>
      </c>
      <c r="J290" s="220" t="s">
        <v>209</v>
      </c>
    </row>
    <row r="291" spans="2:10" x14ac:dyDescent="0.2">
      <c r="B291" t="str">
        <f>C291&amp;D291&amp;E291&amp;F291&amp;G291</f>
        <v>MungerAKKaylaNazHallie</v>
      </c>
      <c r="C291" t="s">
        <v>191</v>
      </c>
      <c r="D291" t="s">
        <v>194</v>
      </c>
      <c r="E291" t="s">
        <v>195</v>
      </c>
      <c r="F291" t="s">
        <v>189</v>
      </c>
      <c r="G291" t="s">
        <v>188</v>
      </c>
      <c r="H291" s="218" t="d">
        <v>PT1M31.000S</v>
      </c>
      <c r="I291">
        <v>-1</v>
      </c>
      <c r="J291" s="220" t="s">
        <v>209</v>
      </c>
    </row>
    <row r="292" spans="2:10" x14ac:dyDescent="0.2">
      <c r="B292" t="str">
        <f>C292&amp;D292&amp;E292&amp;F292&amp;G292</f>
        <v>MungerAKKaylaHaileyHallie</v>
      </c>
      <c r="C292" t="s">
        <v>191</v>
      </c>
      <c r="D292" t="s">
        <v>194</v>
      </c>
      <c r="E292" t="s">
        <v>195</v>
      </c>
      <c r="F292" t="s">
        <v>190</v>
      </c>
      <c r="G292" t="s">
        <v>188</v>
      </c>
      <c r="H292" s="218" t="d">
        <v>PT1M26.000S</v>
      </c>
      <c r="I292">
        <v>-3</v>
      </c>
      <c r="J292" s="220" t="s">
        <v>209</v>
      </c>
    </row>
    <row r="293" spans="2:10" x14ac:dyDescent="0.2">
      <c r="B293" t="str">
        <f>C293&amp;D293&amp;E293&amp;F293&amp;G293</f>
        <v>DejaAKKaylaHaileyHallie</v>
      </c>
      <c r="C293" t="s">
        <v>193</v>
      </c>
      <c r="D293" t="s">
        <v>194</v>
      </c>
      <c r="E293" t="s">
        <v>195</v>
      </c>
      <c r="F293" t="s">
        <v>190</v>
      </c>
      <c r="G293" t="s">
        <v>188</v>
      </c>
      <c r="H293" s="218" t="d">
        <v>PT2M29.000S</v>
      </c>
      <c r="I293">
        <v>1</v>
      </c>
      <c r="J293" s="220" t="s">
        <v>209</v>
      </c>
    </row>
    <row r="294" spans="2:10" x14ac:dyDescent="0.2">
      <c r="B294" t="str">
        <f>C294&amp;D294&amp;E294&amp;F294&amp;G294</f>
        <v>DanielleAKKaylaHaileyNaz</v>
      </c>
      <c r="C294" t="s">
        <v>199</v>
      </c>
      <c r="D294" t="s">
        <v>194</v>
      </c>
      <c r="E294" t="s">
        <v>195</v>
      </c>
      <c r="F294" t="s">
        <v>190</v>
      </c>
      <c r="G294" t="s">
        <v>189</v>
      </c>
      <c r="H294" s="218" t="d">
        <v>PT1M45.000S</v>
      </c>
      <c r="I294">
        <v>0</v>
      </c>
      <c r="J294" s="220" t="s">
        <v>209</v>
      </c>
    </row>
    <row r="295" spans="2:10" x14ac:dyDescent="0.2">
      <c r="B295" t="str">
        <f>C295&amp;D295&amp;E295&amp;F295&amp;G295</f>
        <v>DejaMungerAKHaileyNaz</v>
      </c>
      <c r="C295" t="s">
        <v>193</v>
      </c>
      <c r="D295" t="s">
        <v>191</v>
      </c>
      <c r="E295" t="s">
        <v>194</v>
      </c>
      <c r="F295" t="s">
        <v>190</v>
      </c>
      <c r="G295" t="s">
        <v>189</v>
      </c>
      <c r="H295" s="218" t="d">
        <v>PT0M42.000S</v>
      </c>
      <c r="I295">
        <v>0</v>
      </c>
      <c r="J295" s="220" t="s">
        <v>209</v>
      </c>
    </row>
    <row r="296" spans="2:10" x14ac:dyDescent="0.2">
      <c r="B296" t="str">
        <f>C296&amp;D296&amp;E296&amp;F296&amp;G296</f>
        <v>DejaMungerAKNazHallie</v>
      </c>
      <c r="C296" t="s">
        <v>193</v>
      </c>
      <c r="D296" t="s">
        <v>191</v>
      </c>
      <c r="E296" t="s">
        <v>194</v>
      </c>
      <c r="F296" t="s">
        <v>189</v>
      </c>
      <c r="G296" t="s">
        <v>188</v>
      </c>
      <c r="H296" s="218" t="d">
        <v>PT4M22.000S</v>
      </c>
      <c r="I296">
        <v>9</v>
      </c>
      <c r="J296" s="220" t="s">
        <v>209</v>
      </c>
    </row>
    <row r="297" spans="2:10" x14ac:dyDescent="0.2">
      <c r="B297" t="str">
        <f>C297&amp;D297&amp;E297&amp;F297&amp;G297</f>
        <v>DejaMungerAKKaylaNaz</v>
      </c>
      <c r="C297" t="s">
        <v>193</v>
      </c>
      <c r="D297" t="s">
        <v>191</v>
      </c>
      <c r="E297" t="s">
        <v>194</v>
      </c>
      <c r="F297" t="s">
        <v>195</v>
      </c>
      <c r="G297" t="s">
        <v>189</v>
      </c>
      <c r="H297" s="218" t="d">
        <v>PT0M14.000S</v>
      </c>
      <c r="I297">
        <v>0</v>
      </c>
      <c r="J297" s="220" t="s">
        <v>209</v>
      </c>
    </row>
    <row r="298" spans="2:10" x14ac:dyDescent="0.2">
      <c r="B298" t="str">
        <f>C298&amp;D298&amp;E298&amp;F298&amp;G298</f>
        <v>DejaMungerAKNazHallie</v>
      </c>
      <c r="C298" t="s">
        <v>193</v>
      </c>
      <c r="D298" t="s">
        <v>191</v>
      </c>
      <c r="E298" t="s">
        <v>194</v>
      </c>
      <c r="F298" t="s">
        <v>189</v>
      </c>
      <c r="G298" t="s">
        <v>188</v>
      </c>
      <c r="H298" s="218" t="d">
        <v>PT0M28.000S</v>
      </c>
      <c r="I298">
        <v>-1</v>
      </c>
      <c r="J298" s="220" t="s">
        <v>209</v>
      </c>
    </row>
    <row r="299" spans="2:10" x14ac:dyDescent="0.2">
      <c r="B299" t="str">
        <f>C299&amp;D299&amp;E299&amp;F299&amp;G299</f>
        <v>DejaMungerAK KaylaNaz</v>
      </c>
      <c r="C299" t="s">
        <v>193</v>
      </c>
      <c r="D299" t="s">
        <v>191</v>
      </c>
      <c r="E299" t="s">
        <v>210</v>
      </c>
      <c r="F299" t="s">
        <v>195</v>
      </c>
      <c r="G299" t="s">
        <v>189</v>
      </c>
      <c r="H299" s="218" t="d">
        <v>PT0M19.000S</v>
      </c>
      <c r="I299">
        <v>0</v>
      </c>
      <c r="J299" s="220" t="s">
        <v>209</v>
      </c>
    </row>
    <row r="300" spans="2:10" x14ac:dyDescent="0.2">
      <c r="B300" t="str">
        <f>C300&amp;D300&amp;E300&amp;F300&amp;G300</f>
        <v>DejaMungerAKHaileyHallie</v>
      </c>
      <c r="C300" t="s">
        <v>193</v>
      </c>
      <c r="D300" t="s">
        <v>191</v>
      </c>
      <c r="E300" t="s">
        <v>194</v>
      </c>
      <c r="F300" t="s">
        <v>190</v>
      </c>
      <c r="G300" t="s">
        <v>188</v>
      </c>
      <c r="H300" s="218" t="d">
        <v>PT4M33.000S</v>
      </c>
      <c r="I300">
        <v>1</v>
      </c>
      <c r="J300" s="220" t="s">
        <v>208</v>
      </c>
    </row>
    <row r="301" spans="2:10" x14ac:dyDescent="0.2">
      <c r="B301" t="str">
        <f>C301&amp;D301&amp;E301&amp;F301&amp;G301</f>
        <v>MungerAKHaileyNazHallie</v>
      </c>
      <c r="C301" t="s">
        <v>191</v>
      </c>
      <c r="D301" t="s">
        <v>194</v>
      </c>
      <c r="E301" t="s">
        <v>190</v>
      </c>
      <c r="F301" t="s">
        <v>189</v>
      </c>
      <c r="G301" t="s">
        <v>188</v>
      </c>
      <c r="H301" s="218" t="d">
        <v>PT1M0.000S</v>
      </c>
      <c r="I301">
        <v>-3</v>
      </c>
      <c r="J301" s="220" t="s">
        <v>208</v>
      </c>
    </row>
    <row r="302" spans="2:10" x14ac:dyDescent="0.2">
      <c r="B302" t="str">
        <f>C302&amp;D302&amp;E302&amp;F302&amp;G302</f>
        <v>DanielleMungerAKNazHallie</v>
      </c>
      <c r="C302" t="s">
        <v>199</v>
      </c>
      <c r="D302" t="s">
        <v>191</v>
      </c>
      <c r="E302" t="s">
        <v>194</v>
      </c>
      <c r="F302" t="s">
        <v>189</v>
      </c>
      <c r="G302" t="s">
        <v>188</v>
      </c>
      <c r="H302" s="218" t="d">
        <v>PT1M42.000S</v>
      </c>
      <c r="I302">
        <v>-2</v>
      </c>
      <c r="J302" s="220" t="s">
        <v>208</v>
      </c>
    </row>
    <row r="303" spans="2:10" x14ac:dyDescent="0.2">
      <c r="B303" t="str">
        <f>C303&amp;D303&amp;E303&amp;F303&amp;G303</f>
        <v>DanielleDejaMungerNazHallie</v>
      </c>
      <c r="C303" t="s">
        <v>199</v>
      </c>
      <c r="D303" t="s">
        <v>193</v>
      </c>
      <c r="E303" t="s">
        <v>191</v>
      </c>
      <c r="F303" t="s">
        <v>189</v>
      </c>
      <c r="G303" t="s">
        <v>188</v>
      </c>
      <c r="H303" s="218" t="d">
        <v>PT0M6.000S</v>
      </c>
      <c r="I303">
        <v>0</v>
      </c>
      <c r="J303" s="220" t="s">
        <v>208</v>
      </c>
    </row>
    <row r="304" spans="2:10" x14ac:dyDescent="0.2">
      <c r="B304" t="str">
        <f>C304&amp;D304&amp;E304&amp;F304&amp;G304</f>
        <v>DejaMungerKaylaNazHallie</v>
      </c>
      <c r="C304" t="s">
        <v>193</v>
      </c>
      <c r="D304" t="s">
        <v>191</v>
      </c>
      <c r="E304" t="s">
        <v>195</v>
      </c>
      <c r="F304" t="s">
        <v>189</v>
      </c>
      <c r="G304" t="s">
        <v>188</v>
      </c>
      <c r="H304" s="218" t="d">
        <v>PT1M7.000S</v>
      </c>
      <c r="I304">
        <v>-3</v>
      </c>
      <c r="J304" s="220" t="s">
        <v>208</v>
      </c>
    </row>
    <row r="305" spans="2:10" x14ac:dyDescent="0.2">
      <c r="B305" t="str">
        <f>C305&amp;D305&amp;E305&amp;F305&amp;G305</f>
        <v>DejaMungerKaylaHaileyNaz</v>
      </c>
      <c r="C305" t="s">
        <v>193</v>
      </c>
      <c r="D305" t="s">
        <v>191</v>
      </c>
      <c r="E305" t="s">
        <v>195</v>
      </c>
      <c r="F305" t="s">
        <v>190</v>
      </c>
      <c r="G305" t="s">
        <v>189</v>
      </c>
      <c r="H305" s="218" t="d">
        <v>PT0M24.000S</v>
      </c>
      <c r="I305">
        <v>-2</v>
      </c>
      <c r="J305" s="220" t="s">
        <v>208</v>
      </c>
    </row>
    <row r="306" spans="2:10" x14ac:dyDescent="0.2">
      <c r="B306" t="str">
        <f>C306&amp;D306&amp;E306&amp;F306&amp;G306</f>
        <v>MungerAKKaylaHaileyNaz</v>
      </c>
      <c r="C306" t="s">
        <v>191</v>
      </c>
      <c r="D306" t="s">
        <v>194</v>
      </c>
      <c r="E306" t="s">
        <v>195</v>
      </c>
      <c r="F306" t="s">
        <v>190</v>
      </c>
      <c r="G306" t="s">
        <v>189</v>
      </c>
      <c r="H306" s="218" t="d">
        <v>PT1M26.000S</v>
      </c>
      <c r="I306">
        <v>5</v>
      </c>
      <c r="J306" s="220" t="s">
        <v>208</v>
      </c>
    </row>
    <row r="307" spans="2:10" x14ac:dyDescent="0.2">
      <c r="B307" t="str">
        <f>C307&amp;D307&amp;E307&amp;F307&amp;G307</f>
        <v>AKArielKaylaHaileyNaz</v>
      </c>
      <c r="C307" t="s">
        <v>194</v>
      </c>
      <c r="D307" t="s">
        <v>198</v>
      </c>
      <c r="E307" t="s">
        <v>195</v>
      </c>
      <c r="F307" t="s">
        <v>190</v>
      </c>
      <c r="G307" t="s">
        <v>189</v>
      </c>
      <c r="H307" s="218" t="d">
        <v>PT1M32.000S</v>
      </c>
      <c r="I307">
        <v>-2</v>
      </c>
      <c r="J307" s="220" t="s">
        <v>208</v>
      </c>
    </row>
    <row r="308" spans="2:10" x14ac:dyDescent="0.2">
      <c r="B308" t="str">
        <f>C308&amp;D308&amp;E308&amp;F308&amp;G308</f>
        <v>DejaArielKaylaHaileyHallie</v>
      </c>
      <c r="C308" t="s">
        <v>193</v>
      </c>
      <c r="D308" t="s">
        <v>198</v>
      </c>
      <c r="E308" t="s">
        <v>195</v>
      </c>
      <c r="F308" t="s">
        <v>190</v>
      </c>
      <c r="G308" t="s">
        <v>188</v>
      </c>
      <c r="H308" s="218" t="d">
        <v>PT1M20.000S</v>
      </c>
      <c r="I308">
        <v>-3</v>
      </c>
      <c r="J308" s="220" t="s">
        <v>208</v>
      </c>
    </row>
    <row r="309" spans="2:10" x14ac:dyDescent="0.2">
      <c r="B309" t="str">
        <f>C309&amp;D309&amp;E309&amp;F309&amp;G309</f>
        <v>DejaMungerKaylaHaileyHallie</v>
      </c>
      <c r="C309" t="s">
        <v>193</v>
      </c>
      <c r="D309" t="s">
        <v>191</v>
      </c>
      <c r="E309" t="s">
        <v>195</v>
      </c>
      <c r="F309" t="s">
        <v>190</v>
      </c>
      <c r="G309" t="s">
        <v>188</v>
      </c>
      <c r="H309" s="218" t="d">
        <v>PT0M51.000S</v>
      </c>
      <c r="I309">
        <v>0</v>
      </c>
      <c r="J309" s="220" t="s">
        <v>208</v>
      </c>
    </row>
    <row r="310" spans="2:10" x14ac:dyDescent="0.2">
      <c r="B310" t="str">
        <f>C310&amp;D310&amp;E310&amp;F310&amp;G310</f>
        <v>DejaMungerHaileyNazHallie</v>
      </c>
      <c r="C310" t="s">
        <v>193</v>
      </c>
      <c r="D310" t="s">
        <v>191</v>
      </c>
      <c r="E310" t="s">
        <v>190</v>
      </c>
      <c r="F310" t="s">
        <v>189</v>
      </c>
      <c r="G310" t="s">
        <v>188</v>
      </c>
      <c r="H310" s="218" t="d">
        <v>PT3M19.000S</v>
      </c>
      <c r="I310">
        <v>3</v>
      </c>
      <c r="J310" s="220" t="s">
        <v>208</v>
      </c>
    </row>
    <row r="311" spans="2:10" x14ac:dyDescent="0.2">
      <c r="B311" t="str">
        <f>C311&amp;D311&amp;E311&amp;F311&amp;G311</f>
        <v>DejaMungerKaylaHaileyHallie</v>
      </c>
      <c r="C311" t="s">
        <v>193</v>
      </c>
      <c r="D311" t="s">
        <v>191</v>
      </c>
      <c r="E311" t="s">
        <v>195</v>
      </c>
      <c r="F311" t="s">
        <v>190</v>
      </c>
      <c r="G311" t="s">
        <v>188</v>
      </c>
      <c r="H311" s="218" t="d">
        <v>PT0M50.000S</v>
      </c>
      <c r="I311">
        <v>3</v>
      </c>
      <c r="J311" s="220" t="s">
        <v>208</v>
      </c>
    </row>
    <row r="312" spans="2:10" x14ac:dyDescent="0.2">
      <c r="B312" t="str">
        <f>C312&amp;D312&amp;E312&amp;F312&amp;G312</f>
        <v>DejaMungerKaylaHaileyEmily</v>
      </c>
      <c r="C312" t="s">
        <v>193</v>
      </c>
      <c r="D312" t="s">
        <v>191</v>
      </c>
      <c r="E312" t="s">
        <v>195</v>
      </c>
      <c r="F312" t="s">
        <v>190</v>
      </c>
      <c r="G312" t="s">
        <v>200</v>
      </c>
      <c r="H312" s="218" t="d">
        <v>PT1M50.000S</v>
      </c>
      <c r="I312">
        <v>4</v>
      </c>
      <c r="J312" s="220" t="s">
        <v>208</v>
      </c>
    </row>
    <row r="313" spans="2:10" x14ac:dyDescent="0.2">
      <c r="B313" t="str">
        <f>C313&amp;D313&amp;E313&amp;F313&amp;G313</f>
        <v>DejaMungerHaileyNazHallie</v>
      </c>
      <c r="C313" t="s">
        <v>193</v>
      </c>
      <c r="D313" t="s">
        <v>191</v>
      </c>
      <c r="E313" t="s">
        <v>190</v>
      </c>
      <c r="F313" t="s">
        <v>189</v>
      </c>
      <c r="G313" t="s">
        <v>188</v>
      </c>
      <c r="H313" s="218" t="d">
        <v>PT3M11.000S</v>
      </c>
      <c r="I313">
        <v>0</v>
      </c>
      <c r="J313" s="220" t="s">
        <v>208</v>
      </c>
    </row>
    <row r="314" spans="2:10" x14ac:dyDescent="0.2">
      <c r="B314" t="str">
        <f>C314&amp;D314&amp;E314&amp;F314&amp;G314</f>
        <v>MungerAKHaileyNazHallie</v>
      </c>
      <c r="C314" t="s">
        <v>191</v>
      </c>
      <c r="D314" t="s">
        <v>194</v>
      </c>
      <c r="E314" t="s">
        <v>190</v>
      </c>
      <c r="F314" t="s">
        <v>189</v>
      </c>
      <c r="G314" t="s">
        <v>188</v>
      </c>
      <c r="H314" s="218" t="d">
        <v>PT2M16.000S</v>
      </c>
      <c r="I314">
        <v>-3</v>
      </c>
      <c r="J314" s="220" t="s">
        <v>208</v>
      </c>
    </row>
    <row r="315" spans="2:10" x14ac:dyDescent="0.2">
      <c r="B315" t="str">
        <f>C315&amp;D315&amp;E315&amp;F315&amp;G315</f>
        <v>MungerAKKaylaHaileyNaz</v>
      </c>
      <c r="C315" t="s">
        <v>191</v>
      </c>
      <c r="D315" t="s">
        <v>194</v>
      </c>
      <c r="E315" t="s">
        <v>195</v>
      </c>
      <c r="F315" t="s">
        <v>190</v>
      </c>
      <c r="G315" t="s">
        <v>189</v>
      </c>
      <c r="H315" s="218" t="d">
        <v>PT2M4.000S</v>
      </c>
      <c r="I315">
        <v>3</v>
      </c>
      <c r="J315" s="220" t="s">
        <v>208</v>
      </c>
    </row>
    <row r="316" spans="2:10" x14ac:dyDescent="0.2">
      <c r="B316" t="str">
        <f>C316&amp;D316&amp;E316&amp;F316&amp;G316</f>
        <v>MungerAKKaylaHaileyHallie</v>
      </c>
      <c r="C316" t="s">
        <v>191</v>
      </c>
      <c r="D316" t="s">
        <v>194</v>
      </c>
      <c r="E316" t="s">
        <v>195</v>
      </c>
      <c r="F316" t="s">
        <v>190</v>
      </c>
      <c r="G316" t="s">
        <v>188</v>
      </c>
      <c r="H316" s="218" t="d">
        <v>PT0M14.000S</v>
      </c>
      <c r="I316">
        <v>0</v>
      </c>
      <c r="J316" s="220" t="s">
        <v>208</v>
      </c>
    </row>
    <row r="317" spans="2:10" x14ac:dyDescent="0.2">
      <c r="B317" t="str">
        <f>C317&amp;D317&amp;E317&amp;F317&amp;G317</f>
        <v>DejaAKKaylaHaileyHallie</v>
      </c>
      <c r="C317" t="s">
        <v>193</v>
      </c>
      <c r="D317" t="s">
        <v>194</v>
      </c>
      <c r="E317" t="s">
        <v>195</v>
      </c>
      <c r="F317" t="s">
        <v>190</v>
      </c>
      <c r="G317" t="s">
        <v>188</v>
      </c>
      <c r="H317" s="218" t="d">
        <v>PT1M42.000S</v>
      </c>
      <c r="I317">
        <v>1</v>
      </c>
      <c r="J317" s="220" t="s">
        <v>208</v>
      </c>
    </row>
    <row r="318" spans="2:10" x14ac:dyDescent="0.2">
      <c r="B318" t="str">
        <f>C318&amp;D318&amp;E318&amp;F318&amp;G318</f>
        <v>MungerAKHaileyNazHallie</v>
      </c>
      <c r="C318" t="s">
        <v>191</v>
      </c>
      <c r="D318" t="s">
        <v>194</v>
      </c>
      <c r="E318" t="s">
        <v>190</v>
      </c>
      <c r="F318" t="s">
        <v>189</v>
      </c>
      <c r="G318" t="s">
        <v>188</v>
      </c>
      <c r="H318" s="218" t="d">
        <v>PT1M32.000S</v>
      </c>
      <c r="I318">
        <v>-1</v>
      </c>
      <c r="J318" s="220" t="s">
        <v>208</v>
      </c>
    </row>
    <row r="319" spans="2:10" x14ac:dyDescent="0.2">
      <c r="B319" t="str">
        <f>C319&amp;D319&amp;E319&amp;F319&amp;G319</f>
        <v>DejaMungerHaileyNazHallie</v>
      </c>
      <c r="C319" t="s">
        <v>193</v>
      </c>
      <c r="D319" t="s">
        <v>191</v>
      </c>
      <c r="E319" t="s">
        <v>190</v>
      </c>
      <c r="F319" t="s">
        <v>189</v>
      </c>
      <c r="G319" t="s">
        <v>188</v>
      </c>
      <c r="H319" s="218" t="d">
        <v>PT1M57.000S</v>
      </c>
      <c r="I319">
        <v>3</v>
      </c>
      <c r="J319" s="220" t="s">
        <v>208</v>
      </c>
    </row>
    <row r="320" spans="2:10" x14ac:dyDescent="0.2">
      <c r="B320" t="str">
        <f>C320&amp;D320&amp;E320&amp;F320&amp;G320</f>
        <v>DejaMungerKaylaHaileyHallie</v>
      </c>
      <c r="C320" t="s">
        <v>193</v>
      </c>
      <c r="D320" t="s">
        <v>191</v>
      </c>
      <c r="E320" t="s">
        <v>195</v>
      </c>
      <c r="F320" t="s">
        <v>190</v>
      </c>
      <c r="G320" t="s">
        <v>188</v>
      </c>
      <c r="H320" s="218" t="d">
        <v>PT0M6.000S</v>
      </c>
      <c r="I320">
        <v>0</v>
      </c>
      <c r="J320" s="220" t="s">
        <v>208</v>
      </c>
    </row>
    <row r="321" spans="2:10" x14ac:dyDescent="0.2">
      <c r="B321" t="str">
        <f>C321&amp;D321&amp;E321&amp;F321&amp;G321</f>
        <v>DejaMungerAKKaylaHallie</v>
      </c>
      <c r="C321" t="s">
        <v>193</v>
      </c>
      <c r="D321" t="s">
        <v>191</v>
      </c>
      <c r="E321" t="s">
        <v>194</v>
      </c>
      <c r="F321" t="s">
        <v>195</v>
      </c>
      <c r="G321" t="s">
        <v>188</v>
      </c>
      <c r="H321" s="218" t="d">
        <v>PT1M56.000S</v>
      </c>
      <c r="I321">
        <v>-4</v>
      </c>
      <c r="J321" s="220" t="s">
        <v>208</v>
      </c>
    </row>
    <row r="322" spans="2:10" x14ac:dyDescent="0.2">
      <c r="B322" t="str">
        <f>C322&amp;D322&amp;E322&amp;F322&amp;G322</f>
        <v>DejaMungerAKHaileyNaz</v>
      </c>
      <c r="C322" t="s">
        <v>193</v>
      </c>
      <c r="D322" t="s">
        <v>191</v>
      </c>
      <c r="E322" t="s">
        <v>194</v>
      </c>
      <c r="F322" t="s">
        <v>190</v>
      </c>
      <c r="G322" t="s">
        <v>189</v>
      </c>
      <c r="H322" s="218" t="d">
        <v>PT1M6.000S</v>
      </c>
      <c r="I322">
        <v>-3</v>
      </c>
      <c r="J322" s="220" t="s">
        <v>208</v>
      </c>
    </row>
    <row r="323" spans="2:10" x14ac:dyDescent="0.2">
      <c r="B323" t="str">
        <f>C323&amp;D323&amp;E323&amp;F323&amp;G323</f>
        <v>DejaMungerHaileyNazHallie</v>
      </c>
      <c r="C323" t="s">
        <v>193</v>
      </c>
      <c r="D323" t="s">
        <v>191</v>
      </c>
      <c r="E323" t="s">
        <v>190</v>
      </c>
      <c r="F323" t="s">
        <v>189</v>
      </c>
      <c r="G323" t="s">
        <v>188</v>
      </c>
      <c r="H323" s="218" t="d">
        <v>PT1M1.000S</v>
      </c>
      <c r="I323">
        <v>1</v>
      </c>
      <c r="J323" s="220" t="s">
        <v>208</v>
      </c>
    </row>
    <row r="324" spans="2:10" x14ac:dyDescent="0.2">
      <c r="B324" t="str">
        <f>C324&amp;D324&amp;E324&amp;F324&amp;G324</f>
        <v>MungerAKHaileyNazHallie</v>
      </c>
      <c r="C324" t="s">
        <v>191</v>
      </c>
      <c r="D324" t="s">
        <v>194</v>
      </c>
      <c r="E324" t="s">
        <v>190</v>
      </c>
      <c r="F324" t="s">
        <v>189</v>
      </c>
      <c r="G324" t="s">
        <v>188</v>
      </c>
      <c r="H324" s="218" t="d">
        <v>PT0M29.000S</v>
      </c>
      <c r="I324">
        <v>2</v>
      </c>
      <c r="J324" s="220" t="s">
        <v>208</v>
      </c>
    </row>
    <row r="325" spans="2:10" x14ac:dyDescent="0.2">
      <c r="B325" t="str">
        <f>C325&amp;D325&amp;E325&amp;F325&amp;G325</f>
        <v>MungerAKKaylaNazHallie</v>
      </c>
      <c r="C325" t="s">
        <v>191</v>
      </c>
      <c r="D325" t="s">
        <v>194</v>
      </c>
      <c r="E325" t="s">
        <v>195</v>
      </c>
      <c r="F325" t="s">
        <v>189</v>
      </c>
      <c r="G325" t="s">
        <v>188</v>
      </c>
      <c r="H325" s="218" t="d">
        <v>PT0M12.000S</v>
      </c>
      <c r="I325">
        <v>2</v>
      </c>
      <c r="J325" s="220" t="s">
        <v>208</v>
      </c>
    </row>
    <row r="326" spans="2:10" x14ac:dyDescent="0.2">
      <c r="B326" t="str">
        <f>C326&amp;D326&amp;E326&amp;F326&amp;G326</f>
        <v>DejaMungerKaylaNazHallie</v>
      </c>
      <c r="C326" t="s">
        <v>193</v>
      </c>
      <c r="D326" t="s">
        <v>191</v>
      </c>
      <c r="E326" t="s">
        <v>195</v>
      </c>
      <c r="F326" t="s">
        <v>189</v>
      </c>
      <c r="G326" t="s">
        <v>188</v>
      </c>
      <c r="H326" s="218" t="d">
        <v>PT0M7.000S</v>
      </c>
      <c r="I326">
        <v>-2</v>
      </c>
      <c r="J326" s="220" t="s">
        <v>208</v>
      </c>
    </row>
    <row r="327" spans="2:10" x14ac:dyDescent="0.2">
      <c r="B327" t="str">
        <f>C327&amp;D327&amp;E327&amp;F327&amp;G327</f>
        <v>DejaMungerHaileyNazHallie</v>
      </c>
      <c r="C327" t="s">
        <v>193</v>
      </c>
      <c r="D327" t="s">
        <v>191</v>
      </c>
      <c r="E327" t="s">
        <v>190</v>
      </c>
      <c r="F327" t="s">
        <v>189</v>
      </c>
      <c r="G327" t="s">
        <v>188</v>
      </c>
      <c r="H327" s="218" t="d">
        <v>PT2M7.000S</v>
      </c>
      <c r="I327">
        <v>4</v>
      </c>
      <c r="J327" s="220" t="s">
        <v>208</v>
      </c>
    </row>
    <row r="328" spans="2:10" x14ac:dyDescent="0.2">
      <c r="B328" t="str">
        <f>C328&amp;D328&amp;E328&amp;F328&amp;G328</f>
        <v>DejaAKMungerHaileyHallie</v>
      </c>
      <c r="C328" t="s">
        <v>193</v>
      </c>
      <c r="D328" t="s">
        <v>194</v>
      </c>
      <c r="E328" t="s">
        <v>191</v>
      </c>
      <c r="F328" t="s">
        <v>190</v>
      </c>
      <c r="G328" t="s">
        <v>188</v>
      </c>
      <c r="H328" s="218" t="d">
        <v>PT4M40.000S</v>
      </c>
      <c r="I328">
        <v>5</v>
      </c>
      <c r="J328" s="220" t="s">
        <v>207</v>
      </c>
    </row>
    <row r="329" spans="2:10" x14ac:dyDescent="0.2">
      <c r="B329" t="str">
        <f>C329&amp;D329&amp;E329&amp;F329&amp;G329</f>
        <v>DejaAKMungerNazHallie</v>
      </c>
      <c r="C329" t="s">
        <v>193</v>
      </c>
      <c r="D329" t="s">
        <v>194</v>
      </c>
      <c r="E329" t="s">
        <v>191</v>
      </c>
      <c r="F329" t="s">
        <v>189</v>
      </c>
      <c r="G329" t="s">
        <v>188</v>
      </c>
      <c r="H329" s="218" t="d">
        <v>PT2M9.000S</v>
      </c>
      <c r="I329">
        <v>3</v>
      </c>
      <c r="J329" s="220" t="s">
        <v>207</v>
      </c>
    </row>
    <row r="330" spans="2:10" x14ac:dyDescent="0.2">
      <c r="B330" t="str">
        <f>C330&amp;D330&amp;E330&amp;F330&amp;G330</f>
        <v>DejaAKMungerKaylaNaz</v>
      </c>
      <c r="C330" t="s">
        <v>193</v>
      </c>
      <c r="D330" t="s">
        <v>194</v>
      </c>
      <c r="E330" t="s">
        <v>191</v>
      </c>
      <c r="F330" t="s">
        <v>195</v>
      </c>
      <c r="G330" t="s">
        <v>189</v>
      </c>
      <c r="H330" s="218" t="d">
        <v>PT1M1.000S</v>
      </c>
      <c r="I330">
        <v>2</v>
      </c>
      <c r="J330" s="220" t="s">
        <v>207</v>
      </c>
    </row>
    <row r="331" spans="2:10" x14ac:dyDescent="0.2">
      <c r="B331" t="str">
        <f>C331&amp;D331&amp;E331&amp;F331&amp;G331</f>
        <v>DanielleAKMungerKaylaNaz</v>
      </c>
      <c r="C331" t="s">
        <v>199</v>
      </c>
      <c r="D331" t="s">
        <v>194</v>
      </c>
      <c r="E331" t="s">
        <v>191</v>
      </c>
      <c r="F331" t="s">
        <v>195</v>
      </c>
      <c r="G331" t="s">
        <v>189</v>
      </c>
      <c r="H331" s="218" t="d">
        <v>PT1M18.000S</v>
      </c>
      <c r="I331">
        <v>-6</v>
      </c>
      <c r="J331" s="220" t="s">
        <v>207</v>
      </c>
    </row>
    <row r="332" spans="2:10" x14ac:dyDescent="0.2">
      <c r="B332" t="str">
        <f>C332&amp;D332&amp;E332&amp;F332&amp;G332</f>
        <v>DanielleDejaMungerKaylaNaz</v>
      </c>
      <c r="C332" t="s">
        <v>199</v>
      </c>
      <c r="D332" t="s">
        <v>193</v>
      </c>
      <c r="E332" t="s">
        <v>191</v>
      </c>
      <c r="F332" t="s">
        <v>195</v>
      </c>
      <c r="G332" t="s">
        <v>189</v>
      </c>
      <c r="H332" s="218" t="d">
        <v>PT0M52.000S</v>
      </c>
      <c r="I332">
        <v>-2</v>
      </c>
      <c r="J332" s="220" t="s">
        <v>207</v>
      </c>
    </row>
    <row r="333" spans="2:10" x14ac:dyDescent="0.2">
      <c r="B333" t="str">
        <f>C333&amp;D333&amp;E333&amp;F333&amp;G333</f>
        <v>DanielleDejaMungerHaileyHallie</v>
      </c>
      <c r="C333" t="s">
        <v>199</v>
      </c>
      <c r="D333" t="s">
        <v>193</v>
      </c>
      <c r="E333" t="s">
        <v>191</v>
      </c>
      <c r="F333" t="s">
        <v>190</v>
      </c>
      <c r="G333" t="s">
        <v>188</v>
      </c>
      <c r="H333" s="218" t="d">
        <v>PT1M5.000S</v>
      </c>
      <c r="I333">
        <v>-2</v>
      </c>
      <c r="J333" s="220" t="s">
        <v>207</v>
      </c>
    </row>
    <row r="334" spans="2:10" x14ac:dyDescent="0.2">
      <c r="B334" t="str">
        <f>C334&amp;D334&amp;E334&amp;F334&amp;G334</f>
        <v>MungerAKHaileyNazHallie</v>
      </c>
      <c r="C334" t="s">
        <v>191</v>
      </c>
      <c r="D334" t="s">
        <v>194</v>
      </c>
      <c r="E334" t="s">
        <v>190</v>
      </c>
      <c r="F334" t="s">
        <v>189</v>
      </c>
      <c r="G334" t="s">
        <v>188</v>
      </c>
      <c r="H334" s="218" t="d">
        <v>PT2M39.000S</v>
      </c>
      <c r="I334">
        <v>2</v>
      </c>
      <c r="J334" s="220" t="s">
        <v>207</v>
      </c>
    </row>
    <row r="335" spans="2:10" x14ac:dyDescent="0.2">
      <c r="B335" t="str">
        <f>C335&amp;D335&amp;E335&amp;F335&amp;G335</f>
        <v>DejaAKHaileyNazHallie</v>
      </c>
      <c r="C335" t="s">
        <v>193</v>
      </c>
      <c r="D335" t="s">
        <v>194</v>
      </c>
      <c r="E335" t="s">
        <v>190</v>
      </c>
      <c r="F335" t="s">
        <v>189</v>
      </c>
      <c r="G335" t="s">
        <v>188</v>
      </c>
      <c r="H335" s="218" t="d">
        <v>PT2M3.000S</v>
      </c>
      <c r="I335">
        <v>-3</v>
      </c>
      <c r="J335" s="220" t="s">
        <v>207</v>
      </c>
    </row>
    <row r="336" spans="2:10" x14ac:dyDescent="0.2">
      <c r="B336" t="str">
        <f>C336&amp;D336&amp;E336&amp;F336&amp;G336</f>
        <v>DejaAKMungerKaylaHallie</v>
      </c>
      <c r="C336" t="s">
        <v>193</v>
      </c>
      <c r="D336" t="s">
        <v>194</v>
      </c>
      <c r="E336" t="s">
        <v>191</v>
      </c>
      <c r="F336" t="s">
        <v>195</v>
      </c>
      <c r="G336" t="s">
        <v>188</v>
      </c>
      <c r="H336" s="218" t="d">
        <v>PT1M46.000S</v>
      </c>
      <c r="I336">
        <v>0</v>
      </c>
      <c r="J336" s="220" t="s">
        <v>207</v>
      </c>
    </row>
    <row r="337" spans="2:10" x14ac:dyDescent="0.2">
      <c r="B337" t="str">
        <f>C337&amp;D337&amp;E337&amp;F337&amp;G337</f>
        <v>DejaAKMungerNazHallie</v>
      </c>
      <c r="C337" t="s">
        <v>193</v>
      </c>
      <c r="D337" t="s">
        <v>194</v>
      </c>
      <c r="E337" t="s">
        <v>191</v>
      </c>
      <c r="F337" t="s">
        <v>189</v>
      </c>
      <c r="G337" t="s">
        <v>188</v>
      </c>
      <c r="H337" s="218" t="d">
        <v>PT2M27.000S</v>
      </c>
      <c r="I337">
        <v>-4</v>
      </c>
      <c r="J337" s="220" t="s">
        <v>207</v>
      </c>
    </row>
    <row r="338" spans="2:10" x14ac:dyDescent="0.2">
      <c r="B338" t="str">
        <f>C338&amp;D338&amp;E338&amp;F338&amp;G338</f>
        <v>DejaMungerHaileyNazHallie</v>
      </c>
      <c r="C338" t="s">
        <v>193</v>
      </c>
      <c r="D338" t="s">
        <v>191</v>
      </c>
      <c r="E338" t="s">
        <v>190</v>
      </c>
      <c r="F338" t="s">
        <v>189</v>
      </c>
      <c r="G338" t="s">
        <v>188</v>
      </c>
      <c r="H338" s="218" t="d">
        <v>PT3M23.000S</v>
      </c>
      <c r="I338">
        <v>5</v>
      </c>
      <c r="J338" s="220" t="s">
        <v>207</v>
      </c>
    </row>
    <row r="339" spans="2:10" x14ac:dyDescent="0.2">
      <c r="B339" t="str">
        <f>C339&amp;D339&amp;E339&amp;F339&amp;G339</f>
        <v>DejaAKHaileyNazHallie</v>
      </c>
      <c r="C339" t="s">
        <v>193</v>
      </c>
      <c r="D339" t="s">
        <v>194</v>
      </c>
      <c r="E339" t="s">
        <v>190</v>
      </c>
      <c r="F339" t="s">
        <v>189</v>
      </c>
      <c r="G339" t="s">
        <v>188</v>
      </c>
      <c r="H339" s="218" t="d">
        <v>PT1M20.000S</v>
      </c>
      <c r="I339">
        <v>-4</v>
      </c>
      <c r="J339" s="220" t="s">
        <v>207</v>
      </c>
    </row>
    <row r="340" spans="2:10" x14ac:dyDescent="0.2">
      <c r="B340" t="str">
        <f>C340&amp;D340&amp;E340&amp;F340&amp;G340</f>
        <v>MungerAKHaileyNazHallie</v>
      </c>
      <c r="C340" t="s">
        <v>191</v>
      </c>
      <c r="D340" t="s">
        <v>194</v>
      </c>
      <c r="E340" t="s">
        <v>190</v>
      </c>
      <c r="F340" t="s">
        <v>189</v>
      </c>
      <c r="G340" t="s">
        <v>188</v>
      </c>
      <c r="H340" s="218" t="d">
        <v>PT1M40.000S</v>
      </c>
      <c r="I340">
        <v>4</v>
      </c>
      <c r="J340" s="220" t="s">
        <v>207</v>
      </c>
    </row>
    <row r="341" spans="2:10" x14ac:dyDescent="0.2">
      <c r="B341" t="str">
        <f>C341&amp;D341&amp;E341&amp;F341&amp;G341</f>
        <v>MungerAKKaylaNazHallie</v>
      </c>
      <c r="C341" t="s">
        <v>191</v>
      </c>
      <c r="D341" t="s">
        <v>194</v>
      </c>
      <c r="E341" t="s">
        <v>195</v>
      </c>
      <c r="F341" t="s">
        <v>189</v>
      </c>
      <c r="G341" t="s">
        <v>188</v>
      </c>
      <c r="H341" s="218" t="d">
        <v>PT2M13.000S</v>
      </c>
      <c r="I341">
        <v>-1</v>
      </c>
      <c r="J341" s="220" t="s">
        <v>207</v>
      </c>
    </row>
    <row r="342" spans="2:10" x14ac:dyDescent="0.2">
      <c r="B342" t="str">
        <f>C342&amp;D342&amp;E342&amp;F342&amp;G342</f>
        <v>DejaMungerKaylaHaileyNaz</v>
      </c>
      <c r="C342" t="s">
        <v>193</v>
      </c>
      <c r="D342" t="s">
        <v>191</v>
      </c>
      <c r="E342" t="s">
        <v>195</v>
      </c>
      <c r="F342" t="s">
        <v>190</v>
      </c>
      <c r="G342" t="s">
        <v>189</v>
      </c>
      <c r="H342" s="218" t="d">
        <v>PT1M24.000S</v>
      </c>
      <c r="I342">
        <v>4</v>
      </c>
      <c r="J342" s="220" t="s">
        <v>207</v>
      </c>
    </row>
    <row r="343" spans="2:10" x14ac:dyDescent="0.2">
      <c r="B343" t="str">
        <f>C343&amp;D343&amp;E343&amp;F343&amp;G343</f>
        <v>DejaMungerKaylaHaileyHallie</v>
      </c>
      <c r="C343" t="s">
        <v>193</v>
      </c>
      <c r="D343" t="s">
        <v>191</v>
      </c>
      <c r="E343" t="s">
        <v>195</v>
      </c>
      <c r="F343" t="s">
        <v>190</v>
      </c>
      <c r="G343" t="s">
        <v>188</v>
      </c>
      <c r="H343" s="218" t="d">
        <v>PT1M51.000S</v>
      </c>
      <c r="I343">
        <v>-4</v>
      </c>
      <c r="J343" s="220" t="s">
        <v>207</v>
      </c>
    </row>
    <row r="344" spans="2:10" x14ac:dyDescent="0.2">
      <c r="B344" t="str">
        <f>C344&amp;D344&amp;E344&amp;F344&amp;G344</f>
        <v>DejaMungerHaileyNazHallie</v>
      </c>
      <c r="C344" t="s">
        <v>193</v>
      </c>
      <c r="D344" t="s">
        <v>191</v>
      </c>
      <c r="E344" t="s">
        <v>190</v>
      </c>
      <c r="F344" t="s">
        <v>189</v>
      </c>
      <c r="G344" t="s">
        <v>188</v>
      </c>
      <c r="H344" s="218" t="d">
        <v>PT1M37.000S</v>
      </c>
      <c r="I344">
        <v>2</v>
      </c>
      <c r="J344" s="220" t="s">
        <v>207</v>
      </c>
    </row>
    <row r="345" spans="2:10" x14ac:dyDescent="0.2">
      <c r="B345" t="str">
        <f>C345&amp;D345&amp;E345&amp;F345&amp;G345</f>
        <v>DejaAKMungerNazHallie</v>
      </c>
      <c r="C345" t="s">
        <v>193</v>
      </c>
      <c r="D345" t="s">
        <v>194</v>
      </c>
      <c r="E345" t="s">
        <v>191</v>
      </c>
      <c r="F345" t="s">
        <v>189</v>
      </c>
      <c r="G345" t="s">
        <v>188</v>
      </c>
      <c r="H345" s="218" t="d">
        <v>PT1M13.000S</v>
      </c>
      <c r="I345">
        <v>-2</v>
      </c>
      <c r="J345" s="220" t="s">
        <v>207</v>
      </c>
    </row>
    <row r="346" spans="2:10" x14ac:dyDescent="0.2">
      <c r="B346" t="str">
        <f>C346&amp;D346&amp;E346&amp;F346&amp;G346</f>
        <v>DejaAKMungerHaileyHallie</v>
      </c>
      <c r="C346" t="s">
        <v>193</v>
      </c>
      <c r="D346" t="s">
        <v>194</v>
      </c>
      <c r="E346" t="s">
        <v>191</v>
      </c>
      <c r="F346" t="s">
        <v>190</v>
      </c>
      <c r="G346" t="s">
        <v>188</v>
      </c>
      <c r="H346" s="218" t="d">
        <v>PT2M38.000S</v>
      </c>
      <c r="I346">
        <v>2</v>
      </c>
      <c r="J346" s="220" t="s">
        <v>207</v>
      </c>
    </row>
    <row r="347" spans="2:10" x14ac:dyDescent="0.2">
      <c r="B347" t="str">
        <f>C347&amp;D347&amp;E347&amp;F347&amp;G347</f>
        <v>MungerAKHaileyNazHallie</v>
      </c>
      <c r="C347" t="s">
        <v>191</v>
      </c>
      <c r="D347" t="s">
        <v>194</v>
      </c>
      <c r="E347" t="s">
        <v>190</v>
      </c>
      <c r="F347" t="s">
        <v>189</v>
      </c>
      <c r="G347" t="s">
        <v>188</v>
      </c>
      <c r="H347" s="218" t="d">
        <v>PT2M13.000S</v>
      </c>
      <c r="I347">
        <v>4</v>
      </c>
      <c r="J347" s="220" t="s">
        <v>207</v>
      </c>
    </row>
    <row r="348" spans="2:10" x14ac:dyDescent="0.2">
      <c r="B348" t="str">
        <f>C348&amp;D348&amp;E348&amp;F348&amp;G348</f>
        <v>DejaMungerAKHaileyHallie</v>
      </c>
      <c r="C348" t="s">
        <v>193</v>
      </c>
      <c r="D348" t="s">
        <v>191</v>
      </c>
      <c r="E348" t="s">
        <v>194</v>
      </c>
      <c r="F348" t="s">
        <v>190</v>
      </c>
      <c r="G348" t="s">
        <v>188</v>
      </c>
      <c r="H348" s="218" t="d">
        <v>PT0M13.000S</v>
      </c>
      <c r="I348">
        <v>2</v>
      </c>
      <c r="J348" s="220" t="s">
        <v>207</v>
      </c>
    </row>
    <row r="349" spans="2:10" x14ac:dyDescent="0.2">
      <c r="B349" t="str">
        <f>C349&amp;D349&amp;E349&amp;F349&amp;G349</f>
        <v>DejaMungerAKKaylaNaz</v>
      </c>
      <c r="C349" t="s">
        <v>193</v>
      </c>
      <c r="D349" t="s">
        <v>191</v>
      </c>
      <c r="E349" t="s">
        <v>194</v>
      </c>
      <c r="F349" t="s">
        <v>195</v>
      </c>
      <c r="G349" t="s">
        <v>189</v>
      </c>
      <c r="H349" s="218" t="d">
        <v>PT0M15.000S</v>
      </c>
      <c r="I349">
        <v>2</v>
      </c>
      <c r="J349" s="220" t="s">
        <v>207</v>
      </c>
    </row>
    <row r="350" spans="2:10" x14ac:dyDescent="0.2">
      <c r="B350" t="str">
        <f>C350&amp;D350&amp;E350&amp;F350&amp;G350</f>
        <v>DejaAKMungerHaileyHallie</v>
      </c>
      <c r="C350" t="s">
        <v>193</v>
      </c>
      <c r="D350" t="s">
        <v>194</v>
      </c>
      <c r="E350" t="s">
        <v>191</v>
      </c>
      <c r="F350" t="s">
        <v>190</v>
      </c>
      <c r="G350" t="s">
        <v>188</v>
      </c>
      <c r="H350" s="218" t="d">
        <v>PT6M39.000S</v>
      </c>
      <c r="I350">
        <v>-4</v>
      </c>
      <c r="J350" s="220" t="s">
        <v>205</v>
      </c>
    </row>
    <row r="351" spans="2:10" x14ac:dyDescent="0.2">
      <c r="B351" t="str">
        <f>C351&amp;D351&amp;E351&amp;F351&amp;G351</f>
        <v>DejaAKMungerHaileyNaz</v>
      </c>
      <c r="C351" t="s">
        <v>193</v>
      </c>
      <c r="D351" t="s">
        <v>194</v>
      </c>
      <c r="E351" t="s">
        <v>191</v>
      </c>
      <c r="F351" t="s">
        <v>190</v>
      </c>
      <c r="G351" t="s">
        <v>189</v>
      </c>
      <c r="H351" s="218" t="d">
        <v>PT0M21.000S</v>
      </c>
      <c r="I351">
        <v>0</v>
      </c>
      <c r="J351" s="220" t="s">
        <v>205</v>
      </c>
    </row>
    <row r="352" spans="2:10" x14ac:dyDescent="0.2">
      <c r="B352" t="str">
        <f>C352&amp;D352&amp;E352&amp;F352&amp;G352</f>
        <v>DejaAKMungerKaylaNaz</v>
      </c>
      <c r="C352" t="s">
        <v>193</v>
      </c>
      <c r="D352" t="s">
        <v>194</v>
      </c>
      <c r="E352" t="s">
        <v>191</v>
      </c>
      <c r="F352" t="s">
        <v>195</v>
      </c>
      <c r="G352" t="s">
        <v>189</v>
      </c>
      <c r="H352" s="218" t="d">
        <v>PT0M58.000S</v>
      </c>
      <c r="I352">
        <v>4</v>
      </c>
      <c r="J352" s="220" t="s">
        <v>205</v>
      </c>
    </row>
    <row r="353" spans="2:10" x14ac:dyDescent="0.2">
      <c r="B353" t="str">
        <f>C353&amp;D353&amp;E353&amp;F353&amp;G353</f>
        <v>DejaAKArielKaylaNaz</v>
      </c>
      <c r="C353" t="s">
        <v>193</v>
      </c>
      <c r="D353" t="s">
        <v>194</v>
      </c>
      <c r="E353" t="s">
        <v>198</v>
      </c>
      <c r="F353" t="s">
        <v>195</v>
      </c>
      <c r="G353" t="s">
        <v>189</v>
      </c>
      <c r="H353" s="218" t="d">
        <v>PT2M2.000S</v>
      </c>
      <c r="I353">
        <v>4</v>
      </c>
      <c r="J353" s="220" t="s">
        <v>205</v>
      </c>
    </row>
    <row r="354" spans="2:10" x14ac:dyDescent="0.2">
      <c r="B354" t="str">
        <f>C354&amp;D354&amp;E354&amp;F354&amp;G354</f>
        <v>MungerAKArielNazHallie</v>
      </c>
      <c r="C354" t="s">
        <v>191</v>
      </c>
      <c r="D354" t="s">
        <v>194</v>
      </c>
      <c r="E354" t="s">
        <v>198</v>
      </c>
      <c r="F354" t="s">
        <v>189</v>
      </c>
      <c r="G354" t="s">
        <v>188</v>
      </c>
      <c r="H354" s="218" t="d">
        <v>PT1M15.000S</v>
      </c>
      <c r="I354">
        <v>2</v>
      </c>
      <c r="J354" s="220" t="s">
        <v>205</v>
      </c>
    </row>
    <row r="355" spans="2:10" x14ac:dyDescent="0.2">
      <c r="B355" t="str">
        <f>C355&amp;D355&amp;E355&amp;F355&amp;G355</f>
        <v>MungerAKHaileyNazHallie</v>
      </c>
      <c r="C355" t="s">
        <v>191</v>
      </c>
      <c r="D355" t="s">
        <v>194</v>
      </c>
      <c r="E355" t="s">
        <v>190</v>
      </c>
      <c r="F355" t="s">
        <v>189</v>
      </c>
      <c r="G355" t="s">
        <v>188</v>
      </c>
      <c r="H355" s="218" t="d">
        <v>PT0M24.000S</v>
      </c>
      <c r="I355">
        <v>2</v>
      </c>
      <c r="J355" s="220" t="s">
        <v>205</v>
      </c>
    </row>
    <row r="356" spans="2:10" x14ac:dyDescent="0.2">
      <c r="B356" t="str">
        <f>C356&amp;D356&amp;E356&amp;F356&amp;G356</f>
        <v>DejaMungerHaileyNazHallie</v>
      </c>
      <c r="C356" t="s">
        <v>193</v>
      </c>
      <c r="D356" t="s">
        <v>191</v>
      </c>
      <c r="E356" t="s">
        <v>190</v>
      </c>
      <c r="F356" t="s">
        <v>189</v>
      </c>
      <c r="G356" t="s">
        <v>188</v>
      </c>
      <c r="H356" s="218" t="d">
        <v>PT1M34.000S</v>
      </c>
      <c r="I356">
        <v>0</v>
      </c>
      <c r="J356" s="220" t="s">
        <v>205</v>
      </c>
    </row>
    <row r="357" spans="2:10" x14ac:dyDescent="0.2">
      <c r="B357" t="str">
        <f>C357&amp;D357&amp;E357&amp;F357&amp;G357</f>
        <v>DejaAKMungerHaileyHallie</v>
      </c>
      <c r="C357" t="s">
        <v>193</v>
      </c>
      <c r="D357" t="s">
        <v>194</v>
      </c>
      <c r="E357" t="s">
        <v>191</v>
      </c>
      <c r="F357" t="s">
        <v>190</v>
      </c>
      <c r="G357" t="s">
        <v>188</v>
      </c>
      <c r="H357" s="218" t="d">
        <v>PT4M56.000S</v>
      </c>
      <c r="I357">
        <v>1</v>
      </c>
      <c r="J357" s="220" t="s">
        <v>205</v>
      </c>
    </row>
    <row r="358" spans="2:10" x14ac:dyDescent="0.2">
      <c r="B358" t="str">
        <f>C358&amp;D358&amp;E358&amp;F358&amp;G358</f>
        <v>DejaMungerHaileyKaylaNaz</v>
      </c>
      <c r="C358" t="s">
        <v>193</v>
      </c>
      <c r="D358" t="s">
        <v>191</v>
      </c>
      <c r="E358" t="s">
        <v>190</v>
      </c>
      <c r="F358" t="s">
        <v>195</v>
      </c>
      <c r="G358" t="s">
        <v>189</v>
      </c>
      <c r="H358" s="218" t="d">
        <v>PT1M51.000S</v>
      </c>
      <c r="I358">
        <v>-4</v>
      </c>
      <c r="J358" s="220" t="s">
        <v>205</v>
      </c>
    </row>
    <row r="359" spans="2:10" x14ac:dyDescent="0.2">
      <c r="B359" t="str">
        <f>C359&amp;D359&amp;E359&amp;F359&amp;G359</f>
        <v>DejaMungerHaileyNazHallie</v>
      </c>
      <c r="C359" t="s">
        <v>193</v>
      </c>
      <c r="D359" t="s">
        <v>191</v>
      </c>
      <c r="E359" t="s">
        <v>190</v>
      </c>
      <c r="F359" t="s">
        <v>189</v>
      </c>
      <c r="G359" t="s">
        <v>188</v>
      </c>
      <c r="H359" s="218" t="d">
        <v>PT2M36.000S</v>
      </c>
      <c r="I359">
        <v>-4</v>
      </c>
      <c r="J359" s="220" t="s">
        <v>205</v>
      </c>
    </row>
    <row r="360" spans="2:10" x14ac:dyDescent="0.2">
      <c r="B360" t="str">
        <f>C360&amp;D360&amp;E360&amp;F360&amp;G360</f>
        <v>MungerAKKaylaNazHallie</v>
      </c>
      <c r="C360" t="s">
        <v>191</v>
      </c>
      <c r="D360" t="s">
        <v>194</v>
      </c>
      <c r="E360" t="s">
        <v>195</v>
      </c>
      <c r="F360" t="s">
        <v>189</v>
      </c>
      <c r="G360" t="s">
        <v>188</v>
      </c>
      <c r="H360" s="218" t="d">
        <v>PT2M36.000S</v>
      </c>
      <c r="I360">
        <v>5</v>
      </c>
      <c r="J360" s="220" t="s">
        <v>205</v>
      </c>
    </row>
    <row r="361" spans="2:10" x14ac:dyDescent="0.2">
      <c r="B361" t="str">
        <f>C361&amp;D361&amp;E361&amp;F361&amp;G361</f>
        <v>MungerAKHaileyKaylaNaz</v>
      </c>
      <c r="C361" t="s">
        <v>191</v>
      </c>
      <c r="D361" t="s">
        <v>194</v>
      </c>
      <c r="E361" t="s">
        <v>190</v>
      </c>
      <c r="F361" t="s">
        <v>195</v>
      </c>
      <c r="G361" t="s">
        <v>189</v>
      </c>
      <c r="H361" s="218" t="d">
        <v>PT1M15.000S</v>
      </c>
      <c r="I361">
        <v>-3</v>
      </c>
      <c r="J361" s="220" t="s">
        <v>205</v>
      </c>
    </row>
    <row r="362" spans="2:10" x14ac:dyDescent="0.2">
      <c r="B362" t="str">
        <f>C362&amp;D362&amp;E362&amp;F362&amp;G362</f>
        <v>DejaAKMungerHaileyHallie</v>
      </c>
      <c r="C362" t="s">
        <v>193</v>
      </c>
      <c r="D362" t="s">
        <v>194</v>
      </c>
      <c r="E362" t="s">
        <v>191</v>
      </c>
      <c r="F362" t="s">
        <v>190</v>
      </c>
      <c r="G362" t="s">
        <v>188</v>
      </c>
      <c r="H362" s="218" t="d">
        <v>PT3M33.000S</v>
      </c>
      <c r="I362">
        <v>6</v>
      </c>
      <c r="J362" s="220" t="s">
        <v>205</v>
      </c>
    </row>
    <row r="363" spans="2:10" x14ac:dyDescent="0.2">
      <c r="B363" t="str">
        <f>C363&amp;D363&amp;E363&amp;F363&amp;G363</f>
        <v>DejaMungerHaileyNazHallie</v>
      </c>
      <c r="C363" t="s">
        <v>193</v>
      </c>
      <c r="D363" t="s">
        <v>191</v>
      </c>
      <c r="E363" t="s">
        <v>190</v>
      </c>
      <c r="F363" t="s">
        <v>189</v>
      </c>
      <c r="G363" t="s">
        <v>188</v>
      </c>
      <c r="H363" s="218" t="d">
        <v>PT3M52.000S</v>
      </c>
      <c r="I363">
        <v>5</v>
      </c>
      <c r="J363" s="220" t="s">
        <v>205</v>
      </c>
    </row>
    <row r="364" spans="2:10" x14ac:dyDescent="0.2">
      <c r="B364" t="str">
        <f>C364&amp;D364&amp;E364&amp;F364&amp;G364</f>
        <v>DejaMungerHaileyKaylaNaz</v>
      </c>
      <c r="C364" t="s">
        <v>193</v>
      </c>
      <c r="D364" t="s">
        <v>191</v>
      </c>
      <c r="E364" t="s">
        <v>190</v>
      </c>
      <c r="F364" t="s">
        <v>195</v>
      </c>
      <c r="G364" t="s">
        <v>189</v>
      </c>
      <c r="H364" s="218" t="d">
        <v>PT0M32.000S</v>
      </c>
      <c r="I364">
        <v>2</v>
      </c>
      <c r="J364" s="220" t="s">
        <v>205</v>
      </c>
    </row>
    <row r="365" spans="2:10" x14ac:dyDescent="0.2">
      <c r="B365" t="str">
        <f>C365&amp;D365&amp;E365&amp;F365&amp;G365</f>
        <v>DejaMungerKaylaNazHallie</v>
      </c>
      <c r="C365" t="s">
        <v>193</v>
      </c>
      <c r="D365" t="s">
        <v>191</v>
      </c>
      <c r="E365" t="s">
        <v>195</v>
      </c>
      <c r="F365" t="s">
        <v>189</v>
      </c>
      <c r="G365" t="s">
        <v>188</v>
      </c>
      <c r="H365" s="218" t="d">
        <v>PT0M29.000S</v>
      </c>
      <c r="I365">
        <v>-2</v>
      </c>
      <c r="J365" s="220" t="s">
        <v>205</v>
      </c>
    </row>
    <row r="366" spans="2:10" x14ac:dyDescent="0.2">
      <c r="B366" t="str">
        <f>C366&amp;D366&amp;E366&amp;F366&amp;G366</f>
        <v>DejaAKKaylaNazHallie</v>
      </c>
      <c r="C366" t="s">
        <v>193</v>
      </c>
      <c r="D366" t="s">
        <v>194</v>
      </c>
      <c r="E366" t="s">
        <v>195</v>
      </c>
      <c r="F366" t="s">
        <v>189</v>
      </c>
      <c r="G366" t="s">
        <v>188</v>
      </c>
      <c r="H366" s="218" t="d">
        <v>PT2M9.000S</v>
      </c>
      <c r="I366">
        <v>3</v>
      </c>
      <c r="J366" s="220" t="s">
        <v>205</v>
      </c>
    </row>
    <row r="367" spans="2:10" x14ac:dyDescent="0.2">
      <c r="B367" t="str">
        <f>C367&amp;D367&amp;E367&amp;F367&amp;G367</f>
        <v>DejaAKKaylaEmilyNaz</v>
      </c>
      <c r="C367" t="s">
        <v>193</v>
      </c>
      <c r="D367" t="s">
        <v>194</v>
      </c>
      <c r="E367" t="s">
        <v>195</v>
      </c>
      <c r="F367" t="s">
        <v>200</v>
      </c>
      <c r="G367" t="s">
        <v>189</v>
      </c>
      <c r="H367" s="218" t="d">
        <v>PT1M9.000S</v>
      </c>
      <c r="I367">
        <v>1</v>
      </c>
      <c r="J367" s="220" t="s">
        <v>205</v>
      </c>
    </row>
    <row r="368" spans="2:10" x14ac:dyDescent="0.2">
      <c r="B368" t="str">
        <f>C368&amp;D368&amp;E368&amp;F368&amp;G368</f>
        <v>PriscillaArielKaylaEmilyNaz</v>
      </c>
      <c r="C368" t="s">
        <v>206</v>
      </c>
      <c r="D368" t="s">
        <v>198</v>
      </c>
      <c r="E368" t="s">
        <v>195</v>
      </c>
      <c r="F368" t="s">
        <v>200</v>
      </c>
      <c r="G368" t="s">
        <v>189</v>
      </c>
      <c r="H368" s="218" t="d">
        <v>PT0M16.000S</v>
      </c>
      <c r="I368">
        <v>-1</v>
      </c>
      <c r="J368" s="220" t="s">
        <v>205</v>
      </c>
    </row>
    <row r="369" spans="2:10" x14ac:dyDescent="0.2">
      <c r="B369" t="str">
        <f>C369&amp;D369&amp;E369&amp;F369&amp;G369</f>
        <v>DaniellePriscillaArielEmilyTaylor</v>
      </c>
      <c r="C369" t="s">
        <v>199</v>
      </c>
      <c r="D369" t="s">
        <v>206</v>
      </c>
      <c r="E369" t="s">
        <v>198</v>
      </c>
      <c r="F369" t="s">
        <v>200</v>
      </c>
      <c r="G369" t="s">
        <v>202</v>
      </c>
      <c r="H369" s="218" t="d">
        <v>PT1M17.000S</v>
      </c>
      <c r="I369">
        <v>-3</v>
      </c>
      <c r="J369" s="220" t="s">
        <v>205</v>
      </c>
    </row>
    <row r="370" spans="2:10" x14ac:dyDescent="0.2">
      <c r="B370" t="str">
        <f>C370&amp;D370&amp;E370&amp;F370&amp;G370</f>
        <v>PriscillaArielTaylorEmilySam</v>
      </c>
      <c r="C370" t="s">
        <v>206</v>
      </c>
      <c r="D370" t="s">
        <v>198</v>
      </c>
      <c r="E370" t="s">
        <v>202</v>
      </c>
      <c r="F370" t="s">
        <v>200</v>
      </c>
      <c r="G370" t="s">
        <v>201</v>
      </c>
      <c r="H370" s="218" t="d">
        <v>PT0M16.000S</v>
      </c>
      <c r="I370">
        <v>0</v>
      </c>
      <c r="J370" s="220" t="s">
        <v>205</v>
      </c>
    </row>
    <row r="371" spans="2:10" x14ac:dyDescent="0.2">
      <c r="B371" t="str">
        <f>C371&amp;D371&amp;E371&amp;F371&amp;G371</f>
        <v>DejaAKMungerHaileyHallie</v>
      </c>
      <c r="C371" t="s">
        <v>193</v>
      </c>
      <c r="D371" t="s">
        <v>194</v>
      </c>
      <c r="E371" t="s">
        <v>191</v>
      </c>
      <c r="F371" t="s">
        <v>190</v>
      </c>
      <c r="G371" t="s">
        <v>188</v>
      </c>
      <c r="H371" s="218" t="d">
        <v>PT4M47.000S</v>
      </c>
      <c r="I371">
        <v>-1</v>
      </c>
      <c r="J371" s="220" t="s">
        <v>204</v>
      </c>
    </row>
    <row r="372" spans="2:10" x14ac:dyDescent="0.2">
      <c r="B372" t="str">
        <f>C372&amp;D372&amp;E372&amp;F372&amp;G372</f>
        <v>AmyAKMungerNazHallie</v>
      </c>
      <c r="C372" t="s">
        <v>192</v>
      </c>
      <c r="D372" t="s">
        <v>194</v>
      </c>
      <c r="E372" t="s">
        <v>191</v>
      </c>
      <c r="F372" t="s">
        <v>189</v>
      </c>
      <c r="G372" t="s">
        <v>188</v>
      </c>
      <c r="H372" s="218" t="d">
        <v>PT1M38.000S</v>
      </c>
      <c r="I372">
        <v>2</v>
      </c>
      <c r="J372" s="220" t="s">
        <v>204</v>
      </c>
    </row>
    <row r="373" spans="2:10" x14ac:dyDescent="0.2">
      <c r="B373" t="str">
        <f>C373&amp;D373&amp;E373&amp;F373&amp;G373</f>
        <v>AmyAKKaylaNazHallie</v>
      </c>
      <c r="C373" t="s">
        <v>192</v>
      </c>
      <c r="D373" t="s">
        <v>194</v>
      </c>
      <c r="E373" t="s">
        <v>195</v>
      </c>
      <c r="F373" t="s">
        <v>189</v>
      </c>
      <c r="G373" t="s">
        <v>188</v>
      </c>
      <c r="H373" s="218" t="d">
        <v>PT2M30.000S</v>
      </c>
      <c r="I373">
        <v>-4</v>
      </c>
      <c r="J373" s="220" t="s">
        <v>204</v>
      </c>
    </row>
    <row r="374" spans="2:10" x14ac:dyDescent="0.2">
      <c r="B374" t="str">
        <f>C374&amp;D374&amp;E374&amp;F374&amp;G374</f>
        <v>DejaMungerHaileyKaylaNaz</v>
      </c>
      <c r="C374" t="s">
        <v>193</v>
      </c>
      <c r="D374" t="s">
        <v>191</v>
      </c>
      <c r="E374" t="s">
        <v>190</v>
      </c>
      <c r="F374" t="s">
        <v>195</v>
      </c>
      <c r="G374" t="s">
        <v>189</v>
      </c>
      <c r="H374" s="218" t="d">
        <v>PT1M5.000S</v>
      </c>
      <c r="I374">
        <v>4</v>
      </c>
      <c r="J374" s="220" t="s">
        <v>204</v>
      </c>
    </row>
    <row r="375" spans="2:10" x14ac:dyDescent="0.2">
      <c r="B375" t="str">
        <f>C375&amp;D375&amp;E375&amp;F375&amp;G375</f>
        <v>DejaMungerHaileyKaylaHallie</v>
      </c>
      <c r="C375" t="s">
        <v>193</v>
      </c>
      <c r="D375" t="s">
        <v>191</v>
      </c>
      <c r="E375" t="s">
        <v>190</v>
      </c>
      <c r="F375" t="s">
        <v>195</v>
      </c>
      <c r="G375" t="s">
        <v>188</v>
      </c>
      <c r="H375" s="218" t="d">
        <v>PT1M23.000S</v>
      </c>
      <c r="I375">
        <v>-1</v>
      </c>
      <c r="J375" s="220" t="s">
        <v>204</v>
      </c>
    </row>
    <row r="376" spans="2:10" x14ac:dyDescent="0.2">
      <c r="B376" t="str">
        <f>C376&amp;D376&amp;E376&amp;F376&amp;G376</f>
        <v>DejaAKMungerHaileyHallie</v>
      </c>
      <c r="C376" t="s">
        <v>193</v>
      </c>
      <c r="D376" t="s">
        <v>194</v>
      </c>
      <c r="E376" t="s">
        <v>191</v>
      </c>
      <c r="F376" t="s">
        <v>190</v>
      </c>
      <c r="G376" t="s">
        <v>188</v>
      </c>
      <c r="H376" s="218" t="d">
        <v>PT2M43.000S</v>
      </c>
      <c r="I376">
        <v>4</v>
      </c>
      <c r="J376" s="220" t="s">
        <v>204</v>
      </c>
    </row>
    <row r="377" spans="2:10" x14ac:dyDescent="0.2">
      <c r="B377" t="str">
        <f>C377&amp;D377&amp;E377&amp;F377&amp;G377</f>
        <v>DejaAKMungerKaylaNaz</v>
      </c>
      <c r="C377" t="s">
        <v>193</v>
      </c>
      <c r="D377" t="s">
        <v>194</v>
      </c>
      <c r="E377" t="s">
        <v>191</v>
      </c>
      <c r="F377" t="s">
        <v>195</v>
      </c>
      <c r="G377" t="s">
        <v>189</v>
      </c>
      <c r="H377" s="218" t="d">
        <v>PT0M44.000S</v>
      </c>
      <c r="I377">
        <v>3</v>
      </c>
      <c r="J377" s="220" t="s">
        <v>204</v>
      </c>
    </row>
    <row r="378" spans="2:10" x14ac:dyDescent="0.2">
      <c r="B378" t="str">
        <f>C378&amp;D378&amp;E378&amp;F378&amp;G378</f>
        <v>AmyAKMungerKaylaNaz</v>
      </c>
      <c r="C378" t="s">
        <v>192</v>
      </c>
      <c r="D378" t="s">
        <v>194</v>
      </c>
      <c r="E378" t="s">
        <v>191</v>
      </c>
      <c r="F378" t="s">
        <v>195</v>
      </c>
      <c r="G378" t="s">
        <v>189</v>
      </c>
      <c r="H378" s="218" t="d">
        <v>PT1M52.000S</v>
      </c>
      <c r="I378">
        <v>-1</v>
      </c>
      <c r="J378" s="220" t="s">
        <v>204</v>
      </c>
    </row>
    <row r="379" spans="2:10" x14ac:dyDescent="0.2">
      <c r="B379" t="str">
        <f>C379&amp;D379&amp;E379&amp;F379&amp;G379</f>
        <v>AmyDejaMungerKaylaNaz</v>
      </c>
      <c r="C379" t="s">
        <v>192</v>
      </c>
      <c r="D379" t="s">
        <v>193</v>
      </c>
      <c r="E379" t="s">
        <v>191</v>
      </c>
      <c r="F379" t="s">
        <v>195</v>
      </c>
      <c r="G379" t="s">
        <v>189</v>
      </c>
      <c r="H379" s="218" t="d">
        <v>PT1M40.000S</v>
      </c>
      <c r="I379">
        <v>-1</v>
      </c>
      <c r="J379" s="220" t="s">
        <v>204</v>
      </c>
    </row>
    <row r="380" spans="2:10" x14ac:dyDescent="0.2">
      <c r="B380" t="str">
        <f>C380&amp;D380&amp;E380&amp;F380&amp;G380</f>
        <v>AmyDejaMungerNazHallie</v>
      </c>
      <c r="C380" t="s">
        <v>192</v>
      </c>
      <c r="D380" t="s">
        <v>193</v>
      </c>
      <c r="E380" t="s">
        <v>191</v>
      </c>
      <c r="F380" t="s">
        <v>189</v>
      </c>
      <c r="G380" t="s">
        <v>188</v>
      </c>
      <c r="H380" s="218" t="d">
        <v>PT1M38.000S</v>
      </c>
      <c r="I380">
        <v>-3</v>
      </c>
      <c r="J380" s="220" t="s">
        <v>204</v>
      </c>
    </row>
    <row r="381" spans="2:10" x14ac:dyDescent="0.2">
      <c r="B381" t="str">
        <f>C381&amp;D381&amp;E381&amp;F381&amp;G381</f>
        <v>DejaMungerHaileyNazHallie</v>
      </c>
      <c r="C381" t="s">
        <v>193</v>
      </c>
      <c r="D381" t="s">
        <v>191</v>
      </c>
      <c r="E381" t="s">
        <v>190</v>
      </c>
      <c r="F381" t="s">
        <v>189</v>
      </c>
      <c r="G381" t="s">
        <v>188</v>
      </c>
      <c r="H381" s="218" t="d">
        <v>PT4M0.000S</v>
      </c>
      <c r="I381">
        <v>3</v>
      </c>
      <c r="J381" s="220" t="s">
        <v>204</v>
      </c>
    </row>
    <row r="382" spans="2:10" x14ac:dyDescent="0.2">
      <c r="B382" t="str">
        <f>C382&amp;D382&amp;E382&amp;F382&amp;G382</f>
        <v>DejaAKMungerNazHallie</v>
      </c>
      <c r="C382" t="s">
        <v>193</v>
      </c>
      <c r="D382" t="s">
        <v>194</v>
      </c>
      <c r="E382" t="s">
        <v>191</v>
      </c>
      <c r="F382" t="s">
        <v>189</v>
      </c>
      <c r="G382" t="s">
        <v>188</v>
      </c>
      <c r="H382" s="218" t="d">
        <v>PT1M42.000S</v>
      </c>
      <c r="I382">
        <v>2</v>
      </c>
      <c r="J382" s="220" t="s">
        <v>204</v>
      </c>
    </row>
    <row r="383" spans="2:10" x14ac:dyDescent="0.2">
      <c r="B383" t="str">
        <f>C383&amp;D383&amp;E383&amp;F383&amp;G383</f>
        <v>DejaAKMungerKaylaNaz</v>
      </c>
      <c r="C383" t="s">
        <v>193</v>
      </c>
      <c r="D383" t="s">
        <v>194</v>
      </c>
      <c r="E383" t="s">
        <v>191</v>
      </c>
      <c r="F383" t="s">
        <v>195</v>
      </c>
      <c r="G383" t="s">
        <v>189</v>
      </c>
      <c r="H383" s="218" t="d">
        <v>PT0M49.000S</v>
      </c>
      <c r="I383">
        <v>-3</v>
      </c>
      <c r="J383" s="220" t="s">
        <v>204</v>
      </c>
    </row>
    <row r="384" spans="2:10" x14ac:dyDescent="0.2">
      <c r="B384" t="str">
        <f>C384&amp;D384&amp;E384&amp;F384&amp;G384</f>
        <v>AmyAKMungerKaylaNaz</v>
      </c>
      <c r="C384" t="s">
        <v>192</v>
      </c>
      <c r="D384" t="s">
        <v>194</v>
      </c>
      <c r="E384" t="s">
        <v>191</v>
      </c>
      <c r="F384" t="s">
        <v>195</v>
      </c>
      <c r="G384" t="s">
        <v>189</v>
      </c>
      <c r="H384" s="218" t="d">
        <v>PT0M50.000S</v>
      </c>
      <c r="I384">
        <v>2</v>
      </c>
      <c r="J384" s="220" t="s">
        <v>204</v>
      </c>
    </row>
    <row r="385" spans="2:10" x14ac:dyDescent="0.2">
      <c r="B385" t="str">
        <f>C385&amp;D385&amp;E385&amp;F385&amp;G385</f>
        <v>AmyAKMungerKaylaHallie</v>
      </c>
      <c r="C385" t="s">
        <v>192</v>
      </c>
      <c r="D385" t="s">
        <v>194</v>
      </c>
      <c r="E385" t="s">
        <v>191</v>
      </c>
      <c r="F385" t="s">
        <v>195</v>
      </c>
      <c r="G385" t="s">
        <v>188</v>
      </c>
      <c r="H385" s="218" t="d">
        <v>PT2M39.000S</v>
      </c>
      <c r="I385">
        <v>2</v>
      </c>
      <c r="J385" s="220" t="s">
        <v>204</v>
      </c>
    </row>
    <row r="386" spans="2:10" x14ac:dyDescent="0.2">
      <c r="B386" t="str">
        <f>C386&amp;D386&amp;E386&amp;F386&amp;G386</f>
        <v>DejaAKMungerHaileyHallie</v>
      </c>
      <c r="C386" t="s">
        <v>193</v>
      </c>
      <c r="D386" t="s">
        <v>194</v>
      </c>
      <c r="E386" t="s">
        <v>191</v>
      </c>
      <c r="F386" t="s">
        <v>190</v>
      </c>
      <c r="G386" t="s">
        <v>188</v>
      </c>
      <c r="H386" s="218" t="d">
        <v>PT2M28.000S</v>
      </c>
      <c r="I386">
        <v>-1</v>
      </c>
      <c r="J386" s="220" t="s">
        <v>204</v>
      </c>
    </row>
    <row r="387" spans="2:10" x14ac:dyDescent="0.2">
      <c r="B387" t="str">
        <f>C387&amp;D387&amp;E387&amp;F387&amp;G387</f>
        <v>DejaAKMungerNazHallie</v>
      </c>
      <c r="C387" t="s">
        <v>193</v>
      </c>
      <c r="D387" t="s">
        <v>194</v>
      </c>
      <c r="E387" t="s">
        <v>191</v>
      </c>
      <c r="F387" t="s">
        <v>189</v>
      </c>
      <c r="G387" t="s">
        <v>188</v>
      </c>
      <c r="H387" s="218" t="d">
        <v>PT1M17.000S</v>
      </c>
      <c r="I387">
        <v>2</v>
      </c>
      <c r="J387" s="220" t="s">
        <v>204</v>
      </c>
    </row>
    <row r="388" spans="2:10" x14ac:dyDescent="0.2">
      <c r="B388" t="str">
        <f>C388&amp;D388&amp;E388&amp;F388&amp;G388</f>
        <v>AmyDejaMungerNazHallie</v>
      </c>
      <c r="C388" t="s">
        <v>192</v>
      </c>
      <c r="D388" t="s">
        <v>193</v>
      </c>
      <c r="E388" t="s">
        <v>191</v>
      </c>
      <c r="F388" t="s">
        <v>189</v>
      </c>
      <c r="G388" t="s">
        <v>188</v>
      </c>
      <c r="H388" s="218" t="d">
        <v>PT0M19.000S</v>
      </c>
      <c r="I388">
        <v>0</v>
      </c>
      <c r="J388" s="220" t="s">
        <v>204</v>
      </c>
    </row>
    <row r="389" spans="2:10" x14ac:dyDescent="0.2">
      <c r="B389" t="str">
        <f>C389&amp;D389&amp;E389&amp;F389&amp;G389</f>
        <v>AmyAKMungerNazHallie</v>
      </c>
      <c r="C389" t="s">
        <v>192</v>
      </c>
      <c r="D389" t="s">
        <v>194</v>
      </c>
      <c r="E389" t="s">
        <v>191</v>
      </c>
      <c r="F389" t="s">
        <v>189</v>
      </c>
      <c r="G389" t="s">
        <v>188</v>
      </c>
      <c r="H389" s="218" t="d">
        <v>PT2M26.000S</v>
      </c>
      <c r="I389">
        <v>-4</v>
      </c>
      <c r="J389" s="220" t="s">
        <v>204</v>
      </c>
    </row>
    <row r="390" spans="2:10" x14ac:dyDescent="0.2">
      <c r="B390" t="str">
        <f>C390&amp;D390&amp;E390&amp;F390&amp;G390</f>
        <v>MungerAKKaylaNazHallie</v>
      </c>
      <c r="C390" t="s">
        <v>191</v>
      </c>
      <c r="D390" t="s">
        <v>194</v>
      </c>
      <c r="E390" t="s">
        <v>195</v>
      </c>
      <c r="F390" t="s">
        <v>189</v>
      </c>
      <c r="G390" t="s">
        <v>188</v>
      </c>
      <c r="H390" s="218" t="d">
        <v>PT0M22.000S</v>
      </c>
      <c r="I390">
        <v>3</v>
      </c>
      <c r="J390" s="220" t="s">
        <v>204</v>
      </c>
    </row>
    <row r="391" spans="2:10" x14ac:dyDescent="0.2">
      <c r="B391" t="str">
        <f>C391&amp;D391&amp;E391&amp;F391&amp;G391</f>
        <v>DejaAKMungerKaylaNaz</v>
      </c>
      <c r="C391" t="s">
        <v>193</v>
      </c>
      <c r="D391" t="s">
        <v>194</v>
      </c>
      <c r="E391" t="s">
        <v>191</v>
      </c>
      <c r="F391" t="s">
        <v>195</v>
      </c>
      <c r="G391" t="s">
        <v>189</v>
      </c>
      <c r="H391" s="218" t="d">
        <v>PT1M11.000S</v>
      </c>
      <c r="I391">
        <v>2</v>
      </c>
      <c r="J391" s="220" t="s">
        <v>204</v>
      </c>
    </row>
    <row r="392" spans="2:10" x14ac:dyDescent="0.2">
      <c r="B392" t="str">
        <f>C392&amp;D392&amp;E392&amp;F392&amp;G392</f>
        <v>DejaAKMungerNazHallie</v>
      </c>
      <c r="C392" t="s">
        <v>193</v>
      </c>
      <c r="D392" t="s">
        <v>194</v>
      </c>
      <c r="E392" t="s">
        <v>191</v>
      </c>
      <c r="F392" t="s">
        <v>189</v>
      </c>
      <c r="G392" t="s">
        <v>188</v>
      </c>
      <c r="H392" s="218" t="d">
        <v>PT1M4.000S</v>
      </c>
      <c r="I392">
        <v>0</v>
      </c>
      <c r="J392" s="220" t="s">
        <v>204</v>
      </c>
    </row>
    <row r="393" spans="2:10" x14ac:dyDescent="0.2">
      <c r="B393" t="str">
        <f>C393&amp;D393&amp;E393&amp;F393&amp;G393</f>
        <v>DejaAKMungerKaylaNaz</v>
      </c>
      <c r="C393" t="s">
        <v>193</v>
      </c>
      <c r="D393" t="s">
        <v>194</v>
      </c>
      <c r="E393" t="s">
        <v>191</v>
      </c>
      <c r="F393" t="s">
        <v>195</v>
      </c>
      <c r="G393" t="s">
        <v>189</v>
      </c>
      <c r="H393" s="218" t="d">
        <v>PT0M53.000S</v>
      </c>
      <c r="I393">
        <v>0</v>
      </c>
      <c r="J393" s="220" t="s">
        <v>204</v>
      </c>
    </row>
    <row r="394" spans="2:10" x14ac:dyDescent="0.2">
      <c r="B394" t="str">
        <f>C394&amp;D394&amp;E394&amp;F394&amp;G394</f>
        <v>DejaAKMungerHaileyHallie</v>
      </c>
      <c r="C394" t="s">
        <v>193</v>
      </c>
      <c r="D394" t="s">
        <v>194</v>
      </c>
      <c r="E394" t="s">
        <v>191</v>
      </c>
      <c r="F394" t="s">
        <v>190</v>
      </c>
      <c r="G394" t="s">
        <v>188</v>
      </c>
      <c r="H394" s="218" t="d">
        <v>PT2M8.000S</v>
      </c>
      <c r="I394">
        <v>-7</v>
      </c>
      <c r="J394" s="220" t="s">
        <v>203</v>
      </c>
    </row>
    <row r="395" spans="2:10" x14ac:dyDescent="0.2">
      <c r="B395" t="str">
        <f>C395&amp;D395&amp;E395&amp;F395&amp;G395</f>
        <v>AmyDejaMungerHaileyNaz</v>
      </c>
      <c r="C395" t="s">
        <v>192</v>
      </c>
      <c r="D395" t="s">
        <v>193</v>
      </c>
      <c r="E395" t="s">
        <v>191</v>
      </c>
      <c r="F395" t="s">
        <v>190</v>
      </c>
      <c r="G395" t="s">
        <v>189</v>
      </c>
      <c r="H395" s="218" t="d">
        <v>PT1M17.000S</v>
      </c>
      <c r="I395">
        <v>0</v>
      </c>
      <c r="J395" s="220" t="s">
        <v>203</v>
      </c>
    </row>
    <row r="396" spans="2:10" x14ac:dyDescent="0.2">
      <c r="B396" t="str">
        <f>C396&amp;D396&amp;E396&amp;F396&amp;G396</f>
        <v>AmyDejaMungerKaylaNaz</v>
      </c>
      <c r="C396" t="s">
        <v>192</v>
      </c>
      <c r="D396" t="s">
        <v>193</v>
      </c>
      <c r="E396" t="s">
        <v>191</v>
      </c>
      <c r="F396" t="s">
        <v>195</v>
      </c>
      <c r="G396" t="s">
        <v>189</v>
      </c>
      <c r="H396" s="218" t="d">
        <v>PT1M5.000S</v>
      </c>
      <c r="I396">
        <v>5</v>
      </c>
      <c r="J396" s="220" t="s">
        <v>203</v>
      </c>
    </row>
    <row r="397" spans="2:10" x14ac:dyDescent="0.2">
      <c r="B397" t="str">
        <f>C397&amp;D397&amp;E397&amp;F397&amp;G397</f>
        <v>AmyAKMungerKaylaNaz</v>
      </c>
      <c r="C397" t="s">
        <v>192</v>
      </c>
      <c r="D397" t="s">
        <v>194</v>
      </c>
      <c r="E397" t="s">
        <v>191</v>
      </c>
      <c r="F397" t="s">
        <v>195</v>
      </c>
      <c r="G397" t="s">
        <v>189</v>
      </c>
      <c r="H397" s="218" t="d">
        <v>PT2M0.000S</v>
      </c>
      <c r="I397">
        <v>5</v>
      </c>
      <c r="J397" s="220" t="s">
        <v>203</v>
      </c>
    </row>
    <row r="398" spans="2:10" x14ac:dyDescent="0.2">
      <c r="B398" t="str">
        <f>C398&amp;D398&amp;E398&amp;F398&amp;G398</f>
        <v>DejaAKMungerKaylaNaz</v>
      </c>
      <c r="C398" t="s">
        <v>193</v>
      </c>
      <c r="D398" t="s">
        <v>194</v>
      </c>
      <c r="E398" t="s">
        <v>191</v>
      </c>
      <c r="F398" t="s">
        <v>195</v>
      </c>
      <c r="G398" t="s">
        <v>189</v>
      </c>
      <c r="H398" s="218" t="d">
        <v>PT0M25.000S</v>
      </c>
      <c r="I398">
        <v>-3</v>
      </c>
      <c r="J398" s="220" t="s">
        <v>203</v>
      </c>
    </row>
    <row r="399" spans="2:10" x14ac:dyDescent="0.2">
      <c r="B399" t="str">
        <f>C399&amp;D399&amp;E399&amp;F399&amp;G399</f>
        <v>DejaAKMungerNazHallie</v>
      </c>
      <c r="C399" t="s">
        <v>193</v>
      </c>
      <c r="D399" t="s">
        <v>194</v>
      </c>
      <c r="E399" t="s">
        <v>191</v>
      </c>
      <c r="F399" t="s">
        <v>189</v>
      </c>
      <c r="G399" t="s">
        <v>188</v>
      </c>
      <c r="H399" s="218" t="d">
        <v>PT0M16.000S</v>
      </c>
      <c r="I399">
        <v>0</v>
      </c>
      <c r="J399" s="220" t="s">
        <v>203</v>
      </c>
    </row>
    <row r="400" spans="2:10" x14ac:dyDescent="0.2">
      <c r="B400" t="str">
        <f>C400&amp;D400&amp;E400&amp;F400&amp;G400</f>
        <v>DejaMungerHaileyNazHallie</v>
      </c>
      <c r="C400" t="s">
        <v>193</v>
      </c>
      <c r="D400" t="s">
        <v>191</v>
      </c>
      <c r="E400" t="s">
        <v>190</v>
      </c>
      <c r="F400" t="s">
        <v>189</v>
      </c>
      <c r="G400" t="s">
        <v>188</v>
      </c>
      <c r="H400" s="218" t="d">
        <v>PT2M49.000S</v>
      </c>
      <c r="I400">
        <v>-4</v>
      </c>
      <c r="J400" s="220" t="s">
        <v>203</v>
      </c>
    </row>
    <row r="401" spans="2:10" x14ac:dyDescent="0.2">
      <c r="B401" t="str">
        <f>C401&amp;D401&amp;E401&amp;F401&amp;G401</f>
        <v>AmyMungerHaileyKaylaNaz</v>
      </c>
      <c r="C401" t="s">
        <v>192</v>
      </c>
      <c r="D401" t="s">
        <v>191</v>
      </c>
      <c r="E401" t="s">
        <v>190</v>
      </c>
      <c r="F401" t="s">
        <v>195</v>
      </c>
      <c r="G401" t="s">
        <v>189</v>
      </c>
      <c r="H401" s="218" t="d">
        <v>PT2M47.000S</v>
      </c>
      <c r="I401">
        <v>-2</v>
      </c>
      <c r="J401" s="220" t="s">
        <v>203</v>
      </c>
    </row>
    <row r="402" spans="2:10" x14ac:dyDescent="0.2">
      <c r="B402" t="str">
        <f>C402&amp;D402&amp;E402&amp;F402&amp;G402</f>
        <v>AmyDejaAKHaileyNaz</v>
      </c>
      <c r="C402" t="s">
        <v>192</v>
      </c>
      <c r="D402" t="s">
        <v>193</v>
      </c>
      <c r="E402" t="s">
        <v>194</v>
      </c>
      <c r="F402" t="s">
        <v>190</v>
      </c>
      <c r="G402" t="s">
        <v>189</v>
      </c>
      <c r="H402" s="218" t="d">
        <v>PT2M56.000S</v>
      </c>
      <c r="I402">
        <v>1</v>
      </c>
      <c r="J402" s="220" t="s">
        <v>203</v>
      </c>
    </row>
    <row r="403" spans="2:10" x14ac:dyDescent="0.2">
      <c r="B403" t="str">
        <f>C403&amp;D403&amp;E403&amp;F403&amp;G403</f>
        <v>AmyMungerHaileyKaylaNaz</v>
      </c>
      <c r="C403" t="s">
        <v>192</v>
      </c>
      <c r="D403" t="s">
        <v>191</v>
      </c>
      <c r="E403" t="s">
        <v>190</v>
      </c>
      <c r="F403" t="s">
        <v>195</v>
      </c>
      <c r="G403" t="s">
        <v>189</v>
      </c>
      <c r="H403" s="218" t="d">
        <v>PT4M3.000S</v>
      </c>
      <c r="I403">
        <v>2</v>
      </c>
      <c r="J403" s="220" t="s">
        <v>203</v>
      </c>
    </row>
    <row r="404" spans="2:10" x14ac:dyDescent="0.2">
      <c r="B404" t="str">
        <f>C404&amp;D404&amp;E404&amp;F404&amp;G404</f>
        <v>AmyDejaMungerHaileyNaz</v>
      </c>
      <c r="C404" t="s">
        <v>192</v>
      </c>
      <c r="D404" t="s">
        <v>193</v>
      </c>
      <c r="E404" t="s">
        <v>191</v>
      </c>
      <c r="F404" t="s">
        <v>190</v>
      </c>
      <c r="G404" t="s">
        <v>189</v>
      </c>
      <c r="H404" s="218" t="d">
        <v>PT0M14.000S</v>
      </c>
      <c r="I404">
        <v>-2</v>
      </c>
      <c r="J404" s="220" t="s">
        <v>203</v>
      </c>
    </row>
    <row r="405" spans="2:10" x14ac:dyDescent="0.2">
      <c r="B405" t="str">
        <f>C405&amp;D405&amp;E405&amp;F405&amp;G405</f>
        <v>DejaAKMungerHaileyHallie</v>
      </c>
      <c r="C405" t="s">
        <v>193</v>
      </c>
      <c r="D405" t="s">
        <v>194</v>
      </c>
      <c r="E405" t="s">
        <v>191</v>
      </c>
      <c r="F405" t="s">
        <v>190</v>
      </c>
      <c r="G405" t="s">
        <v>188</v>
      </c>
      <c r="H405" s="218" t="d">
        <v>PT2M28.000S</v>
      </c>
      <c r="I405">
        <v>-1</v>
      </c>
      <c r="J405" s="220" t="s">
        <v>203</v>
      </c>
    </row>
    <row r="406" spans="2:10" x14ac:dyDescent="0.2">
      <c r="B406" t="str">
        <f>C406&amp;D406&amp;E406&amp;F406&amp;G406</f>
        <v>AmyAKMungerHaileyHallie</v>
      </c>
      <c r="C406" t="s">
        <v>192</v>
      </c>
      <c r="D406" t="s">
        <v>194</v>
      </c>
      <c r="E406" t="s">
        <v>191</v>
      </c>
      <c r="F406" t="s">
        <v>190</v>
      </c>
      <c r="G406" t="s">
        <v>188</v>
      </c>
      <c r="H406" s="218" t="d">
        <v>PT2M43.000S</v>
      </c>
      <c r="I406">
        <v>-5</v>
      </c>
      <c r="J406" s="220" t="s">
        <v>203</v>
      </c>
    </row>
    <row r="407" spans="2:10" x14ac:dyDescent="0.2">
      <c r="B407" t="str">
        <f>C407&amp;D407&amp;E407&amp;F407&amp;G407</f>
        <v>AmyMungerHaileyNazHallie</v>
      </c>
      <c r="C407" t="s">
        <v>192</v>
      </c>
      <c r="D407" t="s">
        <v>191</v>
      </c>
      <c r="E407" t="s">
        <v>190</v>
      </c>
      <c r="F407" t="s">
        <v>189</v>
      </c>
      <c r="G407" t="s">
        <v>188</v>
      </c>
      <c r="H407" s="218" t="d">
        <v>PT1M9.000S</v>
      </c>
      <c r="I407">
        <v>-1</v>
      </c>
      <c r="J407" s="220" t="s">
        <v>203</v>
      </c>
    </row>
    <row r="408" spans="2:10" x14ac:dyDescent="0.2">
      <c r="B408" t="str">
        <f>C408&amp;D408&amp;E408&amp;F408&amp;G408</f>
        <v>AmyMungerHaileyKaylaNaz</v>
      </c>
      <c r="C408" t="s">
        <v>192</v>
      </c>
      <c r="D408" t="s">
        <v>191</v>
      </c>
      <c r="E408" t="s">
        <v>190</v>
      </c>
      <c r="F408" t="s">
        <v>195</v>
      </c>
      <c r="G408" t="s">
        <v>189</v>
      </c>
      <c r="H408" s="218" t="d">
        <v>PT1M11.000S</v>
      </c>
      <c r="I408">
        <v>2</v>
      </c>
      <c r="J408" s="220" t="s">
        <v>203</v>
      </c>
    </row>
    <row r="409" spans="2:10" x14ac:dyDescent="0.2">
      <c r="B409" t="str">
        <f>C409&amp;D409&amp;E409&amp;F409&amp;G409</f>
        <v>AmyDejaMungerKaylaNaz</v>
      </c>
      <c r="C409" t="s">
        <v>192</v>
      </c>
      <c r="D409" t="s">
        <v>193</v>
      </c>
      <c r="E409" t="s">
        <v>191</v>
      </c>
      <c r="F409" t="s">
        <v>195</v>
      </c>
      <c r="G409" t="s">
        <v>189</v>
      </c>
      <c r="H409" s="218" t="d">
        <v>PT0M48.000S</v>
      </c>
      <c r="I409">
        <v>-3</v>
      </c>
      <c r="J409" s="220" t="s">
        <v>203</v>
      </c>
    </row>
    <row r="410" spans="2:10" x14ac:dyDescent="0.2">
      <c r="B410" t="str">
        <f>C410&amp;D410&amp;E410&amp;F410&amp;G410</f>
        <v>DejaAKMungerKaylaNaz</v>
      </c>
      <c r="C410" t="s">
        <v>193</v>
      </c>
      <c r="D410" t="s">
        <v>194</v>
      </c>
      <c r="E410" t="s">
        <v>191</v>
      </c>
      <c r="F410" t="s">
        <v>195</v>
      </c>
      <c r="G410" t="s">
        <v>189</v>
      </c>
      <c r="H410" s="218" t="d">
        <v>PT1M41.000S</v>
      </c>
      <c r="I410">
        <v>2</v>
      </c>
      <c r="J410" s="220" t="s">
        <v>203</v>
      </c>
    </row>
    <row r="411" spans="2:10" x14ac:dyDescent="0.2">
      <c r="B411" t="str">
        <f>C411&amp;D411&amp;E411&amp;F411&amp;G411</f>
        <v>DejaAKMungerNazHallie</v>
      </c>
      <c r="C411" t="s">
        <v>193</v>
      </c>
      <c r="D411" t="s">
        <v>194</v>
      </c>
      <c r="E411" t="s">
        <v>191</v>
      </c>
      <c r="F411" t="s">
        <v>189</v>
      </c>
      <c r="G411" t="s">
        <v>188</v>
      </c>
      <c r="H411" s="218" t="d">
        <v>PT0M47.000S</v>
      </c>
      <c r="I411">
        <v>2</v>
      </c>
      <c r="J411" s="220" t="s">
        <v>203</v>
      </c>
    </row>
    <row r="412" spans="2:10" x14ac:dyDescent="0.2">
      <c r="B412" t="str">
        <f>C412&amp;D412&amp;E412&amp;F412&amp;G412</f>
        <v>AmyDejaAKNazHallie</v>
      </c>
      <c r="C412" t="s">
        <v>192</v>
      </c>
      <c r="D412" t="s">
        <v>193</v>
      </c>
      <c r="E412" t="s">
        <v>194</v>
      </c>
      <c r="F412" t="s">
        <v>189</v>
      </c>
      <c r="G412" t="s">
        <v>188</v>
      </c>
      <c r="H412" s="218" t="d">
        <v>PT1M21.000S</v>
      </c>
      <c r="I412">
        <v>2</v>
      </c>
      <c r="J412" s="220" t="s">
        <v>203</v>
      </c>
    </row>
    <row r="413" spans="2:10" x14ac:dyDescent="0.2">
      <c r="B413" t="str">
        <f>C413&amp;D413&amp;E413&amp;F413&amp;G413</f>
        <v>AmyDejaAKHaileyNaz</v>
      </c>
      <c r="C413" t="s">
        <v>192</v>
      </c>
      <c r="D413" t="s">
        <v>193</v>
      </c>
      <c r="E413" t="s">
        <v>194</v>
      </c>
      <c r="F413" t="s">
        <v>190</v>
      </c>
      <c r="G413" t="s">
        <v>189</v>
      </c>
      <c r="H413" s="218" t="d">
        <v>PT0M36.000S</v>
      </c>
      <c r="I413">
        <v>0</v>
      </c>
      <c r="J413" s="220" t="s">
        <v>203</v>
      </c>
    </row>
    <row r="414" spans="2:10" x14ac:dyDescent="0.2">
      <c r="B414" t="str">
        <f>C414&amp;D414&amp;E414&amp;F414&amp;G414</f>
        <v>AmyAKMungerHaileyNaz</v>
      </c>
      <c r="C414" t="s">
        <v>192</v>
      </c>
      <c r="D414" t="s">
        <v>194</v>
      </c>
      <c r="E414" t="s">
        <v>191</v>
      </c>
      <c r="F414" t="s">
        <v>190</v>
      </c>
      <c r="G414" t="s">
        <v>189</v>
      </c>
      <c r="H414" s="218" t="d">
        <v>PT3M56.000S</v>
      </c>
      <c r="I414">
        <v>0</v>
      </c>
      <c r="J414" s="220" t="s">
        <v>203</v>
      </c>
    </row>
    <row r="415" spans="2:10" x14ac:dyDescent="0.2">
      <c r="B415" t="str">
        <f>C415&amp;D415&amp;E415&amp;F415&amp;G415</f>
        <v>AmyDejaMungerNazHallie</v>
      </c>
      <c r="C415" t="s">
        <v>192</v>
      </c>
      <c r="D415" t="s">
        <v>193</v>
      </c>
      <c r="E415" t="s">
        <v>191</v>
      </c>
      <c r="F415" t="s">
        <v>189</v>
      </c>
      <c r="G415" t="s">
        <v>188</v>
      </c>
      <c r="H415" s="218" t="d">
        <v>PT0M50.000S</v>
      </c>
      <c r="I415">
        <v>-1</v>
      </c>
      <c r="J415" s="220" t="s">
        <v>203</v>
      </c>
    </row>
    <row r="416" spans="2:10" x14ac:dyDescent="0.2">
      <c r="B416" t="str">
        <f>C416&amp;D416&amp;E416&amp;F416&amp;G416</f>
        <v>AmyAKMungerNazHallie</v>
      </c>
      <c r="C416" t="s">
        <v>192</v>
      </c>
      <c r="D416" t="s">
        <v>194</v>
      </c>
      <c r="E416" t="s">
        <v>191</v>
      </c>
      <c r="F416" t="s">
        <v>189</v>
      </c>
      <c r="G416" t="s">
        <v>188</v>
      </c>
      <c r="H416" s="218" t="d">
        <v>PT1M27.000S</v>
      </c>
      <c r="I416">
        <v>-2</v>
      </c>
      <c r="J416" s="220" t="s">
        <v>203</v>
      </c>
    </row>
    <row r="417" spans="2:10" x14ac:dyDescent="0.2">
      <c r="B417" t="str">
        <f>C417&amp;D417&amp;E417&amp;F417&amp;G417</f>
        <v>AmyAKMungerKaylaNaz</v>
      </c>
      <c r="C417" t="s">
        <v>192</v>
      </c>
      <c r="D417" t="s">
        <v>194</v>
      </c>
      <c r="E417" t="s">
        <v>191</v>
      </c>
      <c r="F417" t="s">
        <v>195</v>
      </c>
      <c r="G417" t="s">
        <v>189</v>
      </c>
      <c r="H417" s="218" t="d">
        <v>PT0M11.000S</v>
      </c>
      <c r="I417">
        <v>0</v>
      </c>
      <c r="J417" s="220" t="s">
        <v>203</v>
      </c>
    </row>
    <row r="418" spans="2:10" x14ac:dyDescent="0.2">
      <c r="B418" t="str">
        <f>C418&amp;D418&amp;E418&amp;F418&amp;G418</f>
        <v>AmyAKMungerNazHallie</v>
      </c>
      <c r="C418" t="s">
        <v>192</v>
      </c>
      <c r="D418" t="s">
        <v>194</v>
      </c>
      <c r="E418" t="s">
        <v>191</v>
      </c>
      <c r="F418" t="s">
        <v>189</v>
      </c>
      <c r="G418" t="s">
        <v>188</v>
      </c>
      <c r="H418" s="218" t="d">
        <v>PT0M8.000S</v>
      </c>
      <c r="I418">
        <v>0</v>
      </c>
      <c r="J418" s="220" t="s">
        <v>203</v>
      </c>
    </row>
    <row r="419" spans="2:10" x14ac:dyDescent="0.2">
      <c r="B419" t="str">
        <f>C419&amp;D419&amp;E419&amp;F419&amp;G419</f>
        <v>AmyAKMungerKaylaNaz</v>
      </c>
      <c r="C419" t="s">
        <v>192</v>
      </c>
      <c r="D419" t="s">
        <v>194</v>
      </c>
      <c r="E419" t="s">
        <v>191</v>
      </c>
      <c r="F419" t="s">
        <v>195</v>
      </c>
      <c r="G419" t="s">
        <v>189</v>
      </c>
      <c r="H419" s="218" t="d">
        <v>PT0M3.000S</v>
      </c>
      <c r="I419">
        <v>0</v>
      </c>
      <c r="J419" s="220" t="s">
        <v>203</v>
      </c>
    </row>
    <row r="420" spans="2:10" x14ac:dyDescent="0.2">
      <c r="B420" t="str">
        <f>C420&amp;D420&amp;E420&amp;F420&amp;G420</f>
        <v>AmyMungerHaileyNazHallie</v>
      </c>
      <c r="C420" t="s">
        <v>192</v>
      </c>
      <c r="D420" t="s">
        <v>191</v>
      </c>
      <c r="E420" t="s">
        <v>190</v>
      </c>
      <c r="F420" t="s">
        <v>189</v>
      </c>
      <c r="G420" t="s">
        <v>188</v>
      </c>
      <c r="H420" s="218" t="d">
        <v>PT0M9.000S</v>
      </c>
      <c r="I420">
        <v>2</v>
      </c>
      <c r="J420" s="220" t="s">
        <v>203</v>
      </c>
    </row>
    <row r="421" spans="2:10" x14ac:dyDescent="0.2">
      <c r="B421" t="str">
        <f>C421&amp;D421&amp;E421&amp;F421&amp;G421</f>
        <v>AmyAKMungerKaylaNaz</v>
      </c>
      <c r="C421" t="s">
        <v>192</v>
      </c>
      <c r="D421" t="s">
        <v>194</v>
      </c>
      <c r="E421" t="s">
        <v>191</v>
      </c>
      <c r="F421" t="s">
        <v>195</v>
      </c>
      <c r="G421" t="s">
        <v>189</v>
      </c>
      <c r="H421" s="218" t="d">
        <v>PT0M6.000S</v>
      </c>
      <c r="I421">
        <v>0</v>
      </c>
      <c r="J421" s="220" t="s">
        <v>203</v>
      </c>
    </row>
    <row r="422" spans="2:10" x14ac:dyDescent="0.2">
      <c r="B422" t="str">
        <f>C422&amp;D422&amp;E422&amp;F422&amp;G422</f>
        <v>AmyMungerHaileyNazHallie</v>
      </c>
      <c r="C422" t="s">
        <v>192</v>
      </c>
      <c r="D422" t="s">
        <v>191</v>
      </c>
      <c r="E422" t="s">
        <v>190</v>
      </c>
      <c r="F422" t="s">
        <v>189</v>
      </c>
      <c r="G422" t="s">
        <v>188</v>
      </c>
      <c r="H422" s="218" t="d">
        <v>PT0M11.000S</v>
      </c>
      <c r="I422">
        <v>-2</v>
      </c>
      <c r="J422" s="220" t="s">
        <v>203</v>
      </c>
    </row>
    <row r="423" spans="2:10" x14ac:dyDescent="0.2">
      <c r="B423" t="str">
        <f>C423&amp;D423&amp;E423&amp;F423&amp;G423</f>
        <v>AmyMungerHaileyKaylaNaz</v>
      </c>
      <c r="C423" t="s">
        <v>192</v>
      </c>
      <c r="D423" t="s">
        <v>191</v>
      </c>
      <c r="E423" t="s">
        <v>190</v>
      </c>
      <c r="F423" t="s">
        <v>195</v>
      </c>
      <c r="G423" t="s">
        <v>189</v>
      </c>
      <c r="H423" s="218" t="d">
        <v>PT0M15.000S</v>
      </c>
      <c r="I423">
        <v>0</v>
      </c>
      <c r="J423" s="220" t="s">
        <v>203</v>
      </c>
    </row>
    <row r="424" spans="2:10" x14ac:dyDescent="0.2">
      <c r="B424" t="str">
        <f>C424&amp;D424&amp;E424&amp;F424&amp;G424</f>
        <v>AmyDejaMungerHaileyHallie</v>
      </c>
      <c r="C424" t="s">
        <v>192</v>
      </c>
      <c r="D424" t="s">
        <v>193</v>
      </c>
      <c r="E424" t="s">
        <v>191</v>
      </c>
      <c r="F424" t="s">
        <v>190</v>
      </c>
      <c r="G424" t="s">
        <v>188</v>
      </c>
      <c r="H424" s="218" t="d">
        <v>PT3M50.000S</v>
      </c>
      <c r="I424">
        <v>1</v>
      </c>
      <c r="J424" s="220" t="s">
        <v>197</v>
      </c>
    </row>
    <row r="425" spans="2:10" x14ac:dyDescent="0.2">
      <c r="B425" t="str">
        <f>C425&amp;D425&amp;E425&amp;F425&amp;G425</f>
        <v>AmyDejaMungerHaileyNaz</v>
      </c>
      <c r="C425" t="s">
        <v>192</v>
      </c>
      <c r="D425" t="s">
        <v>193</v>
      </c>
      <c r="E425" t="s">
        <v>191</v>
      </c>
      <c r="F425" t="s">
        <v>190</v>
      </c>
      <c r="G425" t="s">
        <v>189</v>
      </c>
      <c r="H425" s="218" t="d">
        <v>PT0M50.000S</v>
      </c>
      <c r="I425">
        <v>0</v>
      </c>
      <c r="J425" s="220" t="s">
        <v>197</v>
      </c>
    </row>
    <row r="426" spans="2:10" x14ac:dyDescent="0.2">
      <c r="B426" t="str">
        <f>C426&amp;D426&amp;E426&amp;F426&amp;G426</f>
        <v>DejaAKMungerKaylaNaz</v>
      </c>
      <c r="C426" t="s">
        <v>193</v>
      </c>
      <c r="D426" t="s">
        <v>194</v>
      </c>
      <c r="E426" t="s">
        <v>191</v>
      </c>
      <c r="F426" t="s">
        <v>195</v>
      </c>
      <c r="G426" t="s">
        <v>189</v>
      </c>
      <c r="H426" s="218" t="d">
        <v>PT2M10.000S</v>
      </c>
      <c r="I426">
        <v>2</v>
      </c>
      <c r="J426" s="220" t="s">
        <v>197</v>
      </c>
    </row>
    <row r="427" spans="2:10" x14ac:dyDescent="0.2">
      <c r="B427" t="str">
        <f>C427&amp;D427&amp;E427&amp;F427&amp;G427</f>
        <v>AmyAKMungerNazHallie</v>
      </c>
      <c r="C427" t="s">
        <v>192</v>
      </c>
      <c r="D427" t="s">
        <v>194</v>
      </c>
      <c r="E427" t="s">
        <v>191</v>
      </c>
      <c r="F427" t="s">
        <v>189</v>
      </c>
      <c r="G427" t="s">
        <v>188</v>
      </c>
      <c r="H427" s="218" t="d">
        <v>PT1M14.000S</v>
      </c>
      <c r="I427">
        <v>5</v>
      </c>
      <c r="J427" s="220" t="s">
        <v>197</v>
      </c>
    </row>
    <row r="428" spans="2:10" x14ac:dyDescent="0.2">
      <c r="B428" t="str">
        <f>C428&amp;D428&amp;E428&amp;F428&amp;G428</f>
        <v>AmyAKMungerHaileyHallie</v>
      </c>
      <c r="C428" t="s">
        <v>192</v>
      </c>
      <c r="D428" t="s">
        <v>194</v>
      </c>
      <c r="E428" t="s">
        <v>191</v>
      </c>
      <c r="F428" t="s">
        <v>190</v>
      </c>
      <c r="G428" t="s">
        <v>188</v>
      </c>
      <c r="H428" s="218" t="d">
        <v>PT0M52.000S</v>
      </c>
      <c r="I428">
        <v>0</v>
      </c>
      <c r="J428" s="220" t="s">
        <v>197</v>
      </c>
    </row>
    <row r="429" spans="2:10" x14ac:dyDescent="0.2">
      <c r="B429" t="str">
        <f>C429&amp;D429&amp;E429&amp;F429&amp;G429</f>
        <v>AmyAKHaileyNazHallie</v>
      </c>
      <c r="C429" t="s">
        <v>192</v>
      </c>
      <c r="D429" t="s">
        <v>194</v>
      </c>
      <c r="E429" t="s">
        <v>190</v>
      </c>
      <c r="F429" t="s">
        <v>189</v>
      </c>
      <c r="G429" t="s">
        <v>188</v>
      </c>
      <c r="H429" s="218" t="d">
        <v>PT0M15.000S</v>
      </c>
      <c r="I429">
        <v>0</v>
      </c>
      <c r="J429" s="220" t="s">
        <v>197</v>
      </c>
    </row>
    <row r="430" spans="2:10" x14ac:dyDescent="0.2">
      <c r="B430" t="str">
        <f>C430&amp;D430&amp;E430&amp;F430&amp;G430</f>
        <v>DejaAKHaileyNazHallie</v>
      </c>
      <c r="C430" t="s">
        <v>193</v>
      </c>
      <c r="D430" t="s">
        <v>194</v>
      </c>
      <c r="E430" t="s">
        <v>190</v>
      </c>
      <c r="F430" t="s">
        <v>189</v>
      </c>
      <c r="G430" t="s">
        <v>188</v>
      </c>
      <c r="H430" s="218" t="d">
        <v>PT0M48.000S</v>
      </c>
      <c r="I430">
        <v>-1</v>
      </c>
      <c r="J430" s="220" t="s">
        <v>197</v>
      </c>
    </row>
    <row r="431" spans="2:10" x14ac:dyDescent="0.2">
      <c r="B431" t="str">
        <f>C431&amp;D431&amp;E431&amp;F431&amp;G431</f>
        <v>DejaAKKaylaNazHallie</v>
      </c>
      <c r="C431" t="s">
        <v>193</v>
      </c>
      <c r="D431" t="s">
        <v>194</v>
      </c>
      <c r="E431" t="s">
        <v>195</v>
      </c>
      <c r="F431" t="s">
        <v>189</v>
      </c>
      <c r="G431" t="s">
        <v>188</v>
      </c>
      <c r="H431" s="218" t="d">
        <v>PT2M13.000S</v>
      </c>
      <c r="I431">
        <v>-2</v>
      </c>
      <c r="J431" s="220" t="s">
        <v>197</v>
      </c>
    </row>
    <row r="432" spans="2:10" x14ac:dyDescent="0.2">
      <c r="B432" t="str">
        <f>C432&amp;D432&amp;E432&amp;F432&amp;G432</f>
        <v>AmyMungerKaylaHaileyNaz</v>
      </c>
      <c r="C432" t="s">
        <v>192</v>
      </c>
      <c r="D432" t="s">
        <v>191</v>
      </c>
      <c r="E432" t="s">
        <v>195</v>
      </c>
      <c r="F432" t="s">
        <v>190</v>
      </c>
      <c r="G432" t="s">
        <v>189</v>
      </c>
      <c r="H432" s="218" t="d">
        <v>PT2M12.000S</v>
      </c>
      <c r="I432">
        <v>2</v>
      </c>
      <c r="J432" s="220" t="s">
        <v>197</v>
      </c>
    </row>
    <row r="433" spans="2:10" x14ac:dyDescent="0.2">
      <c r="B433" t="str">
        <f>C433&amp;D433&amp;E433&amp;F433&amp;G433</f>
        <v>AmyDejaMungerHaileyNaz</v>
      </c>
      <c r="C433" t="s">
        <v>192</v>
      </c>
      <c r="D433" t="s">
        <v>193</v>
      </c>
      <c r="E433" t="s">
        <v>191</v>
      </c>
      <c r="F433" t="s">
        <v>190</v>
      </c>
      <c r="G433" t="s">
        <v>189</v>
      </c>
      <c r="H433" s="218" t="d">
        <v>PT0M51.000S</v>
      </c>
      <c r="I433">
        <v>2</v>
      </c>
      <c r="J433" s="220" t="s">
        <v>197</v>
      </c>
    </row>
    <row r="434" spans="2:10" x14ac:dyDescent="0.2">
      <c r="B434" t="str">
        <f>C434&amp;D434&amp;E434&amp;F434&amp;G434</f>
        <v>AmyDejaMungerHaileyHallie</v>
      </c>
      <c r="C434" t="s">
        <v>192</v>
      </c>
      <c r="D434" t="s">
        <v>193</v>
      </c>
      <c r="E434" t="s">
        <v>191</v>
      </c>
      <c r="F434" t="s">
        <v>190</v>
      </c>
      <c r="G434" t="s">
        <v>188</v>
      </c>
      <c r="H434" s="218" t="d">
        <v>PT1M18.000S</v>
      </c>
      <c r="I434">
        <v>-1</v>
      </c>
      <c r="J434" s="220" t="s">
        <v>197</v>
      </c>
    </row>
    <row r="435" spans="2:10" x14ac:dyDescent="0.2">
      <c r="B435" t="str">
        <f>C435&amp;D435&amp;E435&amp;F435&amp;G435</f>
        <v>DejaAKMungerHaileyHallie</v>
      </c>
      <c r="C435" t="s">
        <v>193</v>
      </c>
      <c r="D435" t="s">
        <v>194</v>
      </c>
      <c r="E435" t="s">
        <v>191</v>
      </c>
      <c r="F435" t="s">
        <v>190</v>
      </c>
      <c r="G435" t="s">
        <v>188</v>
      </c>
      <c r="H435" s="218" t="d">
        <v>PT1M10.000S</v>
      </c>
      <c r="I435">
        <v>2</v>
      </c>
      <c r="J435" s="220" t="s">
        <v>197</v>
      </c>
    </row>
    <row r="436" spans="2:10" x14ac:dyDescent="0.2">
      <c r="B436" t="str">
        <f>C436&amp;D436&amp;E436&amp;F436&amp;G436</f>
        <v>DejaAKMungerNazHallie</v>
      </c>
      <c r="C436" t="s">
        <v>193</v>
      </c>
      <c r="D436" t="s">
        <v>194</v>
      </c>
      <c r="E436" t="s">
        <v>191</v>
      </c>
      <c r="F436" t="s">
        <v>189</v>
      </c>
      <c r="G436" t="s">
        <v>188</v>
      </c>
      <c r="H436" s="218" t="d">
        <v>PT0M13.000S</v>
      </c>
      <c r="I436">
        <v>0</v>
      </c>
      <c r="J436" s="220" t="s">
        <v>197</v>
      </c>
    </row>
    <row r="437" spans="2:10" x14ac:dyDescent="0.2">
      <c r="B437" t="str">
        <f>C437&amp;D437&amp;E437&amp;F437&amp;G437</f>
        <v>DejaAKMungerKaylaNaz</v>
      </c>
      <c r="C437" t="s">
        <v>193</v>
      </c>
      <c r="D437" t="s">
        <v>194</v>
      </c>
      <c r="E437" t="s">
        <v>191</v>
      </c>
      <c r="F437" t="s">
        <v>195</v>
      </c>
      <c r="G437" t="s">
        <v>189</v>
      </c>
      <c r="H437" s="218" t="d">
        <v>PT2M4.000S</v>
      </c>
      <c r="I437">
        <v>5</v>
      </c>
      <c r="J437" s="220" t="s">
        <v>197</v>
      </c>
    </row>
    <row r="438" spans="2:10" x14ac:dyDescent="0.2">
      <c r="B438" t="str">
        <f>C438&amp;D438&amp;E438&amp;F438&amp;G438</f>
        <v>AmyDejaMungerHaileyHallie</v>
      </c>
      <c r="C438" t="s">
        <v>192</v>
      </c>
      <c r="D438" t="s">
        <v>193</v>
      </c>
      <c r="E438" t="s">
        <v>191</v>
      </c>
      <c r="F438" t="s">
        <v>190</v>
      </c>
      <c r="G438" t="s">
        <v>188</v>
      </c>
      <c r="H438" s="218" t="d">
        <v>PT4M49.000S</v>
      </c>
      <c r="I438">
        <v>8</v>
      </c>
      <c r="J438" s="220" t="s">
        <v>197</v>
      </c>
    </row>
    <row r="439" spans="2:10" x14ac:dyDescent="0.2">
      <c r="B439" t="str">
        <f>C439&amp;D439&amp;E439&amp;F439&amp;G439</f>
        <v>AmyDejaMungerKaylaNaz</v>
      </c>
      <c r="C439" t="s">
        <v>192</v>
      </c>
      <c r="D439" t="s">
        <v>193</v>
      </c>
      <c r="E439" t="s">
        <v>191</v>
      </c>
      <c r="F439" t="s">
        <v>195</v>
      </c>
      <c r="G439" t="s">
        <v>189</v>
      </c>
      <c r="H439" s="218" t="d">
        <v>PT0M50.000S</v>
      </c>
      <c r="I439">
        <v>3</v>
      </c>
      <c r="J439" s="220" t="s">
        <v>197</v>
      </c>
    </row>
    <row r="440" spans="2:10" x14ac:dyDescent="0.2">
      <c r="B440" t="str">
        <f>C440&amp;D440&amp;E440&amp;F440&amp;G440</f>
        <v>AmyAKMungerKaylaNaz</v>
      </c>
      <c r="C440" t="s">
        <v>192</v>
      </c>
      <c r="D440" t="s">
        <v>194</v>
      </c>
      <c r="E440" t="s">
        <v>191</v>
      </c>
      <c r="F440" t="s">
        <v>195</v>
      </c>
      <c r="G440" t="s">
        <v>189</v>
      </c>
      <c r="H440" s="218" t="d">
        <v>PT0M51.000S</v>
      </c>
      <c r="I440">
        <v>-2</v>
      </c>
      <c r="J440" s="220" t="s">
        <v>197</v>
      </c>
    </row>
    <row r="441" spans="2:10" x14ac:dyDescent="0.2">
      <c r="B441" t="str">
        <f>C441&amp;D441&amp;E441&amp;F441&amp;G441</f>
        <v>AmyAKMungerKaylaNaz</v>
      </c>
      <c r="C441" t="s">
        <v>192</v>
      </c>
      <c r="D441" t="s">
        <v>194</v>
      </c>
      <c r="E441" t="s">
        <v>191</v>
      </c>
      <c r="F441" t="s">
        <v>195</v>
      </c>
      <c r="G441" t="s">
        <v>189</v>
      </c>
      <c r="H441" s="218" t="d">
        <v>PT0M56.000S</v>
      </c>
      <c r="I441">
        <v>2</v>
      </c>
      <c r="J441" s="220" t="s">
        <v>197</v>
      </c>
    </row>
    <row r="442" spans="2:10" x14ac:dyDescent="0.2">
      <c r="B442" t="str">
        <f>C442&amp;D442&amp;E442&amp;F442&amp;G442</f>
        <v>AmyDejaAKKaylaNaz</v>
      </c>
      <c r="C442" t="s">
        <v>192</v>
      </c>
      <c r="D442" t="s">
        <v>193</v>
      </c>
      <c r="E442" t="s">
        <v>194</v>
      </c>
      <c r="F442" t="s">
        <v>195</v>
      </c>
      <c r="G442" t="s">
        <v>189</v>
      </c>
      <c r="H442" s="218" t="d">
        <v>PT2M34.000S</v>
      </c>
      <c r="I442">
        <v>-7</v>
      </c>
      <c r="J442" s="220" t="s">
        <v>197</v>
      </c>
    </row>
    <row r="443" spans="2:10" x14ac:dyDescent="0.2">
      <c r="B443" t="str">
        <f>C443&amp;D443&amp;E443&amp;F443&amp;G443</f>
        <v>MungerTaylorHaileySamHallie</v>
      </c>
      <c r="C443" t="s">
        <v>191</v>
      </c>
      <c r="D443" t="s">
        <v>202</v>
      </c>
      <c r="E443" t="s">
        <v>190</v>
      </c>
      <c r="F443" t="s">
        <v>201</v>
      </c>
      <c r="G443" t="s">
        <v>188</v>
      </c>
      <c r="H443" s="218" t="d">
        <v>PT4M15.000S</v>
      </c>
      <c r="I443">
        <v>-2</v>
      </c>
      <c r="J443" s="220" t="s">
        <v>197</v>
      </c>
    </row>
    <row r="444" spans="2:10" x14ac:dyDescent="0.2">
      <c r="B444" t="str">
        <f>C444&amp;D444&amp;E444&amp;F444&amp;G444</f>
        <v>DanielleMungerTaylorSamHallie</v>
      </c>
      <c r="C444" t="s">
        <v>199</v>
      </c>
      <c r="D444" t="s">
        <v>191</v>
      </c>
      <c r="E444" t="s">
        <v>202</v>
      </c>
      <c r="F444" t="s">
        <v>201</v>
      </c>
      <c r="G444" t="s">
        <v>188</v>
      </c>
      <c r="H444" s="218" t="d">
        <v>PT0M56.000S</v>
      </c>
      <c r="I444">
        <v>0</v>
      </c>
      <c r="J444" s="220" t="s">
        <v>197</v>
      </c>
    </row>
    <row r="445" spans="2:10" x14ac:dyDescent="0.2">
      <c r="B445" t="str">
        <f>C445&amp;D445&amp;E445&amp;F445&amp;G445</f>
        <v>DanielleArielNazSamHallie</v>
      </c>
      <c r="C445" t="s">
        <v>199</v>
      </c>
      <c r="D445" t="s">
        <v>198</v>
      </c>
      <c r="E445" t="s">
        <v>189</v>
      </c>
      <c r="F445" t="s">
        <v>201</v>
      </c>
      <c r="G445" t="s">
        <v>188</v>
      </c>
      <c r="H445" s="218" t="d">
        <v>PT0M26.000S</v>
      </c>
      <c r="I445">
        <v>-2</v>
      </c>
      <c r="J445" s="220" t="s">
        <v>197</v>
      </c>
    </row>
    <row r="446" spans="2:10" x14ac:dyDescent="0.2">
      <c r="B446" t="str">
        <f>C446&amp;D446&amp;E446&amp;F446&amp;G446</f>
        <v>AmyArielEmilyNazHallie</v>
      </c>
      <c r="C446" t="s">
        <v>192</v>
      </c>
      <c r="D446" t="s">
        <v>198</v>
      </c>
      <c r="E446" t="s">
        <v>200</v>
      </c>
      <c r="F446" t="s">
        <v>189</v>
      </c>
      <c r="G446" t="s">
        <v>188</v>
      </c>
      <c r="H446" s="218" t="d">
        <v>PT0M51.000S</v>
      </c>
      <c r="I446">
        <v>-1</v>
      </c>
      <c r="J446" s="220" t="s">
        <v>197</v>
      </c>
    </row>
    <row r="447" spans="2:10" x14ac:dyDescent="0.2">
      <c r="B447" t="str">
        <f>C447&amp;D447&amp;E447&amp;F447&amp;G447</f>
        <v>AmyArielAKEmilyNaz</v>
      </c>
      <c r="C447" t="s">
        <v>192</v>
      </c>
      <c r="D447" t="s">
        <v>198</v>
      </c>
      <c r="E447" t="s">
        <v>194</v>
      </c>
      <c r="F447" t="s">
        <v>200</v>
      </c>
      <c r="G447" t="s">
        <v>189</v>
      </c>
      <c r="H447" s="218" t="d">
        <v>PT1M19.000S</v>
      </c>
      <c r="I447">
        <v>-5</v>
      </c>
      <c r="J447" s="220" t="s">
        <v>197</v>
      </c>
    </row>
    <row r="448" spans="2:10" x14ac:dyDescent="0.2">
      <c r="B448" t="str">
        <f>C448&amp;D448&amp;E448&amp;F448&amp;G448</f>
        <v>AmyDejaAKEmilyNaz</v>
      </c>
      <c r="C448" t="s">
        <v>192</v>
      </c>
      <c r="D448" t="s">
        <v>193</v>
      </c>
      <c r="E448" t="s">
        <v>194</v>
      </c>
      <c r="F448" t="s">
        <v>200</v>
      </c>
      <c r="G448" t="s">
        <v>189</v>
      </c>
      <c r="H448" s="218" t="d">
        <v>PT0M14.000S</v>
      </c>
      <c r="I448">
        <v>0</v>
      </c>
      <c r="J448" s="220" t="s">
        <v>197</v>
      </c>
    </row>
    <row r="449" spans="2:11" x14ac:dyDescent="0.2">
      <c r="B449" t="str">
        <f>C449&amp;D449&amp;E449&amp;F449&amp;G449</f>
        <v>AmyDejaAKKaylaNaz</v>
      </c>
      <c r="C449" t="s">
        <v>192</v>
      </c>
      <c r="D449" t="s">
        <v>193</v>
      </c>
      <c r="E449" t="s">
        <v>194</v>
      </c>
      <c r="F449" t="s">
        <v>195</v>
      </c>
      <c r="G449" t="s">
        <v>189</v>
      </c>
      <c r="H449" s="218" t="d">
        <v>PT1M59.000S</v>
      </c>
      <c r="I449">
        <v>1</v>
      </c>
      <c r="J449" s="220" t="s">
        <v>197</v>
      </c>
    </row>
    <row r="450" spans="2:11" x14ac:dyDescent="0.2">
      <c r="B450" t="str">
        <f>C450&amp;D450&amp;E450&amp;F450&amp;G450</f>
        <v>AmyDejaMungerHaileyHallie</v>
      </c>
      <c r="C450" t="s">
        <v>192</v>
      </c>
      <c r="D450" t="s">
        <v>193</v>
      </c>
      <c r="E450" t="s">
        <v>191</v>
      </c>
      <c r="F450" t="s">
        <v>190</v>
      </c>
      <c r="G450" t="s">
        <v>188</v>
      </c>
      <c r="H450" s="218" t="d">
        <v>PT5M11.000S</v>
      </c>
      <c r="I450">
        <v>-1</v>
      </c>
      <c r="J450" s="220" t="s">
        <v>197</v>
      </c>
      <c r="K450" s="220" t="s">
        <v>196</v>
      </c>
    </row>
    <row r="451" spans="2:11" x14ac:dyDescent="0.2">
      <c r="B451" t="str">
        <f>C451&amp;D451&amp;E451&amp;F451&amp;G451</f>
        <v>AmyAKMungerNazHallie</v>
      </c>
      <c r="C451" t="s">
        <v>192</v>
      </c>
      <c r="D451" t="s">
        <v>194</v>
      </c>
      <c r="E451" t="s">
        <v>191</v>
      </c>
      <c r="F451" t="s">
        <v>189</v>
      </c>
      <c r="G451" t="s">
        <v>188</v>
      </c>
      <c r="H451" s="218" t="d">
        <v>PT0M34.000S</v>
      </c>
      <c r="I451">
        <v>2</v>
      </c>
      <c r="J451" s="220" t="s">
        <v>197</v>
      </c>
    </row>
    <row r="452" spans="2:11" x14ac:dyDescent="0.2">
      <c r="B452" t="str">
        <f>C452&amp;D452&amp;E452&amp;F452&amp;G452</f>
        <v>AmyAKMungerKaylaNaz</v>
      </c>
      <c r="C452" t="s">
        <v>192</v>
      </c>
      <c r="D452" t="s">
        <v>194</v>
      </c>
      <c r="E452" t="s">
        <v>191</v>
      </c>
      <c r="F452" t="s">
        <v>195</v>
      </c>
      <c r="G452" t="s">
        <v>189</v>
      </c>
      <c r="H452" s="218" t="d">
        <v>PT0M54.000S</v>
      </c>
      <c r="I452">
        <v>1</v>
      </c>
      <c r="J452" s="220" t="s">
        <v>197</v>
      </c>
    </row>
    <row r="453" spans="2:11" x14ac:dyDescent="0.2">
      <c r="B453" t="str">
        <f>C453&amp;D453&amp;E453&amp;F453&amp;G453</f>
        <v>AmyAKMungerHaileyNaz</v>
      </c>
      <c r="C453" t="s">
        <v>192</v>
      </c>
      <c r="D453" t="s">
        <v>194</v>
      </c>
      <c r="E453" t="s">
        <v>191</v>
      </c>
      <c r="F453" t="s">
        <v>190</v>
      </c>
      <c r="G453" t="s">
        <v>189</v>
      </c>
      <c r="H453" s="218" t="d">
        <v>PT2M5.000S</v>
      </c>
      <c r="I453">
        <v>0</v>
      </c>
      <c r="J453" s="220" t="s">
        <v>197</v>
      </c>
    </row>
    <row r="454" spans="2:11" x14ac:dyDescent="0.2">
      <c r="B454" t="str">
        <f>C454&amp;D454&amp;E454&amp;F454&amp;G454</f>
        <v>DejaAKMungerHaileyNaz</v>
      </c>
      <c r="C454" t="s">
        <v>193</v>
      </c>
      <c r="D454" t="s">
        <v>194</v>
      </c>
      <c r="E454" t="s">
        <v>191</v>
      </c>
      <c r="F454" t="s">
        <v>190</v>
      </c>
      <c r="G454" t="s">
        <v>189</v>
      </c>
      <c r="H454" s="218" t="d">
        <v>PT1M16.000S</v>
      </c>
      <c r="I454">
        <v>3</v>
      </c>
      <c r="J454" s="220" t="s">
        <v>197</v>
      </c>
    </row>
    <row r="455" spans="2:11" x14ac:dyDescent="0.2">
      <c r="B455" t="str">
        <f>C455&amp;D455&amp;E455&amp;F455&amp;G455</f>
        <v>AmyDejaAKHaileyHallie</v>
      </c>
      <c r="C455" t="s">
        <v>192</v>
      </c>
      <c r="D455" t="s">
        <v>193</v>
      </c>
      <c r="E455" t="s">
        <v>194</v>
      </c>
      <c r="F455" t="s">
        <v>190</v>
      </c>
      <c r="G455" t="s">
        <v>188</v>
      </c>
      <c r="H455" s="218" t="d">
        <v>PT1M15.000S</v>
      </c>
      <c r="I455">
        <v>2</v>
      </c>
      <c r="J455" s="220" t="s">
        <v>197</v>
      </c>
    </row>
    <row r="456" spans="2:11" x14ac:dyDescent="0.2">
      <c r="B456" t="str">
        <f>C456&amp;D456&amp;E456&amp;F456&amp;G456</f>
        <v>AmyDejaMungerHaileyHallie</v>
      </c>
      <c r="C456" t="s">
        <v>192</v>
      </c>
      <c r="D456" t="s">
        <v>193</v>
      </c>
      <c r="E456" t="s">
        <v>191</v>
      </c>
      <c r="F456" t="s">
        <v>190</v>
      </c>
      <c r="G456" t="s">
        <v>188</v>
      </c>
      <c r="H456" s="218" t="d">
        <v>PT3M21.000S</v>
      </c>
      <c r="I456">
        <v>-5</v>
      </c>
      <c r="J456" s="220" t="s">
        <v>197</v>
      </c>
    </row>
    <row r="457" spans="2:11" x14ac:dyDescent="0.2">
      <c r="B457" t="str">
        <f>C457&amp;D457&amp;E457&amp;F457&amp;G457</f>
        <v>AmyDejaMungerHaileyNaz</v>
      </c>
      <c r="C457" t="s">
        <v>192</v>
      </c>
      <c r="D457" t="s">
        <v>193</v>
      </c>
      <c r="E457" t="s">
        <v>191</v>
      </c>
      <c r="F457" t="s">
        <v>190</v>
      </c>
      <c r="G457" t="s">
        <v>189</v>
      </c>
      <c r="H457" s="218" t="d">
        <v>PT1M49.000S</v>
      </c>
      <c r="I457">
        <v>2</v>
      </c>
      <c r="J457" s="220" t="s">
        <v>197</v>
      </c>
    </row>
    <row r="458" spans="2:11" x14ac:dyDescent="0.2">
      <c r="B458" t="str">
        <f>C458&amp;D458&amp;E458&amp;F458&amp;G458</f>
        <v>AmyAKMungerKaylaNaz</v>
      </c>
      <c r="C458" t="s">
        <v>192</v>
      </c>
      <c r="D458" t="s">
        <v>194</v>
      </c>
      <c r="E458" t="s">
        <v>191</v>
      </c>
      <c r="F458" t="s">
        <v>195</v>
      </c>
      <c r="G458" t="s">
        <v>189</v>
      </c>
      <c r="H458" s="218" t="d">
        <v>PT0M35.000S</v>
      </c>
      <c r="I458">
        <v>0</v>
      </c>
      <c r="J458" s="220" t="s">
        <v>197</v>
      </c>
    </row>
    <row r="459" spans="2:11" x14ac:dyDescent="0.2">
      <c r="B459" t="str">
        <f>C459&amp;D459&amp;E459&amp;F459&amp;G459</f>
        <v>DejaAKMungerKaylaNaz</v>
      </c>
      <c r="C459" t="s">
        <v>193</v>
      </c>
      <c r="D459" t="s">
        <v>194</v>
      </c>
      <c r="E459" t="s">
        <v>191</v>
      </c>
      <c r="F459" t="s">
        <v>195</v>
      </c>
      <c r="G459" t="s">
        <v>189</v>
      </c>
      <c r="H459" s="218" t="d">
        <v>PT2M16.000S</v>
      </c>
      <c r="I459">
        <v>-3</v>
      </c>
      <c r="J459" s="220" t="s">
        <v>197</v>
      </c>
    </row>
    <row r="460" spans="2:11" x14ac:dyDescent="0.2">
      <c r="B460" t="str">
        <f>C460&amp;D460&amp;E460&amp;F460&amp;G460</f>
        <v>AmyDejaAKKaylaNaz</v>
      </c>
      <c r="C460" t="s">
        <v>192</v>
      </c>
      <c r="D460" t="s">
        <v>193</v>
      </c>
      <c r="E460" t="s">
        <v>194</v>
      </c>
      <c r="F460" t="s">
        <v>195</v>
      </c>
      <c r="G460" t="s">
        <v>189</v>
      </c>
      <c r="H460" s="218" t="d">
        <v>PT0M22.000S</v>
      </c>
      <c r="I460">
        <v>-2</v>
      </c>
      <c r="J460" s="220" t="s">
        <v>197</v>
      </c>
    </row>
    <row r="461" spans="2:11" x14ac:dyDescent="0.2">
      <c r="B461" t="str">
        <f>C461&amp;D461&amp;E461&amp;F461&amp;G461</f>
        <v>AmyDejaAKHaileyNaz</v>
      </c>
      <c r="C461" t="s">
        <v>192</v>
      </c>
      <c r="D461" t="s">
        <v>193</v>
      </c>
      <c r="E461" t="s">
        <v>194</v>
      </c>
      <c r="F461" t="s">
        <v>190</v>
      </c>
      <c r="G461" t="s">
        <v>189</v>
      </c>
      <c r="H461" s="218" t="d">
        <v>PT0M21.000S</v>
      </c>
      <c r="I461">
        <v>0</v>
      </c>
      <c r="J461" s="220" t="s">
        <v>197</v>
      </c>
    </row>
    <row r="462" spans="2:11" x14ac:dyDescent="0.2">
      <c r="B462" t="str">
        <f>C462&amp;D462&amp;E462&amp;F462&amp;G462</f>
        <v>AmyDejaAKKaylaNaz</v>
      </c>
      <c r="C462" t="s">
        <v>192</v>
      </c>
      <c r="D462" t="s">
        <v>193</v>
      </c>
      <c r="E462" t="s">
        <v>194</v>
      </c>
      <c r="F462" t="s">
        <v>195</v>
      </c>
      <c r="G462" t="s">
        <v>189</v>
      </c>
      <c r="H462" s="218" t="d">
        <v>PT0M1.000S</v>
      </c>
      <c r="I462">
        <v>0</v>
      </c>
      <c r="J462" s="220" t="s">
        <v>197</v>
      </c>
    </row>
    <row r="463" spans="2:11" x14ac:dyDescent="0.2">
      <c r="B463" t="str">
        <f>C463&amp;D463&amp;E463&amp;F463&amp;G463</f>
        <v>AmyDejaMungerHaileyHallie</v>
      </c>
      <c r="C463" t="s">
        <v>192</v>
      </c>
      <c r="D463" t="s">
        <v>193</v>
      </c>
      <c r="E463" t="s">
        <v>191</v>
      </c>
      <c r="F463" t="s">
        <v>190</v>
      </c>
      <c r="G463" t="s">
        <v>188</v>
      </c>
      <c r="H463" s="218" t="d">
        <v>PT4M55.000S</v>
      </c>
      <c r="I463">
        <v>5</v>
      </c>
      <c r="J463" s="220" t="s">
        <v>197</v>
      </c>
    </row>
    <row r="464" spans="2:11" x14ac:dyDescent="0.2">
      <c r="B464" t="str">
        <f>C464&amp;D464&amp;E464&amp;F464&amp;G464</f>
        <v>AmyDejaMungerNazHallie</v>
      </c>
      <c r="C464" t="s">
        <v>192</v>
      </c>
      <c r="D464" t="s">
        <v>193</v>
      </c>
      <c r="E464" t="s">
        <v>191</v>
      </c>
      <c r="F464" t="s">
        <v>189</v>
      </c>
      <c r="G464" t="s">
        <v>188</v>
      </c>
      <c r="H464" s="218" t="d">
        <v>PT1M4.000S</v>
      </c>
      <c r="I464">
        <v>0</v>
      </c>
      <c r="J464" s="220" t="s">
        <v>197</v>
      </c>
    </row>
    <row r="465" spans="2:10" x14ac:dyDescent="0.2">
      <c r="B465" t="str">
        <f>C465&amp;D465&amp;E465&amp;F465&amp;G465</f>
        <v>AmyAKMungerNazHallie</v>
      </c>
      <c r="C465" t="s">
        <v>192</v>
      </c>
      <c r="D465" t="s">
        <v>194</v>
      </c>
      <c r="E465" t="s">
        <v>191</v>
      </c>
      <c r="F465" t="s">
        <v>189</v>
      </c>
      <c r="G465" t="s">
        <v>188</v>
      </c>
      <c r="H465" s="218" t="d">
        <v>PT3M57.000S</v>
      </c>
      <c r="I465">
        <v>-3</v>
      </c>
      <c r="J465" s="220" t="s">
        <v>197</v>
      </c>
    </row>
    <row r="466" spans="2:10" x14ac:dyDescent="0.2">
      <c r="B466" t="str">
        <f>C466&amp;D466&amp;E466&amp;F466&amp;G466</f>
        <v>AmyDejaAKKaylaNaz</v>
      </c>
      <c r="C466" t="s">
        <v>192</v>
      </c>
      <c r="D466" t="s">
        <v>193</v>
      </c>
      <c r="E466" t="s">
        <v>194</v>
      </c>
      <c r="F466" t="s">
        <v>195</v>
      </c>
      <c r="G466" t="s">
        <v>189</v>
      </c>
      <c r="H466" s="218" t="d">
        <v>PT0M4.000S</v>
      </c>
      <c r="I466">
        <v>0</v>
      </c>
      <c r="J466" s="220" t="s">
        <v>197</v>
      </c>
    </row>
    <row r="467" spans="2:10" x14ac:dyDescent="0.2">
      <c r="B467" t="str">
        <f>C467&amp;D467&amp;E467&amp;F467&amp;G467</f>
        <v>AmyDejaHaileyKaylaNaz</v>
      </c>
      <c r="C467" t="s">
        <v>192</v>
      </c>
      <c r="D467" t="s">
        <v>193</v>
      </c>
      <c r="E467" t="s">
        <v>190</v>
      </c>
      <c r="F467" t="s">
        <v>195</v>
      </c>
      <c r="G467" t="s">
        <v>189</v>
      </c>
      <c r="H467" s="218" t="d">
        <v>PT1M35.000S</v>
      </c>
      <c r="I467">
        <v>-1</v>
      </c>
      <c r="J467" s="220" t="s">
        <v>197</v>
      </c>
    </row>
    <row r="468" spans="2:10" x14ac:dyDescent="0.2">
      <c r="B468" t="str">
        <f>C468&amp;D468&amp;E468&amp;F468&amp;G468</f>
        <v>DejaMungerHaileyKaylaNaz</v>
      </c>
      <c r="C468" t="s">
        <v>193</v>
      </c>
      <c r="D468" t="s">
        <v>191</v>
      </c>
      <c r="E468" t="s">
        <v>190</v>
      </c>
      <c r="F468" t="s">
        <v>195</v>
      </c>
      <c r="G468" t="s">
        <v>189</v>
      </c>
      <c r="H468" s="218" t="d">
        <v>PT1M20.000S</v>
      </c>
      <c r="I468">
        <v>2</v>
      </c>
      <c r="J468" s="220" t="s">
        <v>197</v>
      </c>
    </row>
    <row r="469" spans="2:10" x14ac:dyDescent="0.2">
      <c r="B469" t="str">
        <f>C469&amp;D469&amp;E469&amp;F469&amp;G469</f>
        <v>DejaMungerKaylaNazHallie</v>
      </c>
      <c r="C469" t="s">
        <v>193</v>
      </c>
      <c r="D469" t="s">
        <v>191</v>
      </c>
      <c r="E469" t="s">
        <v>195</v>
      </c>
      <c r="F469" t="s">
        <v>189</v>
      </c>
      <c r="G469" t="s">
        <v>188</v>
      </c>
      <c r="H469" s="218" t="d">
        <v>PT0M41.000S</v>
      </c>
      <c r="I469">
        <v>0</v>
      </c>
      <c r="J469" s="220" t="s">
        <v>197</v>
      </c>
    </row>
    <row r="470" spans="2:10" x14ac:dyDescent="0.2">
      <c r="B470" t="str">
        <f>C470&amp;D470&amp;E470&amp;F470&amp;G470</f>
        <v>AmyDejaMungerNazHallie</v>
      </c>
      <c r="C470" t="s">
        <v>192</v>
      </c>
      <c r="D470" t="s">
        <v>193</v>
      </c>
      <c r="E470" t="s">
        <v>191</v>
      </c>
      <c r="F470" t="s">
        <v>189</v>
      </c>
      <c r="G470" t="s">
        <v>188</v>
      </c>
      <c r="H470" s="218" t="d">
        <v>PT5M29.000S</v>
      </c>
      <c r="I470">
        <v>-2</v>
      </c>
      <c r="J470" s="220" t="s">
        <v>197</v>
      </c>
    </row>
    <row r="471" spans="2:10" x14ac:dyDescent="0.2">
      <c r="B471" t="str">
        <f>C471&amp;D471&amp;E471&amp;F471&amp;G471</f>
        <v>AmyMungerHaileyNazHallie</v>
      </c>
      <c r="C471" t="s">
        <v>192</v>
      </c>
      <c r="D471" t="s">
        <v>191</v>
      </c>
      <c r="E471" t="s">
        <v>190</v>
      </c>
      <c r="F471" t="s">
        <v>189</v>
      </c>
      <c r="G471" t="s">
        <v>188</v>
      </c>
      <c r="H471" s="218" t="d">
        <v>PT0M22.000S</v>
      </c>
      <c r="I471">
        <v>2</v>
      </c>
      <c r="J471" s="220" t="s">
        <v>197</v>
      </c>
    </row>
    <row r="472" spans="2:10" x14ac:dyDescent="0.2">
      <c r="B472" t="str">
        <f>C472&amp;D472&amp;E472&amp;F472&amp;G472</f>
        <v>AmyDejaMungerNazHallie</v>
      </c>
      <c r="C472" t="s">
        <v>192</v>
      </c>
      <c r="D472" t="s">
        <v>193</v>
      </c>
      <c r="E472" t="s">
        <v>191</v>
      </c>
      <c r="F472" t="s">
        <v>189</v>
      </c>
      <c r="G472" t="s">
        <v>188</v>
      </c>
      <c r="H472" s="218" t="d">
        <v>PT0M30.000S</v>
      </c>
      <c r="I472">
        <v>-2</v>
      </c>
      <c r="J472" s="220" t="s">
        <v>197</v>
      </c>
    </row>
    <row r="473" spans="2:10" x14ac:dyDescent="0.2">
      <c r="B473" t="str">
        <f>C473&amp;D473&amp;E473&amp;F473&amp;G473</f>
        <v>AmyDejaMungerKaylaNaz</v>
      </c>
      <c r="C473" t="s">
        <v>192</v>
      </c>
      <c r="D473" t="s">
        <v>193</v>
      </c>
      <c r="E473" t="s">
        <v>191</v>
      </c>
      <c r="F473" t="s">
        <v>195</v>
      </c>
      <c r="G473" t="s">
        <v>189</v>
      </c>
      <c r="H473" s="218" t="d">
        <v>PT0M3.000S</v>
      </c>
      <c r="I473">
        <v>0</v>
      </c>
      <c r="J473" s="220" t="s">
        <v>197</v>
      </c>
    </row>
    <row r="474" spans="2:10" x14ac:dyDescent="0.2">
      <c r="B474" t="str">
        <f>C474&amp;D474&amp;E474&amp;F474&amp;G474</f>
        <v>AmyDejaMungerHaileyHallie</v>
      </c>
      <c r="C474" t="s">
        <v>192</v>
      </c>
      <c r="D474" t="s">
        <v>193</v>
      </c>
      <c r="E474" t="s">
        <v>191</v>
      </c>
      <c r="F474" t="s">
        <v>190</v>
      </c>
      <c r="G474" t="s">
        <v>188</v>
      </c>
      <c r="H474" s="218" t="d">
        <v>PT1M13.000S</v>
      </c>
      <c r="I474">
        <v>1</v>
      </c>
      <c r="J474" s="220" t="s">
        <v>197</v>
      </c>
    </row>
    <row r="475" spans="2:10" x14ac:dyDescent="0.2">
      <c r="B475" t="str">
        <f>C475&amp;D475&amp;E475&amp;F475&amp;G475</f>
        <v>AmyMungerHaileyNazHallie</v>
      </c>
      <c r="C475" t="s">
        <v>192</v>
      </c>
      <c r="D475" t="s">
        <v>191</v>
      </c>
      <c r="E475" t="s">
        <v>190</v>
      </c>
      <c r="F475" t="s">
        <v>189</v>
      </c>
      <c r="G475" t="s">
        <v>188</v>
      </c>
      <c r="H475" s="218" t="d">
        <v>PT2M14.000S</v>
      </c>
      <c r="I475">
        <v>2</v>
      </c>
      <c r="J475" s="220" t="s">
        <v>197</v>
      </c>
    </row>
    <row r="476" spans="2:10" x14ac:dyDescent="0.2">
      <c r="B476" t="str">
        <f>C476&amp;D476&amp;E476&amp;F476&amp;G476</f>
        <v>AmyDejaMungerNazHallie</v>
      </c>
      <c r="C476" t="s">
        <v>192</v>
      </c>
      <c r="D476" t="s">
        <v>193</v>
      </c>
      <c r="E476" t="s">
        <v>191</v>
      </c>
      <c r="F476" t="s">
        <v>189</v>
      </c>
      <c r="G476" t="s">
        <v>188</v>
      </c>
      <c r="H476" s="218" t="d">
        <v>PT1M30.000S</v>
      </c>
      <c r="I476">
        <v>-3</v>
      </c>
      <c r="J476" s="220" t="s">
        <v>197</v>
      </c>
    </row>
    <row r="477" spans="2:10" x14ac:dyDescent="0.2">
      <c r="B477" t="str">
        <f>C477&amp;D477&amp;E477&amp;F477&amp;G477</f>
        <v>AmyMungerHaileyNazHallie</v>
      </c>
      <c r="C477" t="s">
        <v>192</v>
      </c>
      <c r="D477" t="s">
        <v>191</v>
      </c>
      <c r="E477" t="s">
        <v>190</v>
      </c>
      <c r="F477" t="s">
        <v>189</v>
      </c>
      <c r="G477" t="s">
        <v>188</v>
      </c>
      <c r="H477" s="218" t="d">
        <v>PT0M51.000S</v>
      </c>
      <c r="I477">
        <v>0</v>
      </c>
      <c r="J477" s="220" t="s">
        <v>197</v>
      </c>
    </row>
    <row r="478" spans="2:10" x14ac:dyDescent="0.2">
      <c r="B478" t="str">
        <f>C478&amp;D478&amp;E478&amp;F478&amp;G478</f>
        <v>AmyDejaMungerNazHallie</v>
      </c>
      <c r="C478" t="s">
        <v>192</v>
      </c>
      <c r="D478" t="s">
        <v>193</v>
      </c>
      <c r="E478" t="s">
        <v>191</v>
      </c>
      <c r="F478" t="s">
        <v>189</v>
      </c>
      <c r="G478" t="s">
        <v>188</v>
      </c>
      <c r="H478" s="218" t="d">
        <v>PT3M4.000S</v>
      </c>
      <c r="I478">
        <v>2</v>
      </c>
      <c r="J478" s="220" t="s">
        <v>197</v>
      </c>
    </row>
    <row r="479" spans="2:10" x14ac:dyDescent="0.2">
      <c r="B479" t="str">
        <f>C479&amp;D479&amp;E479&amp;F479&amp;G479</f>
        <v>AmyMungerHaileyNazHallie</v>
      </c>
      <c r="C479" t="s">
        <v>192</v>
      </c>
      <c r="D479" t="s">
        <v>191</v>
      </c>
      <c r="E479" t="s">
        <v>190</v>
      </c>
      <c r="F479" t="s">
        <v>189</v>
      </c>
      <c r="G479" t="s">
        <v>188</v>
      </c>
      <c r="H479" s="218" t="d">
        <v>PT0M36.000S</v>
      </c>
      <c r="I479">
        <v>2</v>
      </c>
      <c r="J479" s="220" t="s">
        <v>197</v>
      </c>
    </row>
    <row r="480" spans="2:10" x14ac:dyDescent="0.2">
      <c r="B480" t="str">
        <f>C480&amp;D480&amp;E480&amp;F480&amp;G480</f>
        <v>AmyDejaMungerKaylaNaz</v>
      </c>
      <c r="C480" t="s">
        <v>192</v>
      </c>
      <c r="D480" t="s">
        <v>193</v>
      </c>
      <c r="E480" t="s">
        <v>191</v>
      </c>
      <c r="F480" t="s">
        <v>195</v>
      </c>
      <c r="G480" t="s">
        <v>189</v>
      </c>
      <c r="H480" s="218" t="d">
        <v>PT0M19.000S</v>
      </c>
      <c r="I480">
        <v>3</v>
      </c>
      <c r="J480" s="220" t="s">
        <v>197</v>
      </c>
    </row>
    <row r="481" spans="2:11" x14ac:dyDescent="0.2">
      <c r="B481" t="str">
        <f>C481&amp;D481&amp;E481&amp;F481&amp;G481</f>
        <v>DejaDanielleArielKaylaNaz</v>
      </c>
      <c r="C481" t="s">
        <v>193</v>
      </c>
      <c r="D481" t="s">
        <v>199</v>
      </c>
      <c r="E481" t="s">
        <v>198</v>
      </c>
      <c r="F481" t="s">
        <v>195</v>
      </c>
      <c r="G481" t="s">
        <v>189</v>
      </c>
      <c r="H481" s="218" t="d">
        <v>PT0M13.000S</v>
      </c>
      <c r="I481">
        <v>1</v>
      </c>
      <c r="J481" s="220" t="s">
        <v>197</v>
      </c>
    </row>
    <row r="482" spans="2:11" x14ac:dyDescent="0.2">
      <c r="B482" t="str">
        <f>C482&amp;D482&amp;E482&amp;F482&amp;G482</f>
        <v>AmyDejaMungerHaileyHallie</v>
      </c>
      <c r="C482" t="s">
        <v>192</v>
      </c>
      <c r="D482" t="s">
        <v>193</v>
      </c>
      <c r="E482" t="s">
        <v>191</v>
      </c>
      <c r="F482" t="s">
        <v>190</v>
      </c>
      <c r="G482" t="s">
        <v>188</v>
      </c>
      <c r="H482" s="218" t="d">
        <v>PT5M3.000S</v>
      </c>
      <c r="I482">
        <v>-3</v>
      </c>
      <c r="J482" s="220" t="s">
        <v>187</v>
      </c>
      <c r="K482" s="220" t="s">
        <v>196</v>
      </c>
    </row>
    <row r="483" spans="2:11" x14ac:dyDescent="0.2">
      <c r="B483" t="str">
        <f>C483&amp;D483&amp;E483&amp;F483&amp;G483</f>
        <v>AmyDejaMungerKaylaNaz</v>
      </c>
      <c r="C483" t="s">
        <v>192</v>
      </c>
      <c r="D483" t="s">
        <v>193</v>
      </c>
      <c r="E483" t="s">
        <v>191</v>
      </c>
      <c r="F483" t="s">
        <v>195</v>
      </c>
      <c r="G483" t="s">
        <v>189</v>
      </c>
      <c r="H483" s="218" t="d">
        <v>PT0M57.000S</v>
      </c>
      <c r="I483">
        <v>0</v>
      </c>
      <c r="J483" s="220" t="s">
        <v>187</v>
      </c>
    </row>
    <row r="484" spans="2:11" x14ac:dyDescent="0.2">
      <c r="B484" t="str">
        <f>C484&amp;D484&amp;E484&amp;F484&amp;G484</f>
        <v>AmyDejaAKKaylaNaz</v>
      </c>
      <c r="C484" t="s">
        <v>192</v>
      </c>
      <c r="D484" t="s">
        <v>193</v>
      </c>
      <c r="E484" t="s">
        <v>194</v>
      </c>
      <c r="F484" t="s">
        <v>195</v>
      </c>
      <c r="G484" t="s">
        <v>189</v>
      </c>
      <c r="H484" s="218" t="d">
        <v>PT1M2.000S</v>
      </c>
      <c r="I484">
        <v>0</v>
      </c>
      <c r="J484" s="220" t="s">
        <v>187</v>
      </c>
    </row>
    <row r="485" spans="2:11" x14ac:dyDescent="0.2">
      <c r="B485" t="str">
        <f>C485&amp;D485&amp;E485&amp;F485&amp;G485</f>
        <v>AmyAKMungerKaylaNaz</v>
      </c>
      <c r="C485" t="s">
        <v>192</v>
      </c>
      <c r="D485" t="s">
        <v>194</v>
      </c>
      <c r="E485" t="s">
        <v>191</v>
      </c>
      <c r="F485" t="s">
        <v>195</v>
      </c>
      <c r="G485" t="s">
        <v>189</v>
      </c>
      <c r="H485" s="218" t="d">
        <v>PT1M6.000S</v>
      </c>
      <c r="I485">
        <v>-1</v>
      </c>
      <c r="J485" s="220" t="s">
        <v>187</v>
      </c>
    </row>
    <row r="486" spans="2:11" x14ac:dyDescent="0.2">
      <c r="B486" t="str">
        <f>C486&amp;D486&amp;E486&amp;F486&amp;G486</f>
        <v>AmyAKMungerNazHallie</v>
      </c>
      <c r="C486" t="s">
        <v>192</v>
      </c>
      <c r="D486" t="s">
        <v>194</v>
      </c>
      <c r="E486" t="s">
        <v>191</v>
      </c>
      <c r="F486" t="s">
        <v>189</v>
      </c>
      <c r="G486" t="s">
        <v>188</v>
      </c>
      <c r="H486" s="218" t="d">
        <v>PT0M34.000S</v>
      </c>
      <c r="I486">
        <v>2</v>
      </c>
      <c r="J486" s="220" t="s">
        <v>187</v>
      </c>
    </row>
    <row r="487" spans="2:11" x14ac:dyDescent="0.2">
      <c r="B487" t="str">
        <f>C487&amp;D487&amp;E487&amp;F487&amp;G487</f>
        <v>AmyMungerAKHaileyHallie</v>
      </c>
      <c r="C487" t="s">
        <v>192</v>
      </c>
      <c r="D487" t="s">
        <v>191</v>
      </c>
      <c r="E487" t="s">
        <v>194</v>
      </c>
      <c r="F487" t="s">
        <v>190</v>
      </c>
      <c r="G487" t="s">
        <v>188</v>
      </c>
      <c r="H487" s="218" t="d">
        <v>PT1M13.000S</v>
      </c>
      <c r="I487">
        <v>0</v>
      </c>
      <c r="J487" s="220" t="s">
        <v>187</v>
      </c>
    </row>
    <row r="488" spans="2:11" x14ac:dyDescent="0.2">
      <c r="B488" t="str">
        <f>C488&amp;D488&amp;E488&amp;F488&amp;G488</f>
        <v>AmyAKKaylaHaileyNaz</v>
      </c>
      <c r="C488" t="s">
        <v>192</v>
      </c>
      <c r="D488" t="s">
        <v>194</v>
      </c>
      <c r="E488" t="s">
        <v>195</v>
      </c>
      <c r="F488" t="s">
        <v>190</v>
      </c>
      <c r="G488" t="s">
        <v>189</v>
      </c>
      <c r="H488" s="218" t="d">
        <v>PT0M5.000S</v>
      </c>
      <c r="I488">
        <v>0</v>
      </c>
      <c r="J488" s="220" t="s">
        <v>187</v>
      </c>
    </row>
    <row r="489" spans="2:11" x14ac:dyDescent="0.2">
      <c r="B489" t="str">
        <f>C489&amp;D489&amp;E489&amp;F489&amp;G489</f>
        <v>DejaKaylaHaileyNazHallie</v>
      </c>
      <c r="C489" t="s">
        <v>193</v>
      </c>
      <c r="D489" t="s">
        <v>195</v>
      </c>
      <c r="E489" t="s">
        <v>190</v>
      </c>
      <c r="F489" t="s">
        <v>189</v>
      </c>
      <c r="G489" t="s">
        <v>188</v>
      </c>
      <c r="H489" s="218" t="d">
        <v>PT0M41.000S</v>
      </c>
      <c r="I489">
        <v>-2</v>
      </c>
      <c r="J489" s="220" t="s">
        <v>187</v>
      </c>
    </row>
    <row r="490" spans="2:11" x14ac:dyDescent="0.2">
      <c r="B490" t="str">
        <f>C490&amp;D490&amp;E490&amp;F490&amp;G490</f>
        <v>AmyDejaHaileyNazHallie</v>
      </c>
      <c r="C490" t="s">
        <v>192</v>
      </c>
      <c r="D490" t="s">
        <v>193</v>
      </c>
      <c r="E490" t="s">
        <v>190</v>
      </c>
      <c r="F490" t="s">
        <v>189</v>
      </c>
      <c r="G490" t="s">
        <v>188</v>
      </c>
      <c r="H490" s="218" t="d">
        <v>PT0M24.000S</v>
      </c>
      <c r="I490">
        <v>-2</v>
      </c>
      <c r="J490" s="220" t="s">
        <v>187</v>
      </c>
    </row>
    <row r="491" spans="2:11" x14ac:dyDescent="0.2">
      <c r="B491" t="str">
        <f>C491&amp;D491&amp;E491&amp;F491&amp;G491</f>
        <v>AmyMungerHaileyNazHallie</v>
      </c>
      <c r="C491" t="s">
        <v>192</v>
      </c>
      <c r="D491" t="s">
        <v>191</v>
      </c>
      <c r="E491" t="s">
        <v>190</v>
      </c>
      <c r="F491" t="s">
        <v>189</v>
      </c>
      <c r="G491" t="s">
        <v>188</v>
      </c>
      <c r="H491" s="218" t="d">
        <v>PT0M37.000S</v>
      </c>
      <c r="I491">
        <v>-2</v>
      </c>
      <c r="J491" s="220" t="s">
        <v>187</v>
      </c>
    </row>
    <row r="492" spans="2:11" x14ac:dyDescent="0.2">
      <c r="B492" t="str">
        <f>C492&amp;D492&amp;E492&amp;F492&amp;G492</f>
        <v>AmyAKHaileyNazHallie</v>
      </c>
      <c r="C492" t="s">
        <v>192</v>
      </c>
      <c r="D492" t="s">
        <v>194</v>
      </c>
      <c r="E492" t="s">
        <v>190</v>
      </c>
      <c r="F492" t="s">
        <v>189</v>
      </c>
      <c r="G492" t="s">
        <v>188</v>
      </c>
      <c r="H492" s="218" t="d">
        <v>PT1M55.000S</v>
      </c>
      <c r="I492">
        <v>5</v>
      </c>
      <c r="J492" s="220" t="s">
        <v>187</v>
      </c>
    </row>
    <row r="493" spans="2:11" x14ac:dyDescent="0.2">
      <c r="B493" t="str">
        <f>C493&amp;D493&amp;E493&amp;F493&amp;G493</f>
        <v>AmyAKMungerHaileyNaz</v>
      </c>
      <c r="C493" t="s">
        <v>192</v>
      </c>
      <c r="D493" t="s">
        <v>194</v>
      </c>
      <c r="E493" t="s">
        <v>191</v>
      </c>
      <c r="F493" t="s">
        <v>190</v>
      </c>
      <c r="G493" t="s">
        <v>189</v>
      </c>
      <c r="H493" s="218" t="d">
        <v>PT0M39.000S</v>
      </c>
      <c r="I493">
        <v>2</v>
      </c>
      <c r="J493" s="220" t="s">
        <v>187</v>
      </c>
    </row>
    <row r="494" spans="2:11" x14ac:dyDescent="0.2">
      <c r="B494" t="str">
        <f>C494&amp;D494&amp;E494&amp;F494&amp;G494</f>
        <v>AmyAKMungerHaileyHallie</v>
      </c>
      <c r="C494" t="s">
        <v>192</v>
      </c>
      <c r="D494" t="s">
        <v>194</v>
      </c>
      <c r="E494" t="s">
        <v>191</v>
      </c>
      <c r="F494" t="s">
        <v>190</v>
      </c>
      <c r="G494" t="s">
        <v>188</v>
      </c>
      <c r="H494" s="218" t="d">
        <v>PT1M38.000S</v>
      </c>
      <c r="I494">
        <v>-1</v>
      </c>
      <c r="J494" s="220" t="s">
        <v>187</v>
      </c>
    </row>
    <row r="495" spans="2:11" x14ac:dyDescent="0.2">
      <c r="B495" t="str">
        <f>C495&amp;D495&amp;E495&amp;F495&amp;G495</f>
        <v>AmyDejaMungerHaileyNaz</v>
      </c>
      <c r="C495" t="s">
        <v>192</v>
      </c>
      <c r="D495" t="s">
        <v>193</v>
      </c>
      <c r="E495" t="s">
        <v>191</v>
      </c>
      <c r="F495" t="s">
        <v>190</v>
      </c>
      <c r="G495" t="s">
        <v>189</v>
      </c>
      <c r="H495" s="218" t="d">
        <v>PT1M4.000S</v>
      </c>
      <c r="I495">
        <v>1</v>
      </c>
      <c r="J495" s="220" t="s">
        <v>187</v>
      </c>
    </row>
    <row r="496" spans="2:11" x14ac:dyDescent="0.2">
      <c r="B496" t="str">
        <f>C496&amp;D496&amp;E496&amp;F496&amp;G496</f>
        <v>AmyDejaAKHaileyNaz</v>
      </c>
      <c r="C496" t="s">
        <v>192</v>
      </c>
      <c r="D496" t="s">
        <v>193</v>
      </c>
      <c r="E496" t="s">
        <v>194</v>
      </c>
      <c r="F496" t="s">
        <v>190</v>
      </c>
      <c r="G496" t="s">
        <v>189</v>
      </c>
      <c r="H496" s="218" t="d">
        <v>PT1M12.000S</v>
      </c>
      <c r="I496">
        <v>3</v>
      </c>
      <c r="J496" s="220" t="s">
        <v>187</v>
      </c>
    </row>
    <row r="497" spans="2:10" x14ac:dyDescent="0.2">
      <c r="B497" t="str">
        <f>C497&amp;D497&amp;E497&amp;F497&amp;G497</f>
        <v>AmyAKHaileyKaylaNaz</v>
      </c>
      <c r="C497" t="s">
        <v>192</v>
      </c>
      <c r="D497" t="s">
        <v>194</v>
      </c>
      <c r="E497" t="s">
        <v>190</v>
      </c>
      <c r="F497" t="s">
        <v>195</v>
      </c>
      <c r="G497" t="s">
        <v>189</v>
      </c>
      <c r="H497" s="218" t="d">
        <v>PT1M0.000S</v>
      </c>
      <c r="I497">
        <v>0</v>
      </c>
      <c r="J497" s="220" t="s">
        <v>187</v>
      </c>
    </row>
    <row r="498" spans="2:10" x14ac:dyDescent="0.2">
      <c r="B498" t="str">
        <f>C498&amp;D498&amp;E498&amp;F498&amp;G498</f>
        <v>AmyDejaAKHaileyNaz</v>
      </c>
      <c r="C498" t="s">
        <v>192</v>
      </c>
      <c r="D498" t="s">
        <v>193</v>
      </c>
      <c r="E498" t="s">
        <v>194</v>
      </c>
      <c r="F498" t="s">
        <v>190</v>
      </c>
      <c r="G498" t="s">
        <v>189</v>
      </c>
      <c r="H498" s="218" t="d">
        <v>PT0M42.000S</v>
      </c>
      <c r="I498">
        <v>1</v>
      </c>
      <c r="J498" s="220" t="s">
        <v>187</v>
      </c>
    </row>
    <row r="499" spans="2:10" x14ac:dyDescent="0.2">
      <c r="B499" t="str">
        <f>C499&amp;D499&amp;E499&amp;F499&amp;G499</f>
        <v>AmyDejaAKKaylaNaz</v>
      </c>
      <c r="C499" t="s">
        <v>192</v>
      </c>
      <c r="D499" t="s">
        <v>193</v>
      </c>
      <c r="E499" t="s">
        <v>194</v>
      </c>
      <c r="F499" t="s">
        <v>195</v>
      </c>
      <c r="G499" t="s">
        <v>189</v>
      </c>
      <c r="H499" s="218" t="d">
        <v>PT0M8.000S</v>
      </c>
      <c r="I499">
        <v>0</v>
      </c>
      <c r="J499" s="220" t="s">
        <v>187</v>
      </c>
    </row>
    <row r="500" spans="2:10" x14ac:dyDescent="0.2">
      <c r="B500" t="str">
        <f>C500&amp;D500&amp;E500&amp;F500&amp;G500</f>
        <v>AmyDejaMungerHaileyHallie</v>
      </c>
      <c r="C500" t="s">
        <v>192</v>
      </c>
      <c r="D500" t="s">
        <v>193</v>
      </c>
      <c r="E500" t="s">
        <v>191</v>
      </c>
      <c r="F500" t="s">
        <v>190</v>
      </c>
      <c r="G500" t="s">
        <v>188</v>
      </c>
      <c r="H500" s="218" t="d">
        <v>PT1M31.000S</v>
      </c>
      <c r="I500">
        <v>-2</v>
      </c>
      <c r="J500" s="220" t="s">
        <v>187</v>
      </c>
    </row>
    <row r="501" spans="2:10" x14ac:dyDescent="0.2">
      <c r="B501" t="str">
        <f>C501&amp;D501&amp;E501&amp;F501&amp;G501</f>
        <v>AmyDejaMungerHaileyNaz</v>
      </c>
      <c r="C501" t="s">
        <v>192</v>
      </c>
      <c r="D501" t="s">
        <v>193</v>
      </c>
      <c r="E501" t="s">
        <v>191</v>
      </c>
      <c r="F501" t="s">
        <v>190</v>
      </c>
      <c r="G501" t="s">
        <v>189</v>
      </c>
      <c r="H501" s="218" t="d">
        <v>PT1M29.000S</v>
      </c>
      <c r="I501">
        <v>-1</v>
      </c>
      <c r="J501" s="220" t="s">
        <v>187</v>
      </c>
    </row>
    <row r="502" spans="2:10" x14ac:dyDescent="0.2">
      <c r="B502" t="str">
        <f>C502&amp;D502&amp;E502&amp;F502&amp;G502</f>
        <v>AmyDejaAKHaileyNaz</v>
      </c>
      <c r="C502" t="s">
        <v>192</v>
      </c>
      <c r="D502" t="s">
        <v>193</v>
      </c>
      <c r="E502" t="s">
        <v>194</v>
      </c>
      <c r="F502" t="s">
        <v>190</v>
      </c>
      <c r="G502" t="s">
        <v>189</v>
      </c>
      <c r="H502" s="218" t="d">
        <v>PT1M50.000S</v>
      </c>
      <c r="I502">
        <v>-5</v>
      </c>
      <c r="J502" s="220" t="s">
        <v>187</v>
      </c>
    </row>
    <row r="503" spans="2:10" x14ac:dyDescent="0.2">
      <c r="B503" t="str">
        <f>C503&amp;D503&amp;E503&amp;F503&amp;G503</f>
        <v>AmyAKMungerHaileyNaz</v>
      </c>
      <c r="C503" t="s">
        <v>192</v>
      </c>
      <c r="D503" t="s">
        <v>194</v>
      </c>
      <c r="E503" t="s">
        <v>191</v>
      </c>
      <c r="F503" t="s">
        <v>190</v>
      </c>
      <c r="G503" t="s">
        <v>189</v>
      </c>
      <c r="H503" s="218" t="d">
        <v>PT2M30.000S</v>
      </c>
      <c r="I503">
        <v>2</v>
      </c>
      <c r="J503" s="220" t="s">
        <v>187</v>
      </c>
    </row>
    <row r="504" spans="2:10" x14ac:dyDescent="0.2">
      <c r="B504" t="str">
        <f>C504&amp;D504&amp;E504&amp;F504&amp;G504</f>
        <v>AmyAKMungerNazHallie</v>
      </c>
      <c r="C504" t="s">
        <v>192</v>
      </c>
      <c r="D504" t="s">
        <v>194</v>
      </c>
      <c r="E504" t="s">
        <v>191</v>
      </c>
      <c r="F504" t="s">
        <v>189</v>
      </c>
      <c r="G504" t="s">
        <v>188</v>
      </c>
      <c r="H504" s="218" t="d">
        <v>PT1M6.000S</v>
      </c>
      <c r="I504">
        <v>-2</v>
      </c>
      <c r="J504" s="220" t="s">
        <v>187</v>
      </c>
    </row>
    <row r="505" spans="2:10" x14ac:dyDescent="0.2">
      <c r="B505" t="str">
        <f>C505&amp;D505&amp;E505&amp;F505&amp;G505</f>
        <v>DejaAKMungerNazHallie</v>
      </c>
      <c r="C505" t="s">
        <v>193</v>
      </c>
      <c r="D505" t="s">
        <v>194</v>
      </c>
      <c r="E505" t="s">
        <v>191</v>
      </c>
      <c r="F505" t="s">
        <v>189</v>
      </c>
      <c r="G505" t="s">
        <v>188</v>
      </c>
      <c r="H505" s="218" t="d">
        <v>PT0M42.000S</v>
      </c>
      <c r="I505">
        <v>-2</v>
      </c>
      <c r="J505" s="220" t="s">
        <v>187</v>
      </c>
    </row>
    <row r="506" spans="2:10" x14ac:dyDescent="0.2">
      <c r="B506" t="str">
        <f>C506&amp;D506&amp;E506&amp;F506&amp;G506</f>
        <v>AmyDejaAKNazHallie</v>
      </c>
      <c r="C506" t="s">
        <v>192</v>
      </c>
      <c r="D506" t="s">
        <v>193</v>
      </c>
      <c r="E506" t="s">
        <v>194</v>
      </c>
      <c r="F506" t="s">
        <v>189</v>
      </c>
      <c r="G506" t="s">
        <v>188</v>
      </c>
      <c r="H506" s="218" t="d">
        <v>PT0M7.000S</v>
      </c>
      <c r="I506">
        <v>0</v>
      </c>
      <c r="J506" s="220" t="s">
        <v>187</v>
      </c>
    </row>
    <row r="507" spans="2:10" x14ac:dyDescent="0.2">
      <c r="B507" t="str">
        <f>C507&amp;D507&amp;E507&amp;F507&amp;G507</f>
        <v>AmyDejaAKKaylaHallie</v>
      </c>
      <c r="C507" t="s">
        <v>192</v>
      </c>
      <c r="D507" t="s">
        <v>193</v>
      </c>
      <c r="E507" t="s">
        <v>194</v>
      </c>
      <c r="F507" t="s">
        <v>195</v>
      </c>
      <c r="G507" t="s">
        <v>188</v>
      </c>
      <c r="H507" s="218" t="d">
        <v>PT0M45.000S</v>
      </c>
      <c r="I507">
        <v>-2</v>
      </c>
      <c r="J507" s="220" t="s">
        <v>187</v>
      </c>
    </row>
    <row r="508" spans="2:10" x14ac:dyDescent="0.2">
      <c r="B508" t="str">
        <f>C508&amp;D508&amp;E508&amp;F508&amp;G508</f>
        <v>AmyDejaMungerHaileyHallie</v>
      </c>
      <c r="C508" t="s">
        <v>192</v>
      </c>
      <c r="D508" t="s">
        <v>193</v>
      </c>
      <c r="E508" t="s">
        <v>191</v>
      </c>
      <c r="F508" t="s">
        <v>190</v>
      </c>
      <c r="G508" t="s">
        <v>188</v>
      </c>
      <c r="H508" s="218" t="d">
        <v>PT0M56.000S</v>
      </c>
      <c r="I508">
        <v>3</v>
      </c>
      <c r="J508" s="220" t="s">
        <v>187</v>
      </c>
    </row>
    <row r="509" spans="2:10" x14ac:dyDescent="0.2">
      <c r="B509" t="str">
        <f>C509&amp;D509&amp;E509&amp;F509&amp;G509</f>
        <v>AmyDejaMungerHaileyNaz</v>
      </c>
      <c r="C509" t="s">
        <v>192</v>
      </c>
      <c r="D509" t="s">
        <v>193</v>
      </c>
      <c r="E509" t="s">
        <v>191</v>
      </c>
      <c r="F509" t="s">
        <v>190</v>
      </c>
      <c r="G509" t="s">
        <v>189</v>
      </c>
      <c r="H509" s="218" t="d">
        <v>PT1M19.000S</v>
      </c>
      <c r="I509">
        <v>-1</v>
      </c>
      <c r="J509" s="220" t="s">
        <v>187</v>
      </c>
    </row>
    <row r="510" spans="2:10" x14ac:dyDescent="0.2">
      <c r="B510" t="str">
        <f>C510&amp;D510&amp;E510&amp;F510&amp;G510</f>
        <v>AmyDejaMungerKaylaNaz</v>
      </c>
      <c r="C510" t="s">
        <v>192</v>
      </c>
      <c r="D510" t="s">
        <v>193</v>
      </c>
      <c r="E510" t="s">
        <v>191</v>
      </c>
      <c r="F510" t="s">
        <v>195</v>
      </c>
      <c r="G510" t="s">
        <v>189</v>
      </c>
      <c r="H510" s="218" t="d">
        <v>PT3M58.000S</v>
      </c>
      <c r="I510">
        <v>5</v>
      </c>
      <c r="J510" s="220" t="s">
        <v>187</v>
      </c>
    </row>
    <row r="511" spans="2:10" x14ac:dyDescent="0.2">
      <c r="B511" t="str">
        <f>C511&amp;D511&amp;E511&amp;F511&amp;G511</f>
        <v>AmyAKMungerHaileyNaz</v>
      </c>
      <c r="C511" t="s">
        <v>192</v>
      </c>
      <c r="D511" t="s">
        <v>194</v>
      </c>
      <c r="E511" t="s">
        <v>191</v>
      </c>
      <c r="F511" t="s">
        <v>190</v>
      </c>
      <c r="G511" t="s">
        <v>189</v>
      </c>
      <c r="H511" s="218" t="d">
        <v>PT1M0.000S</v>
      </c>
      <c r="I511">
        <v>-2</v>
      </c>
      <c r="J511" s="220" t="s">
        <v>187</v>
      </c>
    </row>
    <row r="512" spans="2:10" x14ac:dyDescent="0.2">
      <c r="B512" t="str">
        <f>C512&amp;D512&amp;E512&amp;F512&amp;G512</f>
        <v>AmyMungerHaileyNazHallie</v>
      </c>
      <c r="C512" t="s">
        <v>192</v>
      </c>
      <c r="D512" t="s">
        <v>191</v>
      </c>
      <c r="E512" t="s">
        <v>190</v>
      </c>
      <c r="F512" t="s">
        <v>189</v>
      </c>
      <c r="G512" t="s">
        <v>188</v>
      </c>
      <c r="H512" s="218" t="d">
        <v>PT0M14.000S</v>
      </c>
      <c r="I512">
        <v>2</v>
      </c>
      <c r="J512" s="220" t="s">
        <v>187</v>
      </c>
    </row>
    <row r="513" spans="2:10" x14ac:dyDescent="0.2">
      <c r="B513" t="str">
        <f>C513&amp;D513&amp;E513&amp;F513&amp;G513</f>
        <v>AmyDejaMungerNazHallie</v>
      </c>
      <c r="C513" t="s">
        <v>192</v>
      </c>
      <c r="D513" t="s">
        <v>193</v>
      </c>
      <c r="E513" t="s">
        <v>191</v>
      </c>
      <c r="F513" t="s">
        <v>189</v>
      </c>
      <c r="G513" t="s">
        <v>188</v>
      </c>
      <c r="H513" s="218" t="d">
        <v>PT0M18.000S</v>
      </c>
      <c r="I513">
        <v>0</v>
      </c>
      <c r="J513" s="220" t="s">
        <v>187</v>
      </c>
    </row>
    <row r="514" spans="2:10" x14ac:dyDescent="0.2">
      <c r="B514" t="str">
        <f>C514&amp;D514&amp;E514&amp;F514&amp;G514</f>
        <v>AmyMungerHaileyNazHallie</v>
      </c>
      <c r="C514" t="s">
        <v>192</v>
      </c>
      <c r="D514" t="s">
        <v>191</v>
      </c>
      <c r="E514" t="s">
        <v>190</v>
      </c>
      <c r="F514" t="s">
        <v>189</v>
      </c>
      <c r="G514" t="s">
        <v>188</v>
      </c>
      <c r="H514" s="218" t="d">
        <v>PT1M54.000S</v>
      </c>
      <c r="I514">
        <v>3</v>
      </c>
      <c r="J514" s="220" t="s">
        <v>187</v>
      </c>
    </row>
    <row r="515" spans="2:10" x14ac:dyDescent="0.2">
      <c r="B515" t="str">
        <f>C515&amp;D515&amp;E515&amp;F515&amp;G515</f>
        <v>AmyDejaMungerNazHallie</v>
      </c>
      <c r="C515" t="s">
        <v>192</v>
      </c>
      <c r="D515" t="s">
        <v>193</v>
      </c>
      <c r="E515" t="s">
        <v>191</v>
      </c>
      <c r="F515" t="s">
        <v>189</v>
      </c>
      <c r="G515" t="s">
        <v>188</v>
      </c>
      <c r="H515" s="218" t="d">
        <v>PT0M11.000S</v>
      </c>
      <c r="I515">
        <v>-2</v>
      </c>
      <c r="J515" s="220" t="s">
        <v>187</v>
      </c>
    </row>
    <row r="516" spans="2:10" x14ac:dyDescent="0.2">
      <c r="B516" t="str">
        <f>C516&amp;D516&amp;E516&amp;F516&amp;G516</f>
        <v>AmyMungerHaileyNazHallie</v>
      </c>
      <c r="C516" t="s">
        <v>192</v>
      </c>
      <c r="D516" t="s">
        <v>191</v>
      </c>
      <c r="E516" t="s">
        <v>190</v>
      </c>
      <c r="F516" t="s">
        <v>189</v>
      </c>
      <c r="G516" t="s">
        <v>188</v>
      </c>
      <c r="H516" s="218" t="d">
        <v>PT0M10.000S</v>
      </c>
      <c r="I516">
        <v>0</v>
      </c>
      <c r="J516" s="220" t="s">
        <v>187</v>
      </c>
    </row>
    <row r="518" spans="2:10" x14ac:dyDescent="0.2">
      <c r="I518" s="219"/>
    </row>
    <row r="519" spans="2:10" x14ac:dyDescent="0.2">
      <c r="I519" s="219"/>
    </row>
  </sheetData>
  <sheetCalcPr fullCalcOnLoad="1"/>
  <autoFilter ref="B34:J516" xr:uid="{8F753245-77E7-A949-A780-831A9F35BE11}"/>
  <hyperlinks>
    <hyperlink ref="L2" location="Index!A1" display="Return to Index" xr:uid="{22DC32D4-D9A9-3540-8781-0DB723AF0CCD}"/>
  </hyperlinks>
  <pageMargins left="0.7" right="0.7" top="0.75" bottom="0.75" header="0.3" footer="0.3"/>
  <drawing r:id="rId1"/>
  <mc:AlternateContent xmlns:mc="http://schemas.openxmlformats.org/markup-compatibility/2006">
    <mc:Choice Requires="v">
      <legacyDrawing r:id="rId2"/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8C67E7-361C-5D4E-8078-B0959CE2F68C}">
          <x14:formula1>
            <xm:f>'/Users/cindygu/Michigan WBB/[Plus Minus All.xlsx]Index'!#REF!</xm:f>
          </x14:formula1>
          <xm:sqref>C17 C31</xm:sqref>
        </x14:dataValidation>
        <x14:dataValidation type="list" allowBlank="1" showInputMessage="1" showErrorMessage="1" xr:uid="{1A857458-42A2-D94A-97B5-2AC5C600C35C}">
          <x14:formula1>
            <xm:f>'/Users/cindygu/Michigan WBB/[Plus Minus All.xlsx]Players'!#REF!</xm:f>
          </x14:formula1>
          <xm:sqref>C9:C15 C5:G5 C19:C23 B27 B31:B32</xm:sqref>
        </x14:dataValidation>
      </x14:dataValidations>
    </ext>
  </extLst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EBCC-AC56-3A48-A6D7-3CC93895F549}">
  <dimension ref="B2:L102"/>
  <sheetViews>
    <sheetView tabSelected="1" topLeftCell="A16" workbookViewId="0">
      <selection activeCell="G28" sqref="G28"/>
    </sheetView>
  </sheetViews>
  <sheetFormatPr baseColWidth="10" defaultRowHeight="16" x14ac:dyDescent="0.2"/>
  <cols>
    <col min="2" max="2" width="58.6640625" bestFit="1" customWidth="1"/>
    <col min="3" max="3" width="15" customWidth="1"/>
    <col min="4" max="4" width="16.6640625" customWidth="1"/>
    <col min="5" max="5" width="18.5" bestFit="1" customWidth="1"/>
    <col min="6" max="6" width="14.5" customWidth="1"/>
    <col min="7" max="7" width="15.5" customWidth="1"/>
    <col min="8" max="8" width="18" style="218" bestFit="1" customWidth="1"/>
    <col min="9" max="9" width="12.6640625" bestFit="1" customWidth="1"/>
    <col min="12" max="12" width="13.6640625" bestFit="1" customWidth="1"/>
  </cols>
  <sheetData>
    <row r="2" spans="2:12" x14ac:dyDescent="0.2">
      <c r="L2" s="234" t="s">
        <v>240</v>
      </c>
    </row>
    <row r="3" spans="2:12" x14ac:dyDescent="0.2">
      <c r="B3" t="s">
        <v>250</v>
      </c>
    </row>
    <row r="4" spans="2:12" x14ac:dyDescent="0.2">
      <c r="B4" s="229" t="s">
        <v>223</v>
      </c>
      <c r="C4" s="229" t="s">
        <v>222</v>
      </c>
      <c r="D4" s="229" t="s">
        <v>221</v>
      </c>
      <c r="E4" s="229" t="s">
        <v>221</v>
      </c>
      <c r="F4" s="229" t="s">
        <v>220</v>
      </c>
      <c r="G4" s="229" t="s">
        <v>231</v>
      </c>
      <c r="H4" s="233" t="s">
        <v>233</v>
      </c>
      <c r="I4" s="229" t="s">
        <v>238</v>
      </c>
    </row>
    <row r="5" spans="2:12" x14ac:dyDescent="0.2">
      <c r="B5" s="231" t="str">
        <f>C5&amp;D5&amp;E5&amp;F5&amp;G5</f>
        <v>AmyAKKaylaHaileyNaz</v>
      </c>
      <c r="C5" s="231" t="s">
        <v>192</v>
      </c>
      <c r="D5" s="231" t="s">
        <v>194</v>
      </c>
      <c r="E5" s="231" t="s">
        <v>195</v>
      </c>
      <c r="F5" s="231" t="s">
        <v>190</v>
      </c>
      <c r="G5" s="231" t="s">
        <v>189</v>
      </c>
      <c r="H5" s="232" t="d">
        <f>SUMIF($B$27:$B$102,B5,$H$27:$H$102)</f>
        <v>PT50M49.000S</v>
      </c>
      <c r="I5" s="231">
        <f>SUMIF($B$27:$B$102,B5,$I$27:$I$102)</f>
        <v>35</v>
      </c>
    </row>
    <row r="7" spans="2:12" x14ac:dyDescent="0.2">
      <c r="B7" t="s">
        <v>249</v>
      </c>
    </row>
    <row r="8" spans="2:12" x14ac:dyDescent="0.2">
      <c r="B8" s="229" t="s">
        <v>131</v>
      </c>
      <c r="C8" s="229" t="s">
        <v>248</v>
      </c>
      <c r="D8" s="233" t="s">
        <v>233</v>
      </c>
      <c r="E8" s="229" t="s">
        <v>232</v>
      </c>
    </row>
    <row r="9" spans="2:12" x14ac:dyDescent="0.2">
      <c r="B9" s="229" t="s">
        <v>222</v>
      </c>
      <c r="C9" s="231" t="s">
        <v>192</v>
      </c>
      <c r="D9" s="232" t="d">
        <f>SUMIF($C$27:$C$102,C9,$H$27:$H$102)</f>
        <v>PT121M51.000S</v>
      </c>
      <c r="E9" s="231">
        <f>SUMIF($C$27:$C$102,C9,$I$27:$I$102)</f>
        <v>79</v>
      </c>
    </row>
    <row r="10" spans="2:12" x14ac:dyDescent="0.2">
      <c r="B10" s="229" t="s">
        <v>221</v>
      </c>
      <c r="C10" s="231" t="s">
        <v>194</v>
      </c>
      <c r="D10" s="232" t="d">
        <f>SUMIF($D$27:$D$102,C10,$H$27:$H$102)</f>
        <v>PT72M18.000S</v>
      </c>
      <c r="E10" s="231">
        <f>SUMIF($D$27:$D$102,C10,$I$27:$I$102)</f>
        <v>43</v>
      </c>
    </row>
    <row r="11" spans="2:12" x14ac:dyDescent="0.2">
      <c r="B11" s="229" t="s">
        <v>221</v>
      </c>
      <c r="C11" s="231" t="s">
        <v>195</v>
      </c>
      <c r="D11" s="232" t="d">
        <f>SUMIF($E$27:$E$102,C11,$H$27:$H$102)</f>
        <v>PT106M54.000S</v>
      </c>
      <c r="E11" s="231">
        <f>SUMIF($E$27:$E$102,C11,$I$27:$I$102)</f>
        <v>65</v>
      </c>
    </row>
    <row r="12" spans="2:12" x14ac:dyDescent="0.2">
      <c r="B12" s="229" t="s">
        <v>220</v>
      </c>
      <c r="C12" s="231" t="s">
        <v>190</v>
      </c>
      <c r="D12" s="232" t="d">
        <f>SUMIF($F$27:$F$102,C12,$H$27:$H$102)</f>
        <v>PT84M22.000S</v>
      </c>
      <c r="E12" s="231">
        <f>SUMIF($F$27:$F$102,C12,$I$27:$I$102)</f>
        <v>42</v>
      </c>
    </row>
    <row r="13" spans="2:12" x14ac:dyDescent="0.2">
      <c r="B13" s="229" t="s">
        <v>231</v>
      </c>
      <c r="C13" s="231" t="s">
        <v>189</v>
      </c>
      <c r="D13" s="232" t="d">
        <f>SUMIF($G$27:$G$102,C13,$H$27:$H$102)</f>
        <v>PT110M41.000S</v>
      </c>
      <c r="E13" s="231">
        <f>SUMIF($G$27:$G$102,C13,$I$27:$I$102)</f>
        <v>51</v>
      </c>
    </row>
    <row r="14" spans="2:12" x14ac:dyDescent="0.2">
      <c r="D14" s="218"/>
    </row>
    <row r="15" spans="2:12" x14ac:dyDescent="0.2">
      <c r="D15" s="218"/>
    </row>
    <row r="16" spans="2:12" x14ac:dyDescent="0.2">
      <c r="B16" s="230" t="s">
        <v>236</v>
      </c>
      <c r="D16" s="218"/>
    </row>
    <row r="17" spans="2:10" x14ac:dyDescent="0.2">
      <c r="B17" s="229" t="s">
        <v>235</v>
      </c>
      <c r="C17" s="229" t="s">
        <v>247</v>
      </c>
    </row>
    <row r="18" spans="2:10" x14ac:dyDescent="0.2">
      <c r="B18" s="227" t="s">
        <v>131</v>
      </c>
      <c r="C18" s="227" t="s">
        <v>234</v>
      </c>
      <c r="D18" s="228" t="s">
        <v>233</v>
      </c>
      <c r="E18" s="227" t="s">
        <v>232</v>
      </c>
    </row>
    <row r="19" spans="2:10" x14ac:dyDescent="0.2">
      <c r="B19" s="227" t="s">
        <v>222</v>
      </c>
      <c r="C19" s="226" t="s">
        <v>192</v>
      </c>
      <c r="D19" s="225" t="d">
        <f>SUMIFS($H$27:$H$516, $C$27:$C$516, C19, $J$27:$J$516, C17)</f>
        <v>PT30M1.000S</v>
      </c>
      <c r="E19" s="226">
        <f>SUMIFS($I$27:$I$516,$C$27:$C$516,C19,$J$27:$J$516,C17)</f>
        <v>24</v>
      </c>
    </row>
    <row r="20" spans="2:10" x14ac:dyDescent="0.2">
      <c r="B20" s="227" t="s">
        <v>221</v>
      </c>
      <c r="C20" s="226" t="s">
        <v>194</v>
      </c>
      <c r="D20" s="225" t="d">
        <f>SUMIFS($H$27:$H$516, $D$27:$D$516, C20, $J$27:$J$516, C17)</f>
        <v>PT11M10.000S</v>
      </c>
      <c r="E20" s="226">
        <f>SUMIFS($I$27:$I$516, $D$27:$D$516, C20, $J$27:$J$516, C17)</f>
        <v>8</v>
      </c>
    </row>
    <row r="21" spans="2:10" x14ac:dyDescent="0.2">
      <c r="B21" s="227" t="s">
        <v>221</v>
      </c>
      <c r="C21" s="226" t="s">
        <v>195</v>
      </c>
      <c r="D21" s="225" t="d">
        <f>SUMIFS($H$27:$H$516, $E$27:$E$516, C21, $J$27:$J$516, C17)</f>
        <v>PT34M13.000S</v>
      </c>
      <c r="E21" s="226">
        <f>SUMIFS($I$27:$I$516, $E$27:$E$516, C21, $J$27:$J$516, C17)</f>
        <v>24</v>
      </c>
    </row>
    <row r="22" spans="2:10" x14ac:dyDescent="0.2">
      <c r="B22" s="227" t="s">
        <v>220</v>
      </c>
      <c r="C22" s="226" t="s">
        <v>190</v>
      </c>
      <c r="D22" s="225" t="d">
        <f>SUMIFS($H$27:$H$516, $F$27:$F$516, C22, $J$27:$J$516, C17)</f>
        <v>PT13M45.000S</v>
      </c>
      <c r="E22" s="226">
        <f>SUMIFS($I$27:$I$516, $F$27:$F$516, C22, $J$27:$J$516, C17)</f>
        <v>12</v>
      </c>
    </row>
    <row r="23" spans="2:10" x14ac:dyDescent="0.2">
      <c r="B23" s="227" t="s">
        <v>231</v>
      </c>
      <c r="C23" s="226" t="s">
        <v>189</v>
      </c>
      <c r="D23" s="225" t="d">
        <f>SUMIFS($H$35:$H$516, $G$35:$G$516, C23, $J$35:$J$516, C17)</f>
        <v>PT12M14.000S</v>
      </c>
      <c r="E23" s="226">
        <f>SUMIFS($I$27:$I$516, $G$27:$G$516, C23, $J$27:$J$516, C17)</f>
        <v>13</v>
      </c>
    </row>
    <row r="26" spans="2:10" x14ac:dyDescent="0.2">
      <c r="B26" s="4" t="s">
        <v>223</v>
      </c>
      <c r="C26" s="4" t="s">
        <v>222</v>
      </c>
      <c r="D26" s="4" t="s">
        <v>221</v>
      </c>
      <c r="E26" s="4" t="s">
        <v>221</v>
      </c>
      <c r="F26" s="4" t="s">
        <v>220</v>
      </c>
      <c r="G26" s="4" t="s">
        <v>219</v>
      </c>
      <c r="H26" s="222" t="s">
        <v>218</v>
      </c>
      <c r="I26" s="221" t="s">
        <v>217</v>
      </c>
      <c r="J26" s="4" t="s">
        <v>216</v>
      </c>
    </row>
    <row r="27" spans="2:10" x14ac:dyDescent="0.2">
      <c r="B27" t="str">
        <f>C27&amp;D27&amp;E27&amp;F27&amp;G27</f>
        <v>AmyAKKaylaHaileyNaz</v>
      </c>
      <c r="C27" t="s">
        <v>192</v>
      </c>
      <c r="D27" t="s">
        <v>194</v>
      </c>
      <c r="E27" t="s">
        <v>195</v>
      </c>
      <c r="F27" t="s">
        <v>190</v>
      </c>
      <c r="G27" t="s">
        <v>189</v>
      </c>
      <c r="H27" s="218" t="d">
        <v>PT3M56.000S</v>
      </c>
      <c r="I27">
        <v>8</v>
      </c>
      <c r="J27" s="220" t="s">
        <v>247</v>
      </c>
    </row>
    <row r="28" spans="2:10" x14ac:dyDescent="0.2">
      <c r="B28" t="str">
        <f>C28&amp;D28&amp;E28&amp;F28&amp;G28</f>
        <v>AmyAKKaylaIzabelNaz</v>
      </c>
      <c r="C28" t="s">
        <v>192</v>
      </c>
      <c r="D28" t="s">
        <v>194</v>
      </c>
      <c r="E28" t="s">
        <v>195</v>
      </c>
      <c r="F28" t="s">
        <v>243</v>
      </c>
      <c r="G28" t="s">
        <v>189</v>
      </c>
      <c r="H28" s="218" t="d">
        <v>PT0M48.000S</v>
      </c>
      <c r="I28">
        <v>-2</v>
      </c>
      <c r="J28" s="220" t="s">
        <v>247</v>
      </c>
    </row>
    <row r="29" spans="2:10" x14ac:dyDescent="0.2">
      <c r="B29" t="str">
        <f>C29&amp;D29&amp;E29&amp;F29&amp;G29</f>
        <v>AmyMichelleKaylaIzabelNaz</v>
      </c>
      <c r="C29" t="s">
        <v>192</v>
      </c>
      <c r="D29" t="s">
        <v>242</v>
      </c>
      <c r="E29" t="s">
        <v>195</v>
      </c>
      <c r="F29" t="s">
        <v>243</v>
      </c>
      <c r="G29" t="s">
        <v>189</v>
      </c>
      <c r="H29" s="218" t="d">
        <v>PT2M20.000S</v>
      </c>
      <c r="I29">
        <v>7</v>
      </c>
      <c r="J29" s="220" t="s">
        <v>247</v>
      </c>
    </row>
    <row r="30" spans="2:10" x14ac:dyDescent="0.2">
      <c r="B30" t="str">
        <f>C30&amp;D30&amp;E30&amp;F30&amp;G30</f>
        <v>DanielleMichelleKaylaIzabelNaz</v>
      </c>
      <c r="C30" t="s">
        <v>199</v>
      </c>
      <c r="D30" t="s">
        <v>242</v>
      </c>
      <c r="E30" t="s">
        <v>195</v>
      </c>
      <c r="F30" t="s">
        <v>243</v>
      </c>
      <c r="G30" t="s">
        <v>189</v>
      </c>
      <c r="H30" s="218" t="d">
        <v>PT0M46.000S</v>
      </c>
      <c r="I30">
        <v>-2</v>
      </c>
      <c r="J30" s="220" t="s">
        <v>247</v>
      </c>
    </row>
    <row r="31" spans="2:10" x14ac:dyDescent="0.2">
      <c r="B31" t="str">
        <f>C31&amp;D31&amp;E31&amp;F31&amp;G31</f>
        <v>DanielleMichelleKaylaEmilyIzabel</v>
      </c>
      <c r="C31" t="s">
        <v>199</v>
      </c>
      <c r="D31" t="s">
        <v>242</v>
      </c>
      <c r="E31" t="s">
        <v>195</v>
      </c>
      <c r="F31" t="s">
        <v>200</v>
      </c>
      <c r="G31" t="s">
        <v>243</v>
      </c>
      <c r="H31" s="218" t="d">
        <v>PT2M10.000S</v>
      </c>
      <c r="I31">
        <v>0</v>
      </c>
      <c r="J31" s="220" t="s">
        <v>247</v>
      </c>
    </row>
    <row r="32" spans="2:10" x14ac:dyDescent="0.2">
      <c r="B32" t="str">
        <f>C32&amp;D32&amp;E32&amp;F32&amp;G32</f>
        <v>AmyMichellePriscillaIzabelNaz</v>
      </c>
      <c r="C32" t="s">
        <v>192</v>
      </c>
      <c r="D32" t="s">
        <v>242</v>
      </c>
      <c r="E32" t="s">
        <v>206</v>
      </c>
      <c r="F32" t="s">
        <v>243</v>
      </c>
      <c r="G32" t="s">
        <v>189</v>
      </c>
      <c r="H32" s="218" t="d">
        <v>PT2M4.000S</v>
      </c>
      <c r="I32">
        <v>-3</v>
      </c>
      <c r="J32" s="220" t="s">
        <v>247</v>
      </c>
    </row>
    <row r="33" spans="2:10" x14ac:dyDescent="0.2">
      <c r="B33" t="str">
        <f>C33&amp;D33&amp;E33&amp;F33&amp;G33</f>
        <v>AmyMichelleMaddieEmilyNaz</v>
      </c>
      <c r="C33" t="s">
        <v>192</v>
      </c>
      <c r="D33" t="s">
        <v>242</v>
      </c>
      <c r="E33" t="s">
        <v>245</v>
      </c>
      <c r="F33" t="s">
        <v>200</v>
      </c>
      <c r="G33" t="s">
        <v>189</v>
      </c>
      <c r="H33" s="218" t="d">
        <v>PT0M34.000S</v>
      </c>
      <c r="I33">
        <v>0</v>
      </c>
      <c r="J33" s="220" t="s">
        <v>247</v>
      </c>
    </row>
    <row r="34" spans="2:10" x14ac:dyDescent="0.2">
      <c r="B34" t="str">
        <f>C34&amp;D34&amp;E34&amp;F34&amp;G34</f>
        <v>AmyMaddieKaylaEmilyNaz</v>
      </c>
      <c r="C34" t="s">
        <v>192</v>
      </c>
      <c r="D34" t="s">
        <v>245</v>
      </c>
      <c r="E34" t="s">
        <v>195</v>
      </c>
      <c r="F34" t="s">
        <v>200</v>
      </c>
      <c r="G34" t="s">
        <v>189</v>
      </c>
      <c r="H34" s="218" t="d">
        <v>PT0M41.000S</v>
      </c>
      <c r="I34">
        <v>3</v>
      </c>
      <c r="J34" s="220" t="s">
        <v>247</v>
      </c>
    </row>
    <row r="35" spans="2:10" x14ac:dyDescent="0.2">
      <c r="B35" t="str">
        <f>C35&amp;D35&amp;E35&amp;F35&amp;G35</f>
        <v>AmyMaddieKaylaEmilyIzabel</v>
      </c>
      <c r="C35" t="s">
        <v>192</v>
      </c>
      <c r="D35" t="s">
        <v>245</v>
      </c>
      <c r="E35" t="s">
        <v>195</v>
      </c>
      <c r="F35" t="s">
        <v>200</v>
      </c>
      <c r="G35" t="s">
        <v>243</v>
      </c>
      <c r="H35" s="218" t="d">
        <v>PT2M0.000S</v>
      </c>
      <c r="I35">
        <v>3</v>
      </c>
      <c r="J35" s="220" t="s">
        <v>247</v>
      </c>
    </row>
    <row r="36" spans="2:10" x14ac:dyDescent="0.2">
      <c r="B36" t="str">
        <f>C36&amp;D36&amp;E36&amp;F36&amp;G36</f>
        <v>AmyMichelleKaylaEmilyIzabel</v>
      </c>
      <c r="C36" t="s">
        <v>192</v>
      </c>
      <c r="D36" t="s">
        <v>242</v>
      </c>
      <c r="E36" t="s">
        <v>195</v>
      </c>
      <c r="F36" t="s">
        <v>200</v>
      </c>
      <c r="G36" t="s">
        <v>243</v>
      </c>
      <c r="H36" s="218" t="d">
        <v>PT1M40.000S</v>
      </c>
      <c r="I36">
        <v>2</v>
      </c>
      <c r="J36" s="220" t="s">
        <v>247</v>
      </c>
    </row>
    <row r="37" spans="2:10" x14ac:dyDescent="0.2">
      <c r="B37" t="str">
        <f>C37&amp;D37&amp;E37&amp;F37&amp;G37</f>
        <v>DanielleMichelleKaylaEmilyIzabel</v>
      </c>
      <c r="C37" t="s">
        <v>199</v>
      </c>
      <c r="D37" t="s">
        <v>242</v>
      </c>
      <c r="E37" t="s">
        <v>195</v>
      </c>
      <c r="F37" t="s">
        <v>200</v>
      </c>
      <c r="G37" t="s">
        <v>243</v>
      </c>
      <c r="H37" s="218" t="d">
        <v>PT3M1.000S</v>
      </c>
      <c r="I37">
        <v>3</v>
      </c>
      <c r="J37" s="220" t="s">
        <v>247</v>
      </c>
    </row>
    <row r="38" spans="2:10" x14ac:dyDescent="0.2">
      <c r="B38" t="str">
        <f>C38&amp;D38&amp;E38&amp;F38&amp;G38</f>
        <v>AmyAKKaylaHaileyNaz</v>
      </c>
      <c r="C38" t="s">
        <v>192</v>
      </c>
      <c r="D38" t="s">
        <v>194</v>
      </c>
      <c r="E38" t="s">
        <v>195</v>
      </c>
      <c r="F38" t="s">
        <v>190</v>
      </c>
      <c r="G38" t="s">
        <v>189</v>
      </c>
      <c r="H38" s="218" t="d">
        <v>PT3M42.000S</v>
      </c>
      <c r="I38">
        <v>8</v>
      </c>
      <c r="J38" s="220" t="s">
        <v>247</v>
      </c>
    </row>
    <row r="39" spans="2:10" x14ac:dyDescent="0.2">
      <c r="B39" t="str">
        <f>C39&amp;D39&amp;E39&amp;F39&amp;G39</f>
        <v>AmyAKKaylaHaileyIzabel</v>
      </c>
      <c r="C39" t="s">
        <v>192</v>
      </c>
      <c r="D39" t="s">
        <v>194</v>
      </c>
      <c r="E39" t="s">
        <v>195</v>
      </c>
      <c r="F39" t="s">
        <v>190</v>
      </c>
      <c r="G39" t="s">
        <v>243</v>
      </c>
      <c r="H39" s="218" t="d">
        <v>PT1M33.000S</v>
      </c>
      <c r="I39">
        <v>-2</v>
      </c>
      <c r="J39" s="220" t="s">
        <v>247</v>
      </c>
    </row>
    <row r="40" spans="2:10" x14ac:dyDescent="0.2">
      <c r="B40" t="str">
        <f>C40&amp;D40&amp;E40&amp;F40&amp;G40</f>
        <v>AmyAKKaylaNazIzabel</v>
      </c>
      <c r="C40" t="s">
        <v>192</v>
      </c>
      <c r="D40" t="s">
        <v>194</v>
      </c>
      <c r="E40" t="s">
        <v>195</v>
      </c>
      <c r="F40" t="s">
        <v>189</v>
      </c>
      <c r="G40" t="s">
        <v>243</v>
      </c>
      <c r="H40" s="218" t="d">
        <v>PT0M18.000S</v>
      </c>
      <c r="I40">
        <v>0</v>
      </c>
      <c r="J40" s="220" t="s">
        <v>247</v>
      </c>
    </row>
    <row r="41" spans="2:10" x14ac:dyDescent="0.2">
      <c r="B41" t="str">
        <f>C41&amp;D41&amp;E41&amp;F41&amp;G41</f>
        <v>MichelleAKKaylaNazIzabel</v>
      </c>
      <c r="C41" t="s">
        <v>242</v>
      </c>
      <c r="D41" t="s">
        <v>194</v>
      </c>
      <c r="E41" t="s">
        <v>195</v>
      </c>
      <c r="F41" t="s">
        <v>189</v>
      </c>
      <c r="G41" t="s">
        <v>243</v>
      </c>
      <c r="H41" s="218" t="d">
        <v>PT0M45.000S</v>
      </c>
      <c r="I41">
        <v>0</v>
      </c>
      <c r="J41" s="220" t="s">
        <v>247</v>
      </c>
    </row>
    <row r="42" spans="2:10" x14ac:dyDescent="0.2">
      <c r="B42" t="str">
        <f>C42&amp;D42&amp;E42&amp;F42&amp;G42</f>
        <v>MichelleAKKaylaEmilyNaz</v>
      </c>
      <c r="C42" t="s">
        <v>242</v>
      </c>
      <c r="D42" t="s">
        <v>194</v>
      </c>
      <c r="E42" t="s">
        <v>195</v>
      </c>
      <c r="F42" t="s">
        <v>200</v>
      </c>
      <c r="G42" t="s">
        <v>189</v>
      </c>
      <c r="H42" s="218" t="d">
        <v>PT0M8.000S</v>
      </c>
      <c r="I42">
        <v>-4</v>
      </c>
      <c r="J42" s="220" t="s">
        <v>247</v>
      </c>
    </row>
    <row r="43" spans="2:10" x14ac:dyDescent="0.2">
      <c r="B43" t="str">
        <f>C43&amp;D43&amp;E43&amp;F43&amp;G43</f>
        <v>AmyMichelleKaylaEmilyNaz</v>
      </c>
      <c r="C43" t="s">
        <v>192</v>
      </c>
      <c r="D43" t="s">
        <v>242</v>
      </c>
      <c r="E43" t="s">
        <v>195</v>
      </c>
      <c r="F43" t="s">
        <v>200</v>
      </c>
      <c r="G43" t="s">
        <v>189</v>
      </c>
      <c r="H43" s="218" t="d">
        <v>PT3M34.000S</v>
      </c>
      <c r="I43">
        <v>-1</v>
      </c>
      <c r="J43" s="220" t="s">
        <v>247</v>
      </c>
    </row>
    <row r="44" spans="2:10" x14ac:dyDescent="0.2">
      <c r="B44" t="str">
        <f>C44&amp;D44&amp;E44&amp;F44&amp;G44</f>
        <v>AmyMichelleKaylaHaileyNaz</v>
      </c>
      <c r="C44" t="s">
        <v>192</v>
      </c>
      <c r="D44" t="s">
        <v>242</v>
      </c>
      <c r="E44" t="s">
        <v>195</v>
      </c>
      <c r="F44" t="s">
        <v>190</v>
      </c>
      <c r="G44" t="s">
        <v>189</v>
      </c>
      <c r="H44" s="218" t="d">
        <v>PT2M33.000S</v>
      </c>
      <c r="I44">
        <v>-4</v>
      </c>
      <c r="J44" s="220" t="s">
        <v>247</v>
      </c>
    </row>
    <row r="45" spans="2:10" x14ac:dyDescent="0.2">
      <c r="B45" t="str">
        <f>C45&amp;D45&amp;E45&amp;F45&amp;G45</f>
        <v>AmyDanielleKaylaIzabelNaz</v>
      </c>
      <c r="C45" t="s">
        <v>192</v>
      </c>
      <c r="D45" t="s">
        <v>199</v>
      </c>
      <c r="E45" t="s">
        <v>195</v>
      </c>
      <c r="F45" t="s">
        <v>243</v>
      </c>
      <c r="G45" t="s">
        <v>189</v>
      </c>
      <c r="H45" s="218" t="d">
        <v>PT2M17.000S</v>
      </c>
      <c r="I45">
        <v>3</v>
      </c>
      <c r="J45" s="220" t="s">
        <v>247</v>
      </c>
    </row>
    <row r="46" spans="2:10" x14ac:dyDescent="0.2">
      <c r="B46" t="str">
        <f>C46&amp;D46&amp;E46&amp;F46&amp;G46</f>
        <v>AmyDanielleKaylaHaileyIzabel</v>
      </c>
      <c r="C46" t="s">
        <v>192</v>
      </c>
      <c r="D46" t="s">
        <v>199</v>
      </c>
      <c r="E46" t="s">
        <v>195</v>
      </c>
      <c r="F46" t="s">
        <v>190</v>
      </c>
      <c r="G46" t="s">
        <v>243</v>
      </c>
      <c r="H46" s="218" t="d">
        <v>PT2M1.000S</v>
      </c>
      <c r="I46">
        <v>2</v>
      </c>
      <c r="J46" s="220" t="s">
        <v>247</v>
      </c>
    </row>
    <row r="47" spans="2:10" x14ac:dyDescent="0.2">
      <c r="B47" t="str">
        <f>C47&amp;D47&amp;E47&amp;F47&amp;G47</f>
        <v>DanielleMichelleMaddiePriscillaEmily</v>
      </c>
      <c r="C47" t="s">
        <v>199</v>
      </c>
      <c r="D47" t="s">
        <v>242</v>
      </c>
      <c r="E47" t="s">
        <v>245</v>
      </c>
      <c r="F47" t="s">
        <v>206</v>
      </c>
      <c r="G47" t="s">
        <v>200</v>
      </c>
      <c r="H47" s="218" t="d">
        <v>PT3M9.000S</v>
      </c>
      <c r="I47">
        <v>0</v>
      </c>
      <c r="J47" s="220" t="s">
        <v>247</v>
      </c>
    </row>
    <row r="48" spans="2:10" x14ac:dyDescent="0.2">
      <c r="B48" t="str">
        <f>C48&amp;D48&amp;E48&amp;F48&amp;G48</f>
        <v>AmyAKKaylaHaileyNaz</v>
      </c>
      <c r="C48" t="s">
        <v>192</v>
      </c>
      <c r="D48" t="s">
        <v>194</v>
      </c>
      <c r="E48" t="s">
        <v>195</v>
      </c>
      <c r="F48" t="s">
        <v>190</v>
      </c>
      <c r="G48" t="s">
        <v>189</v>
      </c>
      <c r="H48" s="218" t="d">
        <v>PT4M41.000S</v>
      </c>
      <c r="I48">
        <v>3</v>
      </c>
      <c r="J48" s="220" t="s">
        <v>246</v>
      </c>
    </row>
    <row r="49" spans="2:10" x14ac:dyDescent="0.2">
      <c r="B49" t="str">
        <f>C49&amp;D49&amp;E49&amp;F49&amp;G49</f>
        <v>AmyMichelleAKNazIzabel</v>
      </c>
      <c r="C49" t="s">
        <v>192</v>
      </c>
      <c r="D49" t="s">
        <v>242</v>
      </c>
      <c r="E49" t="s">
        <v>194</v>
      </c>
      <c r="F49" t="s">
        <v>189</v>
      </c>
      <c r="G49" t="s">
        <v>243</v>
      </c>
      <c r="H49" s="218" t="d">
        <v>PT2M46.000S</v>
      </c>
      <c r="I49">
        <v>3</v>
      </c>
      <c r="J49" s="220" t="s">
        <v>246</v>
      </c>
    </row>
    <row r="50" spans="2:10" x14ac:dyDescent="0.2">
      <c r="B50" t="str">
        <f>C50&amp;D50&amp;E50&amp;F50&amp;G50</f>
        <v>AmyMichelleKaylaNazIzabel</v>
      </c>
      <c r="C50" t="s">
        <v>192</v>
      </c>
      <c r="D50" t="s">
        <v>242</v>
      </c>
      <c r="E50" t="s">
        <v>195</v>
      </c>
      <c r="F50" t="s">
        <v>189</v>
      </c>
      <c r="G50" t="s">
        <v>243</v>
      </c>
      <c r="H50" s="218" t="d">
        <v>PT0M33.000S</v>
      </c>
      <c r="I50">
        <v>0</v>
      </c>
      <c r="J50" s="220" t="s">
        <v>246</v>
      </c>
    </row>
    <row r="51" spans="2:10" x14ac:dyDescent="0.2">
      <c r="B51" t="str">
        <f>C51&amp;D51&amp;E51&amp;F51&amp;G51</f>
        <v>AmyMichelleKaylaHaileyNaz</v>
      </c>
      <c r="C51" t="s">
        <v>192</v>
      </c>
      <c r="D51" t="s">
        <v>242</v>
      </c>
      <c r="E51" t="s">
        <v>195</v>
      </c>
      <c r="F51" t="s">
        <v>190</v>
      </c>
      <c r="G51" t="s">
        <v>189</v>
      </c>
      <c r="H51" s="218" t="d">
        <v>PT2M0.000S</v>
      </c>
      <c r="I51">
        <v>1</v>
      </c>
      <c r="J51" s="220" t="s">
        <v>246</v>
      </c>
    </row>
    <row r="52" spans="2:10" x14ac:dyDescent="0.2">
      <c r="B52" t="str">
        <f>C52&amp;D52&amp;E52&amp;F52&amp;G52</f>
        <v>DanielleAKKaylaHaileyNaz</v>
      </c>
      <c r="C52" t="s">
        <v>199</v>
      </c>
      <c r="D52" t="s">
        <v>194</v>
      </c>
      <c r="E52" t="s">
        <v>195</v>
      </c>
      <c r="F52" t="s">
        <v>190</v>
      </c>
      <c r="G52" t="s">
        <v>189</v>
      </c>
      <c r="H52" s="218" t="d">
        <v>PT1M43.000S</v>
      </c>
      <c r="I52">
        <v>0</v>
      </c>
      <c r="J52" s="220" t="s">
        <v>246</v>
      </c>
    </row>
    <row r="53" spans="2:10" x14ac:dyDescent="0.2">
      <c r="B53" t="str">
        <f>C53&amp;D53&amp;E53&amp;F53&amp;G53</f>
        <v>DanielleAKKaylaHaileyIzabel</v>
      </c>
      <c r="C53" t="s">
        <v>199</v>
      </c>
      <c r="D53" t="s">
        <v>194</v>
      </c>
      <c r="E53" t="s">
        <v>195</v>
      </c>
      <c r="F53" t="s">
        <v>190</v>
      </c>
      <c r="G53" t="s">
        <v>243</v>
      </c>
      <c r="H53" s="218" t="d">
        <v>PT0M43.000S</v>
      </c>
      <c r="I53">
        <v>0</v>
      </c>
      <c r="J53" s="220" t="s">
        <v>246</v>
      </c>
    </row>
    <row r="54" spans="2:10" x14ac:dyDescent="0.2">
      <c r="B54" t="str">
        <f>C54&amp;D54&amp;E54&amp;F54&amp;G54</f>
        <v>AmyAKPriscillaHaileyIzabel</v>
      </c>
      <c r="C54" t="s">
        <v>192</v>
      </c>
      <c r="D54" t="s">
        <v>194</v>
      </c>
      <c r="E54" t="s">
        <v>206</v>
      </c>
      <c r="F54" t="s">
        <v>190</v>
      </c>
      <c r="G54" t="s">
        <v>243</v>
      </c>
      <c r="H54" s="218" t="d">
        <v>PT0M4.000S</v>
      </c>
      <c r="I54">
        <v>0</v>
      </c>
      <c r="J54" s="220" t="s">
        <v>246</v>
      </c>
    </row>
    <row r="55" spans="2:10" x14ac:dyDescent="0.2">
      <c r="B55" t="str">
        <f>C55&amp;D55&amp;E55&amp;F55&amp;G55</f>
        <v>AmyAKPriscillaNazIzabel</v>
      </c>
      <c r="C55" t="s">
        <v>192</v>
      </c>
      <c r="D55" t="s">
        <v>194</v>
      </c>
      <c r="E55" t="s">
        <v>206</v>
      </c>
      <c r="F55" t="s">
        <v>189</v>
      </c>
      <c r="G55" t="s">
        <v>243</v>
      </c>
      <c r="H55" s="218" t="d">
        <v>PT4M25.000S</v>
      </c>
      <c r="I55">
        <v>4</v>
      </c>
      <c r="J55" s="220" t="s">
        <v>246</v>
      </c>
    </row>
    <row r="56" spans="2:10" x14ac:dyDescent="0.2">
      <c r="B56" t="str">
        <f>C56&amp;D56&amp;E56&amp;F56&amp;G56</f>
        <v>AmyAKPriscillaNazEmily</v>
      </c>
      <c r="C56" t="s">
        <v>192</v>
      </c>
      <c r="D56" t="s">
        <v>194</v>
      </c>
      <c r="E56" t="s">
        <v>206</v>
      </c>
      <c r="F56" t="s">
        <v>189</v>
      </c>
      <c r="G56" t="s">
        <v>200</v>
      </c>
      <c r="H56" s="218" t="d">
        <v>PT0M16.000S</v>
      </c>
      <c r="I56">
        <v>0</v>
      </c>
      <c r="J56" s="220" t="s">
        <v>246</v>
      </c>
    </row>
    <row r="57" spans="2:10" x14ac:dyDescent="0.2">
      <c r="B57" t="str">
        <f>C57&amp;D57&amp;E57&amp;F57&amp;G57</f>
        <v>AmyMichelleAKEmilyNaz</v>
      </c>
      <c r="C57" t="s">
        <v>192</v>
      </c>
      <c r="D57" t="s">
        <v>242</v>
      </c>
      <c r="E57" t="s">
        <v>194</v>
      </c>
      <c r="F57" t="s">
        <v>200</v>
      </c>
      <c r="G57" t="s">
        <v>189</v>
      </c>
      <c r="H57" s="218" t="d">
        <v>PT2M49.000S</v>
      </c>
      <c r="I57">
        <v>6</v>
      </c>
      <c r="J57" s="220" t="s">
        <v>246</v>
      </c>
    </row>
    <row r="58" spans="2:10" x14ac:dyDescent="0.2">
      <c r="B58" t="str">
        <f>C58&amp;D58&amp;E58&amp;F58&amp;G58</f>
        <v>AmyAKKaylaHaileyNaz</v>
      </c>
      <c r="C58" t="s">
        <v>192</v>
      </c>
      <c r="D58" t="s">
        <v>194</v>
      </c>
      <c r="E58" t="s">
        <v>195</v>
      </c>
      <c r="F58" t="s">
        <v>190</v>
      </c>
      <c r="G58" t="s">
        <v>189</v>
      </c>
      <c r="H58" s="218" t="d">
        <v>PT7M59.000S</v>
      </c>
      <c r="I58">
        <v>0</v>
      </c>
      <c r="J58" s="220" t="s">
        <v>246</v>
      </c>
    </row>
    <row r="59" spans="2:10" x14ac:dyDescent="0.2">
      <c r="B59" t="str">
        <f>C59&amp;D59&amp;E59&amp;F59&amp;G59</f>
        <v>AmyMichelleAKHaileyIzabel</v>
      </c>
      <c r="C59" t="s">
        <v>192</v>
      </c>
      <c r="D59" t="s">
        <v>242</v>
      </c>
      <c r="E59" t="s">
        <v>194</v>
      </c>
      <c r="F59" t="s">
        <v>190</v>
      </c>
      <c r="G59" t="s">
        <v>243</v>
      </c>
      <c r="H59" s="218" t="d">
        <v>PT0M32.000S</v>
      </c>
      <c r="I59">
        <v>-3</v>
      </c>
      <c r="J59" s="220" t="s">
        <v>246</v>
      </c>
    </row>
    <row r="60" spans="2:10" x14ac:dyDescent="0.2">
      <c r="B60" t="str">
        <f>C60&amp;D60&amp;E60&amp;F60&amp;G60</f>
        <v>AmyMichelleAKEmilyIzabel</v>
      </c>
      <c r="C60" t="s">
        <v>192</v>
      </c>
      <c r="D60" t="s">
        <v>242</v>
      </c>
      <c r="E60" t="s">
        <v>194</v>
      </c>
      <c r="F60" t="s">
        <v>200</v>
      </c>
      <c r="G60" t="s">
        <v>243</v>
      </c>
      <c r="H60" s="218" t="d">
        <v>PT1M29.000S</v>
      </c>
      <c r="I60">
        <v>0</v>
      </c>
      <c r="J60" s="220" t="s">
        <v>246</v>
      </c>
    </row>
    <row r="61" spans="2:10" x14ac:dyDescent="0.2">
      <c r="B61" t="str">
        <f>C61&amp;D61&amp;E61&amp;F61&amp;G61</f>
        <v>AmyMichelleAKEmilyNaz</v>
      </c>
      <c r="C61" t="s">
        <v>192</v>
      </c>
      <c r="D61" t="s">
        <v>242</v>
      </c>
      <c r="E61" t="s">
        <v>194</v>
      </c>
      <c r="F61" t="s">
        <v>200</v>
      </c>
      <c r="G61" t="s">
        <v>189</v>
      </c>
      <c r="H61" s="218" t="d">
        <v>PT0M25.000S</v>
      </c>
      <c r="I61">
        <v>-3</v>
      </c>
      <c r="J61" s="220" t="s">
        <v>246</v>
      </c>
    </row>
    <row r="62" spans="2:10" x14ac:dyDescent="0.2">
      <c r="B62" t="str">
        <f>C62&amp;D62&amp;E62&amp;F62&amp;G62</f>
        <v>AmyMichelleAKHaileyNaz</v>
      </c>
      <c r="C62" t="s">
        <v>192</v>
      </c>
      <c r="D62" t="s">
        <v>242</v>
      </c>
      <c r="E62" t="s">
        <v>194</v>
      </c>
      <c r="F62" t="s">
        <v>190</v>
      </c>
      <c r="G62" t="s">
        <v>189</v>
      </c>
      <c r="H62" s="218" t="d">
        <v>PT2M21.000S</v>
      </c>
      <c r="I62">
        <v>6</v>
      </c>
      <c r="J62" s="220" t="s">
        <v>246</v>
      </c>
    </row>
    <row r="63" spans="2:10" x14ac:dyDescent="0.2">
      <c r="B63" t="str">
        <f>C63&amp;D63&amp;E63&amp;F63&amp;G63</f>
        <v>AmyMichelleKaylaHaileyNaz</v>
      </c>
      <c r="C63" t="s">
        <v>192</v>
      </c>
      <c r="D63" t="s">
        <v>242</v>
      </c>
      <c r="E63" t="s">
        <v>195</v>
      </c>
      <c r="F63" t="s">
        <v>190</v>
      </c>
      <c r="G63" t="s">
        <v>189</v>
      </c>
      <c r="H63" s="218" t="d">
        <v>PT1M59.000S</v>
      </c>
      <c r="I63">
        <v>2</v>
      </c>
      <c r="J63" s="220" t="s">
        <v>246</v>
      </c>
    </row>
    <row r="64" spans="2:10" x14ac:dyDescent="0.2">
      <c r="B64" t="str">
        <f>C64&amp;D64&amp;E64&amp;F64&amp;G64</f>
        <v>AmyMichelleMaddieHaileyNaz</v>
      </c>
      <c r="C64" t="s">
        <v>192</v>
      </c>
      <c r="D64" t="s">
        <v>242</v>
      </c>
      <c r="E64" t="s">
        <v>245</v>
      </c>
      <c r="F64" t="s">
        <v>190</v>
      </c>
      <c r="G64" t="s">
        <v>189</v>
      </c>
      <c r="H64" s="218" t="d">
        <v>PT1M9.000S</v>
      </c>
      <c r="I64">
        <v>-2</v>
      </c>
      <c r="J64" s="220" t="s">
        <v>246</v>
      </c>
    </row>
    <row r="65" spans="2:10" x14ac:dyDescent="0.2">
      <c r="B65" t="str">
        <f>C65&amp;D65&amp;E65&amp;F65&amp;G65</f>
        <v>DanielleMichelleMaddieHaileyNaz</v>
      </c>
      <c r="C65" t="s">
        <v>199</v>
      </c>
      <c r="D65" t="s">
        <v>242</v>
      </c>
      <c r="E65" t="s">
        <v>245</v>
      </c>
      <c r="F65" t="s">
        <v>190</v>
      </c>
      <c r="G65" t="s">
        <v>189</v>
      </c>
      <c r="H65" s="218" t="d">
        <v>PT1M13.000S</v>
      </c>
      <c r="I65">
        <v>4</v>
      </c>
      <c r="J65" s="220" t="s">
        <v>246</v>
      </c>
    </row>
    <row r="66" spans="2:10" x14ac:dyDescent="0.2">
      <c r="B66" t="str">
        <f>C66&amp;D66&amp;E66&amp;F66&amp;G66</f>
        <v>DaniellePriscillaMaddieEmilyIzabel</v>
      </c>
      <c r="C66" t="s">
        <v>199</v>
      </c>
      <c r="D66" t="s">
        <v>206</v>
      </c>
      <c r="E66" t="s">
        <v>245</v>
      </c>
      <c r="F66" t="s">
        <v>200</v>
      </c>
      <c r="G66" t="s">
        <v>243</v>
      </c>
      <c r="H66" s="218" t="d">
        <v>PT2M53.000S</v>
      </c>
      <c r="I66">
        <v>-1</v>
      </c>
      <c r="J66" s="220" t="s">
        <v>246</v>
      </c>
    </row>
    <row r="67" spans="2:10" x14ac:dyDescent="0.2">
      <c r="B67" t="str">
        <f>C67&amp;D67&amp;E67&amp;F67&amp;G67</f>
        <v>AmyAKKaylaHaileyNaz</v>
      </c>
      <c r="C67" t="s">
        <v>192</v>
      </c>
      <c r="D67" t="s">
        <v>194</v>
      </c>
      <c r="E67" t="s">
        <v>195</v>
      </c>
      <c r="F67" t="s">
        <v>190</v>
      </c>
      <c r="G67" t="s">
        <v>189</v>
      </c>
      <c r="H67" s="218" t="d">
        <v>PT5M9.000S</v>
      </c>
      <c r="I67">
        <v>0</v>
      </c>
      <c r="J67" s="220" t="s">
        <v>244</v>
      </c>
    </row>
    <row r="68" spans="2:10" x14ac:dyDescent="0.2">
      <c r="B68" t="str">
        <f>C68&amp;D68&amp;E68&amp;F68&amp;G68</f>
        <v>AmyMichelleAKIzabelNaz</v>
      </c>
      <c r="C68" t="s">
        <v>192</v>
      </c>
      <c r="D68" t="s">
        <v>242</v>
      </c>
      <c r="E68" t="s">
        <v>194</v>
      </c>
      <c r="F68" t="s">
        <v>243</v>
      </c>
      <c r="G68" t="s">
        <v>189</v>
      </c>
      <c r="H68" s="218" t="d">
        <v>PT1M28.000S</v>
      </c>
      <c r="I68">
        <v>-3</v>
      </c>
      <c r="J68" s="220" t="s">
        <v>244</v>
      </c>
    </row>
    <row r="69" spans="2:10" x14ac:dyDescent="0.2">
      <c r="B69" t="str">
        <f>C69&amp;D69&amp;E69&amp;F69&amp;G69</f>
        <v>AmyMichelleAKHaileyNaz</v>
      </c>
      <c r="C69" t="s">
        <v>192</v>
      </c>
      <c r="D69" t="s">
        <v>242</v>
      </c>
      <c r="E69" t="s">
        <v>194</v>
      </c>
      <c r="F69" t="s">
        <v>190</v>
      </c>
      <c r="G69" t="s">
        <v>189</v>
      </c>
      <c r="H69" s="218" t="d">
        <v>PT1M24.000S</v>
      </c>
      <c r="I69">
        <v>2</v>
      </c>
      <c r="J69" s="220" t="s">
        <v>244</v>
      </c>
    </row>
    <row r="70" spans="2:10" x14ac:dyDescent="0.2">
      <c r="B70" t="str">
        <f>C70&amp;D70&amp;E70&amp;F70&amp;G70</f>
        <v>DanielleMichelleAKHaileyNaz</v>
      </c>
      <c r="C70" t="s">
        <v>199</v>
      </c>
      <c r="D70" t="s">
        <v>242</v>
      </c>
      <c r="E70" t="s">
        <v>194</v>
      </c>
      <c r="F70" t="s">
        <v>190</v>
      </c>
      <c r="G70" t="s">
        <v>189</v>
      </c>
      <c r="H70" s="218" t="d">
        <v>PT0M52.000S</v>
      </c>
      <c r="I70">
        <v>-2</v>
      </c>
      <c r="J70" s="220" t="s">
        <v>244</v>
      </c>
    </row>
    <row r="71" spans="2:10" x14ac:dyDescent="0.2">
      <c r="B71" t="str">
        <f>C71&amp;D71&amp;E71&amp;F71&amp;G71</f>
        <v>DanielleMichelleKaylaHaileyNaz</v>
      </c>
      <c r="C71" t="s">
        <v>199</v>
      </c>
      <c r="D71" t="s">
        <v>242</v>
      </c>
      <c r="E71" t="s">
        <v>195</v>
      </c>
      <c r="F71" t="s">
        <v>190</v>
      </c>
      <c r="G71" t="s">
        <v>189</v>
      </c>
      <c r="H71" s="218" t="d">
        <v>PT1M7.000S</v>
      </c>
      <c r="I71">
        <v>-1</v>
      </c>
      <c r="J71" s="220" t="s">
        <v>244</v>
      </c>
    </row>
    <row r="72" spans="2:10" x14ac:dyDescent="0.2">
      <c r="B72" t="str">
        <f>C72&amp;D72&amp;E72&amp;F72&amp;G72</f>
        <v>AmyAKKaylaHaileyNaz</v>
      </c>
      <c r="C72" t="s">
        <v>192</v>
      </c>
      <c r="D72" t="s">
        <v>194</v>
      </c>
      <c r="E72" t="s">
        <v>195</v>
      </c>
      <c r="F72" t="s">
        <v>190</v>
      </c>
      <c r="G72" t="s">
        <v>189</v>
      </c>
      <c r="H72" s="218" t="d">
        <v>PT0M46.000S</v>
      </c>
      <c r="I72">
        <v>2</v>
      </c>
      <c r="J72" s="220" t="s">
        <v>244</v>
      </c>
    </row>
    <row r="73" spans="2:10" x14ac:dyDescent="0.2">
      <c r="B73" t="str">
        <f>C73&amp;D73&amp;E73&amp;F73&amp;G73</f>
        <v>AmyAKKaylaIzabelNaz</v>
      </c>
      <c r="C73" t="s">
        <v>192</v>
      </c>
      <c r="D73" t="s">
        <v>194</v>
      </c>
      <c r="E73" t="s">
        <v>195</v>
      </c>
      <c r="F73" t="s">
        <v>243</v>
      </c>
      <c r="G73" t="s">
        <v>189</v>
      </c>
      <c r="H73" s="218" t="d">
        <v>PT1M54.000S</v>
      </c>
      <c r="I73">
        <v>2</v>
      </c>
      <c r="J73" s="220" t="s">
        <v>244</v>
      </c>
    </row>
    <row r="74" spans="2:10" x14ac:dyDescent="0.2">
      <c r="B74" t="str">
        <f>C74&amp;D74&amp;E74&amp;F74&amp;G74</f>
        <v>AmyAKKaylaHaileyIzabel</v>
      </c>
      <c r="C74" t="s">
        <v>192</v>
      </c>
      <c r="D74" t="s">
        <v>194</v>
      </c>
      <c r="E74" t="s">
        <v>195</v>
      </c>
      <c r="F74" t="s">
        <v>190</v>
      </c>
      <c r="G74" t="s">
        <v>243</v>
      </c>
      <c r="H74" s="218" t="d">
        <v>PT1M2.000S</v>
      </c>
      <c r="I74">
        <v>2</v>
      </c>
      <c r="J74" s="220" t="s">
        <v>244</v>
      </c>
    </row>
    <row r="75" spans="2:10" x14ac:dyDescent="0.2">
      <c r="B75" t="str">
        <f>C75&amp;D75&amp;E75&amp;F75&amp;G75</f>
        <v>AmyAKKaylaEmilyNaz</v>
      </c>
      <c r="C75" t="s">
        <v>192</v>
      </c>
      <c r="D75" t="s">
        <v>194</v>
      </c>
      <c r="E75" t="s">
        <v>195</v>
      </c>
      <c r="F75" t="s">
        <v>200</v>
      </c>
      <c r="G75" t="s">
        <v>189</v>
      </c>
      <c r="H75" s="218" t="d">
        <v>PT1M14.000S</v>
      </c>
      <c r="I75">
        <v>2</v>
      </c>
      <c r="J75" s="220" t="s">
        <v>244</v>
      </c>
    </row>
    <row r="76" spans="2:10" x14ac:dyDescent="0.2">
      <c r="B76" t="str">
        <f>C76&amp;D76&amp;E76&amp;F76&amp;G76</f>
        <v>AmyMichelleAKEmilyNaz</v>
      </c>
      <c r="C76" t="s">
        <v>192</v>
      </c>
      <c r="D76" t="s">
        <v>242</v>
      </c>
      <c r="E76" t="s">
        <v>194</v>
      </c>
      <c r="F76" t="s">
        <v>200</v>
      </c>
      <c r="G76" t="s">
        <v>189</v>
      </c>
      <c r="H76" s="218" t="d">
        <v>PT1M36.000S</v>
      </c>
      <c r="I76">
        <v>3</v>
      </c>
      <c r="J76" s="220" t="s">
        <v>244</v>
      </c>
    </row>
    <row r="77" spans="2:10" x14ac:dyDescent="0.2">
      <c r="B77" t="str">
        <f>C77&amp;D77&amp;E77&amp;F77&amp;G77</f>
        <v>DanielleMichelleAKEmilyNaz</v>
      </c>
      <c r="C77" t="s">
        <v>199</v>
      </c>
      <c r="D77" t="s">
        <v>242</v>
      </c>
      <c r="E77" t="s">
        <v>194</v>
      </c>
      <c r="F77" t="s">
        <v>200</v>
      </c>
      <c r="G77" t="s">
        <v>189</v>
      </c>
      <c r="H77" s="218" t="d">
        <v>PT3M28.000S</v>
      </c>
      <c r="I77">
        <v>-1</v>
      </c>
      <c r="J77" s="220" t="s">
        <v>244</v>
      </c>
    </row>
    <row r="78" spans="2:10" x14ac:dyDescent="0.2">
      <c r="B78" t="str">
        <f>C78&amp;D78&amp;E78&amp;F78&amp;G78</f>
        <v>AmyAKKaylaHaileyNaz</v>
      </c>
      <c r="C78" t="s">
        <v>192</v>
      </c>
      <c r="D78" t="s">
        <v>194</v>
      </c>
      <c r="E78" t="s">
        <v>195</v>
      </c>
      <c r="F78" t="s">
        <v>190</v>
      </c>
      <c r="G78" t="s">
        <v>189</v>
      </c>
      <c r="H78" s="218" t="d">
        <v>PT4M41.000S</v>
      </c>
      <c r="I78">
        <v>11</v>
      </c>
      <c r="J78" s="220" t="s">
        <v>244</v>
      </c>
    </row>
    <row r="79" spans="2:10" x14ac:dyDescent="0.2">
      <c r="B79" t="str">
        <f>C79&amp;D79&amp;E79&amp;F79&amp;G79</f>
        <v>AmyPriscillaKaylaHaileyNaz</v>
      </c>
      <c r="C79" t="s">
        <v>192</v>
      </c>
      <c r="D79" t="s">
        <v>206</v>
      </c>
      <c r="E79" t="s">
        <v>195</v>
      </c>
      <c r="F79" t="s">
        <v>190</v>
      </c>
      <c r="G79" t="s">
        <v>189</v>
      </c>
      <c r="H79" s="218" t="d">
        <v>PT0M45.000S</v>
      </c>
      <c r="I79">
        <v>-2</v>
      </c>
      <c r="J79" s="220" t="s">
        <v>244</v>
      </c>
    </row>
    <row r="80" spans="2:10" x14ac:dyDescent="0.2">
      <c r="B80" t="str">
        <f>C80&amp;D80&amp;E80&amp;F80&amp;G80</f>
        <v>AmyDanielleKaylaHaileyNaz</v>
      </c>
      <c r="C80" t="s">
        <v>192</v>
      </c>
      <c r="D80" t="s">
        <v>199</v>
      </c>
      <c r="E80" t="s">
        <v>195</v>
      </c>
      <c r="F80" t="s">
        <v>190</v>
      </c>
      <c r="G80" t="s">
        <v>189</v>
      </c>
      <c r="H80" s="218" t="d">
        <v>PT0M19.000S</v>
      </c>
      <c r="I80">
        <v>-2</v>
      </c>
      <c r="J80" s="220" t="s">
        <v>244</v>
      </c>
    </row>
    <row r="81" spans="2:10" x14ac:dyDescent="0.2">
      <c r="B81" t="str">
        <f>C81&amp;D81&amp;E81&amp;F81&amp;G81</f>
        <v>AmyDanielleAKHaileyNaz</v>
      </c>
      <c r="C81" t="s">
        <v>192</v>
      </c>
      <c r="D81" t="s">
        <v>199</v>
      </c>
      <c r="E81" t="s">
        <v>194</v>
      </c>
      <c r="F81" t="s">
        <v>190</v>
      </c>
      <c r="G81" t="s">
        <v>189</v>
      </c>
      <c r="H81" s="218" t="d">
        <v>PT2M39.000S</v>
      </c>
      <c r="I81">
        <v>8</v>
      </c>
      <c r="J81" s="220" t="s">
        <v>244</v>
      </c>
    </row>
    <row r="82" spans="2:10" x14ac:dyDescent="0.2">
      <c r="B82" t="str">
        <f>C82&amp;D82&amp;E82&amp;F82&amp;G82</f>
        <v>AmyDanielleAKEmilyIzabel</v>
      </c>
      <c r="C82" t="s">
        <v>192</v>
      </c>
      <c r="D82" t="s">
        <v>199</v>
      </c>
      <c r="E82" t="s">
        <v>194</v>
      </c>
      <c r="F82" t="s">
        <v>200</v>
      </c>
      <c r="G82" t="s">
        <v>243</v>
      </c>
      <c r="H82" s="218" t="d">
        <v>PT0M19.000S</v>
      </c>
      <c r="I82">
        <v>1</v>
      </c>
      <c r="J82" s="220" t="s">
        <v>244</v>
      </c>
    </row>
    <row r="83" spans="2:10" x14ac:dyDescent="0.2">
      <c r="B83" t="str">
        <f>C83&amp;D83&amp;E83&amp;F83&amp;G83</f>
        <v>DanielleAKKaylaEmilyIzabel</v>
      </c>
      <c r="C83" t="s">
        <v>199</v>
      </c>
      <c r="D83" t="s">
        <v>194</v>
      </c>
      <c r="E83" t="s">
        <v>195</v>
      </c>
      <c r="F83" t="s">
        <v>200</v>
      </c>
      <c r="G83" t="s">
        <v>243</v>
      </c>
      <c r="H83" s="218" t="d">
        <v>PT3M19.000S</v>
      </c>
      <c r="I83">
        <v>7</v>
      </c>
      <c r="J83" s="220" t="s">
        <v>244</v>
      </c>
    </row>
    <row r="84" spans="2:10" x14ac:dyDescent="0.2">
      <c r="B84" t="str">
        <f>C84&amp;D84&amp;E84&amp;F84&amp;G84</f>
        <v>DanielleMaddieKaylaEmilyIzabel</v>
      </c>
      <c r="C84" t="s">
        <v>199</v>
      </c>
      <c r="D84" t="s">
        <v>245</v>
      </c>
      <c r="E84" t="s">
        <v>195</v>
      </c>
      <c r="F84" t="s">
        <v>200</v>
      </c>
      <c r="G84" t="s">
        <v>243</v>
      </c>
      <c r="H84" s="218" t="d">
        <v>PT1M16.000S</v>
      </c>
      <c r="I84">
        <v>4</v>
      </c>
      <c r="J84" s="220" t="s">
        <v>244</v>
      </c>
    </row>
    <row r="85" spans="2:10" x14ac:dyDescent="0.2">
      <c r="B85" t="str">
        <f>C85&amp;D85&amp;E85&amp;F85&amp;G85</f>
        <v>DanielleMaddiePriscillaEmilyIzabel</v>
      </c>
      <c r="C85" t="s">
        <v>199</v>
      </c>
      <c r="D85" t="s">
        <v>245</v>
      </c>
      <c r="E85" t="s">
        <v>206</v>
      </c>
      <c r="F85" t="s">
        <v>200</v>
      </c>
      <c r="G85" t="s">
        <v>243</v>
      </c>
      <c r="H85" s="218" t="d">
        <v>PT1M32.000S</v>
      </c>
      <c r="I85">
        <v>2</v>
      </c>
      <c r="J85" s="220" t="s">
        <v>244</v>
      </c>
    </row>
    <row r="86" spans="2:10" x14ac:dyDescent="0.2">
      <c r="B86" t="str">
        <f>C86&amp;D86&amp;E86&amp;F86&amp;G86</f>
        <v>MichelleMaddiePriscillaEmilyIzabel</v>
      </c>
      <c r="C86" t="s">
        <v>242</v>
      </c>
      <c r="D86" t="s">
        <v>245</v>
      </c>
      <c r="E86" t="s">
        <v>206</v>
      </c>
      <c r="F86" t="s">
        <v>200</v>
      </c>
      <c r="G86" t="s">
        <v>243</v>
      </c>
      <c r="H86" s="218" t="d">
        <v>PT5M10.000S</v>
      </c>
      <c r="I86">
        <v>0</v>
      </c>
      <c r="J86" s="220" t="s">
        <v>244</v>
      </c>
    </row>
    <row r="87" spans="2:10" x14ac:dyDescent="0.2">
      <c r="B87" t="str">
        <f>C87&amp;D87&amp;E87&amp;F87&amp;G87</f>
        <v>AmyAKKaylaHaileyNaz</v>
      </c>
      <c r="C87" t="s">
        <v>192</v>
      </c>
      <c r="D87" t="s">
        <v>194</v>
      </c>
      <c r="E87" t="s">
        <v>195</v>
      </c>
      <c r="F87" t="s">
        <v>190</v>
      </c>
      <c r="G87" t="s">
        <v>189</v>
      </c>
      <c r="H87" s="218" t="d">
        <v>PT5M35.000S</v>
      </c>
      <c r="I87">
        <v>7</v>
      </c>
      <c r="J87" s="220" t="s">
        <v>241</v>
      </c>
    </row>
    <row r="88" spans="2:10" x14ac:dyDescent="0.2">
      <c r="B88" t="str">
        <f>C88&amp;D88&amp;E88&amp;F88&amp;G88</f>
        <v>AmyAKKaylaIzabelNaz</v>
      </c>
      <c r="C88" t="s">
        <v>192</v>
      </c>
      <c r="D88" t="s">
        <v>194</v>
      </c>
      <c r="E88" t="s">
        <v>195</v>
      </c>
      <c r="F88" t="s">
        <v>243</v>
      </c>
      <c r="G88" t="s">
        <v>189</v>
      </c>
      <c r="H88" s="218" t="d">
        <v>PT0M57.000S</v>
      </c>
      <c r="I88">
        <v>4</v>
      </c>
      <c r="J88" s="220" t="s">
        <v>241</v>
      </c>
    </row>
    <row r="89" spans="2:10" x14ac:dyDescent="0.2">
      <c r="B89" t="str">
        <f>C89&amp;D89&amp;E89&amp;F89&amp;G89</f>
        <v>AmyMichelleAKIzabelNaz</v>
      </c>
      <c r="C89" t="s">
        <v>192</v>
      </c>
      <c r="D89" t="s">
        <v>242</v>
      </c>
      <c r="E89" t="s">
        <v>194</v>
      </c>
      <c r="F89" t="s">
        <v>243</v>
      </c>
      <c r="G89" t="s">
        <v>189</v>
      </c>
      <c r="H89" s="218" t="d">
        <v>PT0M27.000S</v>
      </c>
      <c r="I89">
        <v>0</v>
      </c>
      <c r="J89" s="220" t="s">
        <v>241</v>
      </c>
    </row>
    <row r="90" spans="2:10" x14ac:dyDescent="0.2">
      <c r="B90" t="str">
        <f>C90&amp;D90&amp;E90&amp;F90&amp;G90</f>
        <v>AmyMichelleKaylaIzabelEmily</v>
      </c>
      <c r="C90" t="s">
        <v>192</v>
      </c>
      <c r="D90" t="s">
        <v>242</v>
      </c>
      <c r="E90" t="s">
        <v>195</v>
      </c>
      <c r="F90" t="s">
        <v>243</v>
      </c>
      <c r="G90" t="s">
        <v>200</v>
      </c>
      <c r="H90" s="218" t="d">
        <v>PT3M1.000S</v>
      </c>
      <c r="I90">
        <v>2</v>
      </c>
      <c r="J90" s="220" t="s">
        <v>241</v>
      </c>
    </row>
    <row r="91" spans="2:10" x14ac:dyDescent="0.2">
      <c r="B91" t="str">
        <f>C91&amp;D91&amp;E91&amp;F91&amp;G91</f>
        <v>DanielleMichelleKaylaIzabelEmily</v>
      </c>
      <c r="C91" t="s">
        <v>199</v>
      </c>
      <c r="D91" t="s">
        <v>242</v>
      </c>
      <c r="E91" t="s">
        <v>195</v>
      </c>
      <c r="F91" t="s">
        <v>243</v>
      </c>
      <c r="G91" t="s">
        <v>200</v>
      </c>
      <c r="H91" s="218" t="d">
        <v>PT1M20.000S</v>
      </c>
      <c r="I91" s="219">
        <v>1</v>
      </c>
      <c r="J91" s="220" t="s">
        <v>241</v>
      </c>
    </row>
    <row r="92" spans="2:10" x14ac:dyDescent="0.2">
      <c r="B92" t="str">
        <f>C92&amp;D92&amp;E92&amp;F92&amp;G92</f>
        <v>DanielleAKKaylaHaileyNaz</v>
      </c>
      <c r="C92" t="s">
        <v>199</v>
      </c>
      <c r="D92" t="s">
        <v>194</v>
      </c>
      <c r="E92" t="s">
        <v>195</v>
      </c>
      <c r="F92" t="s">
        <v>190</v>
      </c>
      <c r="G92" t="s">
        <v>189</v>
      </c>
      <c r="H92" s="218" t="d">
        <v>PT1M14.000S</v>
      </c>
      <c r="I92">
        <v>-5</v>
      </c>
      <c r="J92" s="220" t="s">
        <v>241</v>
      </c>
    </row>
    <row r="93" spans="2:10" x14ac:dyDescent="0.2">
      <c r="B93" t="str">
        <f>C93&amp;D93&amp;E93&amp;F93&amp;G93</f>
        <v>AmyAKKaylaHaileyNaz</v>
      </c>
      <c r="C93" t="s">
        <v>192</v>
      </c>
      <c r="D93" t="s">
        <v>194</v>
      </c>
      <c r="E93" t="s">
        <v>195</v>
      </c>
      <c r="F93" t="s">
        <v>190</v>
      </c>
      <c r="G93" t="s">
        <v>189</v>
      </c>
      <c r="H93" s="218" t="d">
        <v>PT5M24.000S</v>
      </c>
      <c r="I93">
        <v>-6</v>
      </c>
      <c r="J93" s="220" t="s">
        <v>241</v>
      </c>
    </row>
    <row r="94" spans="2:10" x14ac:dyDescent="0.2">
      <c r="B94" t="str">
        <f>C94&amp;D94&amp;E94&amp;F94&amp;G94</f>
        <v>AmyMichelleAKHaileyIzabel</v>
      </c>
      <c r="C94" t="s">
        <v>192</v>
      </c>
      <c r="D94" t="s">
        <v>242</v>
      </c>
      <c r="E94" t="s">
        <v>194</v>
      </c>
      <c r="F94" t="s">
        <v>190</v>
      </c>
      <c r="G94" t="s">
        <v>243</v>
      </c>
      <c r="H94" s="218" t="d">
        <v>PT2M2.000S</v>
      </c>
      <c r="I94">
        <v>4</v>
      </c>
      <c r="J94" s="220" t="s">
        <v>241</v>
      </c>
    </row>
    <row r="95" spans="2:10" x14ac:dyDescent="0.2">
      <c r="B95" t="str">
        <f>C95&amp;D95&amp;E95&amp;F95&amp;G95</f>
        <v>AmyAKKaylaHaileyNaz</v>
      </c>
      <c r="C95" t="s">
        <v>192</v>
      </c>
      <c r="D95" t="s">
        <v>194</v>
      </c>
      <c r="E95" t="s">
        <v>195</v>
      </c>
      <c r="F95" t="s">
        <v>190</v>
      </c>
      <c r="G95" t="s">
        <v>189</v>
      </c>
      <c r="H95" s="218" t="d">
        <v>PT2M2.000S</v>
      </c>
      <c r="I95">
        <v>-6</v>
      </c>
      <c r="J95" s="220" t="s">
        <v>241</v>
      </c>
    </row>
    <row r="96" spans="2:10" x14ac:dyDescent="0.2">
      <c r="B96" t="str">
        <f>C96&amp;D96&amp;E96&amp;F96&amp;G96</f>
        <v>AmyAKKaylaIzabelNaz</v>
      </c>
      <c r="C96" t="s">
        <v>192</v>
      </c>
      <c r="D96" t="s">
        <v>194</v>
      </c>
      <c r="E96" t="s">
        <v>195</v>
      </c>
      <c r="F96" t="s">
        <v>243</v>
      </c>
      <c r="G96" t="s">
        <v>189</v>
      </c>
      <c r="H96" s="218" t="d">
        <v>PT1M6.000S</v>
      </c>
      <c r="I96">
        <v>0</v>
      </c>
      <c r="J96" s="220" t="s">
        <v>241</v>
      </c>
    </row>
    <row r="97" spans="2:10" x14ac:dyDescent="0.2">
      <c r="B97" t="str">
        <f>C97&amp;D97&amp;E97&amp;F97&amp;G97</f>
        <v>AKMichelleKaylaIzabelNaz</v>
      </c>
      <c r="C97" t="s">
        <v>194</v>
      </c>
      <c r="D97" t="s">
        <v>242</v>
      </c>
      <c r="E97" t="s">
        <v>195</v>
      </c>
      <c r="F97" t="s">
        <v>243</v>
      </c>
      <c r="G97" t="s">
        <v>189</v>
      </c>
      <c r="H97" s="218" t="d">
        <v>PT2M20.000S</v>
      </c>
      <c r="I97">
        <v>1</v>
      </c>
      <c r="J97" s="220" t="s">
        <v>241</v>
      </c>
    </row>
    <row r="98" spans="2:10" x14ac:dyDescent="0.2">
      <c r="B98" t="str">
        <f>C98&amp;D98&amp;E98&amp;F98&amp;G98</f>
        <v>AmyMichelleAKIzabelNaz</v>
      </c>
      <c r="C98" t="s">
        <v>192</v>
      </c>
      <c r="D98" t="s">
        <v>242</v>
      </c>
      <c r="E98" t="s">
        <v>194</v>
      </c>
      <c r="F98" t="s">
        <v>243</v>
      </c>
      <c r="G98" t="s">
        <v>189</v>
      </c>
      <c r="H98" s="218" t="d">
        <v>PT3M20.000S</v>
      </c>
      <c r="I98">
        <v>0</v>
      </c>
      <c r="J98" s="220" t="s">
        <v>241</v>
      </c>
    </row>
    <row r="99" spans="2:10" x14ac:dyDescent="0.2">
      <c r="B99" t="str">
        <f>C99&amp;D99&amp;E99&amp;F99&amp;G99</f>
        <v>AmyMichelleAKHaileyNaz</v>
      </c>
      <c r="C99" t="s">
        <v>192</v>
      </c>
      <c r="D99" t="s">
        <v>242</v>
      </c>
      <c r="E99" t="s">
        <v>194</v>
      </c>
      <c r="F99" t="s">
        <v>190</v>
      </c>
      <c r="G99" t="s">
        <v>189</v>
      </c>
      <c r="H99" s="218" t="d">
        <v>PT1M12.000S</v>
      </c>
      <c r="I99">
        <v>-5</v>
      </c>
      <c r="J99" s="220" t="s">
        <v>241</v>
      </c>
    </row>
    <row r="100" spans="2:10" x14ac:dyDescent="0.2">
      <c r="B100" t="str">
        <f>C100&amp;D100&amp;E100&amp;F100&amp;G100</f>
        <v>AmyMichelleKaylaHaileyNaz</v>
      </c>
      <c r="C100" t="s">
        <v>192</v>
      </c>
      <c r="D100" t="s">
        <v>242</v>
      </c>
      <c r="E100" t="s">
        <v>195</v>
      </c>
      <c r="F100" t="s">
        <v>190</v>
      </c>
      <c r="G100" t="s">
        <v>189</v>
      </c>
      <c r="H100" s="218" t="d">
        <v>PT1M38.000S</v>
      </c>
      <c r="I100">
        <v>4</v>
      </c>
      <c r="J100" s="220" t="s">
        <v>241</v>
      </c>
    </row>
    <row r="101" spans="2:10" x14ac:dyDescent="0.2">
      <c r="B101" t="str">
        <f>C101&amp;D101&amp;E101&amp;F101&amp;G101</f>
        <v>AmyAKKaylaHaileyNaz</v>
      </c>
      <c r="C101" t="s">
        <v>192</v>
      </c>
      <c r="D101" t="s">
        <v>194</v>
      </c>
      <c r="E101" t="s">
        <v>195</v>
      </c>
      <c r="F101" t="s">
        <v>190</v>
      </c>
      <c r="G101" t="s">
        <v>189</v>
      </c>
      <c r="H101" s="218" t="d">
        <v>PT6M54.000S</v>
      </c>
      <c r="I101">
        <v>8</v>
      </c>
      <c r="J101" s="220" t="s">
        <v>241</v>
      </c>
    </row>
    <row r="102" spans="2:10" x14ac:dyDescent="0.2">
      <c r="B102" t="str">
        <f>C102&amp;D102&amp;E102&amp;F102&amp;G102</f>
        <v>AmyMichelleAKHaileyNaz</v>
      </c>
      <c r="C102" t="s">
        <v>192</v>
      </c>
      <c r="D102" t="s">
        <v>242</v>
      </c>
      <c r="E102" t="s">
        <v>194</v>
      </c>
      <c r="F102" t="s">
        <v>190</v>
      </c>
      <c r="G102" t="s">
        <v>189</v>
      </c>
      <c r="H102" s="218" t="d">
        <v>PT1M28.000S</v>
      </c>
      <c r="I102">
        <v>0</v>
      </c>
      <c r="J102" s="220" t="s">
        <v>241</v>
      </c>
    </row>
  </sheetData>
  <sheetCalcPr fullCalcOnLoad="1"/>
  <hyperlinks>
    <hyperlink ref="L2" location="Index!A1" display="Return to Index" xr:uid="{DCE0628E-8943-A647-A2C4-3C6326F02B3E}"/>
  </hyperlinks>
  <pageMargins left="0.7" right="0.7" top="0.75" bottom="0.75" header="0.3" footer="0.3"/>
  <drawing r:id="rId1"/>
  <mc:AlternateContent xmlns:mc="http://schemas.openxmlformats.org/markup-compatibility/2006">
    <mc:Choice Requires="v">
      <legacyDrawing r:id="rId2"/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D7C9038-F554-7D48-9918-FED7F01EABF9}">
          <x14:formula1>
            <xm:f>'/Users/cindygu/Michigan WBB/[Plus Minus All.xlsx]Players'!#REF!</xm:f>
          </x14:formula1>
          <xm:sqref>C19:C23</xm:sqref>
        </x14:dataValidation>
        <x14:dataValidation type="list" allowBlank="1" showInputMessage="1" showErrorMessage="1" xr:uid="{76D1D137-8310-C247-AD6A-1E6ABE425D41}">
          <x14:formula1>
            <xm:f>'/Users/cindygu/Michigan WBB/[Plus Minus All.xlsx]Index'!#REF!</xm:f>
          </x14:formula1>
          <xm:sqref>C17</xm:sqref>
        </x14:dataValidation>
        <x14:dataValidation type="list" allowBlank="1" showInputMessage="1" showErrorMessage="1" xr:uid="{BD1AC3DC-9D83-754A-A770-A0752ED6FA55}">
          <x14:formula1>
            <xm:f>'/Users/cindygu/Michigan WBB/[Plus Minus All.xlsx]Players'!#REF!</xm:f>
          </x14:formula1>
          <xm:sqref>C5:G5 C9:C13</xm:sqref>
        </x14:dataValidation>
      </x14:dataValidations>
    </ext>
  </extLs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Michigan @ MSU</vt:lpstr>
      <vt:lpstr>Rotations</vt:lpstr>
      <vt:lpstr>Rotations MSU</vt:lpstr>
      <vt:lpstr>Lineup Totals 18-19</vt:lpstr>
      <vt:lpstr>Lineup Totals 19-20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Liss, Justin</dc:creator>
  <cp:lastModifiedBy>Microsoft Office User</cp:lastModifiedBy>
  <dcterms:created xsi:type="dcterms:W3CDTF">2019-11-19T00:16:43Z</dcterms:created>
  <dcterms:modified xsi:type="dcterms:W3CDTF">2019-12-17T20:15:27Z</dcterms:modified>
</cp:coreProperties>
</file>