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C82F84C-55D1-4D07-B047-4950437F2D2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A15" i="2" l="1"/>
  <c r="I7" i="3"/>
  <c r="I13" i="3"/>
  <c r="I12" i="3"/>
  <c r="I11" i="3"/>
  <c r="I10" i="3"/>
  <c r="I9" i="3"/>
  <c r="I8" i="3"/>
  <c r="I5" i="3"/>
  <c r="I4" i="3"/>
  <c r="I3" i="3"/>
  <c r="I2" i="3"/>
  <c r="H8" i="3"/>
  <c r="H9" i="3"/>
  <c r="H10" i="3"/>
  <c r="H11" i="3"/>
  <c r="H12" i="3"/>
  <c r="H13" i="3"/>
  <c r="H7" i="3"/>
  <c r="H3" i="3"/>
  <c r="H4" i="3"/>
  <c r="H5" i="3"/>
  <c r="H2" i="3"/>
  <c r="E3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<sst xmlns="http://schemas.openxmlformats.org/spreadsheetml/2006/main" count="811" uniqueCount="571">
  <si>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</si>
  <si>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</si>
  <si>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</si>
  <si>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</si>
  <si>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</si>
  <si>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</si>
  <si>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</si>
  <si>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</si>
  <si>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</si>
  <si>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</si>
  <si>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</si>
  <si>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</si>
  <si>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</si>
  <si>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</si>
  <si>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</si>
  <si>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</si>
  <si>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</si>
  <si>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</si>
  <si>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</si>
  <si>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</si>
  <si>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</si>
  <si>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</si>
  <si>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</si>
  <si>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</si>
  <si>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</si>
  <si>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</si>
  <si>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</si>
  <si>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</si>
  <si>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</si>
  <si>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</si>
  <si>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</si>
  <si>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</si>
  <si>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</si>
  <si>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</si>
  <si>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</si>
  <si>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</si>
  <si>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</si>
  <si>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</si>
  <si>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</si>
  <si>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</si>
  <si>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</si>
  <si>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</si>
  <si>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</si>
  <si>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</si>
  <si>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</si>
  <si>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</si>
  <si>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</si>
  <si>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</si>
  <si>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</si>
  <si>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</si>
  <si>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</si>
  <si>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</si>
  <si>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</si>
  <si>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</si>
  <si>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</si>
  <si>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</si>
  <si>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</si>
  <si>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</si>
  <si>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</si>
  <si>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</si>
  <si>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</si>
  <si>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</si>
  <si>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</si>
  <si>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</si>
  <si>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</si>
  <si>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</si>
  <si>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</si>
  <si>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</si>
  <si>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</si>
  <si>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</si>
  <si>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</si>
  <si>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</si>
  <si>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</si>
  <si>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</si>
  <si>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</si>
  <si>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</si>
  <si>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</si>
  <si>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</si>
  <si>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</si>
  <si>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</si>
  <si>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</si>
  <si>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</si>
  <si>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</si>
  <si>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</si>
  <si>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</si>
  <si>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</si>
  <si>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</si>
  <si>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</si>
  <si>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</si>
  <si>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</si>
  <si>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</si>
  <si>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</si>
  <si>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</si>
  <si>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</si>
  <si>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</si>
  <si>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</si>
  <si>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</si>
  <si>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</si>
  <si>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</si>
  <si>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</si>
  <si>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</si>
  <si>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</si>
  <si>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</si>
  <si>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</si>
  <si>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</si>
  <si>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</si>
  <si>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</si>
  <si>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</si>
  <si>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</si>
  <si>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</si>
  <si>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</si>
  <si>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</si>
  <si>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</si>
  <si>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</si>
  <si>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</si>
  <si>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</si>
  <si>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</si>
  <si>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</si>
  <si>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</si>
  <si>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</si>
  <si>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</si>
  <si>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</si>
  <si>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</si>
  <si>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</si>
  <si>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</si>
  <si>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</si>
  <si>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</si>
  <si>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</si>
  <si>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</si>
  <si>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</si>
  <si>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</si>
  <si>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</si>
  <si>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</si>
  <si>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</si>
  <si>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</si>
  <si>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</si>
  <si>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</si>
  <si>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</si>
  <si>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</si>
  <si>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</si>
  <si>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</si>
  <si>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</si>
  <si>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</si>
  <si>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</si>
  <si>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</si>
  <si>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</si>
  <si>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</si>
  <si>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</si>
  <si>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</si>
  <si>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</si>
  <si>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</si>
  <si>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</si>
  <si>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</si>
  <si>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</si>
  <si>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</si>
  <si>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</si>
  <si>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</si>
  <si>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</si>
  <si>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</si>
  <si>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</si>
  <si>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</si>
  <si>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</si>
  <si>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</si>
  <si>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</si>
  <si>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</si>
  <si>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</si>
  <si>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</si>
  <si>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</si>
  <si>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</si>
  <si>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</si>
  <si>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</si>
  <si>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</si>
  <si>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</si>
  <si>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</si>
  <si>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</si>
  <si>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</si>
  <si>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</si>
  <si>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</si>
  <si>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</si>
  <si>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</si>
  <si>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</si>
  <si>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</si>
  <si>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</si>
  <si>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</si>
  <si>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</si>
  <si>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</si>
  <si>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</si>
  <si>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</si>
  <si>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</si>
  <si>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</si>
  <si>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</si>
  <si>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</si>
  <si>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</si>
  <si>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</si>
  <si>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</si>
  <si>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</si>
  <si>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</si>
  <si>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</si>
  <si>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</si>
  <si>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</si>
  <si>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</si>
  <si>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</si>
  <si>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</si>
  <si>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</si>
  <si>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</si>
  <si>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</si>
  <si>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</si>
  <si>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</si>
  <si>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</si>
  <si>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</si>
  <si>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</si>
  <si>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</si>
  <si>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</si>
  <si>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</si>
  <si>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</si>
  <si>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</si>
  <si>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</si>
  <si>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</si>
  <si>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</si>
  <si>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</si>
  <si>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</si>
  <si>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</si>
  <si>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</si>
  <si>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</si>
  <si>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</si>
  <si>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</si>
  <si>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</si>
  <si>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</si>
  <si>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</si>
  <si>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</si>
  <si>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</si>
  <si>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</si>
  <si>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</si>
  <si>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</si>
  <si>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</si>
  <si>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</si>
  <si>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</si>
  <si>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</si>
  <si>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</si>
  <si>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</si>
  <si>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</si>
  <si>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</si>
  <si>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</si>
  <si>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</si>
  <si>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</si>
  <si>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</si>
  <si>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</si>
  <si>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</si>
  <si>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</si>
  <si>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</si>
  <si>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</si>
  <si>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</si>
  <si>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</si>
  <si>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</si>
  <si>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</si>
  <si>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</si>
  <si>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</si>
  <si>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</si>
  <si>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</si>
  <si>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</si>
  <si>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</si>
  <si>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</si>
  <si>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</si>
  <si>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</si>
  <si>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</si>
  <si>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</si>
  <si>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</si>
  <si>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</si>
  <si>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</si>
  <si>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</si>
  <si>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</si>
  <si>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</si>
  <si>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</si>
  <si>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</si>
  <si>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</si>
  <si>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</si>
  <si>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</si>
  <si>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</si>
  <si>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</si>
  <si>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</si>
  <si>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</si>
  <si>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</si>
  <si>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</si>
  <si>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</si>
  <si>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</si>
  <si>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</si>
  <si>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</si>
  <si>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</si>
  <si>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</si>
  <si>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</si>
  <si>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</si>
  <si>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</si>
  <si>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</si>
  <si>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</si>
  <si>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</si>
  <si>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</si>
  <si>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</si>
  <si>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</si>
  <si>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</si>
  <si>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</si>
  <si>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</si>
  <si>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</si>
  <si>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</si>
  <si>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</si>
  <si>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</si>
  <si>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</si>
  <si>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</si>
  <si>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</si>
  <si>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</si>
  <si>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</si>
  <si>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</si>
  <si>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</si>
  <si>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</si>
  <si>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</si>
  <si>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</si>
  <si>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</si>
  <si>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</si>
  <si>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</si>
  <si>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</si>
  <si>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</si>
  <si>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</si>
  <si>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</si>
  <si>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</si>
  <si>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</si>
  <si>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</si>
  <si>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</si>
  <si>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</si>
  <si>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</si>
  <si>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</si>
  <si>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</si>
  <si>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</si>
  <si>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</si>
  <si>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</si>
  <si>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</si>
  <si>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</si>
  <si>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</si>
  <si>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</si>
  <si>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</si>
  <si>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</si>
  <si>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</si>
  <si>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</si>
  <si>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</si>
  <si>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</si>
  <si>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</si>
  <si>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</si>
  <si>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</si>
  <si>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</si>
  <si>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</si>
  <si>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</si>
  <si>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</si>
  <si>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</si>
  <si>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</si>
  <si>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</si>
  <si>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</si>
  <si>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</si>
  <si>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</si>
  <si>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</si>
  <si>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</si>
  <si>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</si>
  <si>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</si>
  <si>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</si>
  <si>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</si>
  <si>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</si>
  <si>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</si>
  <si>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</si>
  <si>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</si>
  <si>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</si>
  <si>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</si>
  <si>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</si>
  <si>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</si>
  <si>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</si>
  <si>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</si>
  <si>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</si>
  <si>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</si>
  <si>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</si>
  <si>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</si>
  <si>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</si>
  <si>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</si>
  <si>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</si>
  <si>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</si>
  <si>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</si>
  <si>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</si>
  <si>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</si>
  <si>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</si>
  <si>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</si>
  <si>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</si>
  <si>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</si>
  <si>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</si>
  <si>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</si>
  <si>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</si>
  <si>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</si>
  <si>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</si>
  <si>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</si>
  <si>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</si>
  <si>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</si>
  <si>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</si>
  <si>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</si>
  <si>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</si>
  <si>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</si>
  <si>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</si>
  <si>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</si>
  <si>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</si>
  <si>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</si>
  <si>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</si>
  <si>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</si>
  <si>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</si>
  <si>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</si>
  <si>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</si>
  <si>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</si>
  <si>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</si>
  <si>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</si>
  <si>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</si>
  <si>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</si>
  <si>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</si>
  <si>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</si>
  <si>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</si>
  <si>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</si>
  <si>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</si>
  <si>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</si>
  <si>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</si>
  <si>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</si>
  <si>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</si>
  <si>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</si>
  <si>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</si>
  <si>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</si>
  <si>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</si>
  <si>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</si>
  <si>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</si>
  <si>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</si>
  <si>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</si>
  <si>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</si>
  <si>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</si>
  <si>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</si>
  <si>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</si>
  <si>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</si>
  <si>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</si>
  <si>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</si>
  <si>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</si>
  <si>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</si>
  <si>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</si>
  <si>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</si>
  <si>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</si>
  <si>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</si>
  <si>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</si>
  <si>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</si>
  <si>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</si>
  <si>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</si>
  <si>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</si>
  <si>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</si>
  <si>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</si>
  <si>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</si>
  <si>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</si>
  <si>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</si>
  <si>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</si>
  <si>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</si>
  <si>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</si>
  <si>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</si>
  <si>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</si>
  <si>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</si>
  <si>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</si>
  <si>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</si>
  <si>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</si>
  <si>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</si>
  <si>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</si>
  <si>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</si>
  <si>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</si>
  <si>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</si>
  <si>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</si>
  <si>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</si>
  <si>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</si>
  <si>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</si>
  <si>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</si>
  <si>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</si>
  <si>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</si>
  <si>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</si>
  <si>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</si>
  <si>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</si>
  <si>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</si>
  <si>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</si>
  <si>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</si>
  <si>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</si>
  <si>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</si>
  <si>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</si>
  <si>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</si>
  <si>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</si>
  <si>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</si>
  <si>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</si>
  <si>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</si>
  <si>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</si>
  <si>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</si>
  <si>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</si>
  <si>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</si>
  <si>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</si>
  <si>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</si>
  <si>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</si>
  <si>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</si>
  <si>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</si>
  <si>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</si>
  <si>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</si>
  <si>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</si>
  <si>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</si>
  <si>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</si>
  <si>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</si>
  <si>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</si>
  <si>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</si>
  <si>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</si>
  <si>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</si>
  <si>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</si>
  <si>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</si>
  <si>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</si>
  <si>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</si>
  <si>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</si>
  <si>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</si>
  <si>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</si>
  <si>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</si>
  <si>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</si>
  <si>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</si>
  <si>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</si>
  <si>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</si>
  <si>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</si>
  <si>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</si>
  <si>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</si>
  <si>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</si>
  <si>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</si>
  <si>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</si>
  <si>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</si>
  <si>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</si>
  <si>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</si>
  <si>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</si>
  <si>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</si>
  <si>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</si>
  <si>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</si>
  <si>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</si>
  <si>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</si>
  <si>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</si>
  <si>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</si>
  <si>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</si>
  <si>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</si>
  <si>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</si>
  <si>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</si>
  <si>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</si>
  <si>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</si>
  <si>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</si>
  <si>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</si>
  <si>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</si>
  <si>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</si>
  <si>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</si>
  <si>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</si>
  <si>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</si>
  <si>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</si>
  <si>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</si>
  <si>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</si>
  <si>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</si>
  <si>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</si>
  <si>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</si>
  <si>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</si>
  <si>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</si>
  <si>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</si>
  <si>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</si>
  <si>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</si>
  <si>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</si>
  <si>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</si>
  <si>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</si>
  <si>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</si>
  <si>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</si>
  <si>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</si>
  <si>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</si>
  <si>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</si>
  <si>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</si>
  <si>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Fatture</t>
  </si>
  <si>
    <t>Tot.Fatturato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</si>
</sst>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410]_-;\-* #,##0.00\ [$€-410]_-;_-* &quot;-&quot;??\ [$€-410]_-;_-@_-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341" sqref="E34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5546875" customWidth="1"/>
    <col min="5" max="5" width="65.886718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C2-C2/(1+20%)</f>
        <v>46833.333333333314</v>
      </c>
      <c r="E2" s="4" t="str">
        <f>_xlfn.CONCAT(A2," - ",B2)</f>
        <v>MON.SVGA 0,28 14" AOC 4VLR - 1024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C3-C3/(1+20%)</f>
        <v>53833.333333333314</v>
      </c>
      <c r="E3" s="4" t="str">
        <f t="shared" ref="E3:E66" si="1">_xlfn.CONCAT(A3," - ",B3)</f>
        <v>MON.SVGA 0,28 15" AOC 5VLR - 1280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- 1280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- 1280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- 1152x870,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- 1280x1024,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- 1280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- 1280x1024,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- 1280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- 1280x1024,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- 1280x1024,80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- 1600x1280,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- 1600x1200,75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- 1600x1280,75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-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- 1024x768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- 1280X1024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-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-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TXP4 -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-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-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-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-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-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P5 -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-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P5 -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VIBRA16 -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-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-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P5 -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-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-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-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-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-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-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-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-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-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-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-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-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-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-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-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-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-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-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-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-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-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-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-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-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-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-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-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- 3D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-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-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-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SCSI-2 -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SCSI-2 -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C67-C67/(1+20%)</f>
        <v>83500</v>
      </c>
      <c r="E67" s="4" t="str">
        <f t="shared" ref="E67:E130" si="3">_xlfn.CONCAT(A67," - ",B67)</f>
        <v>Contr. PCI AHA 2940AU SCSI-2 -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-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-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-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- 16550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-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-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 xml:space="preserve">Scheda 4 porte seriali -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 xml:space="preserve">Scheda 8 porte seriali -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-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 xml:space="preserve">Scheda 2 porte joystick -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-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- 2,5"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- 3,5"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- 3,5"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- 3,5"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- 3,5"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- 3,5"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- 3,5"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- 3,5"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- 3,5"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- 3,5"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- 3,5"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-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-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-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-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-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-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-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-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-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-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-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-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-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-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-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-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 xml:space="preserve">KIT 5 CARTUCCE 650 MB -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-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8330 - 24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- 24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- 24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- 34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- 24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- 32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- 32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DXR2 -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-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-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-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-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-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-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-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-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-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-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-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-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-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8666.6666666666642</v>
      </c>
      <c r="E130" s="4" t="str">
        <f t="shared" si="3"/>
        <v xml:space="preserve">SIMM 16MB 72 PIN (EDO) -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C131-C131/(1+20%)</f>
        <v>16166.666666666657</v>
      </c>
      <c r="E131" s="4" t="str">
        <f t="shared" ref="E131:E194" si="5">_xlfn.CONCAT(A131," - ",B131)</f>
        <v xml:space="preserve">SIMM 32MB 72 PIN (EDO) -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-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-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-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-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-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-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-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-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-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-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-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-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33600 -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-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-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-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-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-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-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64 -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-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-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-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-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-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-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MLI-699 -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-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-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-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-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-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 xml:space="preserve">PENTIUM 200 INTEL MMX -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 xml:space="preserve">PENTIUM 233 INTEL MMX -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 xml:space="preserve">PENTIUM II 233 INTEL 512k -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 xml:space="preserve">PENTIUM II 266 INTEL 512k -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 xml:space="preserve">PENTIUM II 300 INTEL 512K -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 xml:space="preserve">PENTIUM II 333 INTEL 512K -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-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 xml:space="preserve">IBM 200 MX -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 xml:space="preserve">IBM 233 MX -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 xml:space="preserve">AMD K6-166 -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K6-200 -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 xml:space="preserve">AMD K6-233 -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-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 xml:space="preserve">PENTIUM PRO 200 MZH -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 xml:space="preserve">VENTOLINA PENTIUM 75-166 -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 xml:space="preserve">VENTOLINA PENTIUM 200 -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-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686 -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TX97 -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-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-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95 -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-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-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WIN95 -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WIN95 -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WIN95 -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WIN95 -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-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-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6166.6666666666642</v>
      </c>
      <c r="E194" s="4" t="str">
        <f t="shared" si="5"/>
        <v>MOUSE  PILOT P/S2 -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C195-C195/(1+20%)</f>
        <v>1833.3333333333321</v>
      </c>
      <c r="E195" s="4" t="str">
        <f t="shared" ref="E195:E258" si="7">_xlfn.CONCAT(A195," - ",B195)</f>
        <v>MOUSE SERIALE 3 TASTI -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-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-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PS/2 -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-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PS/2 -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-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-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-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-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-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-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-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-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-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-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-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300 -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-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 xml:space="preserve">TAPPETINO PER MOUSE -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-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 xml:space="preserve">ALIMENTATORE 250 W CE ATX -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 xml:space="preserve">ALIMENTATORE 230 W CE ATX -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 xml:space="preserve">ALIMENTATORE 300 W CE ATX -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1,8 -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1,8 -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3 -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PS/2 -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 xml:space="preserve">CONNETTORE TASTIERA PS/2 -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-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-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-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-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-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-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-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-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-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4.0 -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-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-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95 -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-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4.5 -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98 -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4.0 -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-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WIN'95 -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-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-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-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7.0 -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97 -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-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97 -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-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97 -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-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98 -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98 -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'97 -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-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-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4" t="str">
        <f t="shared" si="7"/>
        <v>OFFICE '97 Professional Agg. -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C259-C259/(1+20%)</f>
        <v>37833.333333333314</v>
      </c>
      <c r="E259" s="4" t="str">
        <f t="shared" ref="E259:E322" si="9">_xlfn.CONCAT(A259," - ",B259)</f>
        <v>VISUAL BASIC 4.0 STD -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-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-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-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-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-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97 -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-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3.0 -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-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-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-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-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3.1 -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4.0 -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5.0 -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2.0 -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-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4.2 -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-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-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LX300 - 9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- 9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FX870 - 9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FX1170 - 9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- 24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- 24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2170 - 24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-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-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-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-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-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1000 -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-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3000 -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-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-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-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-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-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-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-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-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-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-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670 -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-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-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-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-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-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-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-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-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-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131-6 -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136-1 -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135-1 -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CK139-1 -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131-8 -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132-3 -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135-2 -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139-2 -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C323-C323/(1+20%)</f>
        <v>13333.333333333328</v>
      </c>
      <c r="E323" s="4" t="str">
        <f t="shared" ref="E323:E336" si="11">_xlfn.CONCAT(A323," - ",B323)</f>
        <v>CASE MIDITOWER BC VIP 432 -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730 -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-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-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F450 -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L600 -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600 -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750 -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900 -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1000 -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1600 -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2400 -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4000 -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7500 -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>_xlfn.CONCAT(A337," - ",B337)</f>
        <v>GR.CONT.POWERSAVE 12500 -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15" sqref="A1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22.8867187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e" vm="1">
        <f>_xleta.LOOKUP</f>
        <v>#VALUE!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26" sqref="I2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44140625" customWidth="1"/>
    <col min="8" max="8" width="10.88671875" customWidth="1"/>
    <col min="9" max="9" width="14.88671875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569</v>
      </c>
      <c r="I1" s="11" t="s">
        <v>570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COUNTIF(C2:C80,G2)</f>
        <v>11</v>
      </c>
      <c r="I2" s="15">
        <f>SUMIFS(D2:D80,C2:C80,"Abbigliamento")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COUNTIF(C3:C81,G3)</f>
        <v>5</v>
      </c>
      <c r="I3" s="15">
        <f>SUMIFS(D3:D81,C3:C81,"Alimentari")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 s="15">
        <f>SUMIFS(D4:D82,C4:C82,"Personale")</f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5">
        <f>SUMIFS(D5:D83,C5:C83,"Hardware")</f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501</v>
      </c>
      <c r="H7">
        <f>COUNTIF(B2:B80,G7)</f>
        <v>2</v>
      </c>
      <c r="I7" s="15">
        <f>SUMIFS(D2:D80,B2:B80,"H&amp;B")</f>
        <v>73450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507</v>
      </c>
      <c r="H8">
        <f t="shared" ref="H8:H13" si="1">COUNTIF(B3:B81,G8)</f>
        <v>1</v>
      </c>
      <c r="I8" s="15">
        <f>SUMIFS(D3:D81,B3:B81,"Allstate")</f>
        <v>50800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509</v>
      </c>
      <c r="H9">
        <f t="shared" si="1"/>
        <v>1</v>
      </c>
      <c r="I9" s="15">
        <f>SUMIFS(D4:D82,B4:B82,"Canon USA")</f>
        <v>98450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511</v>
      </c>
      <c r="H10">
        <f t="shared" si="1"/>
        <v>1</v>
      </c>
      <c r="I10" s="15">
        <f>SUMIFS(D5:D83,B5:B83,"America Online")</f>
        <v>7950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525</v>
      </c>
      <c r="H11">
        <f t="shared" si="1"/>
        <v>4</v>
      </c>
      <c r="I11" s="15">
        <f>SUMIFS(D6:D84,B6:B84,"Biobottoms")</f>
        <v>283000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528</v>
      </c>
      <c r="H12">
        <f t="shared" si="1"/>
        <v>2</v>
      </c>
      <c r="I12" s="15">
        <f>SUMIFS(D7:D85,B7:B85,"Epcot Center")</f>
        <v>107700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529</v>
      </c>
      <c r="H13">
        <f t="shared" si="1"/>
        <v>1</v>
      </c>
      <c r="I13" s="15">
        <f>SUMIFS(D8:D86,B8:B86,"Biergarten")</f>
        <v>27270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alice mantoan</cp:lastModifiedBy>
  <dcterms:created xsi:type="dcterms:W3CDTF">2005-04-12T12:35:30Z</dcterms:created>
  <dcterms:modified xsi:type="dcterms:W3CDTF">2024-12-12T20:38:24Z</dcterms:modified>
</cp:coreProperties>
</file>