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k/projects/synthesizer/amp/"/>
    </mc:Choice>
  </mc:AlternateContent>
  <xr:revisionPtr revIDLastSave="0" documentId="8_{858B1EF8-F557-3441-A77D-B03BCB5FAF24}" xr6:coauthVersionLast="45" xr6:coauthVersionMax="45" xr10:uidLastSave="{00000000-0000-0000-0000-000000000000}"/>
  <bookViews>
    <workbookView xWindow="380" yWindow="460" windowWidth="28040" windowHeight="17040" xr2:uid="{6400FE91-138F-4D41-B9CE-9D9E08F46C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3" i="1"/>
  <c r="F3" i="1" s="1"/>
  <c r="H3" i="1" s="1"/>
  <c r="D4" i="1"/>
  <c r="D5" i="1"/>
  <c r="D6" i="1"/>
  <c r="D7" i="1"/>
  <c r="D8" i="1"/>
  <c r="D9" i="1"/>
  <c r="D10" i="1"/>
  <c r="D11" i="1"/>
  <c r="D12" i="1"/>
  <c r="D13" i="1"/>
  <c r="D14" i="1"/>
  <c r="D2" i="1"/>
  <c r="F2" i="1" s="1"/>
  <c r="H2" i="1" s="1"/>
  <c r="C4" i="1"/>
  <c r="I4" i="1" s="1"/>
  <c r="C12" i="1"/>
  <c r="I12" i="1" s="1"/>
  <c r="C13" i="1"/>
  <c r="I13" i="1" s="1"/>
  <c r="C14" i="1"/>
  <c r="I14" i="1" s="1"/>
  <c r="B2" i="1"/>
  <c r="C2" i="1" s="1"/>
  <c r="I2" i="1" s="1"/>
  <c r="B3" i="1"/>
  <c r="B4" i="1"/>
  <c r="B5" i="1"/>
  <c r="C5" i="1" s="1"/>
  <c r="I5" i="1" s="1"/>
  <c r="B6" i="1"/>
  <c r="C6" i="1" s="1"/>
  <c r="I6" i="1" s="1"/>
  <c r="B7" i="1"/>
  <c r="C7" i="1" s="1"/>
  <c r="I7" i="1" s="1"/>
  <c r="B8" i="1"/>
  <c r="C8" i="1" s="1"/>
  <c r="I8" i="1" s="1"/>
  <c r="J9" i="1" s="1"/>
  <c r="B9" i="1"/>
  <c r="C9" i="1" s="1"/>
  <c r="I9" i="1" s="1"/>
  <c r="K9" i="1" s="1"/>
  <c r="L9" i="1" s="1"/>
  <c r="B10" i="1"/>
  <c r="B11" i="1"/>
  <c r="B12" i="1"/>
  <c r="B13" i="1"/>
  <c r="B14" i="1"/>
  <c r="K4" i="1" l="1"/>
  <c r="L4" i="1" s="1"/>
  <c r="K2" i="1"/>
  <c r="L2" i="1" s="1"/>
  <c r="F12" i="1"/>
  <c r="H12" i="1" s="1"/>
  <c r="J12" i="1"/>
  <c r="K12" i="1" s="1"/>
  <c r="L12" i="1" s="1"/>
  <c r="F11" i="1"/>
  <c r="H11" i="1" s="1"/>
  <c r="J11" i="1"/>
  <c r="J3" i="1"/>
  <c r="K8" i="1"/>
  <c r="L8" i="1" s="1"/>
  <c r="J2" i="1"/>
  <c r="F6" i="1"/>
  <c r="H6" i="1" s="1"/>
  <c r="J14" i="1"/>
  <c r="K14" i="1" s="1"/>
  <c r="L14" i="1" s="1"/>
  <c r="F13" i="1"/>
  <c r="H13" i="1" s="1"/>
  <c r="J10" i="1"/>
  <c r="F7" i="1"/>
  <c r="H7" i="1" s="1"/>
  <c r="J7" i="1"/>
  <c r="K7" i="1" s="1"/>
  <c r="L7" i="1" s="1"/>
  <c r="J6" i="1"/>
  <c r="K6" i="1" s="1"/>
  <c r="L6" i="1" s="1"/>
  <c r="F5" i="1"/>
  <c r="H5" i="1" s="1"/>
  <c r="J13" i="1"/>
  <c r="K13" i="1" s="1"/>
  <c r="L13" i="1" s="1"/>
  <c r="J5" i="1"/>
  <c r="K5" i="1" s="1"/>
  <c r="L5" i="1" s="1"/>
  <c r="F4" i="1"/>
  <c r="H4" i="1" s="1"/>
  <c r="J4" i="1"/>
  <c r="F10" i="1"/>
  <c r="H10" i="1" s="1"/>
  <c r="C11" i="1"/>
  <c r="I11" i="1" s="1"/>
  <c r="K11" i="1" s="1"/>
  <c r="L11" i="1" s="1"/>
  <c r="C3" i="1"/>
  <c r="I3" i="1" s="1"/>
  <c r="K3" i="1" s="1"/>
  <c r="L3" i="1" s="1"/>
  <c r="F8" i="1"/>
  <c r="H8" i="1" s="1"/>
  <c r="C10" i="1"/>
  <c r="I10" i="1" s="1"/>
  <c r="K10" i="1" s="1"/>
  <c r="L10" i="1" s="1"/>
  <c r="F14" i="1"/>
  <c r="H14" i="1" s="1"/>
  <c r="F9" i="1"/>
  <c r="H9" i="1" s="1"/>
</calcChain>
</file>

<file path=xl/sharedStrings.xml><?xml version="1.0" encoding="utf-8"?>
<sst xmlns="http://schemas.openxmlformats.org/spreadsheetml/2006/main" count="12" uniqueCount="12">
  <si>
    <t>VB/26mV</t>
  </si>
  <si>
    <t>IC gain</t>
  </si>
  <si>
    <t>gain</t>
  </si>
  <si>
    <t xml:space="preserve">DB gain </t>
  </si>
  <si>
    <t>cv-gain</t>
  </si>
  <si>
    <t>resistor for V (kohm)</t>
  </si>
  <si>
    <t>IC (mA)</t>
  </si>
  <si>
    <t>VB (V)</t>
  </si>
  <si>
    <t>CV-sum (V)</t>
  </si>
  <si>
    <t>cv-offset (V)</t>
  </si>
  <si>
    <t>VCV (V)</t>
  </si>
  <si>
    <t>IOUT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</si>
</sst>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8547-BF2A-374F-80CA-51B3B3BC1C08}">
  <dimension ref="A1:L14"/>
  <sheetViews>
    <sheetView tabSelected="1" workbookViewId="0">
      <selection activeCell="G17" sqref="G17"/>
    </sheetView>
  </sheetViews>
  <sheetFormatPr baseColWidth="10" defaultRowHeight="16" x14ac:dyDescent="0.2"/>
  <cols>
    <col min="1" max="1" width="9.1640625" bestFit="1" customWidth="1"/>
    <col min="2" max="3" width="12.1640625" bestFit="1" customWidth="1"/>
    <col min="4" max="4" width="6.83203125" bestFit="1" customWidth="1"/>
    <col min="5" max="5" width="7.83203125" bestFit="1" customWidth="1"/>
    <col min="6" max="6" width="12.83203125" bestFit="1" customWidth="1"/>
    <col min="7" max="7" width="11.33203125" bestFit="1" customWidth="1"/>
    <col min="8" max="8" width="12.83203125" bestFit="1" customWidth="1"/>
    <col min="9" max="9" width="12.1640625" bestFit="1" customWidth="1"/>
    <col min="10" max="10" width="18.33203125" bestFit="1" customWidth="1"/>
    <col min="11" max="11" width="12.1640625" bestFit="1" customWidth="1"/>
    <col min="12" max="12" width="12.83203125" bestFit="1" customWidth="1"/>
  </cols>
  <sheetData>
    <row r="1" spans="1:12" x14ac:dyDescent="0.2">
      <c r="A1" t="s">
        <v>0</v>
      </c>
      <c r="B1" t="s">
        <v>1</v>
      </c>
      <c r="C1" t="s">
        <v>6</v>
      </c>
      <c r="D1" t="s">
        <v>7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5</v>
      </c>
      <c r="K1" t="s">
        <v>2</v>
      </c>
      <c r="L1" t="s">
        <v>3</v>
      </c>
    </row>
    <row r="2" spans="1:12" x14ac:dyDescent="0.2">
      <c r="A2">
        <v>-6</v>
      </c>
      <c r="B2">
        <f>EXP(-1*A2)</f>
        <v>403.42879349273511</v>
      </c>
      <c r="C2">
        <f>MIN(2,B2)</f>
        <v>2</v>
      </c>
      <c r="D2">
        <f>A2*0.026</f>
        <v>-0.156</v>
      </c>
      <c r="E2">
        <f>-(3.3/120)</f>
        <v>-2.75E-2</v>
      </c>
      <c r="F2">
        <f>D2/E2</f>
        <v>5.6727272727272728</v>
      </c>
      <c r="G2">
        <v>5</v>
      </c>
      <c r="H2">
        <f>F2+G2</f>
        <v>10.672727272727272</v>
      </c>
      <c r="I2">
        <f>0.5*(20/26)*C2</f>
        <v>0.76923076923076927</v>
      </c>
      <c r="J2">
        <f>5/I$8</f>
        <v>13</v>
      </c>
      <c r="K2">
        <f>(I2*J2)/5</f>
        <v>2</v>
      </c>
      <c r="L2">
        <f>20*LOG10(K2)</f>
        <v>6.0205999132796242</v>
      </c>
    </row>
    <row r="3" spans="1:12" x14ac:dyDescent="0.2">
      <c r="A3">
        <v>-5</v>
      </c>
      <c r="B3">
        <f t="shared" ref="B3:B14" si="0">EXP(-1*A3)</f>
        <v>148.4131591025766</v>
      </c>
      <c r="C3">
        <f t="shared" ref="C3:C14" si="1">MIN(2,B3)</f>
        <v>2</v>
      </c>
      <c r="D3">
        <f t="shared" ref="D3:D14" si="2">A3*0.026</f>
        <v>-0.13</v>
      </c>
      <c r="E3">
        <f t="shared" ref="E3:E14" si="3">-(3.3/120)</f>
        <v>-2.75E-2</v>
      </c>
      <c r="F3">
        <f t="shared" ref="F3:F14" si="4">D3/E3</f>
        <v>4.7272727272727275</v>
      </c>
      <c r="G3">
        <v>5</v>
      </c>
      <c r="H3">
        <f t="shared" ref="H3:H14" si="5">F3+G3</f>
        <v>9.7272727272727266</v>
      </c>
      <c r="I3">
        <f t="shared" ref="I3:I14" si="6">0.5*(20/26)*C3</f>
        <v>0.76923076923076927</v>
      </c>
      <c r="J3">
        <f t="shared" ref="J3:J14" si="7">5/I$8</f>
        <v>13</v>
      </c>
      <c r="K3">
        <f t="shared" ref="K3:K14" si="8">(I3*J3)/5</f>
        <v>2</v>
      </c>
      <c r="L3">
        <f t="shared" ref="L3:L14" si="9">20*LOG10(K3)</f>
        <v>6.0205999132796242</v>
      </c>
    </row>
    <row r="4" spans="1:12" x14ac:dyDescent="0.2">
      <c r="A4">
        <v>-4</v>
      </c>
      <c r="B4">
        <f t="shared" si="0"/>
        <v>54.598150033144236</v>
      </c>
      <c r="C4">
        <f t="shared" si="1"/>
        <v>2</v>
      </c>
      <c r="D4">
        <f t="shared" si="2"/>
        <v>-0.104</v>
      </c>
      <c r="E4">
        <f t="shared" si="3"/>
        <v>-2.75E-2</v>
      </c>
      <c r="F4">
        <f t="shared" si="4"/>
        <v>3.7818181818181817</v>
      </c>
      <c r="G4">
        <v>5</v>
      </c>
      <c r="H4">
        <f t="shared" si="5"/>
        <v>8.7818181818181813</v>
      </c>
      <c r="I4">
        <f t="shared" si="6"/>
        <v>0.76923076923076927</v>
      </c>
      <c r="J4">
        <f t="shared" si="7"/>
        <v>13</v>
      </c>
      <c r="K4">
        <f t="shared" si="8"/>
        <v>2</v>
      </c>
      <c r="L4">
        <f t="shared" si="9"/>
        <v>6.0205999132796242</v>
      </c>
    </row>
    <row r="5" spans="1:12" x14ac:dyDescent="0.2">
      <c r="A5">
        <v>-3</v>
      </c>
      <c r="B5">
        <f t="shared" si="0"/>
        <v>20.085536923187668</v>
      </c>
      <c r="C5">
        <f t="shared" si="1"/>
        <v>2</v>
      </c>
      <c r="D5">
        <f t="shared" si="2"/>
        <v>-7.8E-2</v>
      </c>
      <c r="E5">
        <f t="shared" si="3"/>
        <v>-2.75E-2</v>
      </c>
      <c r="F5">
        <f t="shared" si="4"/>
        <v>2.8363636363636364</v>
      </c>
      <c r="G5">
        <v>5</v>
      </c>
      <c r="H5">
        <f t="shared" si="5"/>
        <v>7.836363636363636</v>
      </c>
      <c r="I5">
        <f t="shared" si="6"/>
        <v>0.76923076923076927</v>
      </c>
      <c r="J5">
        <f t="shared" si="7"/>
        <v>13</v>
      </c>
      <c r="K5">
        <f t="shared" si="8"/>
        <v>2</v>
      </c>
      <c r="L5">
        <f t="shared" si="9"/>
        <v>6.0205999132796242</v>
      </c>
    </row>
    <row r="6" spans="1:12" x14ac:dyDescent="0.2">
      <c r="A6">
        <v>-2</v>
      </c>
      <c r="B6">
        <f t="shared" si="0"/>
        <v>7.3890560989306504</v>
      </c>
      <c r="C6">
        <f t="shared" si="1"/>
        <v>2</v>
      </c>
      <c r="D6">
        <f t="shared" si="2"/>
        <v>-5.1999999999999998E-2</v>
      </c>
      <c r="E6">
        <f t="shared" si="3"/>
        <v>-2.75E-2</v>
      </c>
      <c r="F6">
        <f t="shared" si="4"/>
        <v>1.8909090909090909</v>
      </c>
      <c r="G6">
        <v>5</v>
      </c>
      <c r="H6">
        <f t="shared" si="5"/>
        <v>6.8909090909090907</v>
      </c>
      <c r="I6">
        <f t="shared" si="6"/>
        <v>0.76923076923076927</v>
      </c>
      <c r="J6">
        <f t="shared" si="7"/>
        <v>13</v>
      </c>
      <c r="K6">
        <f t="shared" si="8"/>
        <v>2</v>
      </c>
      <c r="L6">
        <f t="shared" si="9"/>
        <v>6.0205999132796242</v>
      </c>
    </row>
    <row r="7" spans="1:12" x14ac:dyDescent="0.2">
      <c r="A7">
        <v>-1</v>
      </c>
      <c r="B7">
        <f t="shared" si="0"/>
        <v>2.7182818284590451</v>
      </c>
      <c r="C7">
        <f t="shared" si="1"/>
        <v>2</v>
      </c>
      <c r="D7">
        <f t="shared" si="2"/>
        <v>-2.5999999999999999E-2</v>
      </c>
      <c r="E7">
        <f t="shared" si="3"/>
        <v>-2.75E-2</v>
      </c>
      <c r="F7">
        <f t="shared" si="4"/>
        <v>0.94545454545454544</v>
      </c>
      <c r="G7">
        <v>5</v>
      </c>
      <c r="H7">
        <f t="shared" si="5"/>
        <v>5.9454545454545453</v>
      </c>
      <c r="I7">
        <f t="shared" si="6"/>
        <v>0.76923076923076927</v>
      </c>
      <c r="J7">
        <f t="shared" si="7"/>
        <v>13</v>
      </c>
      <c r="K7">
        <f t="shared" si="8"/>
        <v>2</v>
      </c>
      <c r="L7">
        <f t="shared" si="9"/>
        <v>6.0205999132796242</v>
      </c>
    </row>
    <row r="8" spans="1:12" x14ac:dyDescent="0.2">
      <c r="A8">
        <v>0</v>
      </c>
      <c r="B8">
        <f t="shared" si="0"/>
        <v>1</v>
      </c>
      <c r="C8">
        <f t="shared" si="1"/>
        <v>1</v>
      </c>
      <c r="D8">
        <f t="shared" si="2"/>
        <v>0</v>
      </c>
      <c r="E8">
        <f t="shared" si="3"/>
        <v>-2.75E-2</v>
      </c>
      <c r="F8">
        <f t="shared" si="4"/>
        <v>0</v>
      </c>
      <c r="G8">
        <v>5</v>
      </c>
      <c r="H8">
        <f t="shared" si="5"/>
        <v>5</v>
      </c>
      <c r="I8">
        <f t="shared" si="6"/>
        <v>0.38461538461538464</v>
      </c>
      <c r="J8">
        <f t="shared" si="7"/>
        <v>13</v>
      </c>
      <c r="K8">
        <f t="shared" si="8"/>
        <v>1</v>
      </c>
      <c r="L8">
        <f t="shared" si="9"/>
        <v>0</v>
      </c>
    </row>
    <row r="9" spans="1:12" x14ac:dyDescent="0.2">
      <c r="A9">
        <v>1</v>
      </c>
      <c r="B9">
        <f t="shared" si="0"/>
        <v>0.36787944117144233</v>
      </c>
      <c r="C9">
        <f t="shared" si="1"/>
        <v>0.36787944117144233</v>
      </c>
      <c r="D9">
        <f t="shared" si="2"/>
        <v>2.5999999999999999E-2</v>
      </c>
      <c r="E9">
        <f t="shared" si="3"/>
        <v>-2.75E-2</v>
      </c>
      <c r="F9">
        <f t="shared" si="4"/>
        <v>-0.94545454545454544</v>
      </c>
      <c r="G9">
        <v>5</v>
      </c>
      <c r="H9">
        <f t="shared" si="5"/>
        <v>4.0545454545454547</v>
      </c>
      <c r="I9">
        <f t="shared" si="6"/>
        <v>0.14149209275824706</v>
      </c>
      <c r="J9">
        <f t="shared" si="7"/>
        <v>13</v>
      </c>
      <c r="K9">
        <f t="shared" si="8"/>
        <v>0.36787944117144239</v>
      </c>
      <c r="L9">
        <f t="shared" si="9"/>
        <v>-8.685889638065035</v>
      </c>
    </row>
    <row r="10" spans="1:12" x14ac:dyDescent="0.2">
      <c r="A10">
        <v>2</v>
      </c>
      <c r="B10">
        <f t="shared" si="0"/>
        <v>0.1353352832366127</v>
      </c>
      <c r="C10">
        <f t="shared" si="1"/>
        <v>0.1353352832366127</v>
      </c>
      <c r="D10">
        <f t="shared" si="2"/>
        <v>5.1999999999999998E-2</v>
      </c>
      <c r="E10">
        <f t="shared" si="3"/>
        <v>-2.75E-2</v>
      </c>
      <c r="F10">
        <f t="shared" si="4"/>
        <v>-1.8909090909090909</v>
      </c>
      <c r="G10">
        <v>5</v>
      </c>
      <c r="H10">
        <f t="shared" si="5"/>
        <v>3.1090909090909093</v>
      </c>
      <c r="I10">
        <f t="shared" si="6"/>
        <v>5.205203201408181E-2</v>
      </c>
      <c r="J10">
        <f t="shared" si="7"/>
        <v>13</v>
      </c>
      <c r="K10">
        <f t="shared" si="8"/>
        <v>0.1353352832366127</v>
      </c>
      <c r="L10">
        <f t="shared" si="9"/>
        <v>-17.371779276130074</v>
      </c>
    </row>
    <row r="11" spans="1:12" x14ac:dyDescent="0.2">
      <c r="A11">
        <v>3</v>
      </c>
      <c r="B11">
        <f t="shared" si="0"/>
        <v>4.9787068367863944E-2</v>
      </c>
      <c r="C11">
        <f t="shared" si="1"/>
        <v>4.9787068367863944E-2</v>
      </c>
      <c r="D11">
        <f t="shared" si="2"/>
        <v>7.8E-2</v>
      </c>
      <c r="E11">
        <f t="shared" si="3"/>
        <v>-2.75E-2</v>
      </c>
      <c r="F11">
        <f t="shared" si="4"/>
        <v>-2.8363636363636364</v>
      </c>
      <c r="G11">
        <v>5</v>
      </c>
      <c r="H11">
        <f t="shared" si="5"/>
        <v>2.1636363636363636</v>
      </c>
      <c r="I11">
        <f t="shared" si="6"/>
        <v>1.9148872449178442E-2</v>
      </c>
      <c r="J11">
        <f t="shared" si="7"/>
        <v>13</v>
      </c>
      <c r="K11">
        <f t="shared" si="8"/>
        <v>4.9787068367863951E-2</v>
      </c>
      <c r="L11">
        <f t="shared" si="9"/>
        <v>-26.057668914195105</v>
      </c>
    </row>
    <row r="12" spans="1:12" x14ac:dyDescent="0.2">
      <c r="A12">
        <v>4</v>
      </c>
      <c r="B12">
        <f t="shared" si="0"/>
        <v>1.8315638888734179E-2</v>
      </c>
      <c r="C12">
        <f t="shared" si="1"/>
        <v>1.8315638888734179E-2</v>
      </c>
      <c r="D12">
        <f t="shared" si="2"/>
        <v>0.104</v>
      </c>
      <c r="E12">
        <f t="shared" si="3"/>
        <v>-2.75E-2</v>
      </c>
      <c r="F12">
        <f t="shared" si="4"/>
        <v>-3.7818181818181817</v>
      </c>
      <c r="G12">
        <v>5</v>
      </c>
      <c r="H12">
        <f t="shared" si="5"/>
        <v>1.2181818181818183</v>
      </c>
      <c r="I12">
        <f t="shared" si="6"/>
        <v>7.0444764956669919E-3</v>
      </c>
      <c r="J12">
        <f t="shared" si="7"/>
        <v>13</v>
      </c>
      <c r="K12">
        <f t="shared" si="8"/>
        <v>1.8315638888734179E-2</v>
      </c>
      <c r="L12">
        <f t="shared" si="9"/>
        <v>-34.743558552260147</v>
      </c>
    </row>
    <row r="13" spans="1:12" x14ac:dyDescent="0.2">
      <c r="A13">
        <v>5</v>
      </c>
      <c r="B13">
        <f t="shared" si="0"/>
        <v>6.737946999085467E-3</v>
      </c>
      <c r="C13">
        <f t="shared" si="1"/>
        <v>6.737946999085467E-3</v>
      </c>
      <c r="D13">
        <f t="shared" si="2"/>
        <v>0.13</v>
      </c>
      <c r="E13">
        <f t="shared" si="3"/>
        <v>-2.75E-2</v>
      </c>
      <c r="F13">
        <f t="shared" si="4"/>
        <v>-4.7272727272727275</v>
      </c>
      <c r="G13">
        <v>5</v>
      </c>
      <c r="H13">
        <f t="shared" si="5"/>
        <v>0.27272727272727249</v>
      </c>
      <c r="I13">
        <f t="shared" si="6"/>
        <v>2.5915180765713336E-3</v>
      </c>
      <c r="J13">
        <f t="shared" si="7"/>
        <v>13</v>
      </c>
      <c r="K13">
        <f t="shared" si="8"/>
        <v>6.737946999085467E-3</v>
      </c>
      <c r="L13">
        <f t="shared" si="9"/>
        <v>-43.429448190325182</v>
      </c>
    </row>
    <row r="14" spans="1:12" x14ac:dyDescent="0.2">
      <c r="A14">
        <v>6</v>
      </c>
      <c r="B14">
        <f t="shared" si="0"/>
        <v>2.4787521766663585E-3</v>
      </c>
      <c r="C14">
        <f t="shared" si="1"/>
        <v>2.4787521766663585E-3</v>
      </c>
      <c r="D14">
        <f t="shared" si="2"/>
        <v>0.156</v>
      </c>
      <c r="E14">
        <f t="shared" si="3"/>
        <v>-2.75E-2</v>
      </c>
      <c r="F14">
        <f t="shared" si="4"/>
        <v>-5.6727272727272728</v>
      </c>
      <c r="G14">
        <v>5</v>
      </c>
      <c r="H14">
        <f t="shared" si="5"/>
        <v>-0.67272727272727284</v>
      </c>
      <c r="I14">
        <f t="shared" si="6"/>
        <v>9.5336622179475333E-4</v>
      </c>
      <c r="J14">
        <f t="shared" si="7"/>
        <v>13</v>
      </c>
      <c r="K14">
        <f t="shared" si="8"/>
        <v>2.4787521766663585E-3</v>
      </c>
      <c r="L14">
        <f t="shared" si="9"/>
        <v>-52.115337828390224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2020-06-08T02:16:26Z</dcterms:created>
  <dcterms:modified xsi:type="dcterms:W3CDTF">2020-06-08T03:00:37Z</dcterms:modified>
</cp:coreProperties>
</file>