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<sst xmlns="http://schemas.openxmlformats.org/spreadsheetml/2006/main" count="240" uniqueCount="108">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</sst>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opLeftCell="A25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33" t="s">
        <v>32</v>
      </c>
      <c r="J7" s="33"/>
      <c r="K7" s="33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31">
        <f>SUMIFS(D3:D19999,C3:C19999,"支出",F3:F19999,"学费")</f>
        <v>14880</v>
      </c>
      <c r="K8" s="31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31">
        <f>SUMIFS(D3:D19999,C3:C19999,"支出",F3:F19999,"住宿费")</f>
        <v>1540</v>
      </c>
      <c r="K9" s="31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31">
        <f>SUMIFS(D3:D19999,C3:C19999,"支出",F3:F19999,"生活费")</f>
        <v>9190</v>
      </c>
      <c r="K10" s="31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31">
        <f>SUMIFS(D3:D19999,C3:C19999,"支出",F3:F19999,"其它")</f>
        <v>6460</v>
      </c>
      <c r="K11" s="31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topLeftCell="A10" workbookViewId="0">
      <selection activeCell="G31" sqref="G31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32" t="s">
        <v>72</v>
      </c>
      <c r="C1" s="32"/>
      <c r="D1" s="32"/>
      <c r="E1" s="32"/>
      <c r="F1" s="32"/>
      <c r="G1" s="32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38450</v>
      </c>
      <c r="J4" s="10">
        <f>SUMIFS(D4:D19991,C4:C19991,"支出")</f>
        <v>26610</v>
      </c>
      <c r="K4" s="10">
        <f>I4-J4</f>
        <v>11840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101</v>
      </c>
      <c r="H7" s="4"/>
      <c r="I7" s="33" t="s">
        <v>32</v>
      </c>
      <c r="J7" s="33"/>
      <c r="K7" s="33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31">
        <f>SUMIFS(D3:D20001,C3:C20001,"支出",F3:F20001,"学费")</f>
        <v>14900</v>
      </c>
      <c r="K8" s="31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86</v>
      </c>
      <c r="H9" s="4"/>
      <c r="I9" s="11" t="s">
        <v>9</v>
      </c>
      <c r="J9" s="31">
        <f>SUMIFS(D3:D20001,C3:C20001,"支出",F3:F20001,"住宿费")</f>
        <v>1200</v>
      </c>
      <c r="K9" s="31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83</v>
      </c>
      <c r="G10" s="6" t="s">
        <v>87</v>
      </c>
      <c r="H10" s="4"/>
      <c r="I10" s="11" t="s">
        <v>15</v>
      </c>
      <c r="J10" s="31">
        <f>SUMIFS(D3:D20001,C3:C20001,"支出",F3:F20001,"生活费")</f>
        <v>10120</v>
      </c>
      <c r="K10" s="31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80</v>
      </c>
      <c r="G11" s="6" t="s">
        <v>80</v>
      </c>
      <c r="H11" s="4"/>
      <c r="I11" s="11" t="s">
        <v>28</v>
      </c>
      <c r="J11" s="31">
        <f>SUMIFS(D3:D20001,C3:C20001,"支出",F3:F20001,"其它")</f>
        <v>390</v>
      </c>
      <c r="K11" s="31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79</v>
      </c>
      <c r="G12" s="6" t="s">
        <v>85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83</v>
      </c>
      <c r="G13" s="6" t="s">
        <v>84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81</v>
      </c>
      <c r="D15" s="6">
        <v>400</v>
      </c>
      <c r="E15" s="7">
        <v>43381</v>
      </c>
      <c r="F15" s="8" t="s">
        <v>88</v>
      </c>
      <c r="G15" s="6" t="s">
        <v>15</v>
      </c>
      <c r="H15" s="4"/>
    </row>
    <row r="16" spans="2:11" x14ac:dyDescent="0.2">
      <c r="B16" s="21">
        <v>13</v>
      </c>
      <c r="C16" s="20" t="s">
        <v>81</v>
      </c>
      <c r="D16" s="6">
        <v>550</v>
      </c>
      <c r="E16" s="7">
        <v>43388</v>
      </c>
      <c r="F16" s="8" t="s">
        <v>15</v>
      </c>
      <c r="G16" s="6" t="s">
        <v>82</v>
      </c>
      <c r="H16" s="4"/>
      <c r="I16"/>
      <c r="J16"/>
      <c r="K16"/>
    </row>
    <row r="17" spans="2:11" x14ac:dyDescent="0.2">
      <c r="B17" s="21">
        <v>14</v>
      </c>
      <c r="C17" s="21" t="s">
        <v>81</v>
      </c>
      <c r="D17" s="6">
        <v>400</v>
      </c>
      <c r="E17" s="7">
        <v>43403</v>
      </c>
      <c r="F17" s="8" t="s">
        <v>15</v>
      </c>
      <c r="G17" s="6" t="s">
        <v>92</v>
      </c>
      <c r="H17" s="4"/>
      <c r="I17"/>
      <c r="J17"/>
      <c r="K17"/>
    </row>
    <row r="18" spans="2:11" x14ac:dyDescent="0.2">
      <c r="B18" s="12">
        <v>15</v>
      </c>
      <c r="C18" s="22" t="s">
        <v>81</v>
      </c>
      <c r="D18" s="6">
        <v>300</v>
      </c>
      <c r="E18" s="7">
        <v>43414</v>
      </c>
      <c r="F18" s="8" t="s">
        <v>15</v>
      </c>
      <c r="G18" s="6" t="s">
        <v>89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90</v>
      </c>
      <c r="H19" s="4"/>
      <c r="I19"/>
      <c r="J19"/>
      <c r="K19"/>
    </row>
    <row r="20" spans="2:11" x14ac:dyDescent="0.2">
      <c r="B20" s="12">
        <v>17</v>
      </c>
      <c r="C20" s="26" t="s">
        <v>7</v>
      </c>
      <c r="D20" s="6">
        <v>400</v>
      </c>
      <c r="E20" s="7">
        <v>43433</v>
      </c>
      <c r="F20" s="8" t="s">
        <v>15</v>
      </c>
      <c r="G20" s="6" t="s">
        <v>91</v>
      </c>
      <c r="H20" s="4"/>
      <c r="I20"/>
      <c r="J20"/>
      <c r="K20"/>
    </row>
    <row r="21" spans="2:11" x14ac:dyDescent="0.2">
      <c r="B21" s="27">
        <v>18</v>
      </c>
      <c r="C21" s="27" t="s">
        <v>7</v>
      </c>
      <c r="D21" s="6">
        <v>400</v>
      </c>
      <c r="E21" s="7">
        <v>43444</v>
      </c>
      <c r="F21" s="8" t="s">
        <v>15</v>
      </c>
      <c r="G21" s="6" t="s">
        <v>93</v>
      </c>
      <c r="H21" s="4"/>
      <c r="I21"/>
      <c r="J21"/>
      <c r="K21"/>
    </row>
    <row r="22" spans="2:11" x14ac:dyDescent="0.2">
      <c r="B22" s="12">
        <v>19</v>
      </c>
      <c r="C22" s="12" t="s">
        <v>94</v>
      </c>
      <c r="D22" s="6">
        <v>400</v>
      </c>
      <c r="E22" s="7">
        <v>43453</v>
      </c>
      <c r="F22" s="8" t="s">
        <v>15</v>
      </c>
      <c r="G22" s="6" t="s">
        <v>95</v>
      </c>
      <c r="H22" s="4"/>
      <c r="I22"/>
      <c r="J22"/>
      <c r="K22"/>
    </row>
    <row r="23" spans="2:11" x14ac:dyDescent="0.2">
      <c r="B23" s="12">
        <v>20</v>
      </c>
      <c r="C23" s="28" t="s">
        <v>94</v>
      </c>
      <c r="D23" s="6">
        <v>400</v>
      </c>
      <c r="E23" s="7">
        <v>43463</v>
      </c>
      <c r="F23" s="8" t="s">
        <v>15</v>
      </c>
      <c r="G23" s="6" t="s">
        <v>96</v>
      </c>
      <c r="H23" s="4"/>
      <c r="I23"/>
      <c r="J23"/>
      <c r="K23"/>
    </row>
    <row r="24" spans="2:11" x14ac:dyDescent="0.2">
      <c r="B24" s="29">
        <v>21</v>
      </c>
      <c r="C24" s="29" t="s">
        <v>7</v>
      </c>
      <c r="D24" s="6">
        <v>400</v>
      </c>
      <c r="E24" s="7">
        <v>43474</v>
      </c>
      <c r="F24" s="8" t="s">
        <v>15</v>
      </c>
      <c r="G24" s="6" t="s">
        <v>97</v>
      </c>
      <c r="H24" s="4"/>
      <c r="I24"/>
      <c r="J24"/>
      <c r="K24"/>
    </row>
    <row r="25" spans="2:11" x14ac:dyDescent="0.2">
      <c r="B25" s="29">
        <v>22</v>
      </c>
      <c r="C25" s="29" t="s">
        <v>7</v>
      </c>
      <c r="D25" s="6">
        <v>200</v>
      </c>
      <c r="E25" s="7">
        <v>43481</v>
      </c>
      <c r="F25" s="8" t="s">
        <v>28</v>
      </c>
      <c r="G25" s="6" t="s">
        <v>98</v>
      </c>
      <c r="H25" s="4"/>
      <c r="I25"/>
      <c r="J25"/>
      <c r="K25"/>
    </row>
    <row r="26" spans="2:11" x14ac:dyDescent="0.2">
      <c r="B26" s="12">
        <v>23</v>
      </c>
      <c r="C26" s="12" t="s">
        <v>99</v>
      </c>
      <c r="D26" s="6">
        <v>6450</v>
      </c>
      <c r="E26" s="7">
        <v>43511</v>
      </c>
      <c r="F26" s="8" t="s">
        <v>100</v>
      </c>
      <c r="G26" s="6" t="s">
        <v>102</v>
      </c>
      <c r="H26" s="4"/>
      <c r="I26"/>
      <c r="J26"/>
      <c r="K26"/>
    </row>
    <row r="27" spans="2:11" x14ac:dyDescent="0.2">
      <c r="B27" s="12">
        <v>24</v>
      </c>
      <c r="C27" s="12" t="s">
        <v>103</v>
      </c>
      <c r="D27" s="6">
        <v>400</v>
      </c>
      <c r="E27" s="7">
        <v>43516</v>
      </c>
      <c r="F27" s="8" t="s">
        <v>15</v>
      </c>
      <c r="G27" s="6" t="s">
        <v>104</v>
      </c>
      <c r="H27" s="4"/>
      <c r="I27"/>
      <c r="J27"/>
      <c r="K27"/>
    </row>
    <row r="28" spans="2:11" x14ac:dyDescent="0.2">
      <c r="B28" s="12">
        <v>25</v>
      </c>
      <c r="C28" s="12" t="s">
        <v>103</v>
      </c>
      <c r="D28" s="6">
        <v>1200</v>
      </c>
      <c r="E28" s="7">
        <v>43527</v>
      </c>
      <c r="F28" s="8" t="s">
        <v>15</v>
      </c>
      <c r="G28" s="6" t="s">
        <v>105</v>
      </c>
      <c r="H28" s="4"/>
      <c r="I28"/>
      <c r="J28"/>
      <c r="K28"/>
    </row>
    <row r="29" spans="2:11" x14ac:dyDescent="0.2">
      <c r="B29" s="12">
        <v>26</v>
      </c>
      <c r="C29" s="30" t="s">
        <v>6</v>
      </c>
      <c r="D29" s="6">
        <v>1850</v>
      </c>
      <c r="E29" s="7">
        <v>43536</v>
      </c>
      <c r="F29" s="8" t="s">
        <v>15</v>
      </c>
      <c r="G29" s="6" t="s">
        <v>102</v>
      </c>
      <c r="H29" s="4"/>
      <c r="I29"/>
      <c r="J29"/>
      <c r="K29"/>
    </row>
    <row r="30" spans="2:11" x14ac:dyDescent="0.2">
      <c r="B30" s="12">
        <v>27</v>
      </c>
      <c r="C30" s="12" t="s">
        <v>106</v>
      </c>
      <c r="D30" s="6">
        <v>1200</v>
      </c>
      <c r="E30" s="7">
        <v>43554</v>
      </c>
      <c r="F30" s="8" t="s">
        <v>15</v>
      </c>
      <c r="G30" s="6" t="s">
        <v>107</v>
      </c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2019-04-06T03:18:02Z</dcterms:modified>
</cp:coreProperties>
</file>