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0" yWindow="-440" windowWidth="25600" windowHeight="160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L16" i="1"/>
  <c r="M16" i="1"/>
  <c r="L15" i="1"/>
  <c r="M15" i="1"/>
  <c r="E16" i="1"/>
  <c r="F16" i="1"/>
  <c r="D16" i="1"/>
  <c r="E15" i="1"/>
  <c r="F15" i="1"/>
  <c r="D15" i="1"/>
  <c r="D14" i="1"/>
  <c r="M9" i="1"/>
  <c r="M10" i="1"/>
  <c r="M11" i="1"/>
  <c r="M12" i="1"/>
  <c r="M8" i="1"/>
  <c r="G8" i="1"/>
  <c r="G9" i="1"/>
  <c r="G10" i="1"/>
  <c r="G11" i="1"/>
  <c r="G12" i="1"/>
  <c r="E14" i="1"/>
  <c r="K12" i="1"/>
  <c r="L12" i="1"/>
  <c r="K11" i="1"/>
  <c r="L11" i="1"/>
  <c r="K10" i="1"/>
  <c r="L10" i="1"/>
  <c r="K9" i="1"/>
  <c r="L9" i="1"/>
  <c r="K8" i="1"/>
  <c r="L8" i="1"/>
  <c r="E9" i="1"/>
  <c r="F9" i="1"/>
  <c r="E10" i="1"/>
  <c r="F10" i="1"/>
  <c r="E11" i="1"/>
  <c r="F11" i="1"/>
  <c r="E12" i="1"/>
  <c r="F12" i="1"/>
  <c r="E8" i="1"/>
  <c r="F8" i="1"/>
  <c r="F14" i="1"/>
</calcChain>
</file>

<file path=xl/sharedStrings.xml><?xml version="1.0" encoding="utf-8"?>
<sst xmlns="http://schemas.openxmlformats.org/spreadsheetml/2006/main" count="26" uniqueCount="18">
  <si>
    <t>Strecke</t>
  </si>
  <si>
    <t>Zeit</t>
  </si>
  <si>
    <t>Beschleunigung</t>
  </si>
  <si>
    <t xml:space="preserve">Geschwindigkeit </t>
  </si>
  <si>
    <t>Kontrollversuch</t>
  </si>
  <si>
    <t>Versuch</t>
  </si>
  <si>
    <t>Gruppe B: Alessandro, Cedric</t>
  </si>
  <si>
    <t>Relativer Fehler (a)</t>
  </si>
  <si>
    <t>Reibungszahl</t>
  </si>
  <si>
    <t>0,02 ± 0,00</t>
  </si>
  <si>
    <t>0,018 ± 0,001</t>
  </si>
  <si>
    <t>Relativer Fehler (t + v)</t>
  </si>
  <si>
    <t>beschleunigte Masse: 0.95 kg</t>
  </si>
  <si>
    <t>beschleunigende Masse: 0.035 kg</t>
  </si>
  <si>
    <t>Mittelwert</t>
  </si>
  <si>
    <t>Standardabweichung</t>
  </si>
  <si>
    <t>Fehler vom Mittelwert</t>
  </si>
  <si>
    <t>Reibungszahl 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</si>
</sst>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00000000_ ;_ * \-#,##0.000000000_ ;_ * &quot;-&quot;??_ ;_ @_ "/>
    <numFmt numFmtId="165" formatCode="0.0000000"/>
    <numFmt numFmtId="166" formatCode="0.00000000000"/>
    <numFmt numFmtId="167" formatCode="0.000000000000"/>
    <numFmt numFmtId="168" formatCode="_ * #,##0.00000000000_ ;_ * \-#,##0.00000000000_ ;_ * &quot;-&quot;??_ ;_ @_ "/>
    <numFmt numFmtId="174" formatCode="0.0000"/>
    <numFmt numFmtId="17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68" fontId="1" fillId="0" borderId="0" xfId="0" applyNumberFormat="1" applyFont="1"/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st-Diagramm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Versuch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Tabelle1!$J$8:$J$12</c:f>
              <c:numCache>
                <c:formatCode>General</c:formatCode>
                <c:ptCount val="5"/>
                <c:pt idx="0">
                  <c:v>2.14</c:v>
                </c:pt>
                <c:pt idx="1">
                  <c:v>1.92</c:v>
                </c:pt>
                <c:pt idx="2">
                  <c:v>1.81</c:v>
                </c:pt>
                <c:pt idx="3">
                  <c:v>1.61</c:v>
                </c:pt>
                <c:pt idx="4">
                  <c:v>1.39</c:v>
                </c:pt>
              </c:numCache>
            </c:numRef>
          </c:xVal>
          <c:yVal>
            <c:numRef>
              <c:f>Tabelle1!$I$8:$I$12</c:f>
              <c:numCache>
                <c:formatCode>General</c:formatCode>
                <c:ptCount val="5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B6-4EC4-B17C-54F677BB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77512"/>
        <c:axId val="20924842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Kontrolle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Tabelle1!$D$8:$D$12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2.15</c:v>
                      </c:pt>
                      <c:pt idx="1">
                        <c:v>2.0699999999999998</c:v>
                      </c:pt>
                      <c:pt idx="2">
                        <c:v>2.15</c:v>
                      </c:pt>
                      <c:pt idx="3">
                        <c:v>2.1800000000000002</c:v>
                      </c:pt>
                      <c:pt idx="4">
                        <c:v>2.16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B6-4EC4-B17C-54F677BBF928}"/>
                  </c:ext>
                </c:extLst>
              </c15:ser>
            </c15:filteredScatterSeries>
          </c:ext>
        </c:extLst>
      </c:scatterChart>
      <c:valAx>
        <c:axId val="2092477512"/>
        <c:scaling>
          <c:orientation val="minMax"/>
          <c:max val="2.4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</a:t>
                </a:r>
                <a:r>
                  <a:rPr lang="de-CH" baseline="0"/>
                  <a:t> t (in s)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484248"/>
        <c:crosses val="autoZero"/>
        <c:crossBetween val="midCat"/>
      </c:valAx>
      <c:valAx>
        <c:axId val="20924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Distanz</a:t>
                </a:r>
                <a:r>
                  <a:rPr lang="de-CH" baseline="0"/>
                  <a:t> s (in m)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47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vt-Diagramm</a:t>
            </a:r>
          </a:p>
        </c:rich>
      </c:tx>
      <c:layout>
        <c:manualLayout>
          <c:xMode val="edge"/>
          <c:yMode val="edge"/>
          <c:x val="0.356334608826774"/>
          <c:y val="0.03820837532744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Versuch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Tabelle1!$J$7:$J$12</c:f>
              <c:numCache>
                <c:formatCode>General</c:formatCode>
                <c:ptCount val="6"/>
                <c:pt idx="0">
                  <c:v>0.0</c:v>
                </c:pt>
                <c:pt idx="1">
                  <c:v>2.14</c:v>
                </c:pt>
                <c:pt idx="2">
                  <c:v>1.92</c:v>
                </c:pt>
                <c:pt idx="3">
                  <c:v>1.81</c:v>
                </c:pt>
                <c:pt idx="4">
                  <c:v>1.61</c:v>
                </c:pt>
                <c:pt idx="5">
                  <c:v>1.39</c:v>
                </c:pt>
              </c:numCache>
            </c:numRef>
          </c:xVal>
          <c:yVal>
            <c:numRef>
              <c:f>Tabelle1!$K$7:$K$12</c:f>
              <c:numCache>
                <c:formatCode>0.00</c:formatCode>
                <c:ptCount val="6"/>
                <c:pt idx="0" formatCode="General">
                  <c:v>0.0</c:v>
                </c:pt>
                <c:pt idx="1">
                  <c:v>0.327102803738318</c:v>
                </c:pt>
                <c:pt idx="2">
                  <c:v>0.3125</c:v>
                </c:pt>
                <c:pt idx="3">
                  <c:v>0.276243093922652</c:v>
                </c:pt>
                <c:pt idx="4">
                  <c:v>0.248447204968944</c:v>
                </c:pt>
                <c:pt idx="5">
                  <c:v>0.215827338129496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B18-4727-8792-1A198C81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77048"/>
        <c:axId val="20925838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Kontrolle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Tabelle1!$D$8:$D$12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2.15</c:v>
                      </c:pt>
                      <c:pt idx="1">
                        <c:v>2.0699999999999998</c:v>
                      </c:pt>
                      <c:pt idx="2">
                        <c:v>2.15</c:v>
                      </c:pt>
                      <c:pt idx="3">
                        <c:v>2.1800000000000002</c:v>
                      </c:pt>
                      <c:pt idx="4">
                        <c:v>2.16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0.17306652244456466</c:v>
                      </c:pt>
                      <c:pt idx="1">
                        <c:v>0.18670214007328062</c:v>
                      </c:pt>
                      <c:pt idx="2">
                        <c:v>0.17306652244456466</c:v>
                      </c:pt>
                      <c:pt idx="3">
                        <c:v>0.168335998653312</c:v>
                      </c:pt>
                      <c:pt idx="4">
                        <c:v>0.17146776406035663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B18-4727-8792-1A198C81BF17}"/>
                  </c:ext>
                </c:extLst>
              </c15:ser>
            </c15:filteredScatterSeries>
          </c:ext>
        </c:extLst>
      </c:scatterChart>
      <c:valAx>
        <c:axId val="2092577048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</a:t>
                </a:r>
                <a:r>
                  <a:rPr lang="de-CH" baseline="0"/>
                  <a:t> t (in s)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583880"/>
        <c:crosses val="autoZero"/>
        <c:crossBetween val="midCat"/>
      </c:valAx>
      <c:valAx>
        <c:axId val="20925838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 v</a:t>
                </a:r>
                <a:r>
                  <a:rPr lang="de-CH" baseline="0"/>
                  <a:t> (in m/s)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0.0282615301727069"/>
              <c:y val="0.1473069189549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577048"/>
        <c:crossesAt val="1.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476841</xdr:colOff>
      <xdr:row>30</xdr:row>
      <xdr:rowOff>146400</xdr:rowOff>
    </xdr:from>
    <xdr:to>
      <xdr:col>5</xdr:col>
      <xdr:colOff>658692</xdr:colOff>
      <xdr:row>43</xdr:row>
      <xdr:rowOff>164176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BFDAAFE-EB43-4CEF-AF1D-99D806F1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329350</xdr:colOff>
      <xdr:row>30</xdr:row>
      <xdr:rowOff>172758</xdr:rowOff>
    </xdr:from>
    <xdr:to>
      <xdr:col>11</xdr:col>
      <xdr:colOff>1044108</xdr:colOff>
      <xdr:row>43</xdr:row>
      <xdr:rowOff>71530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7754D96-6887-412F-8AB6-B9D1879E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topLeftCell="H1" zoomScale="115" zoomScaleNormal="115" zoomScalePageLayoutView="115" workbookViewId="0">
      <selection activeCell="M18" sqref="M18"/>
    </sheetView>
  </sheetViews>
  <sheetFormatPr baseColWidth="10" defaultRowHeight="13" x14ac:dyDescent="0"/>
  <cols>
    <col min="1" max="2" width="10.83203125" style="1"/>
    <col min="3" max="3" width="18.83203125" style="1" bestFit="1" customWidth="1"/>
    <col min="4" max="4" width="19.1640625" style="3" bestFit="1" customWidth="1"/>
    <col min="5" max="5" width="15.5" style="1" bestFit="1" customWidth="1"/>
    <col min="6" max="6" width="14.5" style="1" bestFit="1" customWidth="1"/>
    <col min="7" max="7" width="26" style="1" bestFit="1" customWidth="1"/>
    <col min="8" max="8" width="13.6640625" style="1" bestFit="1" customWidth="1"/>
    <col min="9" max="9" width="11.5" style="1" bestFit="1" customWidth="1"/>
    <col min="10" max="10" width="10.83203125" style="1"/>
    <col min="11" max="11" width="18.5" style="1" bestFit="1" customWidth="1"/>
    <col min="12" max="12" width="14.5" style="1" bestFit="1" customWidth="1"/>
    <col min="13" max="13" width="14" style="1" bestFit="1" customWidth="1"/>
    <col min="14" max="16384" width="10.83203125" style="1"/>
  </cols>
  <sheetData>
    <row r="2" spans="2:13">
      <c r="B2" s="1" t="s">
        <v>6</v>
      </c>
      <c r="H2" s="1" t="s">
        <v>8</v>
      </c>
      <c r="I2" s="1" t="s">
        <v>10</v>
      </c>
    </row>
    <row r="3" spans="2:13">
      <c r="H3" s="1" t="s">
        <v>8</v>
      </c>
      <c r="I3" s="1" t="s">
        <v>9</v>
      </c>
    </row>
    <row r="4" spans="2:13">
      <c r="D4" s="3" t="s">
        <v>11</v>
      </c>
      <c r="E4" s="4">
        <v>5.0000000000000001E-3</v>
      </c>
    </row>
    <row r="5" spans="2:13" ht="17">
      <c r="B5" s="2" t="s">
        <v>4</v>
      </c>
      <c r="D5" s="3" t="s">
        <v>7</v>
      </c>
      <c r="E5" s="4">
        <v>0</v>
      </c>
      <c r="H5" s="2" t="s">
        <v>5</v>
      </c>
    </row>
    <row r="6" spans="2:13">
      <c r="I6" s="1" t="s">
        <v>0</v>
      </c>
      <c r="J6" s="1" t="s">
        <v>1</v>
      </c>
      <c r="K6" s="1" t="s">
        <v>3</v>
      </c>
      <c r="L6" s="1" t="s">
        <v>2</v>
      </c>
      <c r="M6" s="1" t="s">
        <v>17</v>
      </c>
    </row>
    <row r="7" spans="2:13">
      <c r="C7" s="1" t="s">
        <v>0</v>
      </c>
      <c r="D7" s="3" t="s">
        <v>1</v>
      </c>
      <c r="E7" s="1" t="s">
        <v>3</v>
      </c>
      <c r="F7" s="1" t="s">
        <v>2</v>
      </c>
      <c r="G7" s="1" t="s">
        <v>17</v>
      </c>
      <c r="H7" s="1">
        <v>0</v>
      </c>
      <c r="I7" s="1">
        <v>0</v>
      </c>
      <c r="J7" s="1">
        <v>0</v>
      </c>
      <c r="K7" s="1">
        <v>0</v>
      </c>
    </row>
    <row r="8" spans="2:13">
      <c r="B8" s="1">
        <v>1</v>
      </c>
      <c r="C8" s="1">
        <v>0.8</v>
      </c>
      <c r="D8" s="3">
        <v>2.15</v>
      </c>
      <c r="E8" s="10">
        <f>C8/D8</f>
        <v>0.372093023255814</v>
      </c>
      <c r="F8" s="10">
        <f>E8/D8</f>
        <v>0.17306652244456466</v>
      </c>
      <c r="G8" s="10">
        <f>(((F8*(0.95+0.035))/9.81)-0.035)/(-0.95)</f>
        <v>1.8550295122281651E-2</v>
      </c>
      <c r="H8" s="1">
        <v>1</v>
      </c>
      <c r="I8" s="1">
        <v>0.7</v>
      </c>
      <c r="J8" s="1">
        <v>2.14</v>
      </c>
      <c r="K8" s="3">
        <f>I8/J8</f>
        <v>0.32710280373831774</v>
      </c>
      <c r="L8" s="10">
        <f>K8/J8</f>
        <v>0.15285177744781203</v>
      </c>
      <c r="M8" s="9">
        <f>(((L8*(0.95+0.035))/9.81)-0.035)/(-0.95)</f>
        <v>2.0686839338366347E-2</v>
      </c>
    </row>
    <row r="9" spans="2:13">
      <c r="B9" s="1">
        <v>2</v>
      </c>
      <c r="C9" s="1">
        <v>0.8</v>
      </c>
      <c r="D9" s="3">
        <v>2.0699999999999998</v>
      </c>
      <c r="E9" s="10">
        <f t="shared" ref="E9:E12" si="0">C9/D9</f>
        <v>0.38647342995169087</v>
      </c>
      <c r="F9" s="10">
        <f t="shared" ref="F9:F12" si="1">E9/D9</f>
        <v>0.18670214007328062</v>
      </c>
      <c r="G9" s="10">
        <f t="shared" ref="G9:G12" si="2">(((F9*(0.95+0.035))/9.81)-0.035)/(-0.95)</f>
        <v>1.7109114440454813E-2</v>
      </c>
      <c r="H9" s="1">
        <v>2</v>
      </c>
      <c r="I9" s="1">
        <v>0.6</v>
      </c>
      <c r="J9" s="1">
        <v>1.92</v>
      </c>
      <c r="K9" s="3">
        <f t="shared" ref="K9:K12" si="3">I9/J9</f>
        <v>0.3125</v>
      </c>
      <c r="L9" s="10">
        <f t="shared" ref="L9:L12" si="4">K9/J9</f>
        <v>0.16276041666666669</v>
      </c>
      <c r="M9" s="9">
        <f t="shared" ref="M9:M12" si="5">(((L9*(0.95+0.035))/9.81)-0.035)/(-0.95)</f>
        <v>1.9639571820734308E-2</v>
      </c>
    </row>
    <row r="10" spans="2:13">
      <c r="B10" s="1">
        <v>3</v>
      </c>
      <c r="C10" s="1">
        <v>0.8</v>
      </c>
      <c r="D10" s="3">
        <v>2.15</v>
      </c>
      <c r="E10" s="10">
        <f t="shared" si="0"/>
        <v>0.372093023255814</v>
      </c>
      <c r="F10" s="10">
        <f t="shared" si="1"/>
        <v>0.17306652244456466</v>
      </c>
      <c r="G10" s="10">
        <f t="shared" si="2"/>
        <v>1.8550295122281651E-2</v>
      </c>
      <c r="H10" s="1">
        <v>3</v>
      </c>
      <c r="I10" s="1">
        <v>0.5</v>
      </c>
      <c r="J10" s="1">
        <v>1.81</v>
      </c>
      <c r="K10" s="3">
        <f t="shared" si="3"/>
        <v>0.27624309392265195</v>
      </c>
      <c r="L10" s="10">
        <f t="shared" si="4"/>
        <v>0.15262049387991819</v>
      </c>
      <c r="M10" s="9">
        <f t="shared" si="5"/>
        <v>2.071128424575145E-2</v>
      </c>
    </row>
    <row r="11" spans="2:13">
      <c r="B11" s="1">
        <v>4</v>
      </c>
      <c r="C11" s="1">
        <v>0.8</v>
      </c>
      <c r="D11" s="3">
        <v>2.1800000000000002</v>
      </c>
      <c r="E11" s="10">
        <f t="shared" si="0"/>
        <v>0.3669724770642202</v>
      </c>
      <c r="F11" s="10">
        <f t="shared" si="1"/>
        <v>0.168335998653312</v>
      </c>
      <c r="G11" s="10">
        <f t="shared" si="2"/>
        <v>1.9050275371692443E-2</v>
      </c>
      <c r="H11" s="1">
        <v>4</v>
      </c>
      <c r="I11" s="1">
        <v>0.4</v>
      </c>
      <c r="J11" s="1">
        <v>1.61</v>
      </c>
      <c r="K11" s="3">
        <f t="shared" si="3"/>
        <v>0.2484472049689441</v>
      </c>
      <c r="L11" s="10">
        <f t="shared" si="4"/>
        <v>0.1543150341422013</v>
      </c>
      <c r="M11" s="9">
        <f t="shared" si="5"/>
        <v>2.0532184277046169E-2</v>
      </c>
    </row>
    <row r="12" spans="2:13">
      <c r="B12" s="1">
        <v>5</v>
      </c>
      <c r="C12" s="1">
        <v>0.8</v>
      </c>
      <c r="D12" s="3">
        <v>2.16</v>
      </c>
      <c r="E12" s="10">
        <f t="shared" si="0"/>
        <v>0.37037037037037035</v>
      </c>
      <c r="F12" s="10">
        <f t="shared" si="1"/>
        <v>0.17146776406035663</v>
      </c>
      <c r="G12" s="10">
        <f t="shared" si="2"/>
        <v>1.8719271677723994E-2</v>
      </c>
      <c r="H12" s="1">
        <v>5</v>
      </c>
      <c r="I12" s="1">
        <v>0.3</v>
      </c>
      <c r="J12" s="1">
        <v>1.39</v>
      </c>
      <c r="K12" s="3">
        <f t="shared" si="3"/>
        <v>0.21582733812949642</v>
      </c>
      <c r="L12" s="10">
        <f t="shared" si="4"/>
        <v>0.15527146628021327</v>
      </c>
      <c r="M12" s="9">
        <f t="shared" si="5"/>
        <v>2.0431096701967917E-2</v>
      </c>
    </row>
    <row r="13" spans="2:13">
      <c r="E13" s="10"/>
      <c r="F13" s="10"/>
      <c r="M13" s="9"/>
    </row>
    <row r="14" spans="2:13">
      <c r="C14" s="3" t="s">
        <v>14</v>
      </c>
      <c r="D14" s="3">
        <f>AVERAGE(D8:D12)</f>
        <v>2.1419999999999999</v>
      </c>
      <c r="E14" s="10">
        <f>AVERAGE(E8:E12)</f>
        <v>0.37360046477958192</v>
      </c>
      <c r="F14" s="10">
        <f>AVERAGE(F8:F12)</f>
        <v>0.17452778953521569</v>
      </c>
      <c r="G14" s="10">
        <f t="shared" ref="G14:M14" si="6">AVERAGE(G8:G12)</f>
        <v>1.839585034688691E-2</v>
      </c>
      <c r="H14" s="10">
        <f t="shared" si="6"/>
        <v>3</v>
      </c>
      <c r="I14" s="10">
        <f t="shared" si="6"/>
        <v>0.49999999999999989</v>
      </c>
      <c r="J14" s="10">
        <f t="shared" si="6"/>
        <v>1.7740000000000002</v>
      </c>
      <c r="K14" s="10">
        <f t="shared" si="6"/>
        <v>0.27602408815188201</v>
      </c>
      <c r="L14" s="10">
        <f t="shared" si="6"/>
        <v>0.15556383768336229</v>
      </c>
      <c r="M14" s="9">
        <f t="shared" si="6"/>
        <v>2.0400195276773236E-2</v>
      </c>
    </row>
    <row r="15" spans="2:13">
      <c r="C15" s="1" t="s">
        <v>15</v>
      </c>
      <c r="D15" s="3">
        <f>_xlfn.STDEV.S(D8:D12)</f>
        <v>4.2071367935925363E-2</v>
      </c>
      <c r="E15" s="10">
        <f t="shared" ref="E15:M15" si="7">_xlfn.STDEV.S(E8:E12)</f>
        <v>7.493692735642675E-3</v>
      </c>
      <c r="F15" s="10">
        <f t="shared" si="7"/>
        <v>7.0743806138087693E-3</v>
      </c>
      <c r="G15" s="10"/>
      <c r="H15" s="10"/>
      <c r="I15" s="10"/>
      <c r="J15" s="10"/>
      <c r="K15" s="10" t="s">
        <v>15</v>
      </c>
      <c r="L15" s="10">
        <f t="shared" si="7"/>
        <v>4.1669618384159637E-3</v>
      </c>
      <c r="M15" s="9">
        <f t="shared" si="7"/>
        <v>4.4041605352644592E-4</v>
      </c>
    </row>
    <row r="16" spans="2:13">
      <c r="C16" s="1" t="s">
        <v>16</v>
      </c>
      <c r="D16" s="3">
        <f>D15/SQRT(5)</f>
        <v>1.8814887722226826E-2</v>
      </c>
      <c r="E16" s="10">
        <f t="shared" ref="E16:F16" si="8">E15/SQRT(5)</f>
        <v>3.3512812718786765E-3</v>
      </c>
      <c r="F16" s="10">
        <f t="shared" si="8"/>
        <v>3.1637591902366189E-3</v>
      </c>
      <c r="G16" s="10"/>
      <c r="H16" s="10"/>
      <c r="I16" s="10"/>
      <c r="J16" s="10"/>
      <c r="K16" s="10" t="s">
        <v>16</v>
      </c>
      <c r="L16" s="10">
        <f t="shared" ref="L16" si="9">L15/SQRT(5)</f>
        <v>1.8635219860691178E-3</v>
      </c>
      <c r="M16" s="9">
        <f t="shared" ref="M16" si="10">M15/SQRT(5)</f>
        <v>1.9696004681346379E-4</v>
      </c>
    </row>
    <row r="17" spans="4:7">
      <c r="D17" s="6"/>
    </row>
    <row r="18" spans="4:7">
      <c r="D18" s="5"/>
    </row>
    <row r="19" spans="4:7">
      <c r="D19" s="7"/>
    </row>
    <row r="20" spans="4:7">
      <c r="D20" s="8"/>
      <c r="E20" s="11"/>
    </row>
    <row r="21" spans="4:7">
      <c r="G21" s="1" t="s">
        <v>12</v>
      </c>
    </row>
    <row r="22" spans="4:7">
      <c r="G22" s="1" t="s">
        <v>13</v>
      </c>
    </row>
  </sheetData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Alessandro de Feminis</cp:lastModifiedBy>
  <dcterms:created xsi:type="dcterms:W3CDTF">2017-10-23T10:26:01Z</dcterms:created>
  <dcterms:modified xsi:type="dcterms:W3CDTF">2017-11-06T15:05:38Z</dcterms:modified>
</cp:coreProperties>
</file>