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24"/>
  <workbookPr autoCompressPictures="0"/>
  <bookViews>
    <workbookView xWindow="0" yWindow="-440" windowWidth="25600" windowHeight="1600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I20" i="1"/>
  <c r="I21" i="1"/>
  <c r="F21" i="1"/>
  <c r="F20" i="1"/>
  <c r="F25" i="1"/>
  <c r="F26" i="1"/>
  <c r="F27" i="1"/>
  <c r="F28" i="1"/>
  <c r="F31" i="1"/>
  <c r="F32" i="1"/>
  <c r="F30" i="1"/>
  <c r="F8" i="1"/>
  <c r="F9" i="1"/>
  <c r="F10" i="1"/>
  <c r="F11" i="1"/>
  <c r="F14" i="1"/>
  <c r="F15" i="1"/>
  <c r="F13" i="1"/>
  <c r="L9" i="1"/>
  <c r="N9" i="1"/>
  <c r="L10" i="1"/>
  <c r="N10" i="1"/>
  <c r="L11" i="1"/>
  <c r="N11" i="1"/>
  <c r="L12" i="1"/>
  <c r="N12" i="1"/>
  <c r="L8" i="1"/>
  <c r="N8" i="1"/>
  <c r="L30" i="1"/>
  <c r="L29" i="1"/>
  <c r="L28" i="1"/>
  <c r="L27" i="1"/>
  <c r="L26" i="1"/>
  <c r="L33" i="1"/>
  <c r="L34" i="1"/>
  <c r="L32" i="1"/>
  <c r="N15" i="1"/>
  <c r="N16" i="1"/>
  <c r="N14" i="1"/>
</calcChain>
</file>

<file path=xl/sharedStrings.xml><?xml version="1.0" encoding="utf-8"?>
<sst xmlns="http://schemas.openxmlformats.org/spreadsheetml/2006/main" count="46" uniqueCount="23">
  <si>
    <r>
      <rPr>
        <sz val="24"/>
        <color theme="1"/>
        <rFont val="Calibri"/>
        <family val="2"/>
        <scheme val="minor"/>
      </rPr>
      <t>RS</t>
    </r>
    <r>
      <rPr>
        <sz val="24"/>
        <color theme="1"/>
        <rFont val="Calibri"/>
        <family val="2"/>
      </rPr>
      <t>Ω</t>
    </r>
  </si>
  <si>
    <t>Widerstand 1</t>
  </si>
  <si>
    <t>Versuche</t>
  </si>
  <si>
    <t>Widerstand 2</t>
  </si>
  <si>
    <t>Widerstand 1 + 2</t>
  </si>
  <si>
    <t>paralell</t>
  </si>
  <si>
    <t>Mittelwert</t>
  </si>
  <si>
    <t>Spannung U (in Volt)</t>
  </si>
  <si>
    <t>Stromstärke I (in A)</t>
  </si>
  <si>
    <t>Fehler vom Mittelwert</t>
  </si>
  <si>
    <t>seriell</t>
  </si>
  <si>
    <t>Stromstärke I (in Ampere)</t>
  </si>
  <si>
    <t>Widestand R (in Ohm)</t>
  </si>
  <si>
    <t>Anfangsspannung (in Volt)</t>
  </si>
  <si>
    <t>Spannung U1 (in Volt)</t>
  </si>
  <si>
    <t>Spannug U1+2 (in Volt)</t>
  </si>
  <si>
    <t>Spannung U2 (in Volt)</t>
  </si>
  <si>
    <t>Standardabweichung</t>
  </si>
  <si>
    <t>R1+R2:</t>
  </si>
  <si>
    <t>1/R1+1/R2:</t>
  </si>
  <si>
    <t>1/R(parallel):</t>
  </si>
  <si>
    <t>R(seriell)</t>
  </si>
  <si>
    <t>R(parallel berechnet)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</si>
</sst>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</cellXfs>
  <cellStyles count="4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9"/>
  <sheetViews>
    <sheetView tabSelected="1" topLeftCell="D4" workbookViewId="0">
      <selection activeCell="L41" sqref="L41"/>
    </sheetView>
  </sheetViews>
  <sheetFormatPr baseColWidth="10" defaultRowHeight="14" x14ac:dyDescent="0"/>
  <cols>
    <col min="3" max="3" width="21" bestFit="1" customWidth="1"/>
    <col min="4" max="4" width="16.6640625" bestFit="1" customWidth="1"/>
    <col min="5" max="5" width="20.6640625" bestFit="1" customWidth="1"/>
    <col min="6" max="6" width="17.83203125" bestFit="1" customWidth="1"/>
    <col min="7" max="7" width="10.83203125" bestFit="1" customWidth="1"/>
    <col min="8" max="8" width="14.83203125" bestFit="1" customWidth="1"/>
    <col min="9" max="9" width="21" bestFit="1" customWidth="1"/>
    <col min="10" max="10" width="17.83203125" bestFit="1" customWidth="1"/>
    <col min="11" max="11" width="19.33203125" bestFit="1" customWidth="1"/>
    <col min="12" max="12" width="17.83203125" bestFit="1" customWidth="1"/>
    <col min="13" max="13" width="19.33203125" bestFit="1" customWidth="1"/>
    <col min="14" max="14" width="17.83203125" bestFit="1" customWidth="1"/>
  </cols>
  <sheetData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30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2"/>
      <c r="B5" s="2"/>
      <c r="C5" s="2"/>
      <c r="D5" s="2"/>
      <c r="E5" s="2"/>
      <c r="F5" s="2"/>
      <c r="G5" s="2"/>
      <c r="H5" s="2"/>
      <c r="I5" s="4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/>
      <c r="B6" s="2" t="s">
        <v>1</v>
      </c>
      <c r="C6" s="2"/>
      <c r="D6" s="2"/>
      <c r="E6" s="2"/>
      <c r="F6" s="2"/>
      <c r="G6" s="2"/>
      <c r="H6" s="4" t="s">
        <v>4</v>
      </c>
      <c r="I6" s="4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 t="s">
        <v>2</v>
      </c>
      <c r="C7" s="2" t="s">
        <v>13</v>
      </c>
      <c r="D7" s="2" t="s">
        <v>7</v>
      </c>
      <c r="E7" s="2" t="s">
        <v>11</v>
      </c>
      <c r="F7" s="2" t="s">
        <v>12</v>
      </c>
      <c r="G7" s="2"/>
      <c r="H7" s="4" t="s">
        <v>2</v>
      </c>
      <c r="I7" s="4" t="s">
        <v>13</v>
      </c>
      <c r="J7" s="1" t="s">
        <v>14</v>
      </c>
      <c r="K7" s="1" t="s">
        <v>16</v>
      </c>
      <c r="L7" s="1" t="s">
        <v>15</v>
      </c>
      <c r="M7" s="1" t="s">
        <v>8</v>
      </c>
      <c r="N7" s="1" t="s">
        <v>12</v>
      </c>
      <c r="O7" s="2"/>
      <c r="P7" s="2"/>
      <c r="Q7" s="2"/>
      <c r="R7" s="2"/>
      <c r="S7" s="2"/>
    </row>
    <row r="8" spans="1:19">
      <c r="A8" s="2"/>
      <c r="B8" s="4">
        <v>1</v>
      </c>
      <c r="C8" s="4">
        <v>2</v>
      </c>
      <c r="D8" s="1">
        <v>1.2</v>
      </c>
      <c r="E8" s="1">
        <v>1.2E-2</v>
      </c>
      <c r="F8" s="1">
        <f>D8/E8</f>
        <v>100</v>
      </c>
      <c r="G8" s="2"/>
      <c r="H8" s="4">
        <v>1</v>
      </c>
      <c r="I8" s="4">
        <v>2</v>
      </c>
      <c r="J8" s="1">
        <v>0.36</v>
      </c>
      <c r="K8" s="1">
        <v>1.05</v>
      </c>
      <c r="L8" s="1">
        <f>J8+K8</f>
        <v>1.4100000000000001</v>
      </c>
      <c r="M8" s="1">
        <v>3.2000000000000002E-3</v>
      </c>
      <c r="N8" s="1">
        <f>L8/M8</f>
        <v>440.625</v>
      </c>
      <c r="O8" s="2"/>
      <c r="P8" s="2"/>
      <c r="Q8" s="2"/>
      <c r="R8" s="2"/>
      <c r="S8" s="2"/>
    </row>
    <row r="9" spans="1:19">
      <c r="A9" s="2"/>
      <c r="B9" s="4">
        <v>2</v>
      </c>
      <c r="C9" s="4">
        <v>4</v>
      </c>
      <c r="D9" s="1">
        <v>3.1</v>
      </c>
      <c r="E9" s="1">
        <v>2.9399999999999999E-2</v>
      </c>
      <c r="F9" s="1">
        <f t="shared" ref="F9:F11" si="0">D9/E9</f>
        <v>105.44217687074831</v>
      </c>
      <c r="G9" s="2"/>
      <c r="H9" s="4">
        <v>2</v>
      </c>
      <c r="I9" s="4">
        <v>4</v>
      </c>
      <c r="J9" s="1">
        <v>0.76</v>
      </c>
      <c r="K9" s="1">
        <v>2.6</v>
      </c>
      <c r="L9" s="1">
        <f t="shared" ref="L9:L12" si="1">J9+K9</f>
        <v>3.3600000000000003</v>
      </c>
      <c r="M9" s="1">
        <v>7.1999999999999998E-3</v>
      </c>
      <c r="N9" s="1">
        <f t="shared" ref="N9:N12" si="2">L9/M9</f>
        <v>466.66666666666674</v>
      </c>
      <c r="O9" s="2"/>
      <c r="P9" s="2"/>
      <c r="Q9" s="2"/>
      <c r="R9" s="2"/>
      <c r="S9" s="2"/>
    </row>
    <row r="10" spans="1:19">
      <c r="A10" s="2"/>
      <c r="B10" s="4">
        <v>3</v>
      </c>
      <c r="C10" s="4">
        <v>6</v>
      </c>
      <c r="D10" s="1">
        <v>5.2</v>
      </c>
      <c r="E10" s="1">
        <v>0.05</v>
      </c>
      <c r="F10" s="1">
        <f t="shared" si="0"/>
        <v>104</v>
      </c>
      <c r="G10" s="2"/>
      <c r="H10" s="4">
        <v>3</v>
      </c>
      <c r="I10" s="4">
        <v>6</v>
      </c>
      <c r="J10" s="1">
        <v>1.25</v>
      </c>
      <c r="K10" s="1">
        <v>4.2</v>
      </c>
      <c r="L10" s="1">
        <f t="shared" si="1"/>
        <v>5.45</v>
      </c>
      <c r="M10" s="1">
        <v>1.2500000000000001E-2</v>
      </c>
      <c r="N10" s="1">
        <f t="shared" si="2"/>
        <v>436</v>
      </c>
      <c r="O10" s="2"/>
      <c r="P10" s="2"/>
      <c r="Q10" s="2"/>
      <c r="R10" s="2"/>
      <c r="S10" s="2"/>
    </row>
    <row r="11" spans="1:19">
      <c r="A11" s="2"/>
      <c r="B11" s="4">
        <v>4</v>
      </c>
      <c r="C11" s="4">
        <v>8</v>
      </c>
      <c r="D11" s="1">
        <v>7.2</v>
      </c>
      <c r="E11" s="1">
        <v>6.9000000000000006E-2</v>
      </c>
      <c r="F11" s="1">
        <f t="shared" si="0"/>
        <v>104.34782608695652</v>
      </c>
      <c r="G11" s="2"/>
      <c r="H11" s="4">
        <v>4</v>
      </c>
      <c r="I11" s="4">
        <v>8</v>
      </c>
      <c r="J11" s="1">
        <v>1.7</v>
      </c>
      <c r="K11" s="1">
        <v>5.8</v>
      </c>
      <c r="L11" s="1">
        <f t="shared" si="1"/>
        <v>7.5</v>
      </c>
      <c r="M11" s="1">
        <v>1.6E-2</v>
      </c>
      <c r="N11" s="1">
        <f t="shared" si="2"/>
        <v>468.75</v>
      </c>
      <c r="O11" s="2"/>
      <c r="P11" s="2"/>
      <c r="Q11" s="2"/>
      <c r="R11" s="2"/>
      <c r="S11" s="2"/>
    </row>
    <row r="12" spans="1:19">
      <c r="A12" s="2"/>
      <c r="B12" s="2"/>
      <c r="C12" s="2"/>
      <c r="D12" s="1"/>
      <c r="E12" s="1"/>
      <c r="F12" s="1"/>
      <c r="G12" s="2"/>
      <c r="H12" s="4">
        <v>5</v>
      </c>
      <c r="I12" s="4">
        <v>10</v>
      </c>
      <c r="J12" s="1">
        <v>2.12</v>
      </c>
      <c r="K12" s="1">
        <v>7.25</v>
      </c>
      <c r="L12" s="1">
        <f t="shared" si="1"/>
        <v>9.370000000000001</v>
      </c>
      <c r="M12" s="1">
        <v>0.02</v>
      </c>
      <c r="N12" s="1">
        <f t="shared" si="2"/>
        <v>468.50000000000006</v>
      </c>
      <c r="O12" s="2"/>
      <c r="P12" s="2"/>
      <c r="Q12" s="2"/>
      <c r="R12" s="2"/>
      <c r="S12" s="2"/>
    </row>
    <row r="13" spans="1:19">
      <c r="A13" s="2"/>
      <c r="B13" s="2"/>
      <c r="C13" s="2"/>
      <c r="D13" s="1"/>
      <c r="E13" s="1" t="s">
        <v>6</v>
      </c>
      <c r="F13" s="1">
        <f>AVERAGE(F8:F11)</f>
        <v>103.4475007394262</v>
      </c>
      <c r="G13" s="2"/>
      <c r="H13" s="4"/>
      <c r="I13" s="4"/>
      <c r="J13" s="1"/>
      <c r="K13" s="1"/>
      <c r="L13" s="1"/>
      <c r="M13" s="1"/>
      <c r="N13" s="1"/>
      <c r="O13" s="2"/>
      <c r="P13" s="2"/>
      <c r="Q13" s="2"/>
      <c r="R13" s="2"/>
      <c r="S13" s="2"/>
    </row>
    <row r="14" spans="1:19">
      <c r="A14" s="2"/>
      <c r="B14" s="2"/>
      <c r="C14" s="2"/>
      <c r="D14" s="1"/>
      <c r="E14" s="1" t="s">
        <v>17</v>
      </c>
      <c r="F14" s="1">
        <f>_xlfn.STDEV.S(F8:F11)</f>
        <v>2.3790639182635487</v>
      </c>
      <c r="G14" s="2"/>
      <c r="H14" s="4"/>
      <c r="I14" s="4"/>
      <c r="J14" s="1"/>
      <c r="K14" s="1"/>
      <c r="L14" s="1"/>
      <c r="M14" s="1" t="s">
        <v>6</v>
      </c>
      <c r="N14" s="1">
        <f>AVERAGE(N8:N12)</f>
        <v>456.10833333333341</v>
      </c>
      <c r="O14" s="2"/>
      <c r="P14" s="2"/>
      <c r="Q14" s="2"/>
      <c r="R14" s="2"/>
      <c r="S14" s="2"/>
    </row>
    <row r="15" spans="1:19">
      <c r="A15" s="2"/>
      <c r="B15" s="2"/>
      <c r="C15" s="2"/>
      <c r="D15" s="1"/>
      <c r="E15" s="1" t="s">
        <v>9</v>
      </c>
      <c r="F15" s="1">
        <f>F14/2</f>
        <v>1.1895319591317743</v>
      </c>
      <c r="G15" s="2"/>
      <c r="H15" s="4"/>
      <c r="I15" s="4"/>
      <c r="J15" s="1"/>
      <c r="K15" s="1"/>
      <c r="L15" s="1"/>
      <c r="M15" s="1" t="s">
        <v>17</v>
      </c>
      <c r="N15" s="1">
        <f>_xlfn.STDEV.S(N8:N12)</f>
        <v>16.347188001474638</v>
      </c>
      <c r="O15" s="2"/>
      <c r="P15" s="2"/>
      <c r="Q15" s="2"/>
      <c r="R15" s="2"/>
      <c r="S15" s="2"/>
    </row>
    <row r="16" spans="1:19">
      <c r="A16" s="2"/>
      <c r="B16" s="2"/>
      <c r="C16" s="2"/>
      <c r="D16" s="2"/>
      <c r="E16" s="2"/>
      <c r="F16" s="2"/>
      <c r="G16" s="2"/>
      <c r="H16" s="4"/>
      <c r="I16" s="4"/>
      <c r="J16" s="1"/>
      <c r="K16" s="1"/>
      <c r="L16" s="1"/>
      <c r="M16" s="1" t="s">
        <v>9</v>
      </c>
      <c r="N16" s="1">
        <f>N15/SQRT(5)</f>
        <v>7.3106847224532441</v>
      </c>
      <c r="O16" s="2"/>
      <c r="P16" s="2"/>
      <c r="Q16" s="2"/>
      <c r="R16" s="2"/>
      <c r="S16" s="2"/>
    </row>
    <row r="17" spans="1:19">
      <c r="A17" s="2"/>
      <c r="B17" s="2"/>
      <c r="C17" s="2"/>
      <c r="D17" s="2"/>
      <c r="E17" s="2"/>
      <c r="F17" s="2"/>
      <c r="G17" s="2"/>
      <c r="H17" s="4"/>
      <c r="I17" s="4"/>
      <c r="J17" s="1"/>
      <c r="K17" s="1"/>
      <c r="L17" s="1"/>
      <c r="M17" s="1"/>
      <c r="N17" s="1"/>
      <c r="O17" s="2"/>
      <c r="P17" s="2"/>
      <c r="Q17" s="2"/>
      <c r="R17" s="2"/>
      <c r="S17" s="2"/>
    </row>
    <row r="18" spans="1:19">
      <c r="A18" s="2"/>
      <c r="B18" s="2"/>
      <c r="C18" s="2"/>
      <c r="D18" s="2"/>
      <c r="E18" s="2"/>
      <c r="F18" s="2"/>
      <c r="G18" s="2"/>
      <c r="H18" s="4"/>
      <c r="I18" s="4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/>
      <c r="B19" s="2"/>
      <c r="C19" s="2"/>
      <c r="D19" s="2"/>
      <c r="E19" s="2"/>
      <c r="F19" s="2"/>
      <c r="G19" s="2"/>
      <c r="H19" s="4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2"/>
      <c r="B20" s="2"/>
      <c r="C20" s="2"/>
      <c r="D20" s="2"/>
      <c r="E20" s="2" t="s">
        <v>18</v>
      </c>
      <c r="F20" s="1">
        <f>F13+F30</f>
        <v>461.85602204268434</v>
      </c>
      <c r="G20" s="2"/>
      <c r="H20" s="4" t="s">
        <v>21</v>
      </c>
      <c r="I20" s="1">
        <f>0+N14</f>
        <v>456.10833333333341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>
      <c r="A21" s="2"/>
      <c r="B21" s="2"/>
      <c r="C21" s="2"/>
      <c r="D21" s="2"/>
      <c r="E21" s="2" t="s">
        <v>19</v>
      </c>
      <c r="F21" s="1">
        <f>(1/F13)+(1/F30)</f>
        <v>1.2456851331952092E-2</v>
      </c>
      <c r="G21" s="2"/>
      <c r="H21" s="4" t="s">
        <v>20</v>
      </c>
      <c r="I21" s="1">
        <f>(1/L32)</f>
        <v>1.1915063084804608E-2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A22" s="2"/>
      <c r="B22" s="2"/>
      <c r="C22" s="2"/>
      <c r="D22" s="2"/>
      <c r="E22" s="2" t="s">
        <v>22</v>
      </c>
      <c r="F22" s="1">
        <f>1/F21</f>
        <v>80.277108022874003</v>
      </c>
      <c r="G22" s="2"/>
      <c r="H22" s="4"/>
      <c r="I22" s="4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2"/>
      <c r="B23" s="2" t="s">
        <v>3</v>
      </c>
      <c r="C23" s="2"/>
      <c r="D23" s="2"/>
      <c r="E23" s="2"/>
      <c r="F23" s="2"/>
      <c r="G23" s="2"/>
      <c r="H23" s="4"/>
      <c r="I23" s="4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>
      <c r="A24" s="2"/>
      <c r="B24" s="2" t="s">
        <v>2</v>
      </c>
      <c r="C24" s="1" t="s">
        <v>13</v>
      </c>
      <c r="D24" s="1" t="s">
        <v>7</v>
      </c>
      <c r="E24" s="1" t="s">
        <v>8</v>
      </c>
      <c r="F24" s="1" t="s">
        <v>12</v>
      </c>
      <c r="G24" s="2"/>
      <c r="H24" s="4" t="s">
        <v>4</v>
      </c>
      <c r="I24" s="4" t="s">
        <v>5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>
      <c r="A25" s="2"/>
      <c r="B25" s="4">
        <v>1</v>
      </c>
      <c r="C25" s="4">
        <v>2</v>
      </c>
      <c r="D25" s="1">
        <v>1.4</v>
      </c>
      <c r="E25" s="1">
        <v>4.0000000000000001E-3</v>
      </c>
      <c r="F25" s="1">
        <f>D25/E25</f>
        <v>349.99999999999994</v>
      </c>
      <c r="G25" s="2"/>
      <c r="H25" s="4" t="s">
        <v>2</v>
      </c>
      <c r="I25" s="4" t="s">
        <v>13</v>
      </c>
      <c r="J25" s="1" t="s">
        <v>7</v>
      </c>
      <c r="K25" s="1" t="s">
        <v>8</v>
      </c>
      <c r="L25" s="1" t="s">
        <v>12</v>
      </c>
      <c r="M25" s="2"/>
      <c r="N25" s="2"/>
      <c r="O25" s="2"/>
      <c r="P25" s="2"/>
      <c r="Q25" s="2"/>
      <c r="R25" s="2"/>
      <c r="S25" s="2"/>
    </row>
    <row r="26" spans="1:19">
      <c r="A26" s="2"/>
      <c r="B26" s="4">
        <v>2</v>
      </c>
      <c r="C26" s="4">
        <v>4</v>
      </c>
      <c r="D26" s="1">
        <v>3.45</v>
      </c>
      <c r="E26" s="1">
        <v>9.4999999999999998E-3</v>
      </c>
      <c r="F26" s="1">
        <f t="shared" ref="F26:F28" si="3">D26/E26</f>
        <v>363.15789473684214</v>
      </c>
      <c r="G26" s="2"/>
      <c r="H26" s="4">
        <v>1</v>
      </c>
      <c r="I26" s="4">
        <v>2</v>
      </c>
      <c r="J26" s="1">
        <v>1.2</v>
      </c>
      <c r="K26" s="1">
        <v>1.4E-2</v>
      </c>
      <c r="L26" s="1">
        <f>J26/K26</f>
        <v>85.714285714285708</v>
      </c>
      <c r="M26" s="2"/>
      <c r="N26" s="2"/>
      <c r="O26" s="2"/>
      <c r="P26" s="2"/>
      <c r="Q26" s="2"/>
      <c r="R26" s="2"/>
      <c r="S26" s="2"/>
    </row>
    <row r="27" spans="1:19">
      <c r="A27" s="2"/>
      <c r="B27" s="4">
        <v>3</v>
      </c>
      <c r="C27" s="4">
        <v>6</v>
      </c>
      <c r="D27" s="1">
        <v>5.45</v>
      </c>
      <c r="E27" s="1">
        <v>1.4999999999999999E-2</v>
      </c>
      <c r="F27" s="1">
        <f t="shared" si="3"/>
        <v>363.33333333333337</v>
      </c>
      <c r="G27" s="2"/>
      <c r="H27" s="4">
        <v>2</v>
      </c>
      <c r="I27" s="4">
        <v>4</v>
      </c>
      <c r="J27" s="1">
        <v>3.2</v>
      </c>
      <c r="K27" s="1">
        <v>0.04</v>
      </c>
      <c r="L27" s="1">
        <f t="shared" ref="L27:L30" si="4">J27/K27</f>
        <v>80</v>
      </c>
      <c r="M27" s="2"/>
      <c r="N27" s="2"/>
      <c r="O27" s="2"/>
      <c r="P27" s="2"/>
      <c r="Q27" s="2"/>
      <c r="R27" s="2"/>
      <c r="S27" s="2"/>
    </row>
    <row r="28" spans="1:19">
      <c r="A28" s="2"/>
      <c r="B28" s="4">
        <v>4</v>
      </c>
      <c r="C28" s="4">
        <v>8</v>
      </c>
      <c r="D28" s="1">
        <v>7.5</v>
      </c>
      <c r="E28" s="1">
        <v>2.1000000000000001E-2</v>
      </c>
      <c r="F28" s="1">
        <f t="shared" si="3"/>
        <v>357.14285714285711</v>
      </c>
      <c r="G28" s="2"/>
      <c r="H28" s="4">
        <v>3</v>
      </c>
      <c r="I28" s="4">
        <v>6</v>
      </c>
      <c r="J28" s="1">
        <v>5.2</v>
      </c>
      <c r="K28" s="1">
        <v>6.2E-2</v>
      </c>
      <c r="L28" s="1">
        <f t="shared" si="4"/>
        <v>83.870967741935488</v>
      </c>
      <c r="M28" s="2"/>
      <c r="N28" s="2"/>
      <c r="O28" s="2"/>
      <c r="P28" s="2"/>
      <c r="Q28" s="2"/>
      <c r="R28" s="2"/>
      <c r="S28" s="2"/>
    </row>
    <row r="29" spans="1:19">
      <c r="A29" s="2"/>
      <c r="B29" s="2"/>
      <c r="C29" s="2"/>
      <c r="D29" s="1"/>
      <c r="E29" s="1"/>
      <c r="F29" s="1"/>
      <c r="G29" s="2"/>
      <c r="H29" s="4">
        <v>4</v>
      </c>
      <c r="I29" s="4">
        <v>8</v>
      </c>
      <c r="J29" s="1">
        <v>7</v>
      </c>
      <c r="K29" s="1">
        <v>8.3000000000000004E-2</v>
      </c>
      <c r="L29" s="1">
        <f t="shared" si="4"/>
        <v>84.337349397590359</v>
      </c>
      <c r="M29" s="2"/>
      <c r="N29" s="2"/>
      <c r="O29" s="2"/>
      <c r="P29" s="2"/>
      <c r="Q29" s="2"/>
      <c r="R29" s="2"/>
      <c r="S29" s="2"/>
    </row>
    <row r="30" spans="1:19">
      <c r="A30" s="2"/>
      <c r="B30" s="2"/>
      <c r="C30" s="2"/>
      <c r="D30" s="1"/>
      <c r="E30" s="1" t="s">
        <v>6</v>
      </c>
      <c r="F30" s="1">
        <f>AVERAGE(F25:F28)</f>
        <v>358.40852130325817</v>
      </c>
      <c r="G30" s="2"/>
      <c r="H30" s="4">
        <v>5</v>
      </c>
      <c r="I30" s="4">
        <v>10</v>
      </c>
      <c r="J30" s="1">
        <v>9</v>
      </c>
      <c r="K30" s="1">
        <v>0.105</v>
      </c>
      <c r="L30" s="1">
        <f t="shared" si="4"/>
        <v>85.714285714285722</v>
      </c>
      <c r="M30" s="2"/>
      <c r="N30" s="2"/>
      <c r="O30" s="2"/>
      <c r="P30" s="2"/>
      <c r="Q30" s="2"/>
      <c r="R30" s="2"/>
      <c r="S30" s="2"/>
    </row>
    <row r="31" spans="1:19">
      <c r="A31" s="2"/>
      <c r="B31" s="2"/>
      <c r="C31" s="2"/>
      <c r="D31" s="1"/>
      <c r="E31" s="1" t="s">
        <v>17</v>
      </c>
      <c r="F31" s="1">
        <f>_xlfn.STDEV.S(F25:F28)</f>
        <v>6.3012024730067129</v>
      </c>
      <c r="G31" s="2"/>
      <c r="H31" s="4"/>
      <c r="I31" s="4"/>
      <c r="J31" s="1"/>
      <c r="K31" s="1"/>
      <c r="L31" s="1"/>
      <c r="M31" s="2"/>
      <c r="N31" s="2"/>
      <c r="O31" s="2"/>
      <c r="P31" s="2"/>
      <c r="Q31" s="2"/>
      <c r="R31" s="2"/>
      <c r="S31" s="2"/>
    </row>
    <row r="32" spans="1:19">
      <c r="A32" s="2"/>
      <c r="B32" s="2"/>
      <c r="C32" s="2"/>
      <c r="D32" s="1"/>
      <c r="E32" s="1" t="s">
        <v>9</v>
      </c>
      <c r="F32" s="1">
        <f>F31/2</f>
        <v>3.1506012365033564</v>
      </c>
      <c r="G32" s="2"/>
      <c r="H32" s="4"/>
      <c r="I32" s="4"/>
      <c r="J32" s="1"/>
      <c r="K32" s="1" t="s">
        <v>6</v>
      </c>
      <c r="L32" s="1">
        <f>AVERAGE(L26:L30)</f>
        <v>83.92737771361945</v>
      </c>
      <c r="M32" s="2"/>
      <c r="N32" s="2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4"/>
      <c r="I33" s="4"/>
      <c r="J33" s="1"/>
      <c r="K33" s="1" t="s">
        <v>17</v>
      </c>
      <c r="L33" s="1">
        <f>_xlfn.STDEV.S(L26:L30)</f>
        <v>2.3442288165667766</v>
      </c>
      <c r="M33" s="2"/>
      <c r="N33" s="2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1"/>
      <c r="J34" s="1"/>
      <c r="K34" s="1" t="s">
        <v>9</v>
      </c>
      <c r="L34" s="1">
        <f>L33/SQRT(5)</f>
        <v>1.0483709977314395</v>
      </c>
      <c r="M34" s="2"/>
      <c r="N34" s="2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</sheetData>
  <phoneticPr fontId="3" type="noConversion"/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Elsener</dc:creator>
  <cp:lastModifiedBy>Alessandro de Feminis</cp:lastModifiedBy>
  <dcterms:created xsi:type="dcterms:W3CDTF">2017-11-13T13:14:41Z</dcterms:created>
  <dcterms:modified xsi:type="dcterms:W3CDTF">2017-11-13T15:29:23Z</dcterms:modified>
</cp:coreProperties>
</file>