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s\Masters\CSC2311 Hardware Security\Project\submission\"/>
    </mc:Choice>
  </mc:AlternateContent>
  <xr:revisionPtr revIDLastSave="0" documentId="8_{DE6A7C0F-8041-479B-8DE3-F0B0ADC36981}" xr6:coauthVersionLast="47" xr6:coauthVersionMax="47" xr10:uidLastSave="{00000000-0000-0000-0000-000000000000}"/>
  <bookViews>
    <workbookView xWindow="-98" yWindow="-98" windowWidth="20715" windowHeight="13276" activeTab="3" xr2:uid="{415569B5-2646-4620-B651-819C8ED74E9C}"/>
  </bookViews>
  <sheets>
    <sheet name="noop" sheetId="9" r:id="rId1"/>
    <sheet name="both" sheetId="11" r:id="rId2"/>
    <sheet name="fasthash" sheetId="4" r:id="rId3"/>
    <sheet name="Sheet7" sheetId="7" r:id="rId4"/>
    <sheet name="raw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1" l="1"/>
  <c r="V4" i="11"/>
  <c r="V5" i="11"/>
  <c r="V6" i="11"/>
  <c r="V7" i="11"/>
  <c r="V8" i="11"/>
  <c r="V9" i="11"/>
  <c r="V10" i="11"/>
  <c r="V2" i="11"/>
  <c r="B34" i="11"/>
  <c r="B35" i="11"/>
  <c r="B36" i="11"/>
  <c r="B37" i="11"/>
  <c r="B38" i="11"/>
  <c r="B39" i="11"/>
  <c r="B40" i="11"/>
  <c r="B41" i="11"/>
  <c r="C34" i="11"/>
  <c r="C35" i="11"/>
  <c r="C36" i="11"/>
  <c r="C37" i="11"/>
  <c r="C38" i="11"/>
  <c r="C39" i="11"/>
  <c r="C40" i="11"/>
  <c r="C41" i="11"/>
  <c r="C33" i="11"/>
  <c r="B33" i="11"/>
  <c r="S2" i="11"/>
  <c r="S3" i="11"/>
  <c r="S4" i="11"/>
  <c r="S5" i="11"/>
  <c r="S6" i="11"/>
  <c r="S7" i="11"/>
  <c r="S8" i="11"/>
  <c r="S9" i="11"/>
  <c r="S10" i="11"/>
  <c r="R2" i="11"/>
  <c r="R3" i="11"/>
  <c r="R4" i="11"/>
  <c r="R5" i="11"/>
  <c r="R6" i="11"/>
  <c r="R7" i="11"/>
  <c r="R8" i="11"/>
  <c r="R9" i="11"/>
  <c r="R10" i="11"/>
  <c r="N2" i="11"/>
  <c r="N3" i="11"/>
  <c r="N4" i="11"/>
  <c r="N5" i="11"/>
  <c r="N6" i="11"/>
  <c r="N7" i="11"/>
  <c r="N8" i="11"/>
  <c r="N9" i="11"/>
  <c r="N10" i="11"/>
  <c r="M2" i="11"/>
  <c r="M3" i="11"/>
  <c r="M4" i="11"/>
  <c r="M5" i="11"/>
  <c r="M6" i="11"/>
  <c r="M7" i="11"/>
  <c r="M8" i="11"/>
  <c r="M9" i="11"/>
  <c r="M10" i="11"/>
  <c r="L2" i="11"/>
  <c r="L3" i="11"/>
  <c r="L4" i="11"/>
  <c r="L5" i="11"/>
  <c r="L6" i="11"/>
  <c r="L7" i="11"/>
  <c r="L8" i="11"/>
  <c r="L9" i="11"/>
  <c r="L10" i="11"/>
  <c r="K2" i="11"/>
  <c r="K3" i="11"/>
  <c r="K4" i="11"/>
  <c r="K5" i="11"/>
  <c r="K6" i="11"/>
  <c r="K7" i="11"/>
  <c r="K8" i="11"/>
  <c r="K9" i="11"/>
  <c r="K10" i="11"/>
  <c r="G3" i="11"/>
  <c r="G4" i="11"/>
  <c r="G5" i="11"/>
  <c r="G6" i="11"/>
  <c r="G7" i="11"/>
  <c r="G8" i="11"/>
  <c r="G9" i="11"/>
  <c r="G10" i="11"/>
  <c r="G11" i="11"/>
  <c r="F3" i="11"/>
  <c r="F4" i="11"/>
  <c r="F5" i="11"/>
  <c r="F6" i="11"/>
  <c r="F7" i="11"/>
  <c r="F8" i="11"/>
  <c r="F9" i="11"/>
  <c r="F10" i="11"/>
  <c r="F11" i="11"/>
  <c r="G2" i="11"/>
  <c r="F2" i="11"/>
  <c r="B3" i="11"/>
  <c r="B4" i="11"/>
  <c r="B5" i="11"/>
  <c r="B6" i="11"/>
  <c r="B7" i="11"/>
  <c r="B8" i="11"/>
  <c r="B9" i="11"/>
  <c r="B10" i="11"/>
  <c r="B2" i="11"/>
  <c r="F2" i="9"/>
  <c r="F4" i="9"/>
  <c r="F5" i="9"/>
  <c r="F6" i="9"/>
  <c r="F7" i="9"/>
  <c r="F8" i="9"/>
  <c r="F9" i="9"/>
  <c r="F10" i="9"/>
  <c r="F11" i="9"/>
  <c r="F3" i="9"/>
  <c r="H3" i="7"/>
  <c r="H4" i="7"/>
  <c r="H5" i="7"/>
  <c r="H6" i="7"/>
  <c r="H7" i="7"/>
  <c r="H8" i="7"/>
  <c r="H9" i="7"/>
  <c r="H10" i="7"/>
  <c r="H11" i="7"/>
  <c r="G4" i="7"/>
  <c r="G5" i="7"/>
  <c r="G6" i="7"/>
  <c r="G7" i="7"/>
  <c r="G8" i="7"/>
  <c r="G9" i="7"/>
  <c r="G10" i="7"/>
  <c r="G11" i="7"/>
  <c r="G3" i="7"/>
  <c r="F9" i="4"/>
  <c r="F4" i="4"/>
  <c r="F3" i="4"/>
  <c r="F5" i="4"/>
  <c r="F6" i="4"/>
  <c r="F7" i="4"/>
  <c r="F8" i="4"/>
  <c r="F10" i="4"/>
  <c r="F11" i="4"/>
  <c r="F2" i="4"/>
  <c r="G7" i="4" s="1"/>
  <c r="F104" i="1"/>
  <c r="F86" i="1"/>
  <c r="F71" i="1"/>
  <c r="F56" i="1"/>
  <c r="F41" i="1"/>
  <c r="F23" i="1"/>
  <c r="F5" i="1"/>
  <c r="G10" i="4" l="1"/>
  <c r="G5" i="4"/>
  <c r="G8" i="4"/>
  <c r="C7" i="11" s="1"/>
  <c r="G6" i="4"/>
  <c r="G11" i="4"/>
  <c r="C10" i="11" s="1"/>
  <c r="G9" i="4"/>
  <c r="C8" i="11" s="1"/>
  <c r="G3" i="4"/>
  <c r="G4" i="4"/>
  <c r="C6" i="11"/>
  <c r="C4" i="11"/>
  <c r="C2" i="11"/>
  <c r="C9" i="11"/>
  <c r="G7" i="9"/>
  <c r="G10" i="9"/>
  <c r="G8" i="9"/>
  <c r="G11" i="9"/>
  <c r="G9" i="9"/>
  <c r="G5" i="9"/>
  <c r="G3" i="9"/>
  <c r="G4" i="9"/>
  <c r="G6" i="9"/>
  <c r="C5" i="11" l="1"/>
  <c r="C3" i="11"/>
</calcChain>
</file>

<file path=xl/sharedStrings.xml><?xml version="1.0" encoding="utf-8"?>
<sst xmlns="http://schemas.openxmlformats.org/spreadsheetml/2006/main" count="191" uniqueCount="80">
  <si>
    <t>HASHED INFERENCE</t>
  </si>
  <si>
    <t>page-faults</t>
  </si>
  <si>
    <t>cycles</t>
  </si>
  <si>
    <t>instructions</t>
  </si>
  <si>
    <t>branches</t>
  </si>
  <si>
    <t>branch-misses</t>
  </si>
  <si>
    <t>time elapsed (s)</t>
  </si>
  <si>
    <t>user time (s)</t>
  </si>
  <si>
    <t>system time (s)</t>
  </si>
  <si>
    <t>msec task-clock (msec)</t>
  </si>
  <si>
    <t xml:space="preserve">47.692 K/sec </t>
  </si>
  <si>
    <t>Count</t>
  </si>
  <si>
    <t>Rate</t>
  </si>
  <si>
    <t xml:space="preserve"> 1.947 GHz          </t>
  </si>
  <si>
    <t xml:space="preserve">2.33  insn per cycle       </t>
  </si>
  <si>
    <t xml:space="preserve">336.176 M/sec                 </t>
  </si>
  <si>
    <t xml:space="preserve">0.17% of all branches        </t>
  </si>
  <si>
    <t>mem-loads (k)</t>
  </si>
  <si>
    <t>mem-stores (k)</t>
  </si>
  <si>
    <t>hash</t>
  </si>
  <si>
    <t>8 weights -&gt; 8 bytes</t>
  </si>
  <si>
    <t>Most Intensive</t>
  </si>
  <si>
    <t>4 weights -&gt; 8 bytes</t>
  </si>
  <si>
    <t>1 weights -&gt; 8 bytes</t>
  </si>
  <si>
    <t>UNHASHED INFERENCE</t>
  </si>
  <si>
    <t>51.057 K/sec</t>
  </si>
  <si>
    <t xml:space="preserve">1.940 GHz </t>
  </si>
  <si>
    <t xml:space="preserve">2.45  insn per cycle       </t>
  </si>
  <si>
    <t xml:space="preserve">411.849 M/sec                </t>
  </si>
  <si>
    <t>0.12% of all branches</t>
  </si>
  <si>
    <t>hash, malloc</t>
  </si>
  <si>
    <t xml:space="preserve">77.294 K/sec                  </t>
  </si>
  <si>
    <t xml:space="preserve">1.862 GHz           </t>
  </si>
  <si>
    <t xml:space="preserve">2.56  insn per cycle         </t>
  </si>
  <si>
    <t>605.415 M/sec</t>
  </si>
  <si>
    <t xml:space="preserve">0.07% of all branches </t>
  </si>
  <si>
    <t>16 weights -&gt; 8 bytes</t>
  </si>
  <si>
    <t xml:space="preserve">0.56% of all branches     </t>
  </si>
  <si>
    <t xml:space="preserve">283.773 M/sec             </t>
  </si>
  <si>
    <t xml:space="preserve"> 2.23  insn per cycle         </t>
  </si>
  <si>
    <t xml:space="preserve"> 1.954 GHz                    </t>
  </si>
  <si>
    <t xml:space="preserve">46.203 K/sec       </t>
  </si>
  <si>
    <t>hash, dot</t>
  </si>
  <si>
    <t>32 weights -&gt; 8 bytes</t>
  </si>
  <si>
    <t xml:space="preserve">48.471 K/sec         </t>
  </si>
  <si>
    <t xml:space="preserve">1.947 GHz                    </t>
  </si>
  <si>
    <t xml:space="preserve">2.19  insn per cycle  </t>
  </si>
  <si>
    <t>252.787 M/sec</t>
  </si>
  <si>
    <t xml:space="preserve">0.45% of all branches      </t>
  </si>
  <si>
    <t xml:space="preserve">                </t>
  </si>
  <si>
    <t>63.260 K/sec</t>
  </si>
  <si>
    <t>1.902 GHz</t>
  </si>
  <si>
    <t xml:space="preserve">2.25  insn per cycle  </t>
  </si>
  <si>
    <t xml:space="preserve">188.066 M/sec  </t>
  </si>
  <si>
    <t xml:space="preserve"> 0.33% of all branches        </t>
  </si>
  <si>
    <t xml:space="preserve"> 12.069 K/sec              </t>
  </si>
  <si>
    <t xml:space="preserve">2.040 GHz    </t>
  </si>
  <si>
    <t xml:space="preserve">2.80  insn per cycle         </t>
  </si>
  <si>
    <t>401.467 M/sec</t>
  </si>
  <si>
    <t xml:space="preserve"> 0.56% of all branches        </t>
  </si>
  <si>
    <t>dot</t>
  </si>
  <si>
    <t>malloc</t>
  </si>
  <si>
    <t>Arithmetic Intensity</t>
  </si>
  <si>
    <t>128 weights -&gt; 8 bytes</t>
  </si>
  <si>
    <t>Instructions</t>
  </si>
  <si>
    <t>Cycles</t>
  </si>
  <si>
    <t>Mem Store</t>
  </si>
  <si>
    <t>Mem Load</t>
  </si>
  <si>
    <t>Normalized Arithmetic Intensity</t>
  </si>
  <si>
    <t>Normalized Mem Store</t>
  </si>
  <si>
    <t>Normalized Mem Load</t>
  </si>
  <si>
    <t>fasthash</t>
  </si>
  <si>
    <t>no-op</t>
  </si>
  <si>
    <t>no-op loads</t>
  </si>
  <si>
    <t>no-op stores</t>
  </si>
  <si>
    <t>fasthash loads</t>
  </si>
  <si>
    <t>fasthash stores</t>
  </si>
  <si>
    <t>loads ratio</t>
  </si>
  <si>
    <t>stores ratio</t>
  </si>
  <si>
    <t>Instruction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</si>
</sst>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5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Black" panose="020F0502020204030204" pitchFamily="34" charset="0"/>
                <a:ea typeface="+mn-ea"/>
                <a:cs typeface="+mn-cs"/>
              </a:defRPr>
            </a:pPr>
            <a:r>
              <a:rPr lang="en-US">
                <a:latin typeface="Aptos SemiBold" panose="020B0004020202020204" pitchFamily="34" charset="0"/>
              </a:rPr>
              <a:t>Normalized Arithmetic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Black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noop!$A$3:$A$11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noop!$G$3:$G$11</c:f>
              <c:numCache>
                <c:formatCode>General</c:formatCode>
                <c:ptCount val="9"/>
                <c:pt idx="0">
                  <c:v>0.88303693989472065</c:v>
                </c:pt>
                <c:pt idx="1">
                  <c:v>0.84774273916131182</c:v>
                </c:pt>
                <c:pt idx="2">
                  <c:v>0.8510056926149896</c:v>
                </c:pt>
                <c:pt idx="3">
                  <c:v>0.85014975726321917</c:v>
                </c:pt>
                <c:pt idx="4">
                  <c:v>0.85042713719500374</c:v>
                </c:pt>
                <c:pt idx="5">
                  <c:v>0.91937057200184436</c:v>
                </c:pt>
                <c:pt idx="6">
                  <c:v>0.91932782512258948</c:v>
                </c:pt>
                <c:pt idx="7">
                  <c:v>0.91941894371721755</c:v>
                </c:pt>
                <c:pt idx="8">
                  <c:v>0.92013473496546461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D-4561-B5F0-03401601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07432"/>
        <c:axId val="531604264"/>
      </c:scatterChart>
      <c:valAx>
        <c:axId val="5316074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31604264"/>
        <c:crosses val="autoZero"/>
        <c:crossBetween val="midCat"/>
      </c:valAx>
      <c:valAx>
        <c:axId val="5316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% Unhashed 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3160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SemiBold" panose="020B0004020202020204" pitchFamily="34" charset="0"/>
                <a:ea typeface="+mn-ea"/>
                <a:cs typeface="+mn-cs"/>
              </a:defRPr>
            </a:pPr>
            <a:r>
              <a:rPr lang="en-CA">
                <a:latin typeface="Aptos SemiBold" panose="020B0004020202020204" pitchFamily="34" charset="0"/>
              </a:rPr>
              <a:t>Normalized 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SemiBold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both!$F$1</c:f>
              <c:strCache>
                <c:ptCount val="1"/>
                <c:pt idx="0">
                  <c:v>no-op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both!$A$33:$A$41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both!$B$33:$B$41</c:f>
              <c:numCache>
                <c:formatCode>#,##0</c:formatCode>
                <c:ptCount val="9"/>
                <c:pt idx="0">
                  <c:v>1.1238651962296444</c:v>
                </c:pt>
                <c:pt idx="1">
                  <c:v>1.0018777826451868</c:v>
                </c:pt>
                <c:pt idx="2">
                  <c:v>1.0057340003631696</c:v>
                </c:pt>
                <c:pt idx="3">
                  <c:v>1.0047224404019863</c:v>
                </c:pt>
                <c:pt idx="4">
                  <c:v>1.0050502530486407</c:v>
                </c:pt>
                <c:pt idx="5">
                  <c:v>1.0029497149111031</c:v>
                </c:pt>
                <c:pt idx="6">
                  <c:v>1.0029030819519158</c:v>
                </c:pt>
                <c:pt idx="7">
                  <c:v>1.0030024840551464</c:v>
                </c:pt>
                <c:pt idx="8">
                  <c:v>1.0037833472350521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5-44EC-85B9-90A943377325}"/>
            </c:ext>
          </c:extLst>
        </c:ser>
        <c:ser>
          <c:idx val="1"/>
          <c:order val="1"/>
          <c:tx>
            <c:strRef>
              <c:f>both!$G$1</c:f>
              <c:strCache>
                <c:ptCount val="1"/>
                <c:pt idx="0">
                  <c:v>fasthash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both!$A$33:$A$41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both!$C$33:$C$41</c:f>
              <c:numCache>
                <c:formatCode>#,##0</c:formatCode>
                <c:ptCount val="9"/>
                <c:pt idx="0">
                  <c:v>11.314760379345584</c:v>
                </c:pt>
                <c:pt idx="1">
                  <c:v>8.2258355314223053</c:v>
                </c:pt>
                <c:pt idx="2">
                  <c:v>6.5326446374300495</c:v>
                </c:pt>
                <c:pt idx="3">
                  <c:v>5.5895475761705518</c:v>
                </c:pt>
                <c:pt idx="4">
                  <c:v>5.0094505306045578</c:v>
                </c:pt>
                <c:pt idx="5">
                  <c:v>4.43098223143752</c:v>
                </c:pt>
                <c:pt idx="6">
                  <c:v>3.74657886341492</c:v>
                </c:pt>
                <c:pt idx="7">
                  <c:v>3.1252442892524841</c:v>
                </c:pt>
                <c:pt idx="8">
                  <c:v>2.6032009802097908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5-44EC-85B9-90A94337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15344"/>
        <c:axId val="560914288"/>
      </c:lineChart>
      <c:catAx>
        <c:axId val="560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4288"/>
        <c:crosses val="autoZero"/>
        <c:auto val="1"/>
        <c:lblAlgn val="ctr"/>
        <c:lblOffset val="100"/>
        <c:noMultiLvlLbl val="0"/>
      </c:catAx>
      <c:valAx>
        <c:axId val="560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of Unhashed Instructions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SemiBold" panose="020B0004020202020204" pitchFamily="34" charset="0"/>
                <a:ea typeface="+mn-ea"/>
                <a:cs typeface="+mn-cs"/>
              </a:defRPr>
            </a:pPr>
            <a:r>
              <a:rPr lang="en-CA">
                <a:latin typeface="Aptos SemiBold" panose="020B0004020202020204" pitchFamily="34" charset="0"/>
              </a:rPr>
              <a:t>Normalized Arithmetic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SemiBold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both!$C$1</c:f>
              <c:strCache>
                <c:ptCount val="1"/>
                <c:pt idx="0">
                  <c:v>fasthash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both!$C$2:$C$10</c:f>
              <c:numCache>
                <c:formatCode>General</c:formatCode>
                <c:ptCount val="9"/>
                <c:pt idx="0">
                  <c:v>0.52763131302647792</c:v>
                </c:pt>
                <c:pt idx="1">
                  <c:v>0.58293322663622626</c:v>
                </c:pt>
                <c:pt idx="2">
                  <c:v>0.55465850695160801</c:v>
                </c:pt>
                <c:pt idx="3">
                  <c:v>0.53516944878228689</c:v>
                </c:pt>
                <c:pt idx="4">
                  <c:v>0.51233016790273878</c:v>
                </c:pt>
                <c:pt idx="5">
                  <c:v>0.51126718055048315</c:v>
                </c:pt>
                <c:pt idx="6">
                  <c:v>0.5032717876228997</c:v>
                </c:pt>
                <c:pt idx="7">
                  <c:v>0.53070186043910106</c:v>
                </c:pt>
                <c:pt idx="8">
                  <c:v>0.5206401960419581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1-4A9F-AE9C-05CC588C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15344"/>
        <c:axId val="560914288"/>
      </c:lineChart>
      <c:catAx>
        <c:axId val="560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4288"/>
        <c:crosses val="autoZero"/>
        <c:auto val="1"/>
        <c:lblAlgn val="ctr"/>
        <c:lblOffset val="100"/>
        <c:noMultiLvlLbl val="0"/>
      </c:catAx>
      <c:valAx>
        <c:axId val="560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of Unhashed AI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Black" panose="020F0502020204030204" pitchFamily="34" charset="0"/>
                <a:ea typeface="+mn-ea"/>
                <a:cs typeface="+mn-cs"/>
              </a:defRPr>
            </a:pPr>
            <a:r>
              <a:rPr lang="en-US">
                <a:latin typeface="Aptos SemiBold" panose="020B0004020202020204" pitchFamily="34" charset="0"/>
              </a:rPr>
              <a:t>Normalized Arithmetic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Black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fasthash!$A$3:$A$11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fasthash!$G$3:$G$11</c:f>
              <c:numCache>
                <c:formatCode>General</c:formatCode>
                <c:ptCount val="9"/>
                <c:pt idx="0">
                  <c:v>0.52763131302647792</c:v>
                </c:pt>
                <c:pt idx="1">
                  <c:v>0.58293322663622626</c:v>
                </c:pt>
                <c:pt idx="2">
                  <c:v>0.55465850695160801</c:v>
                </c:pt>
                <c:pt idx="3">
                  <c:v>0.53516944878228689</c:v>
                </c:pt>
                <c:pt idx="4">
                  <c:v>0.51233016790273878</c:v>
                </c:pt>
                <c:pt idx="5">
                  <c:v>0.51126718055048315</c:v>
                </c:pt>
                <c:pt idx="6">
                  <c:v>0.5032717876228997</c:v>
                </c:pt>
                <c:pt idx="7">
                  <c:v>0.53070186043910106</c:v>
                </c:pt>
                <c:pt idx="8">
                  <c:v>0.5206401960419581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1-47B3-8381-2D362966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07432"/>
        <c:axId val="531604264"/>
      </c:scatterChart>
      <c:valAx>
        <c:axId val="5316074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31604264"/>
        <c:crosses val="autoZero"/>
        <c:crossBetween val="midCat"/>
      </c:valAx>
      <c:valAx>
        <c:axId val="5316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% Unhashed 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3160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CA" b="1"/>
              <a:t>Instructions</a:t>
            </a:r>
            <a:r>
              <a:rPr lang="en-CA" b="1" baseline="0"/>
              <a:t> and Cycles per Hash Input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fasthash!$B$1</c:f>
              <c:strCache>
                <c:ptCount val="1"/>
                <c:pt idx="0">
                  <c:v>Instructions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fasthash!$A$2:$A$11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fasthash!$B$2:$B$11</c:f>
              <c:numCache>
                <c:formatCode>#,##0</c:formatCode>
                <c:ptCount val="10"/>
                <c:pt idx="0">
                  <c:v>10265394300</c:v>
                </c:pt>
                <c:pt idx="1">
                  <c:v>116150476704</c:v>
                </c:pt>
                <c:pt idx="2">
                  <c:v>84441445177</c:v>
                </c:pt>
                <c:pt idx="3">
                  <c:v>67060173025</c:v>
                </c:pt>
                <c:pt idx="4">
                  <c:v>57378909828</c:v>
                </c:pt>
                <c:pt idx="5">
                  <c:v>51423984923</c:v>
                </c:pt>
                <c:pt idx="6">
                  <c:v>45485779742</c:v>
                </c:pt>
                <c:pt idx="7">
                  <c:v>38460109309</c:v>
                </c:pt>
                <c:pt idx="8">
                  <c:v>32081864913</c:v>
                </c:pt>
                <c:pt idx="9">
                  <c:v>26722884504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7-42FA-8E2F-2E71AB1A7777}"/>
            </c:ext>
          </c:extLst>
        </c:ser>
        <c:ser>
          <c:idx val="1"/>
          <c:order val="1"/>
          <c:tx>
            <c:strRef>
              <c:f>fasthash!$C$1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fasthash!$A$2:$A$11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fasthash!$C$2:$C$11</c:f>
              <c:numCache>
                <c:formatCode>#,##0</c:formatCode>
                <c:ptCount val="10"/>
                <c:pt idx="0">
                  <c:v>3669034067</c:v>
                </c:pt>
                <c:pt idx="1">
                  <c:v>45414494028</c:v>
                </c:pt>
                <c:pt idx="2">
                  <c:v>32452207153</c:v>
                </c:pt>
                <c:pt idx="3">
                  <c:v>27377158143</c:v>
                </c:pt>
                <c:pt idx="4">
                  <c:v>24659979330</c:v>
                </c:pt>
                <c:pt idx="5">
                  <c:v>23083405314</c:v>
                </c:pt>
                <c:pt idx="6">
                  <c:v>20756243397</c:v>
                </c:pt>
                <c:pt idx="7">
                  <c:v>17186264678</c:v>
                </c:pt>
                <c:pt idx="8">
                  <c:v>14284483020</c:v>
                </c:pt>
                <c:pt idx="9">
                  <c:v>11951570456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7-42FA-8E2F-2E71AB1A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95184"/>
        <c:axId val="577894480"/>
      </c:lineChart>
      <c:catAx>
        <c:axId val="5778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</a:t>
                </a:r>
                <a:r>
                  <a:rPr lang="en-CA" baseline="0"/>
                  <a:t> Hashed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4480"/>
        <c:crosses val="autoZero"/>
        <c:auto val="1"/>
        <c:lblAlgn val="ctr"/>
        <c:lblOffset val="100"/>
        <c:noMultiLvlLbl val="0"/>
      </c:catAx>
      <c:valAx>
        <c:axId val="577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  <a:r>
                  <a:rPr lang="en-CA" baseline="0"/>
                  <a:t> of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CA" b="1"/>
              <a:t>Memory Accesses per Hash</a:t>
            </a:r>
            <a:r>
              <a:rPr lang="en-CA" b="1" baseline="0"/>
              <a:t> Input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fasthash!$E$1</c:f>
              <c:strCache>
                <c:ptCount val="1"/>
                <c:pt idx="0">
                  <c:v>Mem Store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fasthash!$A$2:$A$11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fasthash!$D$2:$D$11</c:f>
              <c:numCache>
                <c:formatCode>General</c:formatCode>
                <c:ptCount val="10"/>
                <c:pt idx="0">
                  <c:v>4</c:v>
                </c:pt>
                <c:pt idx="1">
                  <c:v>94</c:v>
                </c:pt>
                <c:pt idx="2">
                  <c:v>61</c:v>
                </c:pt>
                <c:pt idx="3">
                  <c:v>51</c:v>
                </c:pt>
                <c:pt idx="4">
                  <c:v>45</c:v>
                </c:pt>
                <c:pt idx="5">
                  <c:v>42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3-4D07-A7A1-122E2261B7DD}"/>
            </c:ext>
          </c:extLst>
        </c:ser>
        <c:ser>
          <c:idx val="1"/>
          <c:order val="1"/>
          <c:tx>
            <c:strRef>
              <c:f>fasthash!$D$1</c:f>
              <c:strCache>
                <c:ptCount val="1"/>
                <c:pt idx="0">
                  <c:v>Mem Load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fasthash!$A$2:$A$11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fasthash!$E$2:$E$11</c:f>
              <c:numCache>
                <c:formatCode>General</c:formatCode>
                <c:ptCount val="10"/>
                <c:pt idx="0">
                  <c:v>5</c:v>
                </c:pt>
                <c:pt idx="1">
                  <c:v>99</c:v>
                </c:pt>
                <c:pt idx="2">
                  <c:v>66</c:v>
                </c:pt>
                <c:pt idx="3">
                  <c:v>55</c:v>
                </c:pt>
                <c:pt idx="4">
                  <c:v>49</c:v>
                </c:pt>
                <c:pt idx="5">
                  <c:v>46</c:v>
                </c:pt>
                <c:pt idx="6">
                  <c:v>41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3-4D07-A7A1-122E2261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95184"/>
        <c:axId val="577894480"/>
      </c:lineChart>
      <c:catAx>
        <c:axId val="5778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</a:t>
                </a:r>
                <a:r>
                  <a:rPr lang="en-CA" baseline="0"/>
                  <a:t> Hashed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4480"/>
        <c:crosses val="autoZero"/>
        <c:auto val="1"/>
        <c:lblAlgn val="ctr"/>
        <c:lblOffset val="100"/>
        <c:noMultiLvlLbl val="0"/>
      </c:catAx>
      <c:valAx>
        <c:axId val="577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Accesses (k)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Arithmetic Intensity per Hash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fasthash!$F$1</c:f>
              <c:strCache>
                <c:ptCount val="1"/>
                <c:pt idx="0">
                  <c:v>Arithmetic Intensity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fasthash!$A$2:$A$11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fasthash!$F$2:$F$11</c:f>
              <c:numCache>
                <c:formatCode>General</c:formatCode>
                <c:ptCount val="10"/>
                <c:pt idx="0">
                  <c:v>1140599.3666666667</c:v>
                </c:pt>
                <c:pt idx="1">
                  <c:v>601815.94147150253</c:v>
                </c:pt>
                <c:pt idx="2">
                  <c:v>664893.2691102362</c:v>
                </c:pt>
                <c:pt idx="3">
                  <c:v>632643.14174528304</c:v>
                </c:pt>
                <c:pt idx="4">
                  <c:v>610413.93434042553</c:v>
                </c:pt>
                <c:pt idx="5">
                  <c:v>584363.46503409091</c:v>
                </c:pt>
                <c:pt idx="6">
                  <c:v>583151.02233333339</c:v>
                </c:pt>
                <c:pt idx="7">
                  <c:v>574031.48222388059</c:v>
                </c:pt>
                <c:pt idx="8">
                  <c:v>605318.2059056604</c:v>
                </c:pt>
                <c:pt idx="9">
                  <c:v>593841.87786666665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F-42E5-8292-ABFA6CBD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01744"/>
        <c:axId val="722999280"/>
      </c:lineChart>
      <c:catAx>
        <c:axId val="7230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722999280"/>
        <c:crosses val="autoZero"/>
        <c:auto val="1"/>
        <c:lblAlgn val="ctr"/>
        <c:lblOffset val="100"/>
        <c:noMultiLvlLbl val="0"/>
      </c:catAx>
      <c:valAx>
        <c:axId val="7229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7230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CA" b="1"/>
              <a:t>Normalized Memory Accesses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Sheet7!$G$2</c:f>
              <c:strCache>
                <c:ptCount val="1"/>
                <c:pt idx="0">
                  <c:v>Normalized Mem Store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Sheet7!$F$3:$F$11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Sheet7!$G$3:$G$11</c:f>
              <c:numCache>
                <c:formatCode>General</c:formatCode>
                <c:ptCount val="9"/>
                <c:pt idx="0">
                  <c:v>23.5</c:v>
                </c:pt>
                <c:pt idx="1">
                  <c:v>15.25</c:v>
                </c:pt>
                <c:pt idx="2">
                  <c:v>12.75</c:v>
                </c:pt>
                <c:pt idx="3">
                  <c:v>11.25</c:v>
                </c:pt>
                <c:pt idx="4">
                  <c:v>10.5</c:v>
                </c:pt>
                <c:pt idx="5">
                  <c:v>9.25</c:v>
                </c:pt>
                <c:pt idx="6">
                  <c:v>7.75</c:v>
                </c:pt>
                <c:pt idx="7">
                  <c:v>5.75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8-4FDB-8EF1-DEE7DD22B513}"/>
            </c:ext>
          </c:extLst>
        </c:ser>
        <c:ser>
          <c:idx val="1"/>
          <c:order val="1"/>
          <c:tx>
            <c:strRef>
              <c:f>Sheet7!$H$2</c:f>
              <c:strCache>
                <c:ptCount val="1"/>
                <c:pt idx="0">
                  <c:v>Normalized Mem Load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Sheet7!$F$3:$F$11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Sheet7!$H$3:$H$11</c:f>
              <c:numCache>
                <c:formatCode>General</c:formatCode>
                <c:ptCount val="9"/>
                <c:pt idx="0">
                  <c:v>19.8</c:v>
                </c:pt>
                <c:pt idx="1">
                  <c:v>13.2</c:v>
                </c:pt>
                <c:pt idx="2">
                  <c:v>11</c:v>
                </c:pt>
                <c:pt idx="3">
                  <c:v>9.8000000000000007</c:v>
                </c:pt>
                <c:pt idx="4">
                  <c:v>9.1999999999999993</c:v>
                </c:pt>
                <c:pt idx="5">
                  <c:v>8.1999999999999993</c:v>
                </c:pt>
                <c:pt idx="6">
                  <c:v>7.2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8-4FDB-8EF1-DEE7DD22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7992"/>
        <c:axId val="531618344"/>
      </c:lineChart>
      <c:catAx>
        <c:axId val="53161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31618344"/>
        <c:crosses val="autoZero"/>
        <c:auto val="1"/>
        <c:lblAlgn val="ctr"/>
        <c:lblOffset val="100"/>
        <c:noMultiLvlLbl val="0"/>
      </c:catAx>
      <c:valAx>
        <c:axId val="5316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xLarger Than Unhashed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316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CA" b="1"/>
              <a:t>Instructions</a:t>
            </a:r>
            <a:r>
              <a:rPr lang="en-CA" b="1" baseline="0"/>
              <a:t> and Cycles per Hash Input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noop!$B$1</c:f>
              <c:strCache>
                <c:ptCount val="1"/>
                <c:pt idx="0">
                  <c:v>Instructions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noop!$A$2:$A$11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noop!$B$2:$B$11</c:f>
              <c:numCache>
                <c:formatCode>#,##0</c:formatCode>
                <c:ptCount val="10"/>
                <c:pt idx="0">
                  <c:v>10265336113</c:v>
                </c:pt>
                <c:pt idx="1">
                  <c:v>11536853985</c:v>
                </c:pt>
                <c:pt idx="2">
                  <c:v>10284612183</c:v>
                </c:pt>
                <c:pt idx="3">
                  <c:v>10324197554</c:v>
                </c:pt>
                <c:pt idx="4">
                  <c:v>10313813551</c:v>
                </c:pt>
                <c:pt idx="5">
                  <c:v>10317178658</c:v>
                </c:pt>
                <c:pt idx="6">
                  <c:v>10295615928</c:v>
                </c:pt>
                <c:pt idx="7">
                  <c:v>10295137225</c:v>
                </c:pt>
                <c:pt idx="8">
                  <c:v>10296157621</c:v>
                </c:pt>
                <c:pt idx="9">
                  <c:v>10304173444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5-4413-BAE9-B88AE11A8295}"/>
            </c:ext>
          </c:extLst>
        </c:ser>
        <c:ser>
          <c:idx val="1"/>
          <c:order val="1"/>
          <c:tx>
            <c:strRef>
              <c:f>noop!$C$1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noop!$A$2:$A$11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noop!$C$2:$C$11</c:f>
              <c:numCache>
                <c:formatCode>#,##0</c:formatCode>
                <c:ptCount val="10"/>
                <c:pt idx="0">
                  <c:v>3625509439</c:v>
                </c:pt>
                <c:pt idx="1">
                  <c:v>4470788154</c:v>
                </c:pt>
                <c:pt idx="2">
                  <c:v>3848573827</c:v>
                </c:pt>
                <c:pt idx="3">
                  <c:v>3905969219</c:v>
                </c:pt>
                <c:pt idx="4">
                  <c:v>3906235695</c:v>
                </c:pt>
                <c:pt idx="5">
                  <c:v>3897844161</c:v>
                </c:pt>
                <c:pt idx="6">
                  <c:v>3731198599</c:v>
                </c:pt>
                <c:pt idx="7">
                  <c:v>3714860034</c:v>
                </c:pt>
                <c:pt idx="8">
                  <c:v>3694228558</c:v>
                </c:pt>
                <c:pt idx="9">
                  <c:v>3685122130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5-4413-BAE9-B88AE11A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95184"/>
        <c:axId val="577894480"/>
      </c:lineChart>
      <c:catAx>
        <c:axId val="5778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</a:t>
                </a:r>
                <a:r>
                  <a:rPr lang="en-CA" baseline="0"/>
                  <a:t> Hashed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4480"/>
        <c:crosses val="autoZero"/>
        <c:auto val="1"/>
        <c:lblAlgn val="ctr"/>
        <c:lblOffset val="100"/>
        <c:noMultiLvlLbl val="0"/>
      </c:catAx>
      <c:valAx>
        <c:axId val="577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  <a:r>
                  <a:rPr lang="en-CA" baseline="0"/>
                  <a:t> of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CA" b="1"/>
              <a:t>Memory Accesses per Hash</a:t>
            </a:r>
            <a:r>
              <a:rPr lang="en-CA" b="1" baseline="0"/>
              <a:t> Input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noop!$E$1</c:f>
              <c:strCache>
                <c:ptCount val="1"/>
                <c:pt idx="0">
                  <c:v>Mem Store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noop!$A$2:$A$11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noop!$D$4:$D$11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2-4CE9-A195-D5D4844EDF30}"/>
            </c:ext>
          </c:extLst>
        </c:ser>
        <c:ser>
          <c:idx val="1"/>
          <c:order val="1"/>
          <c:tx>
            <c:strRef>
              <c:f>noop!$D$1</c:f>
              <c:strCache>
                <c:ptCount val="1"/>
                <c:pt idx="0">
                  <c:v>Mem Load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noop!$A$2:$A$11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noop!$E$4:$E$11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2-4CE9-A195-D5D4844E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95184"/>
        <c:axId val="577894480"/>
      </c:lineChart>
      <c:catAx>
        <c:axId val="5778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</a:t>
                </a:r>
                <a:r>
                  <a:rPr lang="en-CA" baseline="0"/>
                  <a:t> Hashed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4480"/>
        <c:crosses val="autoZero"/>
        <c:auto val="1"/>
        <c:lblAlgn val="ctr"/>
        <c:lblOffset val="100"/>
        <c:noMultiLvlLbl val="0"/>
      </c:catAx>
      <c:valAx>
        <c:axId val="577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Accesses (k)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78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Arithmetic Intensity per Hash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noop!$F$1</c:f>
              <c:strCache>
                <c:ptCount val="1"/>
                <c:pt idx="0">
                  <c:v>Arithmetic Intensity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noop!$A$2:$A$11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noop!$F$2:$F$11</c:f>
              <c:numCache>
                <c:formatCode>General</c:formatCode>
                <c:ptCount val="10"/>
                <c:pt idx="0">
                  <c:v>933212.37390909088</c:v>
                </c:pt>
                <c:pt idx="1">
                  <c:v>824060.99892857147</c:v>
                </c:pt>
                <c:pt idx="2">
                  <c:v>791124.01407692302</c:v>
                </c:pt>
                <c:pt idx="3">
                  <c:v>794169.04261538456</c:v>
                </c:pt>
                <c:pt idx="4">
                  <c:v>793370.27315384615</c:v>
                </c:pt>
                <c:pt idx="5">
                  <c:v>793629.12753846159</c:v>
                </c:pt>
                <c:pt idx="6">
                  <c:v>857967.99399999995</c:v>
                </c:pt>
                <c:pt idx="7">
                  <c:v>857928.1020833333</c:v>
                </c:pt>
                <c:pt idx="8">
                  <c:v>858013.13508333336</c:v>
                </c:pt>
                <c:pt idx="9">
                  <c:v>858681.12033333338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7-4910-B37B-9212A2A1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01744"/>
        <c:axId val="722999280"/>
      </c:lineChart>
      <c:catAx>
        <c:axId val="7230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722999280"/>
        <c:crosses val="autoZero"/>
        <c:auto val="1"/>
        <c:lblAlgn val="ctr"/>
        <c:lblOffset val="100"/>
        <c:noMultiLvlLbl val="0"/>
      </c:catAx>
      <c:valAx>
        <c:axId val="7229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7230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SemiBold" panose="020B0004020202020204" pitchFamily="34" charset="0"/>
                <a:ea typeface="+mn-ea"/>
                <a:cs typeface="+mn-cs"/>
              </a:defRPr>
            </a:pPr>
            <a:r>
              <a:rPr lang="en-CA">
                <a:latin typeface="Aptos SemiBold" panose="020B0004020202020204" pitchFamily="34" charset="0"/>
              </a:rPr>
              <a:t>Normalized Arithmetic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SemiBold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both!$B$1</c:f>
              <c:strCache>
                <c:ptCount val="1"/>
                <c:pt idx="0">
                  <c:v>no-op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both!$B$2:$B$10</c:f>
              <c:numCache>
                <c:formatCode>General</c:formatCode>
                <c:ptCount val="9"/>
                <c:pt idx="0">
                  <c:v>0.88303693989472065</c:v>
                </c:pt>
                <c:pt idx="1">
                  <c:v>0.84774273916131182</c:v>
                </c:pt>
                <c:pt idx="2">
                  <c:v>0.8510056926149896</c:v>
                </c:pt>
                <c:pt idx="3">
                  <c:v>0.85014975726321917</c:v>
                </c:pt>
                <c:pt idx="4">
                  <c:v>0.85042713719500374</c:v>
                </c:pt>
                <c:pt idx="5">
                  <c:v>0.91937057200184436</c:v>
                </c:pt>
                <c:pt idx="6">
                  <c:v>0.91932782512258948</c:v>
                </c:pt>
                <c:pt idx="7">
                  <c:v>0.91941894371721755</c:v>
                </c:pt>
                <c:pt idx="8">
                  <c:v>0.92013473496546461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A-4DD1-993E-F562FABAD2A2}"/>
            </c:ext>
          </c:extLst>
        </c:ser>
        <c:ser>
          <c:idx val="1"/>
          <c:order val="1"/>
          <c:tx>
            <c:strRef>
              <c:f>both!$C$1</c:f>
              <c:strCache>
                <c:ptCount val="1"/>
                <c:pt idx="0">
                  <c:v>fasthash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both!$C$2:$C$10</c:f>
              <c:numCache>
                <c:formatCode>General</c:formatCode>
                <c:ptCount val="9"/>
                <c:pt idx="0">
                  <c:v>0.52763131302647792</c:v>
                </c:pt>
                <c:pt idx="1">
                  <c:v>0.58293322663622626</c:v>
                </c:pt>
                <c:pt idx="2">
                  <c:v>0.55465850695160801</c:v>
                </c:pt>
                <c:pt idx="3">
                  <c:v>0.53516944878228689</c:v>
                </c:pt>
                <c:pt idx="4">
                  <c:v>0.51233016790273878</c:v>
                </c:pt>
                <c:pt idx="5">
                  <c:v>0.51126718055048315</c:v>
                </c:pt>
                <c:pt idx="6">
                  <c:v>0.5032717876228997</c:v>
                </c:pt>
                <c:pt idx="7">
                  <c:v>0.53070186043910106</c:v>
                </c:pt>
                <c:pt idx="8">
                  <c:v>0.5206401960419581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A-4DD1-993E-F562FABA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15344"/>
        <c:axId val="560914288"/>
      </c:lineChart>
      <c:catAx>
        <c:axId val="560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4288"/>
        <c:crosses val="autoZero"/>
        <c:auto val="1"/>
        <c:lblAlgn val="ctr"/>
        <c:lblOffset val="100"/>
        <c:noMultiLvlLbl val="0"/>
      </c:catAx>
      <c:valAx>
        <c:axId val="560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of Unhashed AI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SemiBold" panose="020B0004020202020204" pitchFamily="34" charset="0"/>
                <a:ea typeface="+mn-ea"/>
                <a:cs typeface="+mn-cs"/>
              </a:defRPr>
            </a:pPr>
            <a:r>
              <a:rPr lang="en-CA">
                <a:latin typeface="Aptos SemiBold" panose="020B0004020202020204" pitchFamily="34" charset="0"/>
              </a:rPr>
              <a:t>Instruction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SemiBold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both!$F$1</c:f>
              <c:strCache>
                <c:ptCount val="1"/>
                <c:pt idx="0">
                  <c:v>no-op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both!$A$3:$A$11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both!$F$3:$F$11</c:f>
              <c:numCache>
                <c:formatCode>#,##0</c:formatCode>
                <c:ptCount val="9"/>
                <c:pt idx="0">
                  <c:v>11536853985</c:v>
                </c:pt>
                <c:pt idx="1">
                  <c:v>10284612183</c:v>
                </c:pt>
                <c:pt idx="2">
                  <c:v>10324197554</c:v>
                </c:pt>
                <c:pt idx="3">
                  <c:v>10313813551</c:v>
                </c:pt>
                <c:pt idx="4">
                  <c:v>10317178658</c:v>
                </c:pt>
                <c:pt idx="5">
                  <c:v>10295615928</c:v>
                </c:pt>
                <c:pt idx="6">
                  <c:v>10295137225</c:v>
                </c:pt>
                <c:pt idx="7">
                  <c:v>10296157621</c:v>
                </c:pt>
                <c:pt idx="8">
                  <c:v>10304173444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F-42AF-B517-495FA6DDDD82}"/>
            </c:ext>
          </c:extLst>
        </c:ser>
        <c:ser>
          <c:idx val="1"/>
          <c:order val="1"/>
          <c:tx>
            <c:strRef>
              <c:f>both!$G$1</c:f>
              <c:strCache>
                <c:ptCount val="1"/>
                <c:pt idx="0">
                  <c:v>fasthash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both!$A$3:$A$11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both!$G$3:$G$11</c:f>
              <c:numCache>
                <c:formatCode>#,##0</c:formatCode>
                <c:ptCount val="9"/>
                <c:pt idx="0">
                  <c:v>116150476704</c:v>
                </c:pt>
                <c:pt idx="1">
                  <c:v>84441445177</c:v>
                </c:pt>
                <c:pt idx="2">
                  <c:v>67060173025</c:v>
                </c:pt>
                <c:pt idx="3">
                  <c:v>57378909828</c:v>
                </c:pt>
                <c:pt idx="4">
                  <c:v>51423984923</c:v>
                </c:pt>
                <c:pt idx="5">
                  <c:v>45485779742</c:v>
                </c:pt>
                <c:pt idx="6">
                  <c:v>38460109309</c:v>
                </c:pt>
                <c:pt idx="7">
                  <c:v>32081864913</c:v>
                </c:pt>
                <c:pt idx="8">
                  <c:v>26722884504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F-42AF-B517-495FA6DD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15344"/>
        <c:axId val="560914288"/>
      </c:lineChart>
      <c:catAx>
        <c:axId val="560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4288"/>
        <c:crosses val="autoZero"/>
        <c:auto val="1"/>
        <c:lblAlgn val="ctr"/>
        <c:lblOffset val="100"/>
        <c:noMultiLvlLbl val="0"/>
      </c:catAx>
      <c:valAx>
        <c:axId val="560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of Unhashed Instructions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SemiBold" panose="020B0004020202020204" pitchFamily="34" charset="0"/>
                <a:ea typeface="+mn-ea"/>
                <a:cs typeface="+mn-cs"/>
              </a:defRPr>
            </a:pPr>
            <a:r>
              <a:rPr lang="en-CA">
                <a:latin typeface="Aptos SemiBold" panose="020B0004020202020204" pitchFamily="34" charset="0"/>
              </a:rPr>
              <a:t>Memory Op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SemiBold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both!$K$1</c:f>
              <c:strCache>
                <c:ptCount val="1"/>
                <c:pt idx="0">
                  <c:v>no-op loads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both!$K$2:$K$9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8-4CDB-90BF-20190A5B37E1}"/>
            </c:ext>
          </c:extLst>
        </c:ser>
        <c:ser>
          <c:idx val="1"/>
          <c:order val="1"/>
          <c:tx>
            <c:strRef>
              <c:f>both!$L$1</c:f>
              <c:strCache>
                <c:ptCount val="1"/>
                <c:pt idx="0">
                  <c:v>no-op stores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both!$L$2:$L$9</c:f>
              <c:numCache>
                <c:formatCode>#,##0</c:formatCode>
                <c:ptCount val="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8-4CDB-90BF-20190A5B37E1}"/>
            </c:ext>
          </c:extLst>
        </c:ser>
        <c:ser>
          <c:idx val="2"/>
          <c:order val="2"/>
          <c:tx>
            <c:strRef>
              <c:f>both!$M$1</c:f>
              <c:strCache>
                <c:ptCount val="1"/>
                <c:pt idx="0">
                  <c:v>fasthash loads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both!$M$2:$M$9</c:f>
              <c:numCache>
                <c:formatCode>#,##0</c:formatCode>
                <c:ptCount val="8"/>
                <c:pt idx="0">
                  <c:v>94</c:v>
                </c:pt>
                <c:pt idx="1">
                  <c:v>61</c:v>
                </c:pt>
                <c:pt idx="2">
                  <c:v>51</c:v>
                </c:pt>
                <c:pt idx="3">
                  <c:v>45</c:v>
                </c:pt>
                <c:pt idx="4">
                  <c:v>42</c:v>
                </c:pt>
                <c:pt idx="5">
                  <c:v>37</c:v>
                </c:pt>
                <c:pt idx="6">
                  <c:v>31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8-4CDB-90BF-20190A5B37E1}"/>
            </c:ext>
          </c:extLst>
        </c:ser>
        <c:ser>
          <c:idx val="3"/>
          <c:order val="3"/>
          <c:tx>
            <c:strRef>
              <c:f>both!$N$1</c:f>
              <c:strCache>
                <c:ptCount val="1"/>
                <c:pt idx="0">
                  <c:v>fasthash stores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both!$N$2:$N$9</c:f>
              <c:numCache>
                <c:formatCode>#,##0</c:formatCode>
                <c:ptCount val="8"/>
                <c:pt idx="0">
                  <c:v>99</c:v>
                </c:pt>
                <c:pt idx="1">
                  <c:v>66</c:v>
                </c:pt>
                <c:pt idx="2">
                  <c:v>55</c:v>
                </c:pt>
                <c:pt idx="3">
                  <c:v>49</c:v>
                </c:pt>
                <c:pt idx="4">
                  <c:v>46</c:v>
                </c:pt>
                <c:pt idx="5">
                  <c:v>41</c:v>
                </c:pt>
                <c:pt idx="6">
                  <c:v>36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8-4CDB-90BF-20190A5B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15344"/>
        <c:axId val="560914288"/>
      </c:lineChart>
      <c:catAx>
        <c:axId val="560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4288"/>
        <c:crosses val="autoZero"/>
        <c:auto val="1"/>
        <c:lblAlgn val="ctr"/>
        <c:lblOffset val="100"/>
        <c:noMultiLvlLbl val="0"/>
      </c:catAx>
      <c:valAx>
        <c:axId val="560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of Unhashed Ops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SemiBold" panose="020B0004020202020204" pitchFamily="34" charset="0"/>
                <a:ea typeface="+mn-ea"/>
                <a:cs typeface="+mn-cs"/>
              </a:defRPr>
            </a:pPr>
            <a:r>
              <a:rPr lang="en-CA">
                <a:latin typeface="Aptos SemiBold" panose="020B0004020202020204" pitchFamily="34" charset="0"/>
              </a:rPr>
              <a:t>Memory</a:t>
            </a:r>
            <a:r>
              <a:rPr lang="en-CA" baseline="0">
                <a:latin typeface="Aptos SemiBold" panose="020B0004020202020204" pitchFamily="34" charset="0"/>
              </a:rPr>
              <a:t> Op Ratios</a:t>
            </a:r>
            <a:endParaRPr lang="en-CA">
              <a:latin typeface="Aptos SemiBold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SemiBold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both!$R$1</c:f>
              <c:strCache>
                <c:ptCount val="1"/>
                <c:pt idx="0">
                  <c:v>loads ratio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both!$R$2:$R$9</c:f>
              <c:numCache>
                <c:formatCode>#,##0</c:formatCode>
                <c:ptCount val="8"/>
                <c:pt idx="0">
                  <c:v>15.666666666666666</c:v>
                </c:pt>
                <c:pt idx="1">
                  <c:v>10.166666666666666</c:v>
                </c:pt>
                <c:pt idx="2">
                  <c:v>8.5</c:v>
                </c:pt>
                <c:pt idx="3">
                  <c:v>7.5</c:v>
                </c:pt>
                <c:pt idx="4">
                  <c:v>7</c:v>
                </c:pt>
                <c:pt idx="5">
                  <c:v>7.4</c:v>
                </c:pt>
                <c:pt idx="6">
                  <c:v>6.2</c:v>
                </c:pt>
                <c:pt idx="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0-489F-BBE3-AB215D7433F6}"/>
            </c:ext>
          </c:extLst>
        </c:ser>
        <c:ser>
          <c:idx val="1"/>
          <c:order val="1"/>
          <c:tx>
            <c:strRef>
              <c:f>both!$S$1</c:f>
              <c:strCache>
                <c:ptCount val="1"/>
                <c:pt idx="0">
                  <c:v>stores ratio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both!$S$2:$S$9</c:f>
              <c:numCache>
                <c:formatCode>#,##0</c:formatCode>
                <c:ptCount val="8"/>
                <c:pt idx="0">
                  <c:v>12.375</c:v>
                </c:pt>
                <c:pt idx="1">
                  <c:v>9.4285714285714288</c:v>
                </c:pt>
                <c:pt idx="2">
                  <c:v>7.8571428571428568</c:v>
                </c:pt>
                <c:pt idx="3">
                  <c:v>7</c:v>
                </c:pt>
                <c:pt idx="4">
                  <c:v>6.5714285714285712</c:v>
                </c:pt>
                <c:pt idx="5">
                  <c:v>5.8571428571428568</c:v>
                </c:pt>
                <c:pt idx="6">
                  <c:v>5.1428571428571432</c:v>
                </c:pt>
                <c:pt idx="7">
                  <c:v>4.2857142857142856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0-489F-BBE3-AB215D74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15344"/>
        <c:axId val="560914288"/>
      </c:lineChart>
      <c:catAx>
        <c:axId val="560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4288"/>
        <c:crosses val="autoZero"/>
        <c:auto val="1"/>
        <c:lblAlgn val="ctr"/>
        <c:lblOffset val="100"/>
        <c:noMultiLvlLbl val="0"/>
      </c:catAx>
      <c:valAx>
        <c:axId val="560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fasthash : no-nop</a:t>
                </a:r>
                <a:r>
                  <a:rPr lang="en-CA" baseline="0"/>
                  <a:t> ratios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SemiBold" panose="020B0004020202020204" pitchFamily="34" charset="0"/>
                <a:ea typeface="+mn-ea"/>
                <a:cs typeface="+mn-cs"/>
              </a:defRPr>
            </a:pPr>
            <a:r>
              <a:rPr lang="en-CA">
                <a:latin typeface="Aptos SemiBold" panose="020B0004020202020204" pitchFamily="34" charset="0"/>
              </a:rPr>
              <a:t>Instruction Count </a:t>
            </a:r>
            <a:r>
              <a:rPr lang="en-CA" baseline="0">
                <a:latin typeface="Aptos SemiBold" panose="020B0004020202020204" pitchFamily="34" charset="0"/>
              </a:rPr>
              <a:t>Ratios</a:t>
            </a:r>
            <a:endParaRPr lang="en-CA">
              <a:latin typeface="Aptos SemiBold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SemiBold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both!$V$1</c:f>
              <c:strCache>
                <c:ptCount val="1"/>
                <c:pt idx="0">
                  <c:v>Instruction Ratio</c:v>
                </c:pt>
              </c:strCache>
            </c:strRef>
          </c:tx>
          <c:spPr>
            <a:ln w="28575" cap="rnd">
              <a:solidFill>
                <a:srgbClr val="A55BFF">
                  <a:alpha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5BFF"/>
              </a:solidFill>
              <a:ln w="9525">
                <a:noFill/>
              </a:ln>
              <a:effectLst/>
            </c:spPr>
          </c:marker>
          <c:cat>
            <c:numRef>
              <c:f>both!$A$2:$A$10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both!$V$2:$V$10</c:f>
              <c:numCache>
                <c:formatCode>General</c:formatCode>
                <c:ptCount val="9"/>
                <c:pt idx="0">
                  <c:v>10.067777303502034</c:v>
                </c:pt>
                <c:pt idx="1">
                  <c:v>8.2104646898186306</c:v>
                </c:pt>
                <c:pt idx="2">
                  <c:v>6.4954368292786349</c:v>
                </c:pt>
                <c:pt idx="3">
                  <c:v>5.5633068742489238</c:v>
                </c:pt>
                <c:pt idx="4">
                  <c:v>4.9843069144804959</c:v>
                </c:pt>
                <c:pt idx="5">
                  <c:v>4.4179755791294317</c:v>
                </c:pt>
                <c:pt idx="6">
                  <c:v>3.7357548975263901</c:v>
                </c:pt>
                <c:pt idx="7">
                  <c:v>3.1159065443565046</c:v>
                </c:pt>
                <c:pt idx="8">
                  <c:v>2.5934039881248721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4-4BCC-94C1-76861B4B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15344"/>
        <c:axId val="560914288"/>
      </c:lineChart>
      <c:catAx>
        <c:axId val="560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Number of Weights Hashed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4288"/>
        <c:crosses val="autoZero"/>
        <c:auto val="1"/>
        <c:lblAlgn val="ctr"/>
        <c:lblOffset val="100"/>
        <c:noMultiLvlLbl val="0"/>
      </c:catAx>
      <c:valAx>
        <c:axId val="560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CA"/>
                  <a:t>fasthash : no-nop</a:t>
                </a:r>
                <a:r>
                  <a:rPr lang="en-CA" baseline="0"/>
                  <a:t> ratios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09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947602</xdr:colOff>
      <xdr:row>13</xdr:row>
      <xdr:rowOff>4267</xdr:rowOff>
    </xdr:from>
    <xdr:to>
      <xdr:col>9</xdr:col>
      <xdr:colOff>467309</xdr:colOff>
      <xdr:row>28</xdr:row>
      <xdr:rowOff>32842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006A4-6747-45B4-BF9D-949F3E46A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959644</xdr:colOff>
      <xdr:row>33</xdr:row>
      <xdr:rowOff>159545</xdr:rowOff>
    </xdr:from>
    <xdr:to>
      <xdr:col>6</xdr:col>
      <xdr:colOff>459581</xdr:colOff>
      <xdr:row>49</xdr:row>
      <xdr:rowOff>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5A561-9EB2-45D7-8F3F-52A4265C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45</xdr:row>
      <xdr:rowOff>38100</xdr:rowOff>
    </xdr:from>
    <xdr:to>
      <xdr:col>6</xdr:col>
      <xdr:colOff>900112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6C2DD-1BFB-4DEB-A7A0-0C282B42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620921</xdr:colOff>
      <xdr:row>12</xdr:row>
      <xdr:rowOff>171718</xdr:rowOff>
    </xdr:from>
    <xdr:to>
      <xdr:col>5</xdr:col>
      <xdr:colOff>780869</xdr:colOff>
      <xdr:row>28</xdr:row>
      <xdr:rowOff>39447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EFBCB-0FC4-41DE-896C-8469F8C11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145258</xdr:colOff>
      <xdr:row>13</xdr:row>
      <xdr:rowOff>173830</xdr:rowOff>
    </xdr:from>
    <xdr:to>
      <xdr:col>3</xdr:col>
      <xdr:colOff>433076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BAC86-45A9-45F0-CC60-9A729EA1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552451</xdr:colOff>
      <xdr:row>13</xdr:row>
      <xdr:rowOff>166686</xdr:rowOff>
    </xdr:from>
    <xdr:to>
      <xdr:col>6</xdr:col>
      <xdr:colOff>472766</xdr:colOff>
      <xdr:row>27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36B29-EFF5-4A09-9A68-2D636F4AA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13</xdr:row>
      <xdr:rowOff>152401</xdr:rowOff>
    </xdr:from>
    <xdr:to>
      <xdr:col>9</xdr:col>
      <xdr:colOff>42905</xdr:colOff>
      <xdr:row>27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2395B8-1649-4C90-AB5A-8195AF394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109539</xdr:colOff>
      <xdr:row>13</xdr:row>
      <xdr:rowOff>157161</xdr:rowOff>
    </xdr:from>
    <xdr:to>
      <xdr:col>12</xdr:col>
      <xdr:colOff>541591</xdr:colOff>
      <xdr:row>27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03BE9C-8645-4FA9-9C4F-450E0E2F7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33339</xdr:colOff>
      <xdr:row>13</xdr:row>
      <xdr:rowOff>147638</xdr:rowOff>
    </xdr:from>
    <xdr:to>
      <xdr:col>17</xdr:col>
      <xdr:colOff>101741</xdr:colOff>
      <xdr:row>27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8A7CE8-7086-4C45-B044-50EB30C33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</xdr:colOff>
      <xdr:row>30</xdr:row>
      <xdr:rowOff>38100</xdr:rowOff>
    </xdr:from>
    <xdr:to>
      <xdr:col>6</xdr:col>
      <xdr:colOff>596590</xdr:colOff>
      <xdr:row>43</xdr:row>
      <xdr:rowOff>152402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37F561-3E86-44B0-809A-30DC5BE5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11593</xdr:colOff>
      <xdr:row>49</xdr:row>
      <xdr:rowOff>121445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10346C-AB0A-4E71-AAEF-5405B1916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350043</xdr:colOff>
      <xdr:row>20</xdr:row>
      <xdr:rowOff>35718</xdr:rowOff>
    </xdr:from>
    <xdr:to>
      <xdr:col>7</xdr:col>
      <xdr:colOff>516731</xdr:colOff>
      <xdr:row>35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46136D-0E36-6F2A-AE31-A82EE2CA0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959644</xdr:colOff>
      <xdr:row>33</xdr:row>
      <xdr:rowOff>159545</xdr:rowOff>
    </xdr:from>
    <xdr:to>
      <xdr:col>6</xdr:col>
      <xdr:colOff>459581</xdr:colOff>
      <xdr:row>49</xdr:row>
      <xdr:rowOff>7145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0043A-AA4F-BEF2-8D52-1E52A361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45</xdr:row>
      <xdr:rowOff>38100</xdr:rowOff>
    </xdr:from>
    <xdr:to>
      <xdr:col>6</xdr:col>
      <xdr:colOff>900112</xdr:colOff>
      <xdr:row>60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20D6DF-A4CD-4061-9FC6-CA24A930B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414246</xdr:colOff>
      <xdr:row>12</xdr:row>
      <xdr:rowOff>45916</xdr:rowOff>
    </xdr:from>
    <xdr:to>
      <xdr:col>6</xdr:col>
      <xdr:colOff>2389336</xdr:colOff>
      <xdr:row>27</xdr:row>
      <xdr:rowOff>93362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DAD69-7C07-0C02-E1D3-22A5D7777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97631</xdr:colOff>
      <xdr:row>7</xdr:row>
      <xdr:rowOff>69056</xdr:rowOff>
    </xdr:from>
    <xdr:to>
      <xdr:col>9</xdr:col>
      <xdr:colOff>135731</xdr:colOff>
      <xdr:row>22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87200-C6EC-653F-1BF1-028337AC9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A668-95BF-4245-B45A-199E77632F18}">
  <dimension ref="A1:G11"/>
  <sheetViews>
    <sheetView zoomScale="106" zoomScaleNormal="145" workbookViewId="0">
      <selection activeCell="B2" sqref="B2"/>
    </sheetView>
  </sheetViews>
  <sheetFormatPr defaultRowHeight="14.25" x14ac:dyDescent="0.45"/>
  <cols>
    <col min="2" max="2" width="18.1328125" customWidth="1"/>
    <col min="3" max="3" width="16.46484375" customWidth="1"/>
    <col min="6" max="6" width="18.265625" customWidth="1"/>
    <col min="7" max="7" width="34.33203125" customWidth="1"/>
  </cols>
  <sheetData>
    <row r="1" spans="1:7" x14ac:dyDescent="0.45">
      <c r="A1" s="3"/>
      <c r="B1" s="3" t="s">
        <v>64</v>
      </c>
      <c r="C1" s="3" t="s">
        <v>65</v>
      </c>
      <c r="D1" s="3" t="s">
        <v>67</v>
      </c>
      <c r="E1" s="3" t="s">
        <v>66</v>
      </c>
      <c r="F1" s="3" t="s">
        <v>62</v>
      </c>
      <c r="G1" s="3" t="s">
        <v>68</v>
      </c>
    </row>
    <row r="2" spans="1:7" x14ac:dyDescent="0.45">
      <c r="A2">
        <v>0</v>
      </c>
      <c r="B2" s="2">
        <v>10265336113</v>
      </c>
      <c r="C2" s="2">
        <v>3625509439</v>
      </c>
      <c r="D2">
        <v>5</v>
      </c>
      <c r="E2">
        <v>6</v>
      </c>
      <c r="F2">
        <f>B2/((D2 + E2)*1000)</f>
        <v>933212.37390909088</v>
      </c>
    </row>
    <row r="3" spans="1:7" x14ac:dyDescent="0.45">
      <c r="A3">
        <v>1</v>
      </c>
      <c r="B3" s="2">
        <v>11536853985</v>
      </c>
      <c r="C3" s="2">
        <v>4470788154</v>
      </c>
      <c r="D3">
        <v>6</v>
      </c>
      <c r="E3">
        <v>8</v>
      </c>
      <c r="F3">
        <f>B3/((D3 + E3)*1000)</f>
        <v>824060.99892857147</v>
      </c>
      <c r="G3">
        <f>F3/F$2</f>
        <v>0.88303693989472065</v>
      </c>
    </row>
    <row r="4" spans="1:7" x14ac:dyDescent="0.45">
      <c r="A4">
        <v>2</v>
      </c>
      <c r="B4" s="2">
        <v>10284612183</v>
      </c>
      <c r="C4" s="2">
        <v>3848573827</v>
      </c>
      <c r="D4">
        <v>6</v>
      </c>
      <c r="E4">
        <v>7</v>
      </c>
      <c r="F4">
        <f t="shared" ref="F4:F11" si="0">B4/((D4 + E4)*1000)</f>
        <v>791124.01407692302</v>
      </c>
      <c r="G4">
        <f t="shared" ref="G4:G11" si="1">F4/F$2</f>
        <v>0.84774273916131182</v>
      </c>
    </row>
    <row r="5" spans="1:7" x14ac:dyDescent="0.45">
      <c r="A5">
        <v>4</v>
      </c>
      <c r="B5" s="2">
        <v>10324197554</v>
      </c>
      <c r="C5" s="2">
        <v>3905969219</v>
      </c>
      <c r="D5">
        <v>6</v>
      </c>
      <c r="E5">
        <v>7</v>
      </c>
      <c r="F5">
        <f t="shared" si="0"/>
        <v>794169.04261538456</v>
      </c>
      <c r="G5">
        <f t="shared" si="1"/>
        <v>0.8510056926149896</v>
      </c>
    </row>
    <row r="6" spans="1:7" x14ac:dyDescent="0.45">
      <c r="A6">
        <v>8</v>
      </c>
      <c r="B6" s="2">
        <v>10313813551</v>
      </c>
      <c r="C6" s="2">
        <v>3906235695</v>
      </c>
      <c r="D6">
        <v>6</v>
      </c>
      <c r="E6">
        <v>7</v>
      </c>
      <c r="F6">
        <f t="shared" si="0"/>
        <v>793370.27315384615</v>
      </c>
      <c r="G6">
        <f t="shared" si="1"/>
        <v>0.85014975726321917</v>
      </c>
    </row>
    <row r="7" spans="1:7" x14ac:dyDescent="0.45">
      <c r="A7">
        <v>16</v>
      </c>
      <c r="B7" s="2">
        <v>10317178658</v>
      </c>
      <c r="C7" s="2">
        <v>3897844161</v>
      </c>
      <c r="D7">
        <v>6</v>
      </c>
      <c r="E7">
        <v>7</v>
      </c>
      <c r="F7">
        <f t="shared" si="0"/>
        <v>793629.12753846159</v>
      </c>
      <c r="G7">
        <f t="shared" si="1"/>
        <v>0.85042713719500374</v>
      </c>
    </row>
    <row r="8" spans="1:7" x14ac:dyDescent="0.45">
      <c r="A8">
        <v>32</v>
      </c>
      <c r="B8" s="2">
        <v>10295615928</v>
      </c>
      <c r="C8" s="2">
        <v>3731198599</v>
      </c>
      <c r="D8">
        <v>5</v>
      </c>
      <c r="E8">
        <v>7</v>
      </c>
      <c r="F8">
        <f t="shared" si="0"/>
        <v>857967.99399999995</v>
      </c>
      <c r="G8">
        <f t="shared" si="1"/>
        <v>0.91937057200184436</v>
      </c>
    </row>
    <row r="9" spans="1:7" x14ac:dyDescent="0.45">
      <c r="A9">
        <v>64</v>
      </c>
      <c r="B9" s="2">
        <v>10295137225</v>
      </c>
      <c r="C9" s="2">
        <v>3714860034</v>
      </c>
      <c r="D9">
        <v>5</v>
      </c>
      <c r="E9">
        <v>7</v>
      </c>
      <c r="F9">
        <f t="shared" si="0"/>
        <v>857928.1020833333</v>
      </c>
      <c r="G9">
        <f t="shared" si="1"/>
        <v>0.91932782512258948</v>
      </c>
    </row>
    <row r="10" spans="1:7" x14ac:dyDescent="0.45">
      <c r="A10">
        <v>128</v>
      </c>
      <c r="B10" s="2">
        <v>10296157621</v>
      </c>
      <c r="C10" s="2">
        <v>3694228558</v>
      </c>
      <c r="D10">
        <v>5</v>
      </c>
      <c r="E10">
        <v>7</v>
      </c>
      <c r="F10">
        <f t="shared" si="0"/>
        <v>858013.13508333336</v>
      </c>
      <c r="G10">
        <f t="shared" si="1"/>
        <v>0.91941894371721755</v>
      </c>
    </row>
    <row r="11" spans="1:7" x14ac:dyDescent="0.45">
      <c r="A11">
        <v>256</v>
      </c>
      <c r="B11" s="2">
        <v>10304173444</v>
      </c>
      <c r="C11" s="2">
        <v>3685122130</v>
      </c>
      <c r="D11">
        <v>5</v>
      </c>
      <c r="E11">
        <v>7</v>
      </c>
      <c r="F11">
        <f t="shared" si="0"/>
        <v>858681.12033333338</v>
      </c>
      <c r="G11">
        <f t="shared" si="1"/>
        <v>0.92013473496546461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A312-F7F1-4A3E-8E23-D7E3B3043B29}">
  <dimension ref="A1:V41"/>
  <sheetViews>
    <sheetView topLeftCell="A9" workbookViewId="0">
      <selection activeCell="H37" sqref="H37"/>
    </sheetView>
  </sheetViews>
  <sheetFormatPr defaultRowHeight="14.25" x14ac:dyDescent="0.45"/>
  <cols>
    <col min="2" max="2" width="14.6640625" customWidth="1"/>
    <col min="6" max="6" width="21" customWidth="1"/>
    <col min="7" max="7" width="21.265625" customWidth="1"/>
    <col min="9" max="9" width="13.19921875" bestFit="1" customWidth="1"/>
    <col min="10" max="10" width="14.3984375" customWidth="1"/>
  </cols>
  <sheetData>
    <row r="1" spans="1:22" x14ac:dyDescent="0.45">
      <c r="B1" s="3" t="s">
        <v>72</v>
      </c>
      <c r="C1" s="3" t="s">
        <v>71</v>
      </c>
      <c r="F1" s="3" t="s">
        <v>72</v>
      </c>
      <c r="G1" s="3" t="s">
        <v>71</v>
      </c>
      <c r="K1" s="3" t="s">
        <v>73</v>
      </c>
      <c r="L1" s="3" t="s">
        <v>74</v>
      </c>
      <c r="M1" s="3" t="s">
        <v>75</v>
      </c>
      <c r="N1" s="3" t="s">
        <v>76</v>
      </c>
      <c r="R1" s="3" t="s">
        <v>77</v>
      </c>
      <c r="S1" s="3" t="s">
        <v>78</v>
      </c>
      <c r="T1" s="3"/>
      <c r="U1" s="3"/>
      <c r="V1" s="3" t="s">
        <v>79</v>
      </c>
    </row>
    <row r="2" spans="1:22" x14ac:dyDescent="0.45">
      <c r="A2">
        <v>1</v>
      </c>
      <c r="B2">
        <f>noop!G3</f>
        <v>0.88303693989472065</v>
      </c>
      <c r="C2">
        <f>fasthash!G3</f>
        <v>0.52763131302647792</v>
      </c>
      <c r="E2">
        <v>0</v>
      </c>
      <c r="F2" s="2">
        <f>noop!B2</f>
        <v>10265336113</v>
      </c>
      <c r="G2" s="2">
        <f>fasthash!B2</f>
        <v>10265394300</v>
      </c>
      <c r="J2">
        <v>1</v>
      </c>
      <c r="K2" s="2">
        <f>noop!D3</f>
        <v>6</v>
      </c>
      <c r="L2" s="2">
        <f>noop!E3</f>
        <v>8</v>
      </c>
      <c r="M2" s="2">
        <f>fasthash!D3</f>
        <v>94</v>
      </c>
      <c r="N2" s="2">
        <f>fasthash!E3</f>
        <v>99</v>
      </c>
      <c r="Q2">
        <v>1</v>
      </c>
      <c r="R2" s="2">
        <f>M2/K2</f>
        <v>15.666666666666666</v>
      </c>
      <c r="S2" s="2">
        <f>N2/L2</f>
        <v>12.375</v>
      </c>
      <c r="T2" s="2"/>
      <c r="U2">
        <v>1</v>
      </c>
      <c r="V2">
        <f>G3/F3</f>
        <v>10.067777303502034</v>
      </c>
    </row>
    <row r="3" spans="1:22" x14ac:dyDescent="0.45">
      <c r="A3">
        <v>2</v>
      </c>
      <c r="B3">
        <f>noop!G4</f>
        <v>0.84774273916131182</v>
      </c>
      <c r="C3">
        <f>fasthash!G4</f>
        <v>0.58293322663622626</v>
      </c>
      <c r="E3">
        <v>1</v>
      </c>
      <c r="F3" s="2">
        <f>noop!B3</f>
        <v>11536853985</v>
      </c>
      <c r="G3" s="2">
        <f>fasthash!B3</f>
        <v>116150476704</v>
      </c>
      <c r="J3">
        <v>2</v>
      </c>
      <c r="K3" s="2">
        <f>noop!D4</f>
        <v>6</v>
      </c>
      <c r="L3" s="2">
        <f>noop!E4</f>
        <v>7</v>
      </c>
      <c r="M3" s="2">
        <f>fasthash!D4</f>
        <v>61</v>
      </c>
      <c r="N3" s="2">
        <f>fasthash!E4</f>
        <v>66</v>
      </c>
      <c r="Q3">
        <v>2</v>
      </c>
      <c r="R3" s="2">
        <f>M3/K3</f>
        <v>10.166666666666666</v>
      </c>
      <c r="S3" s="2">
        <f>N3/L3</f>
        <v>9.4285714285714288</v>
      </c>
      <c r="T3" s="2"/>
      <c r="U3">
        <v>2</v>
      </c>
      <c r="V3">
        <f t="shared" ref="V3:V10" si="0">G4/F4</f>
        <v>8.2104646898186306</v>
      </c>
    </row>
    <row r="4" spans="1:22" x14ac:dyDescent="0.45">
      <c r="A4">
        <v>4</v>
      </c>
      <c r="B4">
        <f>noop!G5</f>
        <v>0.8510056926149896</v>
      </c>
      <c r="C4">
        <f>fasthash!G5</f>
        <v>0.55465850695160801</v>
      </c>
      <c r="E4">
        <v>2</v>
      </c>
      <c r="F4" s="2">
        <f>noop!B4</f>
        <v>10284612183</v>
      </c>
      <c r="G4" s="2">
        <f>fasthash!B4</f>
        <v>84441445177</v>
      </c>
      <c r="J4">
        <v>4</v>
      </c>
      <c r="K4" s="2">
        <f>noop!D5</f>
        <v>6</v>
      </c>
      <c r="L4" s="2">
        <f>noop!E5</f>
        <v>7</v>
      </c>
      <c r="M4" s="2">
        <f>fasthash!D5</f>
        <v>51</v>
      </c>
      <c r="N4" s="2">
        <f>fasthash!E5</f>
        <v>55</v>
      </c>
      <c r="Q4">
        <v>4</v>
      </c>
      <c r="R4" s="2">
        <f>M4/K4</f>
        <v>8.5</v>
      </c>
      <c r="S4" s="2">
        <f>N4/L4</f>
        <v>7.8571428571428568</v>
      </c>
      <c r="T4" s="2"/>
      <c r="U4">
        <v>4</v>
      </c>
      <c r="V4">
        <f t="shared" si="0"/>
        <v>6.4954368292786349</v>
      </c>
    </row>
    <row r="5" spans="1:22" x14ac:dyDescent="0.45">
      <c r="A5">
        <v>8</v>
      </c>
      <c r="B5">
        <f>noop!G6</f>
        <v>0.85014975726321917</v>
      </c>
      <c r="C5">
        <f>fasthash!G6</f>
        <v>0.53516944878228689</v>
      </c>
      <c r="E5">
        <v>4</v>
      </c>
      <c r="F5" s="2">
        <f>noop!B5</f>
        <v>10324197554</v>
      </c>
      <c r="G5" s="2">
        <f>fasthash!B5</f>
        <v>67060173025</v>
      </c>
      <c r="J5">
        <v>8</v>
      </c>
      <c r="K5" s="2">
        <f>noop!D6</f>
        <v>6</v>
      </c>
      <c r="L5" s="2">
        <f>noop!E6</f>
        <v>7</v>
      </c>
      <c r="M5" s="2">
        <f>fasthash!D6</f>
        <v>45</v>
      </c>
      <c r="N5" s="2">
        <f>fasthash!E6</f>
        <v>49</v>
      </c>
      <c r="Q5">
        <v>8</v>
      </c>
      <c r="R5" s="2">
        <f>M5/K5</f>
        <v>7.5</v>
      </c>
      <c r="S5" s="2">
        <f>N5/L5</f>
        <v>7</v>
      </c>
      <c r="T5" s="2"/>
      <c r="U5">
        <v>8</v>
      </c>
      <c r="V5">
        <f t="shared" si="0"/>
        <v>5.5633068742489238</v>
      </c>
    </row>
    <row r="6" spans="1:22" x14ac:dyDescent="0.45">
      <c r="A6">
        <v>16</v>
      </c>
      <c r="B6">
        <f>noop!G7</f>
        <v>0.85042713719500374</v>
      </c>
      <c r="C6">
        <f>fasthash!G7</f>
        <v>0.51233016790273878</v>
      </c>
      <c r="E6">
        <v>8</v>
      </c>
      <c r="F6" s="2">
        <f>noop!B6</f>
        <v>10313813551</v>
      </c>
      <c r="G6" s="2">
        <f>fasthash!B6</f>
        <v>57378909828</v>
      </c>
      <c r="J6">
        <v>16</v>
      </c>
      <c r="K6" s="2">
        <f>noop!D7</f>
        <v>6</v>
      </c>
      <c r="L6" s="2">
        <f>noop!E7</f>
        <v>7</v>
      </c>
      <c r="M6" s="2">
        <f>fasthash!D7</f>
        <v>42</v>
      </c>
      <c r="N6" s="2">
        <f>fasthash!E7</f>
        <v>46</v>
      </c>
      <c r="Q6">
        <v>16</v>
      </c>
      <c r="R6" s="2">
        <f>M6/K6</f>
        <v>7</v>
      </c>
      <c r="S6" s="2">
        <f>N6/L6</f>
        <v>6.5714285714285712</v>
      </c>
      <c r="T6" s="2"/>
      <c r="U6">
        <v>16</v>
      </c>
      <c r="V6">
        <f t="shared" si="0"/>
        <v>4.9843069144804959</v>
      </c>
    </row>
    <row r="7" spans="1:22" x14ac:dyDescent="0.45">
      <c r="A7">
        <v>32</v>
      </c>
      <c r="B7">
        <f>noop!G8</f>
        <v>0.91937057200184436</v>
      </c>
      <c r="C7">
        <f>fasthash!G8</f>
        <v>0.51126718055048315</v>
      </c>
      <c r="E7">
        <v>16</v>
      </c>
      <c r="F7" s="2">
        <f>noop!B7</f>
        <v>10317178658</v>
      </c>
      <c r="G7" s="2">
        <f>fasthash!B7</f>
        <v>51423984923</v>
      </c>
      <c r="J7">
        <v>32</v>
      </c>
      <c r="K7" s="2">
        <f>noop!D8</f>
        <v>5</v>
      </c>
      <c r="L7" s="2">
        <f>noop!E8</f>
        <v>7</v>
      </c>
      <c r="M7" s="2">
        <f>fasthash!D8</f>
        <v>37</v>
      </c>
      <c r="N7" s="2">
        <f>fasthash!E8</f>
        <v>41</v>
      </c>
      <c r="Q7">
        <v>32</v>
      </c>
      <c r="R7" s="2">
        <f>M7/K7</f>
        <v>7.4</v>
      </c>
      <c r="S7" s="2">
        <f>N7/L7</f>
        <v>5.8571428571428568</v>
      </c>
      <c r="T7" s="2"/>
      <c r="U7">
        <v>32</v>
      </c>
      <c r="V7">
        <f t="shared" si="0"/>
        <v>4.4179755791294317</v>
      </c>
    </row>
    <row r="8" spans="1:22" x14ac:dyDescent="0.45">
      <c r="A8">
        <v>64</v>
      </c>
      <c r="B8">
        <f>noop!G9</f>
        <v>0.91932782512258948</v>
      </c>
      <c r="C8">
        <f>fasthash!G9</f>
        <v>0.5032717876228997</v>
      </c>
      <c r="E8">
        <v>32</v>
      </c>
      <c r="F8" s="2">
        <f>noop!B8</f>
        <v>10295615928</v>
      </c>
      <c r="G8" s="2">
        <f>fasthash!B8</f>
        <v>45485779742</v>
      </c>
      <c r="J8">
        <v>64</v>
      </c>
      <c r="K8" s="2">
        <f>noop!D9</f>
        <v>5</v>
      </c>
      <c r="L8" s="2">
        <f>noop!E9</f>
        <v>7</v>
      </c>
      <c r="M8" s="2">
        <f>fasthash!D9</f>
        <v>31</v>
      </c>
      <c r="N8" s="2">
        <f>fasthash!E9</f>
        <v>36</v>
      </c>
      <c r="Q8">
        <v>64</v>
      </c>
      <c r="R8" s="2">
        <f>M8/K8</f>
        <v>6.2</v>
      </c>
      <c r="S8" s="2">
        <f>N8/L8</f>
        <v>5.1428571428571432</v>
      </c>
      <c r="T8" s="2"/>
      <c r="U8">
        <v>64</v>
      </c>
      <c r="V8">
        <f t="shared" si="0"/>
        <v>3.7357548975263901</v>
      </c>
    </row>
    <row r="9" spans="1:22" x14ac:dyDescent="0.45">
      <c r="A9">
        <v>128</v>
      </c>
      <c r="B9">
        <f>noop!G10</f>
        <v>0.91941894371721755</v>
      </c>
      <c r="C9">
        <f>fasthash!G10</f>
        <v>0.53070186043910106</v>
      </c>
      <c r="E9">
        <v>64</v>
      </c>
      <c r="F9" s="2">
        <f>noop!B9</f>
        <v>10295137225</v>
      </c>
      <c r="G9" s="2">
        <f>fasthash!B9</f>
        <v>38460109309</v>
      </c>
      <c r="J9">
        <v>128</v>
      </c>
      <c r="K9" s="2">
        <f>noop!D10</f>
        <v>5</v>
      </c>
      <c r="L9" s="2">
        <f>noop!E10</f>
        <v>7</v>
      </c>
      <c r="M9" s="2">
        <f>fasthash!D10</f>
        <v>23</v>
      </c>
      <c r="N9" s="2">
        <f>fasthash!E10</f>
        <v>30</v>
      </c>
      <c r="Q9">
        <v>128</v>
      </c>
      <c r="R9" s="2">
        <f>M9/K9</f>
        <v>4.5999999999999996</v>
      </c>
      <c r="S9" s="2">
        <f>N9/L9</f>
        <v>4.2857142857142856</v>
      </c>
      <c r="T9" s="2"/>
      <c r="U9">
        <v>128</v>
      </c>
      <c r="V9">
        <f t="shared" si="0"/>
        <v>3.1159065443565046</v>
      </c>
    </row>
    <row r="10" spans="1:22" x14ac:dyDescent="0.45">
      <c r="A10">
        <v>256</v>
      </c>
      <c r="B10">
        <f>noop!G11</f>
        <v>0.92013473496546461</v>
      </c>
      <c r="C10">
        <f>fasthash!G11</f>
        <v>0.5206401960419581</v>
      </c>
      <c r="E10">
        <v>128</v>
      </c>
      <c r="F10" s="2">
        <f>noop!B10</f>
        <v>10296157621</v>
      </c>
      <c r="G10" s="2">
        <f>fasthash!B10</f>
        <v>32081864913</v>
      </c>
      <c r="J10">
        <v>256</v>
      </c>
      <c r="K10" s="2">
        <f>noop!D11</f>
        <v>5</v>
      </c>
      <c r="L10" s="2">
        <f>noop!E11</f>
        <v>7</v>
      </c>
      <c r="M10" s="2">
        <f>fasthash!D11</f>
        <v>20</v>
      </c>
      <c r="N10" s="2">
        <f>fasthash!E11</f>
        <v>25</v>
      </c>
      <c r="Q10">
        <v>256</v>
      </c>
      <c r="R10" s="2">
        <f>M10/K10</f>
        <v>4</v>
      </c>
      <c r="S10" s="2">
        <f>N10/L10</f>
        <v>3.5714285714285716</v>
      </c>
      <c r="T10" s="2"/>
      <c r="U10">
        <v>256</v>
      </c>
      <c r="V10">
        <f t="shared" si="0"/>
        <v>2.5934039881248721</v>
      </c>
    </row>
    <row r="11" spans="1:22" x14ac:dyDescent="0.45">
      <c r="E11">
        <v>256</v>
      </c>
      <c r="F11" s="2">
        <f>noop!B11</f>
        <v>10304173444</v>
      </c>
      <c r="G11" s="2">
        <f>fasthash!B11</f>
        <v>26722884504</v>
      </c>
    </row>
    <row r="32" spans="2:3" x14ac:dyDescent="0.45">
      <c r="B32" s="3" t="s">
        <v>72</v>
      </c>
      <c r="C32" s="3" t="s">
        <v>71</v>
      </c>
    </row>
    <row r="33" spans="1:3" x14ac:dyDescent="0.45">
      <c r="A33">
        <v>1</v>
      </c>
      <c r="B33" s="2">
        <f>F3/F$2</f>
        <v>1.1238651962296444</v>
      </c>
      <c r="C33" s="2">
        <f>G3/G$2</f>
        <v>11.314760379345584</v>
      </c>
    </row>
    <row r="34" spans="1:3" x14ac:dyDescent="0.45">
      <c r="A34">
        <v>2</v>
      </c>
      <c r="B34" s="2">
        <f>F4/F$2</f>
        <v>1.0018777826451868</v>
      </c>
      <c r="C34" s="2">
        <f>G4/G$2</f>
        <v>8.2258355314223053</v>
      </c>
    </row>
    <row r="35" spans="1:3" x14ac:dyDescent="0.45">
      <c r="A35">
        <v>4</v>
      </c>
      <c r="B35" s="2">
        <f>F5/F$2</f>
        <v>1.0057340003631696</v>
      </c>
      <c r="C35" s="2">
        <f>G5/G$2</f>
        <v>6.5326446374300495</v>
      </c>
    </row>
    <row r="36" spans="1:3" x14ac:dyDescent="0.45">
      <c r="A36">
        <v>8</v>
      </c>
      <c r="B36" s="2">
        <f>F6/F$2</f>
        <v>1.0047224404019863</v>
      </c>
      <c r="C36" s="2">
        <f>G6/G$2</f>
        <v>5.5895475761705518</v>
      </c>
    </row>
    <row r="37" spans="1:3" x14ac:dyDescent="0.45">
      <c r="A37">
        <v>16</v>
      </c>
      <c r="B37" s="2">
        <f>F7/F$2</f>
        <v>1.0050502530486407</v>
      </c>
      <c r="C37" s="2">
        <f>G7/G$2</f>
        <v>5.0094505306045578</v>
      </c>
    </row>
    <row r="38" spans="1:3" x14ac:dyDescent="0.45">
      <c r="A38">
        <v>32</v>
      </c>
      <c r="B38" s="2">
        <f>F8/F$2</f>
        <v>1.0029497149111031</v>
      </c>
      <c r="C38" s="2">
        <f>G8/G$2</f>
        <v>4.43098223143752</v>
      </c>
    </row>
    <row r="39" spans="1:3" x14ac:dyDescent="0.45">
      <c r="A39">
        <v>64</v>
      </c>
      <c r="B39" s="2">
        <f>F9/F$2</f>
        <v>1.0029030819519158</v>
      </c>
      <c r="C39" s="2">
        <f>G9/G$2</f>
        <v>3.74657886341492</v>
      </c>
    </row>
    <row r="40" spans="1:3" x14ac:dyDescent="0.45">
      <c r="A40">
        <v>128</v>
      </c>
      <c r="B40" s="2">
        <f>F10/F$2</f>
        <v>1.0030024840551464</v>
      </c>
      <c r="C40" s="2">
        <f>G10/G$2</f>
        <v>3.1252442892524841</v>
      </c>
    </row>
    <row r="41" spans="1:3" x14ac:dyDescent="0.45">
      <c r="A41">
        <v>256</v>
      </c>
      <c r="B41" s="2">
        <f>F11/F$2</f>
        <v>1.0037833472350521</v>
      </c>
      <c r="C41" s="2">
        <f>G11/G$2</f>
        <v>2.6032009802097908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C6F8-1FA9-4CBB-B7FD-B59B595F03D2}">
  <dimension ref="A1:G11"/>
  <sheetViews>
    <sheetView zoomScale="106" zoomScaleNormal="145" workbookViewId="0">
      <selection activeCell="E1" sqref="E1"/>
    </sheetView>
  </sheetViews>
  <sheetFormatPr defaultRowHeight="14.25" x14ac:dyDescent="0.45"/>
  <cols>
    <col min="2" max="2" width="18.1328125" customWidth="1"/>
    <col min="3" max="3" width="16.46484375" customWidth="1"/>
    <col min="6" max="6" width="18.265625" customWidth="1"/>
    <col min="7" max="7" width="34.33203125" customWidth="1"/>
  </cols>
  <sheetData>
    <row r="1" spans="1:7" x14ac:dyDescent="0.45">
      <c r="A1" s="3"/>
      <c r="B1" s="3" t="s">
        <v>64</v>
      </c>
      <c r="C1" s="3" t="s">
        <v>65</v>
      </c>
      <c r="D1" s="3" t="s">
        <v>67</v>
      </c>
      <c r="E1" s="3" t="s">
        <v>66</v>
      </c>
      <c r="F1" s="3" t="s">
        <v>62</v>
      </c>
      <c r="G1" s="3" t="s">
        <v>68</v>
      </c>
    </row>
    <row r="2" spans="1:7" x14ac:dyDescent="0.45">
      <c r="A2">
        <v>0</v>
      </c>
      <c r="B2" s="2">
        <v>10265394300</v>
      </c>
      <c r="C2" s="2">
        <v>3669034067</v>
      </c>
      <c r="D2">
        <v>4</v>
      </c>
      <c r="E2">
        <v>5</v>
      </c>
      <c r="F2">
        <f>B2/((D2 + E2) *1000)</f>
        <v>1140599.3666666667</v>
      </c>
    </row>
    <row r="3" spans="1:7" x14ac:dyDescent="0.45">
      <c r="A3">
        <v>1</v>
      </c>
      <c r="B3" s="2">
        <v>116150476704</v>
      </c>
      <c r="C3" s="2">
        <v>45414494028</v>
      </c>
      <c r="D3">
        <v>94</v>
      </c>
      <c r="E3">
        <v>99</v>
      </c>
      <c r="F3">
        <f>B3/((D3 + E3) *1000)</f>
        <v>601815.94147150253</v>
      </c>
      <c r="G3">
        <f>F3/F$2</f>
        <v>0.52763131302647792</v>
      </c>
    </row>
    <row r="4" spans="1:7" x14ac:dyDescent="0.45">
      <c r="A4">
        <v>2</v>
      </c>
      <c r="B4" s="2">
        <v>84441445177</v>
      </c>
      <c r="C4" s="2">
        <v>32452207153</v>
      </c>
      <c r="D4">
        <v>61</v>
      </c>
      <c r="E4">
        <v>66</v>
      </c>
      <c r="F4">
        <f>B4/((D4 + E4) *1000)</f>
        <v>664893.2691102362</v>
      </c>
      <c r="G4">
        <f t="shared" ref="G4:G11" si="0">F4/F$2</f>
        <v>0.58293322663622626</v>
      </c>
    </row>
    <row r="5" spans="1:7" x14ac:dyDescent="0.45">
      <c r="A5">
        <v>4</v>
      </c>
      <c r="B5" s="2">
        <v>67060173025</v>
      </c>
      <c r="C5" s="2">
        <v>27377158143</v>
      </c>
      <c r="D5">
        <v>51</v>
      </c>
      <c r="E5">
        <v>55</v>
      </c>
      <c r="F5">
        <f>B5/((D5 + E5) *1000)</f>
        <v>632643.14174528304</v>
      </c>
      <c r="G5">
        <f t="shared" si="0"/>
        <v>0.55465850695160801</v>
      </c>
    </row>
    <row r="6" spans="1:7" x14ac:dyDescent="0.45">
      <c r="A6">
        <v>8</v>
      </c>
      <c r="B6" s="2">
        <v>57378909828</v>
      </c>
      <c r="C6" s="2">
        <v>24659979330</v>
      </c>
      <c r="D6">
        <v>45</v>
      </c>
      <c r="E6">
        <v>49</v>
      </c>
      <c r="F6">
        <f>B6/((D6 + E6) *1000)</f>
        <v>610413.93434042553</v>
      </c>
      <c r="G6">
        <f t="shared" si="0"/>
        <v>0.53516944878228689</v>
      </c>
    </row>
    <row r="7" spans="1:7" x14ac:dyDescent="0.45">
      <c r="A7">
        <v>16</v>
      </c>
      <c r="B7" s="2">
        <v>51423984923</v>
      </c>
      <c r="C7" s="2">
        <v>23083405314</v>
      </c>
      <c r="D7">
        <v>42</v>
      </c>
      <c r="E7">
        <v>46</v>
      </c>
      <c r="F7">
        <f>B7/((D7 + E7) *1000)</f>
        <v>584363.46503409091</v>
      </c>
      <c r="G7">
        <f t="shared" si="0"/>
        <v>0.51233016790273878</v>
      </c>
    </row>
    <row r="8" spans="1:7" x14ac:dyDescent="0.45">
      <c r="A8">
        <v>32</v>
      </c>
      <c r="B8" s="2">
        <v>45485779742</v>
      </c>
      <c r="C8" s="2">
        <v>20756243397</v>
      </c>
      <c r="D8">
        <v>37</v>
      </c>
      <c r="E8">
        <v>41</v>
      </c>
      <c r="F8">
        <f>B8/((D8 + E8) *1000)</f>
        <v>583151.02233333339</v>
      </c>
      <c r="G8">
        <f t="shared" si="0"/>
        <v>0.51126718055048315</v>
      </c>
    </row>
    <row r="9" spans="1:7" x14ac:dyDescent="0.45">
      <c r="A9">
        <v>64</v>
      </c>
      <c r="B9" s="2">
        <v>38460109309</v>
      </c>
      <c r="C9" s="2">
        <v>17186264678</v>
      </c>
      <c r="D9">
        <v>31</v>
      </c>
      <c r="E9">
        <v>36</v>
      </c>
      <c r="F9">
        <f>B9/((D9 + E9) *1000)</f>
        <v>574031.48222388059</v>
      </c>
      <c r="G9">
        <f t="shared" si="0"/>
        <v>0.5032717876228997</v>
      </c>
    </row>
    <row r="10" spans="1:7" x14ac:dyDescent="0.45">
      <c r="A10">
        <v>128</v>
      </c>
      <c r="B10" s="2">
        <v>32081864913</v>
      </c>
      <c r="C10" s="2">
        <v>14284483020</v>
      </c>
      <c r="D10">
        <v>23</v>
      </c>
      <c r="E10">
        <v>30</v>
      </c>
      <c r="F10">
        <f>B10/((D10 + E10) *1000)</f>
        <v>605318.2059056604</v>
      </c>
      <c r="G10">
        <f t="shared" si="0"/>
        <v>0.53070186043910106</v>
      </c>
    </row>
    <row r="11" spans="1:7" x14ac:dyDescent="0.45">
      <c r="A11">
        <v>256</v>
      </c>
      <c r="B11" s="2">
        <v>26722884504</v>
      </c>
      <c r="C11" s="2">
        <v>11951570456</v>
      </c>
      <c r="D11">
        <v>20</v>
      </c>
      <c r="E11">
        <v>25</v>
      </c>
      <c r="F11">
        <f>B11/((D11 + E11) *1000)</f>
        <v>593841.87786666665</v>
      </c>
      <c r="G11">
        <f t="shared" si="0"/>
        <v>0.5206401960419581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37CA-92FE-466E-BB86-0987A2179E93}">
  <dimension ref="A1:H11"/>
  <sheetViews>
    <sheetView tabSelected="1" workbookViewId="0">
      <selection activeCell="K24" sqref="K24"/>
    </sheetView>
  </sheetViews>
  <sheetFormatPr defaultRowHeight="14.25" x14ac:dyDescent="0.45"/>
  <sheetData>
    <row r="1" spans="1:8" x14ac:dyDescent="0.45">
      <c r="A1" s="3"/>
      <c r="B1" s="3" t="s">
        <v>66</v>
      </c>
      <c r="C1" s="3" t="s">
        <v>67</v>
      </c>
    </row>
    <row r="2" spans="1:8" x14ac:dyDescent="0.45">
      <c r="A2">
        <v>0</v>
      </c>
      <c r="B2">
        <v>4</v>
      </c>
      <c r="C2">
        <v>5</v>
      </c>
      <c r="G2" s="3" t="s">
        <v>69</v>
      </c>
      <c r="H2" s="3" t="s">
        <v>70</v>
      </c>
    </row>
    <row r="3" spans="1:8" x14ac:dyDescent="0.45">
      <c r="A3">
        <v>1</v>
      </c>
      <c r="B3">
        <v>94</v>
      </c>
      <c r="C3">
        <v>99</v>
      </c>
      <c r="F3">
        <v>1</v>
      </c>
      <c r="G3">
        <f>B3/B$2</f>
        <v>23.5</v>
      </c>
      <c r="H3">
        <f>C3/C$2</f>
        <v>19.8</v>
      </c>
    </row>
    <row r="4" spans="1:8" x14ac:dyDescent="0.45">
      <c r="A4">
        <v>2</v>
      </c>
      <c r="B4">
        <v>61</v>
      </c>
      <c r="C4">
        <v>66</v>
      </c>
      <c r="F4">
        <v>2</v>
      </c>
      <c r="G4">
        <f t="shared" ref="G4:H11" si="0">B4/B$2</f>
        <v>15.25</v>
      </c>
      <c r="H4">
        <f t="shared" si="0"/>
        <v>13.2</v>
      </c>
    </row>
    <row r="5" spans="1:8" x14ac:dyDescent="0.45">
      <c r="A5">
        <v>4</v>
      </c>
      <c r="B5">
        <v>51</v>
      </c>
      <c r="C5">
        <v>55</v>
      </c>
      <c r="F5">
        <v>4</v>
      </c>
      <c r="G5">
        <f t="shared" si="0"/>
        <v>12.75</v>
      </c>
      <c r="H5">
        <f t="shared" si="0"/>
        <v>11</v>
      </c>
    </row>
    <row r="6" spans="1:8" x14ac:dyDescent="0.45">
      <c r="A6">
        <v>8</v>
      </c>
      <c r="B6">
        <v>45</v>
      </c>
      <c r="C6">
        <v>49</v>
      </c>
      <c r="F6">
        <v>8</v>
      </c>
      <c r="G6">
        <f t="shared" si="0"/>
        <v>11.25</v>
      </c>
      <c r="H6">
        <f t="shared" si="0"/>
        <v>9.8000000000000007</v>
      </c>
    </row>
    <row r="7" spans="1:8" x14ac:dyDescent="0.45">
      <c r="A7">
        <v>16</v>
      </c>
      <c r="B7">
        <v>42</v>
      </c>
      <c r="C7">
        <v>46</v>
      </c>
      <c r="F7">
        <v>16</v>
      </c>
      <c r="G7">
        <f t="shared" si="0"/>
        <v>10.5</v>
      </c>
      <c r="H7">
        <f t="shared" si="0"/>
        <v>9.1999999999999993</v>
      </c>
    </row>
    <row r="8" spans="1:8" x14ac:dyDescent="0.45">
      <c r="A8">
        <v>32</v>
      </c>
      <c r="B8">
        <v>37</v>
      </c>
      <c r="C8">
        <v>41</v>
      </c>
      <c r="F8">
        <v>32</v>
      </c>
      <c r="G8">
        <f t="shared" si="0"/>
        <v>9.25</v>
      </c>
      <c r="H8">
        <f t="shared" si="0"/>
        <v>8.1999999999999993</v>
      </c>
    </row>
    <row r="9" spans="1:8" x14ac:dyDescent="0.45">
      <c r="A9">
        <v>64</v>
      </c>
      <c r="B9">
        <v>31</v>
      </c>
      <c r="C9">
        <v>36</v>
      </c>
      <c r="F9">
        <v>64</v>
      </c>
      <c r="G9">
        <f t="shared" si="0"/>
        <v>7.75</v>
      </c>
      <c r="H9">
        <f t="shared" si="0"/>
        <v>7.2</v>
      </c>
    </row>
    <row r="10" spans="1:8" x14ac:dyDescent="0.45">
      <c r="A10">
        <v>128</v>
      </c>
      <c r="B10">
        <v>23</v>
      </c>
      <c r="C10">
        <v>30</v>
      </c>
      <c r="F10">
        <v>128</v>
      </c>
      <c r="G10">
        <f t="shared" si="0"/>
        <v>5.75</v>
      </c>
      <c r="H10">
        <f t="shared" si="0"/>
        <v>6</v>
      </c>
    </row>
    <row r="11" spans="1:8" x14ac:dyDescent="0.45">
      <c r="A11">
        <v>256</v>
      </c>
      <c r="B11">
        <v>20</v>
      </c>
      <c r="C11">
        <v>25</v>
      </c>
      <c r="F11">
        <v>256</v>
      </c>
      <c r="G11">
        <f t="shared" si="0"/>
        <v>5</v>
      </c>
      <c r="H11">
        <f t="shared" si="0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0D9-26A3-4C7A-986C-B93C7D94A474}">
  <dimension ref="A3:G114"/>
  <sheetViews>
    <sheetView topLeftCell="A49" workbookViewId="0">
      <selection activeCell="B106" sqref="B106"/>
    </sheetView>
  </sheetViews>
  <sheetFormatPr defaultRowHeight="14.25" x14ac:dyDescent="0.45"/>
  <cols>
    <col min="1" max="1" width="32.9296875" customWidth="1"/>
    <col min="2" max="2" width="18.1328125" customWidth="1"/>
    <col min="3" max="3" width="19.1328125" customWidth="1"/>
    <col min="4" max="4" width="20" customWidth="1"/>
    <col min="6" max="7" width="13.19921875" bestFit="1" customWidth="1"/>
  </cols>
  <sheetData>
    <row r="3" spans="1:6" x14ac:dyDescent="0.45">
      <c r="A3" s="3" t="s">
        <v>0</v>
      </c>
      <c r="B3" t="s">
        <v>20</v>
      </c>
    </row>
    <row r="4" spans="1:6" x14ac:dyDescent="0.45">
      <c r="B4" s="3" t="s">
        <v>11</v>
      </c>
      <c r="C4" s="3" t="s">
        <v>12</v>
      </c>
      <c r="D4" s="3" t="s">
        <v>21</v>
      </c>
      <c r="F4" s="3" t="s">
        <v>62</v>
      </c>
    </row>
    <row r="5" spans="1:6" x14ac:dyDescent="0.45">
      <c r="A5" t="s">
        <v>9</v>
      </c>
      <c r="B5" s="1">
        <v>12663.29</v>
      </c>
      <c r="F5">
        <f>B8/(B14 + B15)</f>
        <v>610413934.34042549</v>
      </c>
    </row>
    <row r="6" spans="1:6" x14ac:dyDescent="0.45">
      <c r="A6" t="s">
        <v>1</v>
      </c>
      <c r="B6" s="2">
        <v>603944</v>
      </c>
      <c r="C6" t="s">
        <v>10</v>
      </c>
    </row>
    <row r="7" spans="1:6" x14ac:dyDescent="0.45">
      <c r="A7" t="s">
        <v>2</v>
      </c>
      <c r="B7" s="2">
        <v>24659979330</v>
      </c>
      <c r="C7" t="s">
        <v>13</v>
      </c>
    </row>
    <row r="8" spans="1:6" x14ac:dyDescent="0.45">
      <c r="A8" t="s">
        <v>3</v>
      </c>
      <c r="B8" s="2">
        <v>57378909828</v>
      </c>
      <c r="C8" t="s">
        <v>14</v>
      </c>
    </row>
    <row r="9" spans="1:6" x14ac:dyDescent="0.45">
      <c r="A9" t="s">
        <v>4</v>
      </c>
      <c r="B9" s="2">
        <v>4257100818</v>
      </c>
      <c r="C9" t="s">
        <v>15</v>
      </c>
    </row>
    <row r="10" spans="1:6" x14ac:dyDescent="0.45">
      <c r="A10" t="s">
        <v>5</v>
      </c>
      <c r="B10" s="2">
        <v>7403302</v>
      </c>
      <c r="C10" t="s">
        <v>16</v>
      </c>
    </row>
    <row r="11" spans="1:6" x14ac:dyDescent="0.45">
      <c r="A11" t="s">
        <v>6</v>
      </c>
      <c r="B11">
        <v>12.687160428</v>
      </c>
    </row>
    <row r="12" spans="1:6" x14ac:dyDescent="0.45">
      <c r="A12" t="s">
        <v>7</v>
      </c>
      <c r="B12">
        <v>11.616019</v>
      </c>
    </row>
    <row r="13" spans="1:6" x14ac:dyDescent="0.45">
      <c r="A13" t="s">
        <v>8</v>
      </c>
      <c r="B13">
        <v>1.0484990000000001</v>
      </c>
    </row>
    <row r="14" spans="1:6" x14ac:dyDescent="0.45">
      <c r="A14" t="s">
        <v>17</v>
      </c>
      <c r="B14">
        <v>45</v>
      </c>
      <c r="D14" t="s">
        <v>19</v>
      </c>
    </row>
    <row r="15" spans="1:6" x14ac:dyDescent="0.45">
      <c r="A15" t="s">
        <v>18</v>
      </c>
      <c r="B15">
        <v>49</v>
      </c>
      <c r="D15" t="s">
        <v>19</v>
      </c>
    </row>
    <row r="21" spans="1:6" x14ac:dyDescent="0.45">
      <c r="A21" s="3" t="s">
        <v>0</v>
      </c>
      <c r="B21" t="s">
        <v>22</v>
      </c>
    </row>
    <row r="22" spans="1:6" x14ac:dyDescent="0.45">
      <c r="B22" s="3" t="s">
        <v>11</v>
      </c>
      <c r="C22" s="3" t="s">
        <v>12</v>
      </c>
      <c r="D22" s="3" t="s">
        <v>21</v>
      </c>
    </row>
    <row r="23" spans="1:6" x14ac:dyDescent="0.45">
      <c r="A23" t="s">
        <v>9</v>
      </c>
      <c r="B23" s="1">
        <v>14113.26</v>
      </c>
      <c r="F23">
        <f>B26/(B32 + B33)</f>
        <v>632643141.74528301</v>
      </c>
    </row>
    <row r="24" spans="1:6" x14ac:dyDescent="0.45">
      <c r="A24" t="s">
        <v>1</v>
      </c>
      <c r="B24" s="2">
        <v>720574</v>
      </c>
      <c r="C24" t="s">
        <v>25</v>
      </c>
    </row>
    <row r="25" spans="1:6" x14ac:dyDescent="0.45">
      <c r="A25" t="s">
        <v>2</v>
      </c>
      <c r="B25" s="2">
        <v>27377158143</v>
      </c>
      <c r="C25" t="s">
        <v>26</v>
      </c>
    </row>
    <row r="26" spans="1:6" x14ac:dyDescent="0.45">
      <c r="A26" t="s">
        <v>3</v>
      </c>
      <c r="B26" s="2">
        <v>67060173025</v>
      </c>
      <c r="C26" t="s">
        <v>27</v>
      </c>
    </row>
    <row r="27" spans="1:6" x14ac:dyDescent="0.45">
      <c r="A27" t="s">
        <v>4</v>
      </c>
      <c r="B27" s="2">
        <v>5812527959</v>
      </c>
      <c r="C27" t="s">
        <v>28</v>
      </c>
    </row>
    <row r="28" spans="1:6" x14ac:dyDescent="0.45">
      <c r="A28" t="s">
        <v>5</v>
      </c>
      <c r="B28" s="2">
        <v>6811554</v>
      </c>
      <c r="C28" t="s">
        <v>29</v>
      </c>
    </row>
    <row r="29" spans="1:6" x14ac:dyDescent="0.45">
      <c r="A29" t="s">
        <v>6</v>
      </c>
      <c r="B29">
        <v>14.192768659</v>
      </c>
    </row>
    <row r="30" spans="1:6" x14ac:dyDescent="0.45">
      <c r="A30" t="s">
        <v>7</v>
      </c>
      <c r="B30">
        <v>12.896188</v>
      </c>
    </row>
    <row r="31" spans="1:6" x14ac:dyDescent="0.45">
      <c r="A31" t="s">
        <v>8</v>
      </c>
      <c r="B31">
        <v>1.218588</v>
      </c>
    </row>
    <row r="32" spans="1:6" x14ac:dyDescent="0.45">
      <c r="A32" t="s">
        <v>17</v>
      </c>
      <c r="B32">
        <v>51</v>
      </c>
      <c r="D32" t="s">
        <v>19</v>
      </c>
    </row>
    <row r="33" spans="1:6" x14ac:dyDescent="0.45">
      <c r="A33" t="s">
        <v>18</v>
      </c>
      <c r="B33">
        <v>55</v>
      </c>
      <c r="D33" t="s">
        <v>30</v>
      </c>
    </row>
    <row r="39" spans="1:6" x14ac:dyDescent="0.45">
      <c r="A39" s="3" t="s">
        <v>0</v>
      </c>
      <c r="B39" t="s">
        <v>23</v>
      </c>
    </row>
    <row r="40" spans="1:6" x14ac:dyDescent="0.45">
      <c r="B40" s="3" t="s">
        <v>11</v>
      </c>
      <c r="C40" s="3" t="s">
        <v>12</v>
      </c>
      <c r="D40" s="3" t="s">
        <v>21</v>
      </c>
    </row>
    <row r="41" spans="1:6" x14ac:dyDescent="0.45">
      <c r="A41" t="s">
        <v>9</v>
      </c>
      <c r="B41" s="1">
        <v>24389.55</v>
      </c>
      <c r="F41">
        <f>B44/(B50 + B51)</f>
        <v>601815941.47150254</v>
      </c>
    </row>
    <row r="42" spans="1:6" x14ac:dyDescent="0.45">
      <c r="A42" t="s">
        <v>1</v>
      </c>
      <c r="B42" s="2">
        <v>1885169</v>
      </c>
      <c r="C42" t="s">
        <v>31</v>
      </c>
    </row>
    <row r="43" spans="1:6" x14ac:dyDescent="0.45">
      <c r="A43" t="s">
        <v>2</v>
      </c>
      <c r="B43" s="2">
        <v>45414494028</v>
      </c>
      <c r="C43" t="s">
        <v>32</v>
      </c>
    </row>
    <row r="44" spans="1:6" x14ac:dyDescent="0.45">
      <c r="A44" t="s">
        <v>3</v>
      </c>
      <c r="B44" s="2">
        <v>116150476704</v>
      </c>
      <c r="C44" t="s">
        <v>33</v>
      </c>
    </row>
    <row r="45" spans="1:6" x14ac:dyDescent="0.45">
      <c r="A45" t="s">
        <v>4</v>
      </c>
      <c r="B45" s="2">
        <v>14765798987</v>
      </c>
      <c r="C45" t="s">
        <v>34</v>
      </c>
    </row>
    <row r="46" spans="1:6" x14ac:dyDescent="0.45">
      <c r="A46" t="s">
        <v>5</v>
      </c>
      <c r="B46" s="2">
        <v>10487853</v>
      </c>
      <c r="C46" t="s">
        <v>35</v>
      </c>
    </row>
    <row r="47" spans="1:6" x14ac:dyDescent="0.45">
      <c r="A47" t="s">
        <v>6</v>
      </c>
      <c r="B47">
        <v>24.427568433000001</v>
      </c>
    </row>
    <row r="48" spans="1:6" x14ac:dyDescent="0.45">
      <c r="A48" t="s">
        <v>7</v>
      </c>
      <c r="B48">
        <v>21.472859</v>
      </c>
    </row>
    <row r="49" spans="1:7" x14ac:dyDescent="0.45">
      <c r="A49" t="s">
        <v>8</v>
      </c>
      <c r="B49">
        <v>2.9180069999999998</v>
      </c>
    </row>
    <row r="50" spans="1:7" x14ac:dyDescent="0.45">
      <c r="A50" t="s">
        <v>17</v>
      </c>
      <c r="B50">
        <v>94</v>
      </c>
      <c r="D50" t="s">
        <v>19</v>
      </c>
    </row>
    <row r="51" spans="1:7" x14ac:dyDescent="0.45">
      <c r="A51" t="s">
        <v>18</v>
      </c>
      <c r="B51">
        <v>99</v>
      </c>
      <c r="D51" t="s">
        <v>30</v>
      </c>
    </row>
    <row r="54" spans="1:7" x14ac:dyDescent="0.45">
      <c r="A54" s="3" t="s">
        <v>0</v>
      </c>
      <c r="B54" t="s">
        <v>36</v>
      </c>
      <c r="G54" s="1"/>
    </row>
    <row r="55" spans="1:7" x14ac:dyDescent="0.45">
      <c r="B55" s="3" t="s">
        <v>11</v>
      </c>
      <c r="C55" s="3" t="s">
        <v>12</v>
      </c>
      <c r="D55" s="3" t="s">
        <v>21</v>
      </c>
    </row>
    <row r="56" spans="1:7" x14ac:dyDescent="0.45">
      <c r="A56" t="s">
        <v>9</v>
      </c>
      <c r="B56">
        <v>11813.03</v>
      </c>
      <c r="F56">
        <f>B59/(B65 + B66)</f>
        <v>584363465.03409088</v>
      </c>
    </row>
    <row r="57" spans="1:7" x14ac:dyDescent="0.45">
      <c r="A57" t="s">
        <v>1</v>
      </c>
      <c r="B57" s="2">
        <v>545798</v>
      </c>
      <c r="C57" t="s">
        <v>41</v>
      </c>
    </row>
    <row r="58" spans="1:7" x14ac:dyDescent="0.45">
      <c r="A58" t="s">
        <v>2</v>
      </c>
      <c r="B58" s="2">
        <v>23083405314</v>
      </c>
      <c r="C58" t="s">
        <v>40</v>
      </c>
    </row>
    <row r="59" spans="1:7" x14ac:dyDescent="0.45">
      <c r="A59" t="s">
        <v>3</v>
      </c>
      <c r="B59" s="2">
        <v>51423984923</v>
      </c>
      <c r="C59" t="s">
        <v>39</v>
      </c>
    </row>
    <row r="60" spans="1:7" x14ac:dyDescent="0.45">
      <c r="A60" t="s">
        <v>4</v>
      </c>
      <c r="B60" s="2">
        <v>3352214467</v>
      </c>
      <c r="C60" t="s">
        <v>38</v>
      </c>
    </row>
    <row r="61" spans="1:7" x14ac:dyDescent="0.45">
      <c r="A61" t="s">
        <v>5</v>
      </c>
      <c r="B61" s="2">
        <v>18638965</v>
      </c>
      <c r="C61" t="s">
        <v>37</v>
      </c>
    </row>
    <row r="62" spans="1:7" x14ac:dyDescent="0.45">
      <c r="A62" t="s">
        <v>6</v>
      </c>
      <c r="B62">
        <v>11.834453109</v>
      </c>
    </row>
    <row r="63" spans="1:7" x14ac:dyDescent="0.45">
      <c r="A63" t="s">
        <v>7</v>
      </c>
      <c r="B63">
        <v>10.968719</v>
      </c>
    </row>
    <row r="64" spans="1:7" x14ac:dyDescent="0.45">
      <c r="A64" t="s">
        <v>8</v>
      </c>
      <c r="B64">
        <v>0.84564899999999998</v>
      </c>
    </row>
    <row r="65" spans="1:6" x14ac:dyDescent="0.45">
      <c r="A65" t="s">
        <v>17</v>
      </c>
      <c r="B65">
        <v>42</v>
      </c>
      <c r="D65" t="s">
        <v>19</v>
      </c>
    </row>
    <row r="66" spans="1:6" x14ac:dyDescent="0.45">
      <c r="A66" t="s">
        <v>18</v>
      </c>
      <c r="B66">
        <v>46</v>
      </c>
      <c r="D66" t="s">
        <v>42</v>
      </c>
    </row>
    <row r="69" spans="1:6" x14ac:dyDescent="0.45">
      <c r="A69" s="3" t="s">
        <v>0</v>
      </c>
      <c r="B69" t="s">
        <v>43</v>
      </c>
    </row>
    <row r="70" spans="1:6" x14ac:dyDescent="0.45">
      <c r="B70" s="3" t="s">
        <v>11</v>
      </c>
      <c r="C70" s="3" t="s">
        <v>12</v>
      </c>
      <c r="D70" s="3" t="s">
        <v>21</v>
      </c>
    </row>
    <row r="71" spans="1:6" x14ac:dyDescent="0.45">
      <c r="A71" t="s">
        <v>9</v>
      </c>
      <c r="B71" s="1">
        <v>10659.57</v>
      </c>
      <c r="F71">
        <f>B74/(B80 + B81)</f>
        <v>583151022.33333337</v>
      </c>
    </row>
    <row r="72" spans="1:6" x14ac:dyDescent="0.45">
      <c r="A72" t="s">
        <v>1</v>
      </c>
      <c r="B72" s="2">
        <v>516678</v>
      </c>
      <c r="C72" t="s">
        <v>44</v>
      </c>
    </row>
    <row r="73" spans="1:6" x14ac:dyDescent="0.45">
      <c r="A73" t="s">
        <v>2</v>
      </c>
      <c r="B73" s="2">
        <v>20756243397</v>
      </c>
      <c r="C73" t="s">
        <v>45</v>
      </c>
    </row>
    <row r="74" spans="1:6" x14ac:dyDescent="0.45">
      <c r="A74" t="s">
        <v>3</v>
      </c>
      <c r="B74" s="2">
        <v>45485779742</v>
      </c>
      <c r="C74" t="s">
        <v>46</v>
      </c>
    </row>
    <row r="75" spans="1:6" x14ac:dyDescent="0.45">
      <c r="A75" t="s">
        <v>4</v>
      </c>
      <c r="B75" s="2">
        <v>2694598833</v>
      </c>
      <c r="C75" t="s">
        <v>47</v>
      </c>
    </row>
    <row r="76" spans="1:6" x14ac:dyDescent="0.45">
      <c r="A76" t="s">
        <v>5</v>
      </c>
      <c r="B76" s="2">
        <v>12041315</v>
      </c>
      <c r="C76" t="s">
        <v>48</v>
      </c>
    </row>
    <row r="77" spans="1:6" x14ac:dyDescent="0.45">
      <c r="A77" t="s">
        <v>6</v>
      </c>
      <c r="B77">
        <v>10.681557905</v>
      </c>
    </row>
    <row r="78" spans="1:6" x14ac:dyDescent="0.45">
      <c r="A78" t="s">
        <v>7</v>
      </c>
      <c r="B78">
        <v>9.8404980000000002</v>
      </c>
    </row>
    <row r="79" spans="1:6" x14ac:dyDescent="0.45">
      <c r="A79" t="s">
        <v>8</v>
      </c>
      <c r="B79">
        <v>0.81980799999999998</v>
      </c>
    </row>
    <row r="80" spans="1:6" x14ac:dyDescent="0.45">
      <c r="A80" t="s">
        <v>17</v>
      </c>
      <c r="B80">
        <v>37</v>
      </c>
      <c r="D80" t="s">
        <v>19</v>
      </c>
    </row>
    <row r="81" spans="1:6" x14ac:dyDescent="0.45">
      <c r="A81" t="s">
        <v>18</v>
      </c>
      <c r="B81">
        <v>41</v>
      </c>
      <c r="D81" t="s">
        <v>42</v>
      </c>
    </row>
    <row r="84" spans="1:6" x14ac:dyDescent="0.45">
      <c r="A84" s="3" t="s">
        <v>0</v>
      </c>
      <c r="B84" t="s">
        <v>63</v>
      </c>
    </row>
    <row r="85" spans="1:6" x14ac:dyDescent="0.45">
      <c r="B85" s="3" t="s">
        <v>11</v>
      </c>
      <c r="C85" s="3" t="s">
        <v>12</v>
      </c>
      <c r="D85" s="3" t="s">
        <v>21</v>
      </c>
      <c r="F85" t="s">
        <v>49</v>
      </c>
    </row>
    <row r="86" spans="1:6" x14ac:dyDescent="0.45">
      <c r="A86" t="s">
        <v>9</v>
      </c>
      <c r="B86" s="1">
        <v>7511.11</v>
      </c>
      <c r="F86">
        <f>B89/(B95 + B96)</f>
        <v>605318205.90566039</v>
      </c>
    </row>
    <row r="87" spans="1:6" x14ac:dyDescent="0.45">
      <c r="A87" t="s">
        <v>1</v>
      </c>
      <c r="B87" s="2">
        <v>475151</v>
      </c>
      <c r="C87" t="s">
        <v>50</v>
      </c>
    </row>
    <row r="88" spans="1:6" x14ac:dyDescent="0.45">
      <c r="A88" t="s">
        <v>2</v>
      </c>
      <c r="B88" s="2">
        <v>14284483020</v>
      </c>
      <c r="C88" t="s">
        <v>51</v>
      </c>
    </row>
    <row r="89" spans="1:6" x14ac:dyDescent="0.45">
      <c r="A89" t="s">
        <v>3</v>
      </c>
      <c r="B89" s="2">
        <v>32081864913</v>
      </c>
      <c r="C89" t="s">
        <v>52</v>
      </c>
    </row>
    <row r="90" spans="1:6" x14ac:dyDescent="0.45">
      <c r="A90" t="s">
        <v>4</v>
      </c>
      <c r="B90" s="2">
        <v>1412580891</v>
      </c>
      <c r="C90" t="s">
        <v>53</v>
      </c>
    </row>
    <row r="91" spans="1:6" x14ac:dyDescent="0.45">
      <c r="A91" t="s">
        <v>5</v>
      </c>
      <c r="B91" s="2">
        <v>4731406</v>
      </c>
      <c r="C91" t="s">
        <v>54</v>
      </c>
    </row>
    <row r="92" spans="1:6" x14ac:dyDescent="0.45">
      <c r="A92" t="s">
        <v>6</v>
      </c>
      <c r="B92">
        <v>7.5131805549999999</v>
      </c>
    </row>
    <row r="93" spans="1:6" x14ac:dyDescent="0.45">
      <c r="A93" t="s">
        <v>7</v>
      </c>
      <c r="B93">
        <v>6.7357550000000002</v>
      </c>
    </row>
    <row r="94" spans="1:6" x14ac:dyDescent="0.45">
      <c r="A94" t="s">
        <v>8</v>
      </c>
      <c r="B94">
        <v>0.77610900000000005</v>
      </c>
    </row>
    <row r="95" spans="1:6" x14ac:dyDescent="0.45">
      <c r="A95" t="s">
        <v>17</v>
      </c>
      <c r="B95">
        <v>23</v>
      </c>
      <c r="D95" t="s">
        <v>19</v>
      </c>
    </row>
    <row r="96" spans="1:6" x14ac:dyDescent="0.45">
      <c r="A96" t="s">
        <v>18</v>
      </c>
      <c r="B96">
        <v>30</v>
      </c>
      <c r="D96" t="s">
        <v>42</v>
      </c>
    </row>
    <row r="102" spans="1:6" x14ac:dyDescent="0.45">
      <c r="A102" s="3" t="s">
        <v>24</v>
      </c>
    </row>
    <row r="103" spans="1:6" x14ac:dyDescent="0.45">
      <c r="B103" s="3" t="s">
        <v>11</v>
      </c>
      <c r="C103" s="3" t="s">
        <v>12</v>
      </c>
      <c r="D103" s="3" t="s">
        <v>21</v>
      </c>
    </row>
    <row r="104" spans="1:6" x14ac:dyDescent="0.45">
      <c r="A104" t="s">
        <v>9</v>
      </c>
      <c r="B104" s="1">
        <v>1798.79</v>
      </c>
      <c r="F104">
        <f>B107/(B113 + B114)</f>
        <v>1140599366.6666667</v>
      </c>
    </row>
    <row r="105" spans="1:6" x14ac:dyDescent="0.45">
      <c r="A105" t="s">
        <v>1</v>
      </c>
      <c r="B105" s="2">
        <v>21709</v>
      </c>
      <c r="C105" t="s">
        <v>55</v>
      </c>
    </row>
    <row r="106" spans="1:6" x14ac:dyDescent="0.45">
      <c r="A106" t="s">
        <v>2</v>
      </c>
      <c r="B106" s="2">
        <v>3669034067</v>
      </c>
      <c r="C106" t="s">
        <v>56</v>
      </c>
    </row>
    <row r="107" spans="1:6" x14ac:dyDescent="0.45">
      <c r="A107" t="s">
        <v>3</v>
      </c>
      <c r="B107" s="2">
        <v>10265394300</v>
      </c>
      <c r="C107" t="s">
        <v>57</v>
      </c>
    </row>
    <row r="108" spans="1:6" x14ac:dyDescent="0.45">
      <c r="A108" t="s">
        <v>4</v>
      </c>
      <c r="B108" s="2">
        <v>722153282</v>
      </c>
      <c r="C108" t="s">
        <v>58</v>
      </c>
    </row>
    <row r="109" spans="1:6" x14ac:dyDescent="0.45">
      <c r="A109" t="s">
        <v>5</v>
      </c>
      <c r="B109" s="2">
        <v>4023570</v>
      </c>
      <c r="C109" t="s">
        <v>59</v>
      </c>
    </row>
    <row r="110" spans="1:6" x14ac:dyDescent="0.45">
      <c r="A110" t="s">
        <v>6</v>
      </c>
      <c r="B110">
        <v>1.8191876119999999</v>
      </c>
    </row>
    <row r="111" spans="1:6" x14ac:dyDescent="0.45">
      <c r="A111" t="s">
        <v>7</v>
      </c>
      <c r="B111">
        <v>1.765855</v>
      </c>
    </row>
    <row r="112" spans="1:6" x14ac:dyDescent="0.45">
      <c r="A112" t="s">
        <v>8</v>
      </c>
      <c r="B112">
        <v>3.4229000000000002E-2</v>
      </c>
    </row>
    <row r="113" spans="1:4" x14ac:dyDescent="0.45">
      <c r="A113" t="s">
        <v>17</v>
      </c>
      <c r="B113">
        <v>4</v>
      </c>
      <c r="D113" t="s">
        <v>60</v>
      </c>
    </row>
    <row r="114" spans="1:4" x14ac:dyDescent="0.45">
      <c r="A114" t="s">
        <v>18</v>
      </c>
      <c r="B114">
        <v>5</v>
      </c>
      <c r="D11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noop</vt:lpstr>
      <vt:lpstr>both</vt:lpstr>
      <vt:lpstr>fasthash</vt:lpstr>
      <vt:lpstr>Sheet7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Fishkin</dc:creator>
  <cp:lastModifiedBy>Michal Fishkin</cp:lastModifiedBy>
  <dcterms:created xsi:type="dcterms:W3CDTF">2023-12-05T04:03:29Z</dcterms:created>
  <dcterms:modified xsi:type="dcterms:W3CDTF">2023-12-10T22:18:02Z</dcterms:modified>
</cp:coreProperties>
</file>