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kvmobilitygroup-my.sharepoint.com/personal/konrad_hoelzenbein_dkv-mobility_com/Documents/Desktop/"/>
    </mc:Choice>
  </mc:AlternateContent>
  <xr:revisionPtr revIDLastSave="771" documentId="11_AD4DB114E441178AC67DF45866D3F70E683EDF23" xr6:coauthVersionLast="47" xr6:coauthVersionMax="47" xr10:uidLastSave="{C4FA1EDA-9C09-4B8F-9AD1-224189351229}"/>
  <bookViews>
    <workbookView xWindow="-28920" yWindow="-120" windowWidth="29040" windowHeight="15840" activeTab="1" xr2:uid="{00000000-000D-0000-FFFF-FFFF00000000}"/>
  </bookViews>
  <sheets>
    <sheet name="KI" sheetId="1" r:id="rId1"/>
    <sheet name="Vorgabe" sheetId="3" r:id="rId2"/>
    <sheet name="Mensch" sheetId="2" r:id="rId3"/>
  </sheets>
  <definedNames>
    <definedName name="_xlnm._FilterDatabase" localSheetId="1" hidden="1">Vorgabe!$A$1:$N$21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2" l="1"/>
  <c r="K21" i="2"/>
  <c r="J21" i="2"/>
  <c r="H21" i="2"/>
  <c r="F21" i="2"/>
  <c r="I21" i="2"/>
  <c r="G21" i="2"/>
  <c r="E21" i="2"/>
  <c r="M20" i="2"/>
  <c r="K20" i="2"/>
  <c r="J20" i="2"/>
  <c r="H20" i="2"/>
  <c r="G20" i="2"/>
  <c r="F20" i="2"/>
  <c r="E20" i="2"/>
  <c r="I20" i="2"/>
  <c r="M19" i="2"/>
  <c r="K19" i="2"/>
  <c r="J19" i="2"/>
  <c r="H19" i="2"/>
  <c r="G19" i="2"/>
  <c r="E19" i="2"/>
  <c r="F19" i="2"/>
  <c r="I19" i="2"/>
  <c r="H18" i="2"/>
  <c r="G18" i="2"/>
  <c r="E18" i="2"/>
  <c r="M18" i="2"/>
  <c r="F18" i="2"/>
  <c r="I18" i="2"/>
  <c r="J18" i="2"/>
  <c r="K18" i="2"/>
  <c r="K17" i="2"/>
  <c r="J17" i="2"/>
  <c r="I17" i="2"/>
  <c r="G17" i="2"/>
  <c r="F17" i="2"/>
  <c r="E17" i="2"/>
  <c r="H17" i="2"/>
  <c r="K16" i="2"/>
  <c r="M16" i="2" s="1"/>
  <c r="J16" i="2"/>
  <c r="I16" i="2"/>
  <c r="H16" i="2"/>
  <c r="F16" i="2"/>
  <c r="E16" i="2"/>
  <c r="G16" i="2"/>
  <c r="K15" i="2"/>
  <c r="J15" i="2"/>
  <c r="H15" i="2"/>
  <c r="F15" i="2"/>
  <c r="E15" i="2"/>
  <c r="G15" i="2"/>
  <c r="I15" i="2"/>
  <c r="K14" i="2"/>
  <c r="M14" i="2"/>
  <c r="J14" i="2"/>
  <c r="H14" i="2"/>
  <c r="G14" i="2"/>
  <c r="F14" i="2"/>
  <c r="E14" i="2"/>
  <c r="I14" i="2"/>
  <c r="M13" i="2"/>
  <c r="K13" i="2"/>
  <c r="H13" i="2"/>
  <c r="J13" i="2"/>
  <c r="I13" i="2"/>
  <c r="G13" i="2"/>
  <c r="F13" i="2"/>
  <c r="E13" i="2"/>
  <c r="M12" i="2"/>
  <c r="K12" i="2"/>
  <c r="J12" i="2"/>
  <c r="I12" i="2"/>
  <c r="H12" i="2"/>
  <c r="G12" i="2"/>
  <c r="F12" i="2"/>
  <c r="E12" i="2"/>
  <c r="M11" i="2"/>
  <c r="H11" i="2"/>
  <c r="J11" i="2"/>
  <c r="K11" i="2"/>
  <c r="E11" i="2"/>
  <c r="I11" i="2"/>
  <c r="G11" i="2"/>
  <c r="F11" i="2"/>
  <c r="M10" i="2"/>
  <c r="H10" i="2"/>
  <c r="K10" i="2"/>
  <c r="J10" i="2"/>
  <c r="I10" i="2"/>
  <c r="G10" i="2"/>
  <c r="F10" i="2"/>
  <c r="E10" i="2"/>
  <c r="J9" i="2"/>
  <c r="I9" i="2"/>
  <c r="F9" i="2"/>
  <c r="E9" i="2"/>
  <c r="K9" i="2"/>
  <c r="H9" i="2"/>
  <c r="G9" i="2"/>
  <c r="M8" i="2"/>
  <c r="K8" i="2"/>
  <c r="J8" i="2"/>
  <c r="H8" i="2"/>
  <c r="G8" i="2"/>
  <c r="F8" i="2"/>
  <c r="E8" i="2"/>
  <c r="I8" i="2"/>
  <c r="M7" i="2"/>
  <c r="H7" i="2"/>
  <c r="K7" i="2"/>
  <c r="E7" i="2"/>
  <c r="F7" i="2"/>
  <c r="G7" i="2"/>
  <c r="I7" i="2"/>
  <c r="J7" i="2"/>
  <c r="M6" i="2"/>
  <c r="K6" i="2"/>
  <c r="J6" i="2"/>
  <c r="I6" i="2"/>
  <c r="H6" i="2"/>
  <c r="G6" i="2"/>
  <c r="F6" i="2"/>
  <c r="E6" i="2"/>
  <c r="K5" i="2"/>
  <c r="J5" i="2"/>
  <c r="I5" i="2"/>
  <c r="H5" i="2"/>
  <c r="G5" i="2"/>
  <c r="F5" i="2"/>
  <c r="E5" i="2"/>
  <c r="K4" i="2"/>
  <c r="J4" i="2"/>
  <c r="I4" i="2"/>
  <c r="H4" i="2"/>
  <c r="G4" i="2"/>
  <c r="F4" i="2"/>
  <c r="M3" i="2"/>
  <c r="M2" i="2"/>
  <c r="E4" i="2"/>
  <c r="E3" i="2"/>
  <c r="I3" i="2"/>
  <c r="K3" i="2"/>
  <c r="H3" i="2"/>
  <c r="G3" i="2"/>
  <c r="F3" i="2"/>
  <c r="J3" i="2"/>
  <c r="J2" i="2"/>
  <c r="I2" i="2"/>
  <c r="H2" i="2"/>
  <c r="G2" i="2"/>
  <c r="F2" i="2"/>
  <c r="E2" i="2"/>
  <c r="K2" i="2"/>
  <c r="M17" i="2" l="1"/>
  <c r="M15" i="2"/>
  <c r="M9" i="2"/>
  <c r="M5" i="2"/>
  <c r="M4" i="2"/>
</calcChain>
</file>

<file path=xl/sharedStrings.xml><?xml version="1.0" encoding="utf-8"?>
<sst xmlns="http://schemas.openxmlformats.org/spreadsheetml/2006/main" count="427" uniqueCount="37">
  <si>
    <t>Masked/Unmasked</t>
  </si>
  <si>
    <t>gender</t>
  </si>
  <si>
    <t>angry</t>
  </si>
  <si>
    <t>disgust</t>
  </si>
  <si>
    <t>fear</t>
  </si>
  <si>
    <t>happy</t>
  </si>
  <si>
    <t>sad</t>
  </si>
  <si>
    <t>surprise</t>
  </si>
  <si>
    <t>neutral</t>
  </si>
  <si>
    <t>Dominant Emotion</t>
  </si>
  <si>
    <t>Testperson</t>
  </si>
  <si>
    <t>age</t>
  </si>
  <si>
    <t>Unmasked</t>
  </si>
  <si>
    <t>Frau</t>
  </si>
  <si>
    <t>0-17</t>
  </si>
  <si>
    <t>masked</t>
  </si>
  <si>
    <t>55-74</t>
  </si>
  <si>
    <t>Mann</t>
  </si>
  <si>
    <t>25-34</t>
  </si>
  <si>
    <t>unmasked</t>
  </si>
  <si>
    <t>18-24</t>
  </si>
  <si>
    <t>35-54</t>
  </si>
  <si>
    <t>sad/neutral</t>
  </si>
  <si>
    <t>Kontrolle</t>
  </si>
  <si>
    <t>adult</t>
  </si>
  <si>
    <t>race</t>
  </si>
  <si>
    <t>asian</t>
  </si>
  <si>
    <t>disgusted</t>
  </si>
  <si>
    <t>black</t>
  </si>
  <si>
    <t>latin</t>
  </si>
  <si>
    <t>white</t>
  </si>
  <si>
    <t>middleaged</t>
  </si>
  <si>
    <t>child</t>
  </si>
  <si>
    <t>young-adult</t>
  </si>
  <si>
    <t>25-54</t>
  </si>
  <si>
    <t>KI</t>
  </si>
  <si>
    <t>Mensch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</si>
</sst>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6B6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2" borderId="0" xfId="0" applyFill="1"/>
    <xf numFmtId="9" fontId="0" fillId="2" borderId="0" xfId="1" applyFont="1" applyFill="1"/>
    <xf numFmtId="0" fontId="0" fillId="2" borderId="0" xfId="1" applyNumberFormat="1" applyFont="1" applyFill="1"/>
    <xf numFmtId="0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/>
    <xf numFmtId="0" fontId="0" fillId="5" borderId="0" xfId="0" applyFill="1"/>
    <xf numFmtId="0" fontId="0" fillId="6" borderId="0" xfId="0" applyFill="1"/>
    <xf numFmtId="0" fontId="0" fillId="6" borderId="0" xfId="1" applyNumberFormat="1" applyFont="1" applyFill="1"/>
    <xf numFmtId="0" fontId="0" fillId="7" borderId="0" xfId="0" applyFill="1"/>
    <xf numFmtId="0" fontId="0" fillId="8" borderId="0" xfId="0" applyFill="1"/>
    <xf numFmtId="0" fontId="0" fillId="8" borderId="0" xfId="1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F9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opLeftCell="B1" workbookViewId="0">
      <selection activeCell="L1" sqref="L1:L21"/>
    </sheetView>
  </sheetViews>
  <sheetFormatPr baseColWidth="10" defaultColWidth="8.7265625" defaultRowHeight="14.5" x14ac:dyDescent="0.35"/>
  <cols>
    <col min="1" max="1" width="10.36328125" bestFit="1" customWidth="1"/>
    <col min="2" max="2" width="11.90625" customWidth="1"/>
    <col min="4" max="4" width="8.7265625" style="6"/>
    <col min="5" max="10" width="8.7265625" style="1"/>
    <col min="11" max="11" width="7.1796875" style="1" customWidth="1"/>
    <col min="12" max="12" width="17.26953125" customWidth="1"/>
  </cols>
  <sheetData>
    <row r="1" spans="1:14" x14ac:dyDescent="0.35">
      <c r="A1" s="3" t="s">
        <v>10</v>
      </c>
      <c r="B1" s="3" t="s">
        <v>0</v>
      </c>
      <c r="C1" s="3" t="s">
        <v>1</v>
      </c>
      <c r="D1" s="5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3" t="s">
        <v>9</v>
      </c>
      <c r="N1" s="4"/>
    </row>
    <row r="2" spans="1:14" x14ac:dyDescent="0.35">
      <c r="A2">
        <v>1</v>
      </c>
      <c r="B2" t="s">
        <v>12</v>
      </c>
      <c r="C2" t="s">
        <v>17</v>
      </c>
      <c r="D2" s="6" t="s">
        <v>20</v>
      </c>
      <c r="E2" s="1">
        <v>0.09</v>
      </c>
      <c r="F2" s="1">
        <v>0</v>
      </c>
      <c r="G2" s="1">
        <v>0.04</v>
      </c>
      <c r="H2" s="1">
        <v>0</v>
      </c>
      <c r="I2" s="1">
        <v>0.16</v>
      </c>
      <c r="J2" s="1">
        <v>0</v>
      </c>
      <c r="K2" s="1">
        <v>0.71</v>
      </c>
      <c r="L2" t="s">
        <v>8</v>
      </c>
    </row>
    <row r="3" spans="1:14" x14ac:dyDescent="0.35">
      <c r="A3">
        <v>2</v>
      </c>
      <c r="B3" t="s">
        <v>15</v>
      </c>
      <c r="C3" t="s">
        <v>17</v>
      </c>
      <c r="D3" s="6" t="s">
        <v>18</v>
      </c>
      <c r="E3" s="1">
        <v>0.09</v>
      </c>
      <c r="F3" s="1">
        <v>0.04</v>
      </c>
      <c r="G3" s="1">
        <v>0.02</v>
      </c>
      <c r="H3" s="1">
        <v>0.99</v>
      </c>
      <c r="I3" s="1">
        <v>0</v>
      </c>
      <c r="J3" s="1">
        <v>0.09</v>
      </c>
      <c r="K3" s="1">
        <v>0</v>
      </c>
      <c r="L3" t="s">
        <v>5</v>
      </c>
    </row>
    <row r="4" spans="1:14" x14ac:dyDescent="0.35">
      <c r="A4">
        <v>3</v>
      </c>
      <c r="B4" t="s">
        <v>12</v>
      </c>
      <c r="C4" t="s">
        <v>17</v>
      </c>
      <c r="D4" s="6" t="s">
        <v>18</v>
      </c>
      <c r="E4" s="1">
        <v>0.02</v>
      </c>
      <c r="F4" s="1">
        <v>0</v>
      </c>
      <c r="G4" s="1">
        <v>0.09</v>
      </c>
      <c r="H4" s="1">
        <v>0</v>
      </c>
      <c r="I4" s="1">
        <v>0.13</v>
      </c>
      <c r="J4" s="1">
        <v>0</v>
      </c>
      <c r="K4" s="1">
        <v>0.76</v>
      </c>
      <c r="L4" t="s">
        <v>8</v>
      </c>
    </row>
    <row r="5" spans="1:14" x14ac:dyDescent="0.35">
      <c r="A5">
        <v>4</v>
      </c>
      <c r="B5" t="s">
        <v>12</v>
      </c>
      <c r="C5" t="s">
        <v>17</v>
      </c>
      <c r="D5" s="6" t="s">
        <v>18</v>
      </c>
      <c r="E5" s="1">
        <v>0.21</v>
      </c>
      <c r="F5" s="1">
        <v>0</v>
      </c>
      <c r="G5" s="1">
        <v>0.02</v>
      </c>
      <c r="H5" s="1">
        <v>0</v>
      </c>
      <c r="I5" s="1">
        <v>0.31</v>
      </c>
      <c r="J5" s="1">
        <v>0</v>
      </c>
      <c r="K5" s="1">
        <v>0.46</v>
      </c>
      <c r="L5" t="s">
        <v>8</v>
      </c>
    </row>
    <row r="6" spans="1:14" x14ac:dyDescent="0.35">
      <c r="A6">
        <v>5</v>
      </c>
      <c r="B6" t="s">
        <v>15</v>
      </c>
      <c r="C6" t="s">
        <v>17</v>
      </c>
      <c r="D6" s="6" t="s">
        <v>18</v>
      </c>
      <c r="E6" s="1">
        <v>0</v>
      </c>
      <c r="F6" s="1">
        <v>0.02</v>
      </c>
      <c r="G6" s="1">
        <v>0</v>
      </c>
      <c r="H6" s="1">
        <v>0</v>
      </c>
      <c r="I6" s="1">
        <v>0</v>
      </c>
      <c r="J6" s="1">
        <v>0</v>
      </c>
      <c r="K6" s="1">
        <v>0.99</v>
      </c>
      <c r="L6" t="s">
        <v>8</v>
      </c>
    </row>
    <row r="7" spans="1:14" x14ac:dyDescent="0.35">
      <c r="A7">
        <v>6</v>
      </c>
      <c r="B7" t="s">
        <v>15</v>
      </c>
      <c r="C7" t="s">
        <v>17</v>
      </c>
      <c r="D7" s="6" t="s">
        <v>18</v>
      </c>
      <c r="E7" s="1">
        <v>0</v>
      </c>
      <c r="F7" s="1">
        <v>0.09</v>
      </c>
      <c r="G7" s="1">
        <v>0</v>
      </c>
      <c r="H7" s="1">
        <v>0.74</v>
      </c>
      <c r="I7" s="1">
        <v>0</v>
      </c>
      <c r="J7" s="1">
        <v>0.01</v>
      </c>
      <c r="K7" s="1">
        <v>0.26</v>
      </c>
      <c r="L7" t="s">
        <v>5</v>
      </c>
    </row>
    <row r="8" spans="1:14" x14ac:dyDescent="0.35">
      <c r="A8">
        <v>7</v>
      </c>
      <c r="B8" t="s">
        <v>15</v>
      </c>
      <c r="C8" t="s">
        <v>17</v>
      </c>
      <c r="D8" s="6" t="s">
        <v>18</v>
      </c>
      <c r="E8" s="1">
        <v>0</v>
      </c>
      <c r="F8" s="1">
        <v>0</v>
      </c>
      <c r="G8" s="1">
        <v>0</v>
      </c>
      <c r="H8" s="1">
        <v>0.02</v>
      </c>
      <c r="I8" s="1">
        <v>0.02</v>
      </c>
      <c r="J8" s="1">
        <v>0.03</v>
      </c>
      <c r="K8" s="1">
        <v>0.93</v>
      </c>
      <c r="L8" t="s">
        <v>8</v>
      </c>
    </row>
    <row r="9" spans="1:14" x14ac:dyDescent="0.35">
      <c r="A9">
        <v>8</v>
      </c>
      <c r="B9" t="s">
        <v>15</v>
      </c>
      <c r="C9" t="s">
        <v>17</v>
      </c>
      <c r="D9" s="6" t="s">
        <v>18</v>
      </c>
      <c r="E9" s="1">
        <v>0.03</v>
      </c>
      <c r="F9" s="1">
        <v>0</v>
      </c>
      <c r="G9" s="1">
        <v>0.04</v>
      </c>
      <c r="H9" s="1">
        <v>0.09</v>
      </c>
      <c r="I9" s="1">
        <v>0.01</v>
      </c>
      <c r="J9" s="1">
        <v>0.12</v>
      </c>
      <c r="K9" s="1">
        <v>0.7</v>
      </c>
      <c r="L9" t="s">
        <v>8</v>
      </c>
    </row>
    <row r="10" spans="1:14" x14ac:dyDescent="0.35">
      <c r="A10">
        <v>9</v>
      </c>
      <c r="B10" t="s">
        <v>19</v>
      </c>
      <c r="C10" t="s">
        <v>17</v>
      </c>
      <c r="D10" s="6" t="s">
        <v>18</v>
      </c>
      <c r="E10" s="1">
        <v>0</v>
      </c>
      <c r="F10" s="1">
        <v>0</v>
      </c>
      <c r="G10" s="1">
        <v>0</v>
      </c>
      <c r="H10" s="1">
        <v>0.98</v>
      </c>
      <c r="I10" s="1">
        <v>0</v>
      </c>
      <c r="J10" s="1">
        <v>0</v>
      </c>
      <c r="K10" s="1">
        <v>0</v>
      </c>
      <c r="L10" t="s">
        <v>5</v>
      </c>
    </row>
    <row r="11" spans="1:14" x14ac:dyDescent="0.35">
      <c r="A11">
        <v>10</v>
      </c>
      <c r="B11" t="s">
        <v>19</v>
      </c>
      <c r="C11" t="s">
        <v>17</v>
      </c>
      <c r="D11" s="6" t="s">
        <v>20</v>
      </c>
      <c r="E11" s="1">
        <v>0</v>
      </c>
      <c r="F11" s="1">
        <v>0.04</v>
      </c>
      <c r="G11" s="1">
        <v>0.02</v>
      </c>
      <c r="H11" s="1">
        <v>0</v>
      </c>
      <c r="I11" s="1">
        <v>0.01</v>
      </c>
      <c r="J11" s="1">
        <v>0</v>
      </c>
      <c r="K11" s="1">
        <v>0.97</v>
      </c>
      <c r="L11" t="s">
        <v>8</v>
      </c>
    </row>
    <row r="12" spans="1:14" x14ac:dyDescent="0.35">
      <c r="A12">
        <v>11</v>
      </c>
      <c r="B12" t="s">
        <v>19</v>
      </c>
      <c r="C12" t="s">
        <v>13</v>
      </c>
      <c r="D12" s="6" t="s">
        <v>18</v>
      </c>
      <c r="E12" s="1">
        <v>0.03</v>
      </c>
      <c r="F12" s="1">
        <v>0</v>
      </c>
      <c r="G12" s="1">
        <v>0.05</v>
      </c>
      <c r="H12" s="1">
        <v>0</v>
      </c>
      <c r="I12" s="1">
        <v>0.31</v>
      </c>
      <c r="J12" s="1">
        <v>0</v>
      </c>
      <c r="K12" s="1">
        <v>0.6</v>
      </c>
      <c r="L12" t="s">
        <v>8</v>
      </c>
    </row>
    <row r="13" spans="1:14" x14ac:dyDescent="0.35">
      <c r="A13">
        <v>12</v>
      </c>
      <c r="B13" t="s">
        <v>19</v>
      </c>
      <c r="C13" t="s">
        <v>17</v>
      </c>
      <c r="D13" s="6" t="s">
        <v>18</v>
      </c>
      <c r="E13" s="1">
        <v>0</v>
      </c>
      <c r="F13" s="1">
        <v>0.06</v>
      </c>
      <c r="G13" s="1">
        <v>0.02</v>
      </c>
      <c r="H13" s="1">
        <v>0.99</v>
      </c>
      <c r="I13" s="1">
        <v>0.04</v>
      </c>
      <c r="J13" s="1">
        <v>0.03</v>
      </c>
      <c r="K13" s="1">
        <v>0</v>
      </c>
      <c r="L13" t="s">
        <v>5</v>
      </c>
    </row>
    <row r="14" spans="1:14" x14ac:dyDescent="0.35">
      <c r="A14">
        <v>13</v>
      </c>
      <c r="B14" t="s">
        <v>19</v>
      </c>
      <c r="C14" t="s">
        <v>17</v>
      </c>
      <c r="D14" s="6" t="s">
        <v>20</v>
      </c>
      <c r="E14" s="1">
        <v>0</v>
      </c>
      <c r="F14" s="1">
        <v>0.06</v>
      </c>
      <c r="G14" s="1">
        <v>0.04</v>
      </c>
      <c r="H14" s="1">
        <v>0.05</v>
      </c>
      <c r="I14" s="1">
        <v>0.13</v>
      </c>
      <c r="J14" s="1">
        <v>0.01</v>
      </c>
      <c r="K14" s="1">
        <v>0.82</v>
      </c>
      <c r="L14" t="s">
        <v>8</v>
      </c>
    </row>
    <row r="15" spans="1:14" x14ac:dyDescent="0.35">
      <c r="A15">
        <v>14</v>
      </c>
      <c r="B15" t="s">
        <v>19</v>
      </c>
      <c r="C15" t="s">
        <v>13</v>
      </c>
      <c r="D15" s="6" t="s">
        <v>18</v>
      </c>
      <c r="E15" s="1">
        <v>7.0000000000000007E-2</v>
      </c>
      <c r="F15" s="1">
        <v>0</v>
      </c>
      <c r="G15" s="1">
        <v>0.05</v>
      </c>
      <c r="H15" s="1">
        <v>0.02</v>
      </c>
      <c r="I15" s="1">
        <v>0.18</v>
      </c>
      <c r="J15" s="1">
        <v>0</v>
      </c>
      <c r="K15" s="1">
        <v>0.68</v>
      </c>
      <c r="L15" t="s">
        <v>8</v>
      </c>
    </row>
    <row r="16" spans="1:14" x14ac:dyDescent="0.35">
      <c r="A16">
        <v>15</v>
      </c>
      <c r="B16" t="s">
        <v>15</v>
      </c>
      <c r="C16" t="s">
        <v>13</v>
      </c>
      <c r="D16" s="6" t="s">
        <v>21</v>
      </c>
      <c r="E16" s="1">
        <v>0</v>
      </c>
      <c r="F16" s="1">
        <v>0</v>
      </c>
      <c r="G16" s="1">
        <v>0.04</v>
      </c>
      <c r="H16" s="1">
        <v>0.01</v>
      </c>
      <c r="I16" s="1">
        <v>0.28000000000000003</v>
      </c>
      <c r="J16" s="1">
        <v>0</v>
      </c>
      <c r="K16" s="1">
        <v>0.66</v>
      </c>
      <c r="L16" t="s">
        <v>8</v>
      </c>
    </row>
    <row r="17" spans="1:12" x14ac:dyDescent="0.35">
      <c r="A17">
        <v>16</v>
      </c>
      <c r="B17" t="s">
        <v>15</v>
      </c>
      <c r="C17" t="s">
        <v>17</v>
      </c>
      <c r="D17" s="6" t="s">
        <v>18</v>
      </c>
      <c r="E17" s="1">
        <v>0.16</v>
      </c>
      <c r="F17" s="1">
        <v>0</v>
      </c>
      <c r="G17" s="1">
        <v>0.3</v>
      </c>
      <c r="H17" s="1">
        <v>0</v>
      </c>
      <c r="I17" s="1">
        <v>0.08</v>
      </c>
      <c r="J17" s="1">
        <v>0</v>
      </c>
      <c r="K17" s="1">
        <v>0.44</v>
      </c>
      <c r="L17" t="s">
        <v>8</v>
      </c>
    </row>
    <row r="18" spans="1:12" x14ac:dyDescent="0.35">
      <c r="A18">
        <v>17</v>
      </c>
      <c r="B18" t="s">
        <v>15</v>
      </c>
      <c r="C18" t="s">
        <v>17</v>
      </c>
      <c r="D18" s="6" t="s">
        <v>18</v>
      </c>
      <c r="E18" s="1">
        <v>0</v>
      </c>
      <c r="F18" s="1">
        <v>0.02</v>
      </c>
      <c r="G18" s="1">
        <v>0</v>
      </c>
      <c r="H18" s="1">
        <v>0.98</v>
      </c>
      <c r="I18" s="1">
        <v>0.09</v>
      </c>
      <c r="J18" s="1">
        <v>0.09</v>
      </c>
      <c r="K18" s="1">
        <v>0.02</v>
      </c>
      <c r="L18" t="s">
        <v>5</v>
      </c>
    </row>
    <row r="19" spans="1:12" x14ac:dyDescent="0.35">
      <c r="A19">
        <v>18</v>
      </c>
      <c r="B19" t="s">
        <v>19</v>
      </c>
      <c r="C19" t="s">
        <v>13</v>
      </c>
      <c r="D19" s="6" t="s">
        <v>18</v>
      </c>
      <c r="E19" s="1">
        <v>0</v>
      </c>
      <c r="F19" s="1">
        <v>0</v>
      </c>
      <c r="G19" s="1">
        <v>0</v>
      </c>
      <c r="H19" s="1">
        <v>0.99</v>
      </c>
      <c r="I19" s="1">
        <v>0</v>
      </c>
      <c r="J19" s="1">
        <v>0</v>
      </c>
      <c r="K19" s="1">
        <v>0</v>
      </c>
      <c r="L19" t="s">
        <v>5</v>
      </c>
    </row>
    <row r="20" spans="1:12" x14ac:dyDescent="0.35">
      <c r="A20">
        <v>19</v>
      </c>
      <c r="B20" t="s">
        <v>12</v>
      </c>
      <c r="C20" t="s">
        <v>17</v>
      </c>
      <c r="D20" s="6" t="s">
        <v>18</v>
      </c>
      <c r="E20" s="1">
        <v>0.36</v>
      </c>
      <c r="F20" s="1">
        <v>0</v>
      </c>
      <c r="G20" s="1">
        <v>0.04</v>
      </c>
      <c r="H20" s="1">
        <v>0</v>
      </c>
      <c r="I20" s="1">
        <v>0.47</v>
      </c>
      <c r="J20" s="1">
        <v>0</v>
      </c>
      <c r="K20" s="1">
        <v>0.12</v>
      </c>
      <c r="L20" t="s">
        <v>6</v>
      </c>
    </row>
    <row r="21" spans="1:12" x14ac:dyDescent="0.35">
      <c r="A21">
        <v>20</v>
      </c>
      <c r="B21" t="s">
        <v>12</v>
      </c>
      <c r="C21" t="s">
        <v>17</v>
      </c>
      <c r="D21" s="6" t="s">
        <v>18</v>
      </c>
      <c r="E21" s="1">
        <v>0</v>
      </c>
      <c r="F21" s="1">
        <v>0.03</v>
      </c>
      <c r="G21" s="1">
        <v>0</v>
      </c>
      <c r="H21" s="1">
        <v>0.68</v>
      </c>
      <c r="I21" s="1">
        <v>0</v>
      </c>
      <c r="J21" s="1">
        <v>0</v>
      </c>
      <c r="K21" s="1">
        <v>0.32</v>
      </c>
      <c r="L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55F9-7366-41F6-AC28-6E94DD77515B}">
  <dimension ref="A1:R21"/>
  <sheetViews>
    <sheetView tabSelected="1" workbookViewId="0">
      <selection activeCell="B16" sqref="B16"/>
    </sheetView>
  </sheetViews>
  <sheetFormatPr baseColWidth="10" defaultRowHeight="14.5" x14ac:dyDescent="0.35"/>
  <cols>
    <col min="1" max="1" width="12.6328125" bestFit="1" customWidth="1"/>
    <col min="2" max="2" width="17.26953125" bestFit="1" customWidth="1"/>
    <col min="4" max="4" width="11.7265625" bestFit="1" customWidth="1"/>
    <col min="5" max="5" width="17.26953125" customWidth="1"/>
    <col min="10" max="10" width="18.54296875" customWidth="1"/>
    <col min="14" max="14" width="16.90625" bestFit="1" customWidth="1"/>
  </cols>
  <sheetData>
    <row r="1" spans="1:18" x14ac:dyDescent="0.35">
      <c r="A1" s="7" t="s">
        <v>10</v>
      </c>
      <c r="B1" s="7" t="s">
        <v>0</v>
      </c>
      <c r="C1" s="7" t="s">
        <v>1</v>
      </c>
      <c r="D1" s="7" t="s">
        <v>11</v>
      </c>
      <c r="E1" s="7" t="s">
        <v>9</v>
      </c>
      <c r="F1" s="7" t="s">
        <v>25</v>
      </c>
      <c r="G1" s="8" t="s">
        <v>35</v>
      </c>
      <c r="H1" s="8" t="s">
        <v>1</v>
      </c>
      <c r="I1" s="9" t="s">
        <v>11</v>
      </c>
      <c r="J1" s="8" t="s">
        <v>9</v>
      </c>
      <c r="K1" s="10" t="s">
        <v>36</v>
      </c>
      <c r="L1" s="10" t="s">
        <v>1</v>
      </c>
      <c r="M1" s="10" t="s">
        <v>11</v>
      </c>
      <c r="N1" s="10" t="s">
        <v>9</v>
      </c>
      <c r="Q1" s="3" t="s">
        <v>32</v>
      </c>
      <c r="R1" t="s">
        <v>14</v>
      </c>
    </row>
    <row r="2" spans="1:18" x14ac:dyDescent="0.35">
      <c r="A2" s="7">
        <v>1</v>
      </c>
      <c r="B2" s="7" t="s">
        <v>19</v>
      </c>
      <c r="C2" s="7" t="s">
        <v>13</v>
      </c>
      <c r="D2" s="7" t="s">
        <v>14</v>
      </c>
      <c r="E2" s="7" t="s">
        <v>8</v>
      </c>
      <c r="F2" s="7" t="s">
        <v>26</v>
      </c>
      <c r="G2" s="8"/>
      <c r="H2" s="11" t="s">
        <v>17</v>
      </c>
      <c r="I2" s="12" t="s">
        <v>20</v>
      </c>
      <c r="J2" s="14" t="s">
        <v>8</v>
      </c>
      <c r="K2" s="10"/>
      <c r="L2" s="14" t="s">
        <v>13</v>
      </c>
      <c r="M2" s="14" t="s">
        <v>14</v>
      </c>
      <c r="N2" s="14" t="s">
        <v>8</v>
      </c>
      <c r="Q2" t="s">
        <v>33</v>
      </c>
      <c r="R2" t="s">
        <v>20</v>
      </c>
    </row>
    <row r="3" spans="1:18" x14ac:dyDescent="0.35">
      <c r="A3" s="7">
        <v>2</v>
      </c>
      <c r="B3" s="7" t="s">
        <v>15</v>
      </c>
      <c r="C3" s="7" t="s">
        <v>13</v>
      </c>
      <c r="D3" s="7" t="s">
        <v>16</v>
      </c>
      <c r="E3" s="7" t="s">
        <v>8</v>
      </c>
      <c r="F3" s="7" t="s">
        <v>30</v>
      </c>
      <c r="G3" s="8"/>
      <c r="H3" s="11" t="s">
        <v>17</v>
      </c>
      <c r="I3" s="12" t="s">
        <v>18</v>
      </c>
      <c r="J3" s="11" t="s">
        <v>5</v>
      </c>
      <c r="K3" s="10"/>
      <c r="L3" s="14" t="s">
        <v>13</v>
      </c>
      <c r="M3" s="14" t="s">
        <v>16</v>
      </c>
      <c r="N3" s="14" t="s">
        <v>8</v>
      </c>
      <c r="Q3" t="s">
        <v>24</v>
      </c>
      <c r="R3" t="s">
        <v>34</v>
      </c>
    </row>
    <row r="4" spans="1:18" x14ac:dyDescent="0.35">
      <c r="A4" s="7">
        <v>3</v>
      </c>
      <c r="B4" s="7" t="s">
        <v>19</v>
      </c>
      <c r="C4" s="7" t="s">
        <v>17</v>
      </c>
      <c r="D4" s="7" t="s">
        <v>34</v>
      </c>
      <c r="E4" s="7" t="s">
        <v>27</v>
      </c>
      <c r="F4" s="7" t="s">
        <v>26</v>
      </c>
      <c r="G4" s="8"/>
      <c r="H4" s="14" t="s">
        <v>17</v>
      </c>
      <c r="I4" s="15" t="s">
        <v>18</v>
      </c>
      <c r="J4" s="11" t="s">
        <v>8</v>
      </c>
      <c r="K4" s="10"/>
      <c r="L4" s="14" t="s">
        <v>17</v>
      </c>
      <c r="M4" s="14" t="s">
        <v>18</v>
      </c>
      <c r="N4" s="14" t="s">
        <v>27</v>
      </c>
      <c r="Q4" t="s">
        <v>31</v>
      </c>
      <c r="R4" t="s">
        <v>16</v>
      </c>
    </row>
    <row r="5" spans="1:18" x14ac:dyDescent="0.35">
      <c r="A5" s="7">
        <v>4</v>
      </c>
      <c r="B5" s="7" t="s">
        <v>19</v>
      </c>
      <c r="C5" s="7" t="s">
        <v>17</v>
      </c>
      <c r="D5" s="7" t="s">
        <v>34</v>
      </c>
      <c r="E5" s="7" t="s">
        <v>6</v>
      </c>
      <c r="F5" s="7" t="s">
        <v>26</v>
      </c>
      <c r="G5" s="8"/>
      <c r="H5" s="14" t="s">
        <v>17</v>
      </c>
      <c r="I5" s="15" t="s">
        <v>18</v>
      </c>
      <c r="J5" s="11" t="s">
        <v>8</v>
      </c>
      <c r="K5" s="10"/>
      <c r="L5" s="14" t="s">
        <v>17</v>
      </c>
      <c r="M5" s="14" t="s">
        <v>18</v>
      </c>
      <c r="N5" s="14" t="s">
        <v>6</v>
      </c>
    </row>
    <row r="6" spans="1:18" x14ac:dyDescent="0.35">
      <c r="A6" s="7">
        <v>5</v>
      </c>
      <c r="B6" s="7" t="s">
        <v>19</v>
      </c>
      <c r="C6" s="7" t="s">
        <v>17</v>
      </c>
      <c r="D6" s="7" t="s">
        <v>14</v>
      </c>
      <c r="E6" s="7" t="s">
        <v>5</v>
      </c>
      <c r="F6" s="7" t="s">
        <v>28</v>
      </c>
      <c r="G6" s="8"/>
      <c r="H6" s="14" t="s">
        <v>17</v>
      </c>
      <c r="I6" s="12" t="s">
        <v>18</v>
      </c>
      <c r="J6" s="11" t="s">
        <v>8</v>
      </c>
      <c r="K6" s="10"/>
      <c r="L6" s="14" t="s">
        <v>17</v>
      </c>
      <c r="M6" s="14" t="s">
        <v>14</v>
      </c>
      <c r="N6" s="14" t="s">
        <v>5</v>
      </c>
    </row>
    <row r="7" spans="1:18" x14ac:dyDescent="0.35">
      <c r="A7" s="7">
        <v>6</v>
      </c>
      <c r="B7" s="7" t="s">
        <v>15</v>
      </c>
      <c r="C7" s="7" t="s">
        <v>13</v>
      </c>
      <c r="D7" s="7" t="s">
        <v>34</v>
      </c>
      <c r="E7" s="7" t="s">
        <v>5</v>
      </c>
      <c r="F7" s="7" t="s">
        <v>26</v>
      </c>
      <c r="G7" s="8"/>
      <c r="H7" s="11" t="s">
        <v>17</v>
      </c>
      <c r="I7" s="15" t="s">
        <v>18</v>
      </c>
      <c r="J7" s="14" t="s">
        <v>5</v>
      </c>
      <c r="K7" s="10"/>
      <c r="L7" s="14" t="s">
        <v>13</v>
      </c>
      <c r="M7" s="14" t="s">
        <v>18</v>
      </c>
      <c r="N7" s="14" t="s">
        <v>5</v>
      </c>
    </row>
    <row r="8" spans="1:18" x14ac:dyDescent="0.35">
      <c r="A8" s="7">
        <v>7</v>
      </c>
      <c r="B8" s="7" t="s">
        <v>15</v>
      </c>
      <c r="C8" s="7" t="s">
        <v>17</v>
      </c>
      <c r="D8" s="7" t="s">
        <v>34</v>
      </c>
      <c r="E8" s="7" t="s">
        <v>8</v>
      </c>
      <c r="F8" s="7" t="s">
        <v>26</v>
      </c>
      <c r="G8" s="8"/>
      <c r="H8" s="14" t="s">
        <v>17</v>
      </c>
      <c r="I8" s="15" t="s">
        <v>18</v>
      </c>
      <c r="J8" s="14" t="s">
        <v>8</v>
      </c>
      <c r="K8" s="10"/>
      <c r="L8" s="14" t="s">
        <v>17</v>
      </c>
      <c r="M8" s="14" t="s">
        <v>18</v>
      </c>
      <c r="N8" s="14" t="s">
        <v>8</v>
      </c>
    </row>
    <row r="9" spans="1:18" x14ac:dyDescent="0.35">
      <c r="A9" s="7">
        <v>8</v>
      </c>
      <c r="B9" s="7" t="s">
        <v>15</v>
      </c>
      <c r="C9" s="7" t="s">
        <v>13</v>
      </c>
      <c r="D9" s="7" t="s">
        <v>34</v>
      </c>
      <c r="E9" s="7" t="s">
        <v>27</v>
      </c>
      <c r="F9" s="7" t="s">
        <v>28</v>
      </c>
      <c r="G9" s="8"/>
      <c r="H9" s="11" t="s">
        <v>17</v>
      </c>
      <c r="I9" s="15" t="s">
        <v>18</v>
      </c>
      <c r="J9" s="11" t="s">
        <v>8</v>
      </c>
      <c r="K9" s="10"/>
      <c r="L9" s="14" t="s">
        <v>13</v>
      </c>
      <c r="M9" s="14" t="s">
        <v>18</v>
      </c>
      <c r="N9" s="11" t="s">
        <v>2</v>
      </c>
    </row>
    <row r="10" spans="1:18" x14ac:dyDescent="0.35">
      <c r="A10" s="7">
        <v>9</v>
      </c>
      <c r="B10" s="7" t="s">
        <v>19</v>
      </c>
      <c r="C10" s="7" t="s">
        <v>17</v>
      </c>
      <c r="D10" s="7" t="s">
        <v>20</v>
      </c>
      <c r="E10" s="7" t="s">
        <v>7</v>
      </c>
      <c r="F10" s="7" t="s">
        <v>28</v>
      </c>
      <c r="G10" s="8"/>
      <c r="H10" s="14" t="s">
        <v>17</v>
      </c>
      <c r="I10" s="12" t="s">
        <v>18</v>
      </c>
      <c r="J10" s="11" t="s">
        <v>5</v>
      </c>
      <c r="K10" s="10"/>
      <c r="L10" s="14" t="s">
        <v>17</v>
      </c>
      <c r="M10" s="14" t="s">
        <v>20</v>
      </c>
      <c r="N10" s="11" t="s">
        <v>5</v>
      </c>
    </row>
    <row r="11" spans="1:18" x14ac:dyDescent="0.35">
      <c r="A11" s="7">
        <v>10</v>
      </c>
      <c r="B11" s="7" t="s">
        <v>19</v>
      </c>
      <c r="C11" s="7" t="s">
        <v>13</v>
      </c>
      <c r="D11" s="7" t="s">
        <v>34</v>
      </c>
      <c r="E11" s="7" t="s">
        <v>8</v>
      </c>
      <c r="F11" s="7" t="s">
        <v>29</v>
      </c>
      <c r="G11" s="8"/>
      <c r="H11" s="11" t="s">
        <v>17</v>
      </c>
      <c r="I11" s="12" t="s">
        <v>20</v>
      </c>
      <c r="J11" s="14" t="s">
        <v>8</v>
      </c>
      <c r="K11" s="10"/>
      <c r="L11" s="14" t="s">
        <v>13</v>
      </c>
      <c r="M11" s="14" t="s">
        <v>18</v>
      </c>
      <c r="N11" s="14" t="s">
        <v>8</v>
      </c>
    </row>
    <row r="12" spans="1:18" x14ac:dyDescent="0.35">
      <c r="A12" s="7">
        <v>11</v>
      </c>
      <c r="B12" s="7" t="s">
        <v>19</v>
      </c>
      <c r="C12" s="7" t="s">
        <v>13</v>
      </c>
      <c r="D12" s="7" t="s">
        <v>34</v>
      </c>
      <c r="E12" s="7" t="s">
        <v>6</v>
      </c>
      <c r="F12" s="7" t="s">
        <v>29</v>
      </c>
      <c r="G12" s="8"/>
      <c r="H12" s="14" t="s">
        <v>13</v>
      </c>
      <c r="I12" s="15" t="s">
        <v>18</v>
      </c>
      <c r="J12" s="11" t="s">
        <v>8</v>
      </c>
      <c r="K12" s="10"/>
      <c r="L12" s="14" t="s">
        <v>13</v>
      </c>
      <c r="M12" s="14" t="s">
        <v>21</v>
      </c>
      <c r="N12" s="13" t="s">
        <v>22</v>
      </c>
    </row>
    <row r="13" spans="1:18" x14ac:dyDescent="0.35">
      <c r="A13" s="7">
        <v>12</v>
      </c>
      <c r="B13" s="7" t="s">
        <v>19</v>
      </c>
      <c r="C13" s="7" t="s">
        <v>17</v>
      </c>
      <c r="D13" s="7" t="s">
        <v>34</v>
      </c>
      <c r="E13" s="7" t="s">
        <v>5</v>
      </c>
      <c r="F13" s="7" t="s">
        <v>29</v>
      </c>
      <c r="G13" s="8"/>
      <c r="H13" s="14" t="s">
        <v>17</v>
      </c>
      <c r="I13" s="15" t="s">
        <v>18</v>
      </c>
      <c r="J13" s="14" t="s">
        <v>5</v>
      </c>
      <c r="K13" s="10"/>
      <c r="L13" s="14" t="s">
        <v>17</v>
      </c>
      <c r="M13" s="14" t="s">
        <v>18</v>
      </c>
      <c r="N13" s="14" t="s">
        <v>5</v>
      </c>
    </row>
    <row r="14" spans="1:18" x14ac:dyDescent="0.35">
      <c r="A14" s="7">
        <v>13</v>
      </c>
      <c r="B14" s="7" t="s">
        <v>19</v>
      </c>
      <c r="C14" s="7" t="s">
        <v>17</v>
      </c>
      <c r="D14" s="7" t="s">
        <v>20</v>
      </c>
      <c r="E14" s="7" t="s">
        <v>7</v>
      </c>
      <c r="F14" s="7" t="s">
        <v>29</v>
      </c>
      <c r="G14" s="8"/>
      <c r="H14" s="14" t="s">
        <v>17</v>
      </c>
      <c r="I14" s="15" t="s">
        <v>20</v>
      </c>
      <c r="J14" s="11" t="s">
        <v>8</v>
      </c>
      <c r="K14" s="10"/>
      <c r="L14" s="14" t="s">
        <v>17</v>
      </c>
      <c r="M14" s="14" t="s">
        <v>20</v>
      </c>
      <c r="N14" s="14" t="s">
        <v>7</v>
      </c>
    </row>
    <row r="15" spans="1:18" x14ac:dyDescent="0.35">
      <c r="A15" s="7">
        <v>14</v>
      </c>
      <c r="B15" s="7" t="s">
        <v>19</v>
      </c>
      <c r="C15" s="7" t="s">
        <v>13</v>
      </c>
      <c r="D15" s="7" t="s">
        <v>34</v>
      </c>
      <c r="E15" s="7" t="s">
        <v>27</v>
      </c>
      <c r="F15" s="7" t="s">
        <v>30</v>
      </c>
      <c r="G15" s="8"/>
      <c r="H15" s="14" t="s">
        <v>13</v>
      </c>
      <c r="I15" s="15" t="s">
        <v>18</v>
      </c>
      <c r="J15" s="11" t="s">
        <v>8</v>
      </c>
      <c r="K15" s="10"/>
      <c r="L15" s="14" t="s">
        <v>13</v>
      </c>
      <c r="M15" s="14" t="s">
        <v>18</v>
      </c>
      <c r="N15" s="11" t="s">
        <v>8</v>
      </c>
    </row>
    <row r="16" spans="1:18" x14ac:dyDescent="0.35">
      <c r="A16" s="7">
        <v>15</v>
      </c>
      <c r="B16" s="7" t="s">
        <v>15</v>
      </c>
      <c r="C16" s="7" t="s">
        <v>13</v>
      </c>
      <c r="D16" s="7" t="s">
        <v>34</v>
      </c>
      <c r="E16" s="7" t="s">
        <v>6</v>
      </c>
      <c r="F16" s="7" t="s">
        <v>28</v>
      </c>
      <c r="G16" s="8"/>
      <c r="H16" s="14" t="s">
        <v>13</v>
      </c>
      <c r="I16" s="15" t="s">
        <v>21</v>
      </c>
      <c r="J16" s="11" t="s">
        <v>8</v>
      </c>
      <c r="K16" s="10"/>
      <c r="L16" s="14" t="s">
        <v>13</v>
      </c>
      <c r="M16" s="14" t="s">
        <v>18</v>
      </c>
      <c r="N16" s="11" t="s">
        <v>8</v>
      </c>
    </row>
    <row r="17" spans="1:14" x14ac:dyDescent="0.35">
      <c r="A17" s="7">
        <v>16</v>
      </c>
      <c r="B17" s="7" t="s">
        <v>15</v>
      </c>
      <c r="C17" s="7" t="s">
        <v>17</v>
      </c>
      <c r="D17" s="7" t="s">
        <v>34</v>
      </c>
      <c r="E17" s="7" t="s">
        <v>2</v>
      </c>
      <c r="F17" s="7" t="s">
        <v>28</v>
      </c>
      <c r="G17" s="8"/>
      <c r="H17" s="14" t="s">
        <v>17</v>
      </c>
      <c r="I17" s="15" t="s">
        <v>18</v>
      </c>
      <c r="J17" s="11" t="s">
        <v>8</v>
      </c>
      <c r="K17" s="10"/>
      <c r="L17" s="14" t="s">
        <v>17</v>
      </c>
      <c r="M17" s="14" t="s">
        <v>21</v>
      </c>
      <c r="N17" s="14" t="s">
        <v>2</v>
      </c>
    </row>
    <row r="18" spans="1:14" x14ac:dyDescent="0.35">
      <c r="A18" s="7">
        <v>17</v>
      </c>
      <c r="B18" s="7" t="s">
        <v>15</v>
      </c>
      <c r="C18" s="7" t="s">
        <v>13</v>
      </c>
      <c r="D18" s="7" t="s">
        <v>34</v>
      </c>
      <c r="E18" s="7" t="s">
        <v>5</v>
      </c>
      <c r="F18" s="7" t="s">
        <v>29</v>
      </c>
      <c r="G18" s="8"/>
      <c r="H18" s="11" t="s">
        <v>17</v>
      </c>
      <c r="I18" s="15" t="s">
        <v>18</v>
      </c>
      <c r="J18" s="14" t="s">
        <v>5</v>
      </c>
      <c r="K18" s="10"/>
      <c r="L18" s="14" t="s">
        <v>13</v>
      </c>
      <c r="M18" s="14" t="s">
        <v>21</v>
      </c>
      <c r="N18" s="14" t="s">
        <v>5</v>
      </c>
    </row>
    <row r="19" spans="1:14" x14ac:dyDescent="0.35">
      <c r="A19" s="7">
        <v>18</v>
      </c>
      <c r="B19" s="7" t="s">
        <v>19</v>
      </c>
      <c r="C19" s="7" t="s">
        <v>13</v>
      </c>
      <c r="D19" s="7" t="s">
        <v>34</v>
      </c>
      <c r="E19" s="7" t="s">
        <v>5</v>
      </c>
      <c r="F19" s="7" t="s">
        <v>30</v>
      </c>
      <c r="G19" s="8"/>
      <c r="H19" s="14" t="s">
        <v>13</v>
      </c>
      <c r="I19" s="15" t="s">
        <v>18</v>
      </c>
      <c r="J19" s="14" t="s">
        <v>5</v>
      </c>
      <c r="K19" s="10"/>
      <c r="L19" s="14" t="s">
        <v>13</v>
      </c>
      <c r="M19" s="14" t="s">
        <v>21</v>
      </c>
      <c r="N19" s="14" t="s">
        <v>5</v>
      </c>
    </row>
    <row r="20" spans="1:14" x14ac:dyDescent="0.35">
      <c r="A20" s="7">
        <v>19</v>
      </c>
      <c r="B20" s="7" t="s">
        <v>19</v>
      </c>
      <c r="C20" s="7" t="s">
        <v>17</v>
      </c>
      <c r="D20" s="7" t="s">
        <v>34</v>
      </c>
      <c r="E20" s="7" t="s">
        <v>2</v>
      </c>
      <c r="F20" s="7" t="s">
        <v>30</v>
      </c>
      <c r="G20" s="8"/>
      <c r="H20" s="14" t="s">
        <v>17</v>
      </c>
      <c r="I20" s="15" t="s">
        <v>18</v>
      </c>
      <c r="J20" s="11" t="s">
        <v>6</v>
      </c>
      <c r="K20" s="10"/>
      <c r="L20" s="14" t="s">
        <v>17</v>
      </c>
      <c r="M20" s="14" t="s">
        <v>21</v>
      </c>
      <c r="N20" s="11" t="s">
        <v>27</v>
      </c>
    </row>
    <row r="21" spans="1:14" x14ac:dyDescent="0.35">
      <c r="A21" s="7">
        <v>20</v>
      </c>
      <c r="B21" s="7" t="s">
        <v>19</v>
      </c>
      <c r="C21" s="7" t="s">
        <v>17</v>
      </c>
      <c r="D21" s="7" t="s">
        <v>34</v>
      </c>
      <c r="E21" s="7" t="s">
        <v>5</v>
      </c>
      <c r="F21" s="7" t="s">
        <v>30</v>
      </c>
      <c r="G21" s="8"/>
      <c r="H21" s="14" t="s">
        <v>17</v>
      </c>
      <c r="I21" s="15" t="s">
        <v>18</v>
      </c>
      <c r="J21" s="14" t="s">
        <v>5</v>
      </c>
      <c r="K21" s="10"/>
      <c r="L21" s="14" t="s">
        <v>17</v>
      </c>
      <c r="M21" s="14" t="s">
        <v>18</v>
      </c>
      <c r="N21" s="14" t="s">
        <v>5</v>
      </c>
    </row>
  </sheetData>
  <autoFilter ref="A1:N21" xr:uid="{B83155F9-7366-41F6-AC28-6E94DD77515B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FBE9-FBC6-42AF-BCF9-365681959E1C}">
  <dimension ref="A1:M21"/>
  <sheetViews>
    <sheetView workbookViewId="0">
      <selection activeCell="L1" sqref="L1:L21"/>
    </sheetView>
  </sheetViews>
  <sheetFormatPr baseColWidth="10" defaultRowHeight="14.5" x14ac:dyDescent="0.35"/>
  <cols>
    <col min="2" max="2" width="17.08984375" bestFit="1" customWidth="1"/>
    <col min="5" max="11" width="10.90625" style="1"/>
    <col min="12" max="12" width="16.6328125" bestFit="1" customWidth="1"/>
  </cols>
  <sheetData>
    <row r="1" spans="1:13" s="3" customFormat="1" x14ac:dyDescent="0.35">
      <c r="A1" s="3" t="s">
        <v>10</v>
      </c>
      <c r="B1" s="3" t="s">
        <v>0</v>
      </c>
      <c r="C1" s="3" t="s">
        <v>1</v>
      </c>
      <c r="D1" s="3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3" t="s">
        <v>9</v>
      </c>
      <c r="M1" s="4" t="s">
        <v>23</v>
      </c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s="1">
        <f>SUM(0/33)</f>
        <v>0</v>
      </c>
      <c r="F2" s="1">
        <f>SUM(1/33)</f>
        <v>3.0303030303030304E-2</v>
      </c>
      <c r="G2" s="1">
        <f>SUM(2/33)</f>
        <v>6.0606060606060608E-2</v>
      </c>
      <c r="H2" s="1">
        <f>SUM(0/33)</f>
        <v>0</v>
      </c>
      <c r="I2" s="1">
        <f>SUM(2/33)</f>
        <v>6.0606060606060608E-2</v>
      </c>
      <c r="J2" s="1">
        <f>SUM(0/33)</f>
        <v>0</v>
      </c>
      <c r="K2" s="1">
        <f>SUM(28/33)</f>
        <v>0.84848484848484851</v>
      </c>
      <c r="L2" t="s">
        <v>8</v>
      </c>
      <c r="M2" s="2">
        <f>SUM(E2+F2+G2+H2+I2+J2+K2)</f>
        <v>1</v>
      </c>
    </row>
    <row r="3" spans="1:13" x14ac:dyDescent="0.35">
      <c r="A3">
        <v>2</v>
      </c>
      <c r="B3" t="s">
        <v>15</v>
      </c>
      <c r="C3" t="s">
        <v>13</v>
      </c>
      <c r="D3" t="s">
        <v>16</v>
      </c>
      <c r="E3" s="1">
        <f>SUM(0/33)</f>
        <v>0</v>
      </c>
      <c r="F3" s="1">
        <f>SUM(1/33)</f>
        <v>3.0303030303030304E-2</v>
      </c>
      <c r="G3" s="1">
        <f>SUM(0/33)</f>
        <v>0</v>
      </c>
      <c r="H3" s="1">
        <f>SUM(11/33)</f>
        <v>0.33333333333333331</v>
      </c>
      <c r="I3" s="1">
        <f>SUM(0/33)</f>
        <v>0</v>
      </c>
      <c r="J3" s="1">
        <f>SUM(0/33)</f>
        <v>0</v>
      </c>
      <c r="K3" s="1">
        <f>SUM(21/33)</f>
        <v>0.63636363636363635</v>
      </c>
      <c r="L3" t="s">
        <v>8</v>
      </c>
      <c r="M3" s="2">
        <f t="shared" ref="M3:M4" si="0">SUM(E3+F3+G3+H3+I3+J3+K3)</f>
        <v>1</v>
      </c>
    </row>
    <row r="4" spans="1:13" x14ac:dyDescent="0.35">
      <c r="A4">
        <v>3</v>
      </c>
      <c r="B4" t="s">
        <v>12</v>
      </c>
      <c r="C4" t="s">
        <v>17</v>
      </c>
      <c r="D4" t="s">
        <v>18</v>
      </c>
      <c r="E4" s="1">
        <f>SUM(1/33)</f>
        <v>3.0303030303030304E-2</v>
      </c>
      <c r="F4" s="1">
        <f>SUM(14/33)</f>
        <v>0.42424242424242425</v>
      </c>
      <c r="G4" s="1">
        <f>SUM(0/33)</f>
        <v>0</v>
      </c>
      <c r="H4" s="1">
        <f>SUM(2/33)</f>
        <v>6.0606060606060608E-2</v>
      </c>
      <c r="I4" s="1">
        <f>SUM(0/33)</f>
        <v>0</v>
      </c>
      <c r="J4" s="1">
        <f>SUM(8/33)</f>
        <v>0.24242424242424243</v>
      </c>
      <c r="K4" s="1">
        <f>SUM(8/33)</f>
        <v>0.24242424242424243</v>
      </c>
      <c r="L4" t="s">
        <v>3</v>
      </c>
      <c r="M4" s="2">
        <f t="shared" si="0"/>
        <v>1</v>
      </c>
    </row>
    <row r="5" spans="1:13" x14ac:dyDescent="0.35">
      <c r="A5">
        <v>4</v>
      </c>
      <c r="B5" t="s">
        <v>12</v>
      </c>
      <c r="C5" t="s">
        <v>17</v>
      </c>
      <c r="D5" t="s">
        <v>18</v>
      </c>
      <c r="E5" s="1">
        <f>SUM(1/33)</f>
        <v>3.0303030303030304E-2</v>
      </c>
      <c r="F5" s="1">
        <f>SUM(2/33)</f>
        <v>6.0606060606060608E-2</v>
      </c>
      <c r="G5" s="1">
        <f>SUM(1/33)</f>
        <v>3.0303030303030304E-2</v>
      </c>
      <c r="H5" s="1">
        <f>SUM(0/33)</f>
        <v>0</v>
      </c>
      <c r="I5" s="1">
        <f>SUM(17/33)</f>
        <v>0.51515151515151514</v>
      </c>
      <c r="J5" s="1">
        <f>SUM(1/33)</f>
        <v>3.0303030303030304E-2</v>
      </c>
      <c r="K5" s="1">
        <f>SUM(11/33)</f>
        <v>0.33333333333333331</v>
      </c>
      <c r="L5" t="s">
        <v>6</v>
      </c>
      <c r="M5" s="2">
        <f t="shared" ref="M5:M21" si="1">SUM(E5+F5+G5+H5+I5+J5+K5)</f>
        <v>1</v>
      </c>
    </row>
    <row r="6" spans="1:13" x14ac:dyDescent="0.35">
      <c r="A6">
        <v>5</v>
      </c>
      <c r="B6" t="s">
        <v>15</v>
      </c>
      <c r="C6" t="s">
        <v>17</v>
      </c>
      <c r="D6" t="s">
        <v>14</v>
      </c>
      <c r="E6" s="1">
        <f>SUM(0/33)</f>
        <v>0</v>
      </c>
      <c r="F6" s="1">
        <f>SUM(0/33)</f>
        <v>0</v>
      </c>
      <c r="G6" s="1">
        <f>SUM(0/33)</f>
        <v>0</v>
      </c>
      <c r="H6" s="1">
        <f>SUM(33/33)</f>
        <v>1</v>
      </c>
      <c r="I6" s="1">
        <f>SUM(0/33)</f>
        <v>0</v>
      </c>
      <c r="J6" s="1">
        <f>SUM(0/33)</f>
        <v>0</v>
      </c>
      <c r="K6" s="1">
        <f>SUM(0/33)</f>
        <v>0</v>
      </c>
      <c r="L6" t="s">
        <v>5</v>
      </c>
      <c r="M6" s="2">
        <f t="shared" si="1"/>
        <v>1</v>
      </c>
    </row>
    <row r="7" spans="1:13" x14ac:dyDescent="0.35">
      <c r="A7">
        <v>6</v>
      </c>
      <c r="B7" t="s">
        <v>15</v>
      </c>
      <c r="C7" t="s">
        <v>13</v>
      </c>
      <c r="D7" t="s">
        <v>18</v>
      </c>
      <c r="E7" s="1">
        <f>SUM(0/33)</f>
        <v>0</v>
      </c>
      <c r="F7" s="1">
        <f>SUM(0/33)</f>
        <v>0</v>
      </c>
      <c r="G7" s="1">
        <f>SUM(0/33)</f>
        <v>0</v>
      </c>
      <c r="H7" s="1">
        <f>SUM(21/33)</f>
        <v>0.63636363636363635</v>
      </c>
      <c r="I7" s="1">
        <f>SUM(0/33)</f>
        <v>0</v>
      </c>
      <c r="J7" s="1">
        <f>SUM(0/33)</f>
        <v>0</v>
      </c>
      <c r="K7" s="1">
        <f>SUM(12/33)</f>
        <v>0.36363636363636365</v>
      </c>
      <c r="L7" t="s">
        <v>5</v>
      </c>
      <c r="M7" s="2">
        <f t="shared" si="1"/>
        <v>1</v>
      </c>
    </row>
    <row r="8" spans="1:13" x14ac:dyDescent="0.35">
      <c r="A8">
        <v>7</v>
      </c>
      <c r="B8" t="s">
        <v>15</v>
      </c>
      <c r="C8" t="s">
        <v>17</v>
      </c>
      <c r="D8" t="s">
        <v>18</v>
      </c>
      <c r="E8" s="1">
        <f>SUM(2/33)</f>
        <v>6.0606060606060608E-2</v>
      </c>
      <c r="F8" s="1">
        <f>SUM(3/33)</f>
        <v>9.0909090909090912E-2</v>
      </c>
      <c r="G8" s="1">
        <f>SUM(1/33)</f>
        <v>3.0303030303030304E-2</v>
      </c>
      <c r="H8" s="1">
        <f>SUM(0/33)</f>
        <v>0</v>
      </c>
      <c r="I8" s="1">
        <f>SUM(0/33)</f>
        <v>0</v>
      </c>
      <c r="J8" s="1">
        <f>SUM(3/33)</f>
        <v>9.0909090909090912E-2</v>
      </c>
      <c r="K8" s="1">
        <f>SUM(24/33)</f>
        <v>0.72727272727272729</v>
      </c>
      <c r="L8" t="s">
        <v>8</v>
      </c>
      <c r="M8" s="2">
        <f t="shared" si="1"/>
        <v>1</v>
      </c>
    </row>
    <row r="9" spans="1:13" x14ac:dyDescent="0.35">
      <c r="A9">
        <v>8</v>
      </c>
      <c r="B9" t="s">
        <v>15</v>
      </c>
      <c r="C9" t="s">
        <v>13</v>
      </c>
      <c r="D9" t="s">
        <v>18</v>
      </c>
      <c r="E9" s="1">
        <f>SUM(12/33)</f>
        <v>0.36363636363636365</v>
      </c>
      <c r="F9" s="1">
        <f>SUM(9/33)</f>
        <v>0.27272727272727271</v>
      </c>
      <c r="G9" s="1">
        <f>SUM(1/33)</f>
        <v>3.0303030303030304E-2</v>
      </c>
      <c r="H9" s="1">
        <f>SUM(1/33)</f>
        <v>3.0303030303030304E-2</v>
      </c>
      <c r="I9" s="1">
        <f>SUM(3/33)</f>
        <v>9.0909090909090912E-2</v>
      </c>
      <c r="J9" s="1">
        <f>SUM(3/33)</f>
        <v>9.0909090909090912E-2</v>
      </c>
      <c r="K9" s="1">
        <f>SUM(4/33)</f>
        <v>0.12121212121212122</v>
      </c>
      <c r="L9" t="s">
        <v>2</v>
      </c>
      <c r="M9" s="2">
        <f t="shared" si="1"/>
        <v>1</v>
      </c>
    </row>
    <row r="10" spans="1:13" x14ac:dyDescent="0.35">
      <c r="A10">
        <v>9</v>
      </c>
      <c r="B10" t="s">
        <v>19</v>
      </c>
      <c r="C10" t="s">
        <v>17</v>
      </c>
      <c r="D10" t="s">
        <v>20</v>
      </c>
      <c r="E10" s="1">
        <f>SUM(0/33)</f>
        <v>0</v>
      </c>
      <c r="F10" s="1">
        <f>SUM(0/33)</f>
        <v>0</v>
      </c>
      <c r="G10" s="1">
        <f>SUM(0/33)</f>
        <v>0</v>
      </c>
      <c r="H10" s="1">
        <f>SUM(26/33)</f>
        <v>0.78787878787878785</v>
      </c>
      <c r="I10" s="1">
        <f>SUM(0/33)</f>
        <v>0</v>
      </c>
      <c r="J10" s="1">
        <f>SUM(7/33)</f>
        <v>0.21212121212121213</v>
      </c>
      <c r="K10" s="1">
        <f>SUM(0/33)</f>
        <v>0</v>
      </c>
      <c r="L10" t="s">
        <v>5</v>
      </c>
      <c r="M10" s="2">
        <f t="shared" si="1"/>
        <v>1</v>
      </c>
    </row>
    <row r="11" spans="1:13" x14ac:dyDescent="0.35">
      <c r="A11">
        <v>10</v>
      </c>
      <c r="B11" t="s">
        <v>19</v>
      </c>
      <c r="C11" t="s">
        <v>13</v>
      </c>
      <c r="D11" t="s">
        <v>18</v>
      </c>
      <c r="E11" s="1">
        <f>SUM(0/33)</f>
        <v>0</v>
      </c>
      <c r="F11" s="1">
        <f>SUM(0/33)</f>
        <v>0</v>
      </c>
      <c r="G11" s="1">
        <f>SUM(0/33)</f>
        <v>0</v>
      </c>
      <c r="H11" s="1">
        <f>SUM(5/33)</f>
        <v>0.15151515151515152</v>
      </c>
      <c r="I11" s="1">
        <f>SUM(0/33)</f>
        <v>0</v>
      </c>
      <c r="J11" s="1">
        <f>SUM(0/33)</f>
        <v>0</v>
      </c>
      <c r="K11" s="1">
        <f>SUM(28/33)</f>
        <v>0.84848484848484851</v>
      </c>
      <c r="L11" t="s">
        <v>8</v>
      </c>
      <c r="M11" s="2">
        <f t="shared" si="1"/>
        <v>1</v>
      </c>
    </row>
    <row r="12" spans="1:13" x14ac:dyDescent="0.35">
      <c r="A12">
        <v>11</v>
      </c>
      <c r="B12" t="s">
        <v>19</v>
      </c>
      <c r="C12" t="s">
        <v>13</v>
      </c>
      <c r="D12" t="s">
        <v>21</v>
      </c>
      <c r="E12" s="1">
        <f>SUM(1/33)</f>
        <v>3.0303030303030304E-2</v>
      </c>
      <c r="F12" s="1">
        <f>SUM(2/33)</f>
        <v>6.0606060606060608E-2</v>
      </c>
      <c r="G12" s="1">
        <f>SUM(1/33)</f>
        <v>3.0303030303030304E-2</v>
      </c>
      <c r="H12" s="1">
        <f>SUM(0/33)</f>
        <v>0</v>
      </c>
      <c r="I12" s="1">
        <f>SUM(14/33)</f>
        <v>0.42424242424242425</v>
      </c>
      <c r="J12" s="1">
        <f>SUM(1/33)</f>
        <v>3.0303030303030304E-2</v>
      </c>
      <c r="K12" s="1">
        <f>SUM(14/33)</f>
        <v>0.42424242424242425</v>
      </c>
      <c r="L12" t="s">
        <v>22</v>
      </c>
      <c r="M12" s="2">
        <f t="shared" si="1"/>
        <v>1</v>
      </c>
    </row>
    <row r="13" spans="1:13" x14ac:dyDescent="0.35">
      <c r="A13">
        <v>12</v>
      </c>
      <c r="B13" t="s">
        <v>19</v>
      </c>
      <c r="C13" t="s">
        <v>17</v>
      </c>
      <c r="D13" t="s">
        <v>18</v>
      </c>
      <c r="E13" s="1">
        <f>SUM(0/33)</f>
        <v>0</v>
      </c>
      <c r="F13" s="1">
        <f>SUM(0/33)</f>
        <v>0</v>
      </c>
      <c r="G13" s="1">
        <f>SUM(0/33)</f>
        <v>0</v>
      </c>
      <c r="H13" s="1">
        <f>SUM(31/33)</f>
        <v>0.93939393939393945</v>
      </c>
      <c r="I13" s="1">
        <f>SUM(0/33)</f>
        <v>0</v>
      </c>
      <c r="J13" s="1">
        <f>SUM(0/33)</f>
        <v>0</v>
      </c>
      <c r="K13" s="1">
        <f>SUM(2/33)</f>
        <v>6.0606060606060608E-2</v>
      </c>
      <c r="L13" t="s">
        <v>5</v>
      </c>
      <c r="M13" s="2">
        <f t="shared" si="1"/>
        <v>1</v>
      </c>
    </row>
    <row r="14" spans="1:13" x14ac:dyDescent="0.35">
      <c r="A14">
        <v>13</v>
      </c>
      <c r="B14" t="s">
        <v>19</v>
      </c>
      <c r="C14" t="s">
        <v>17</v>
      </c>
      <c r="D14" t="s">
        <v>20</v>
      </c>
      <c r="E14" s="1">
        <f>SUM(0/33)</f>
        <v>0</v>
      </c>
      <c r="F14" s="1">
        <f>SUM(7/33)</f>
        <v>0.21212121212121213</v>
      </c>
      <c r="G14" s="1">
        <f>SUM(1/33)</f>
        <v>3.0303030303030304E-2</v>
      </c>
      <c r="H14" s="1">
        <f>SUM(0/33)</f>
        <v>0</v>
      </c>
      <c r="I14" s="1">
        <f>SUM(0/33)</f>
        <v>0</v>
      </c>
      <c r="J14" s="1">
        <f>SUM(20/33)</f>
        <v>0.60606060606060608</v>
      </c>
      <c r="K14" s="1">
        <f>SUM(5/33)</f>
        <v>0.15151515151515152</v>
      </c>
      <c r="L14" t="s">
        <v>7</v>
      </c>
      <c r="M14" s="2">
        <f t="shared" si="1"/>
        <v>1</v>
      </c>
    </row>
    <row r="15" spans="1:13" x14ac:dyDescent="0.35">
      <c r="A15">
        <v>14</v>
      </c>
      <c r="B15" t="s">
        <v>19</v>
      </c>
      <c r="C15" t="s">
        <v>13</v>
      </c>
      <c r="D15" t="s">
        <v>18</v>
      </c>
      <c r="E15" s="1">
        <f>SUM(0/33)</f>
        <v>0</v>
      </c>
      <c r="F15" s="1">
        <f>SUM(4/33)</f>
        <v>0.12121212121212122</v>
      </c>
      <c r="G15" s="1">
        <f>SUM(1/33)</f>
        <v>3.0303030303030304E-2</v>
      </c>
      <c r="H15" s="1">
        <f>SUM(8/33)</f>
        <v>0.24242424242424243</v>
      </c>
      <c r="I15" s="1">
        <f>SUM(0/33)</f>
        <v>0</v>
      </c>
      <c r="J15" s="1">
        <f>SUM(5/33)</f>
        <v>0.15151515151515152</v>
      </c>
      <c r="K15" s="1">
        <f>SUM(15/33)</f>
        <v>0.45454545454545453</v>
      </c>
      <c r="L15" t="s">
        <v>8</v>
      </c>
      <c r="M15" s="2">
        <f t="shared" si="1"/>
        <v>1</v>
      </c>
    </row>
    <row r="16" spans="1:13" x14ac:dyDescent="0.35">
      <c r="A16">
        <v>15</v>
      </c>
      <c r="B16" t="s">
        <v>15</v>
      </c>
      <c r="C16" t="s">
        <v>13</v>
      </c>
      <c r="D16" t="s">
        <v>18</v>
      </c>
      <c r="E16" s="1">
        <f>SUM(0/33)</f>
        <v>0</v>
      </c>
      <c r="F16" s="1">
        <f>SUM(3/33)</f>
        <v>9.0909090909090912E-2</v>
      </c>
      <c r="G16" s="1">
        <f>SUM(1/33)</f>
        <v>3.0303030303030304E-2</v>
      </c>
      <c r="H16" s="1">
        <f>SUM(0/33)</f>
        <v>0</v>
      </c>
      <c r="I16" s="1">
        <f>SUM(11/33)</f>
        <v>0.33333333333333331</v>
      </c>
      <c r="J16" s="1">
        <f>SUM(0/33)</f>
        <v>0</v>
      </c>
      <c r="K16" s="1">
        <f>SUM(18/33)</f>
        <v>0.54545454545454541</v>
      </c>
      <c r="L16" t="s">
        <v>8</v>
      </c>
      <c r="M16" s="2">
        <f t="shared" si="1"/>
        <v>1</v>
      </c>
    </row>
    <row r="17" spans="1:13" x14ac:dyDescent="0.35">
      <c r="A17">
        <v>16</v>
      </c>
      <c r="B17" t="s">
        <v>15</v>
      </c>
      <c r="C17" t="s">
        <v>17</v>
      </c>
      <c r="D17" t="s">
        <v>21</v>
      </c>
      <c r="E17" s="1">
        <f>SUM(30/33)</f>
        <v>0.90909090909090906</v>
      </c>
      <c r="F17" s="1">
        <f>SUM(0/33)</f>
        <v>0</v>
      </c>
      <c r="G17" s="1">
        <f>SUM(0/33)</f>
        <v>0</v>
      </c>
      <c r="H17" s="1">
        <f>SUM(0/33)</f>
        <v>0</v>
      </c>
      <c r="I17" s="1">
        <f>SUM(0/33)</f>
        <v>0</v>
      </c>
      <c r="J17" s="1">
        <f>SUM(1/33)</f>
        <v>3.0303030303030304E-2</v>
      </c>
      <c r="K17" s="1">
        <f>SUM(2/33)</f>
        <v>6.0606060606060608E-2</v>
      </c>
      <c r="L17" t="s">
        <v>2</v>
      </c>
      <c r="M17" s="2">
        <f t="shared" si="1"/>
        <v>1</v>
      </c>
    </row>
    <row r="18" spans="1:13" x14ac:dyDescent="0.35">
      <c r="A18">
        <v>17</v>
      </c>
      <c r="B18" t="s">
        <v>15</v>
      </c>
      <c r="C18" t="s">
        <v>13</v>
      </c>
      <c r="D18" t="s">
        <v>21</v>
      </c>
      <c r="E18" s="1">
        <f>SUM(0/33)</f>
        <v>0</v>
      </c>
      <c r="F18" s="1">
        <f>SUM(0/33)</f>
        <v>0</v>
      </c>
      <c r="G18" s="1">
        <f>SUM(1/33)</f>
        <v>3.0303030303030304E-2</v>
      </c>
      <c r="H18" s="1">
        <f>SUM(29/33)</f>
        <v>0.87878787878787878</v>
      </c>
      <c r="I18" s="1">
        <f>SUM(0/33)</f>
        <v>0</v>
      </c>
      <c r="J18" s="1">
        <f>SUM(1/33)</f>
        <v>3.0303030303030304E-2</v>
      </c>
      <c r="K18" s="1">
        <f>SUM(2/33)</f>
        <v>6.0606060606060608E-2</v>
      </c>
      <c r="L18" t="s">
        <v>5</v>
      </c>
      <c r="M18" s="2">
        <f t="shared" si="1"/>
        <v>1</v>
      </c>
    </row>
    <row r="19" spans="1:13" x14ac:dyDescent="0.35">
      <c r="A19">
        <v>18</v>
      </c>
      <c r="B19" t="s">
        <v>19</v>
      </c>
      <c r="C19" t="s">
        <v>13</v>
      </c>
      <c r="D19" t="s">
        <v>21</v>
      </c>
      <c r="E19" s="1">
        <f>SUM(0/33)</f>
        <v>0</v>
      </c>
      <c r="F19" s="1">
        <f>SUM(0/33)</f>
        <v>0</v>
      </c>
      <c r="G19" s="1">
        <f>SUM(0/33)</f>
        <v>0</v>
      </c>
      <c r="H19" s="1">
        <f>SUM(33/33)</f>
        <v>1</v>
      </c>
      <c r="I19" s="1">
        <f>SUM(0/33)</f>
        <v>0</v>
      </c>
      <c r="J19" s="1">
        <f>SUM(0/33)</f>
        <v>0</v>
      </c>
      <c r="K19" s="1">
        <f>SUM(0/33)</f>
        <v>0</v>
      </c>
      <c r="L19" t="s">
        <v>5</v>
      </c>
      <c r="M19" s="2">
        <f t="shared" si="1"/>
        <v>1</v>
      </c>
    </row>
    <row r="20" spans="1:13" x14ac:dyDescent="0.35">
      <c r="A20">
        <v>19</v>
      </c>
      <c r="B20" t="s">
        <v>12</v>
      </c>
      <c r="C20" t="s">
        <v>17</v>
      </c>
      <c r="D20" t="s">
        <v>21</v>
      </c>
      <c r="E20" s="1">
        <f>SUM(11/33)</f>
        <v>0.33333333333333331</v>
      </c>
      <c r="F20" s="1">
        <f>SUM(15/33)</f>
        <v>0.45454545454545453</v>
      </c>
      <c r="G20" s="1">
        <f>SUM(4/33)</f>
        <v>0.12121212121212122</v>
      </c>
      <c r="H20" s="1">
        <f>SUM(0/33)</f>
        <v>0</v>
      </c>
      <c r="I20" s="1">
        <f>SUM(0/33)</f>
        <v>0</v>
      </c>
      <c r="J20" s="1">
        <f>SUM(2/33)</f>
        <v>6.0606060606060608E-2</v>
      </c>
      <c r="K20" s="1">
        <f>SUM(1/33)</f>
        <v>3.0303030303030304E-2</v>
      </c>
      <c r="L20" t="s">
        <v>3</v>
      </c>
      <c r="M20" s="2">
        <f t="shared" si="1"/>
        <v>1</v>
      </c>
    </row>
    <row r="21" spans="1:13" x14ac:dyDescent="0.35">
      <c r="A21">
        <v>20</v>
      </c>
      <c r="B21" t="s">
        <v>12</v>
      </c>
      <c r="C21" t="s">
        <v>17</v>
      </c>
      <c r="D21" t="s">
        <v>18</v>
      </c>
      <c r="E21" s="1">
        <f>SUM(0/33)</f>
        <v>0</v>
      </c>
      <c r="F21" s="1">
        <f>SUM(1/33)</f>
        <v>3.0303030303030304E-2</v>
      </c>
      <c r="G21" s="1">
        <f>SUM(0/33)</f>
        <v>0</v>
      </c>
      <c r="H21" s="1">
        <f>SUM(24/33)</f>
        <v>0.72727272727272729</v>
      </c>
      <c r="I21" s="1">
        <f>SUM(0/33)</f>
        <v>0</v>
      </c>
      <c r="J21" s="1">
        <f>SUM(3/33)</f>
        <v>9.0909090909090912E-2</v>
      </c>
      <c r="K21" s="1">
        <f>SUM(5/33)</f>
        <v>0.15151515151515152</v>
      </c>
      <c r="L21" t="s">
        <v>5</v>
      </c>
      <c r="M21" s="2">
        <f t="shared" si="1"/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KI</vt:lpstr>
      <vt:lpstr>Vorgabe</vt:lpstr>
      <vt:lpstr>Mensch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Hölzenbein, Konrad</dc:creator>
  <cp:lastModifiedBy>Hölzenbein, Konrad</cp:lastModifiedBy>
  <dcterms:created xsi:type="dcterms:W3CDTF">2015-06-05T18:19:34Z</dcterms:created>
  <dcterms:modified xsi:type="dcterms:W3CDTF">2022-11-24T15:02:03Z</dcterms:modified>
</cp:coreProperties>
</file>