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tudy\github\VLSU-laboratory-work\optimization-methods\"/>
    </mc:Choice>
  </mc:AlternateContent>
  <xr:revisionPtr revIDLastSave="0" documentId="8_{7CAC20EA-033B-441C-9A06-AA4487A05F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7EPqtyNbBGR4FWzO2bxrQNNxkhVfc2YF0LI+mh1JhE="/>
    </ext>
  </extLst>
</workbook>
</file>

<file path=xl/calcChain.xml><?xml version="1.0" encoding="utf-8"?>
<calcChain xmlns="http://schemas.openxmlformats.org/spreadsheetml/2006/main">
  <c r="N30" i="1" l="1"/>
  <c r="N15" i="1" s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C9" i="1" l="1"/>
  <c r="D9" i="1"/>
  <c r="E9" i="1"/>
  <c r="F9" i="1"/>
  <c r="G9" i="1"/>
  <c r="H9" i="1"/>
  <c r="I9" i="1"/>
  <c r="J9" i="1"/>
  <c r="K21" i="1"/>
  <c r="K19" i="1"/>
  <c r="K17" i="1"/>
  <c r="K15" i="1"/>
  <c r="K13" i="1"/>
  <c r="K11" i="1"/>
  <c r="K9" i="1"/>
  <c r="C10" i="1"/>
  <c r="D10" i="1"/>
  <c r="E12" i="1"/>
  <c r="E10" i="1"/>
  <c r="F12" i="1"/>
  <c r="F10" i="1"/>
  <c r="G12" i="1"/>
  <c r="G10" i="1"/>
  <c r="H12" i="1"/>
  <c r="H10" i="1"/>
  <c r="I12" i="1"/>
  <c r="I10" i="1"/>
  <c r="J12" i="1"/>
  <c r="J10" i="1"/>
  <c r="K12" i="1"/>
  <c r="K10" i="1"/>
  <c r="C12" i="1" l="1"/>
  <c r="D12" i="1"/>
  <c r="J11" i="1"/>
  <c r="I13" i="1" s="1"/>
  <c r="J13" i="1"/>
  <c r="I11" i="1"/>
  <c r="H13" i="1" s="1"/>
  <c r="H11" i="1"/>
  <c r="G13" i="1" s="1"/>
  <c r="G11" i="1"/>
  <c r="F13" i="1" s="1"/>
  <c r="F11" i="1"/>
  <c r="E13" i="1" s="1"/>
  <c r="E11" i="1"/>
  <c r="D13" i="1" s="1"/>
  <c r="D11" i="1"/>
  <c r="C11" i="1"/>
  <c r="C13" i="1" l="1"/>
  <c r="C14" i="1"/>
  <c r="D14" i="1"/>
  <c r="E14" i="1"/>
  <c r="F14" i="1"/>
  <c r="G14" i="1"/>
  <c r="H14" i="1"/>
  <c r="I14" i="1"/>
  <c r="J14" i="1"/>
  <c r="K14" i="1"/>
  <c r="J15" i="1" s="1"/>
  <c r="C15" i="1"/>
  <c r="C16" i="1"/>
  <c r="D16" i="1"/>
  <c r="E16" i="1"/>
  <c r="F16" i="1"/>
  <c r="G16" i="1"/>
  <c r="H16" i="1"/>
  <c r="I16" i="1"/>
  <c r="J16" i="1"/>
  <c r="K16" i="1"/>
  <c r="J17" i="1" s="1"/>
  <c r="D15" i="1"/>
  <c r="E15" i="1"/>
  <c r="D17" i="1" s="1"/>
  <c r="F15" i="1"/>
  <c r="E17" i="1" s="1"/>
  <c r="G15" i="1"/>
  <c r="F17" i="1" s="1"/>
  <c r="I15" i="1"/>
  <c r="H17" i="1" s="1"/>
  <c r="H15" i="1"/>
  <c r="G17" i="1" s="1"/>
  <c r="C17" i="1" l="1"/>
  <c r="C18" i="1"/>
  <c r="D18" i="1"/>
  <c r="E18" i="1"/>
  <c r="D19" i="1" s="1"/>
  <c r="F18" i="1"/>
  <c r="E19" i="1" s="1"/>
  <c r="G18" i="1"/>
  <c r="F19" i="1" s="1"/>
  <c r="H18" i="1"/>
  <c r="G19" i="1" s="1"/>
  <c r="I18" i="1"/>
  <c r="J18" i="1"/>
  <c r="K18" i="1"/>
  <c r="J19" i="1" s="1"/>
  <c r="I19" i="1"/>
  <c r="I17" i="1"/>
  <c r="H19" i="1" s="1"/>
  <c r="C19" i="1" l="1"/>
  <c r="C20" i="1"/>
  <c r="D20" i="1"/>
  <c r="E20" i="1"/>
  <c r="D21" i="1" s="1"/>
  <c r="F20" i="1"/>
  <c r="E21" i="1" s="1"/>
  <c r="O6" i="1" s="1"/>
  <c r="G20" i="1"/>
  <c r="F21" i="1" s="1"/>
  <c r="H20" i="1"/>
  <c r="G21" i="1" s="1"/>
  <c r="I20" i="1"/>
  <c r="H21" i="1" s="1"/>
  <c r="J20" i="1"/>
  <c r="I21" i="1" s="1"/>
  <c r="K20" i="1"/>
  <c r="J21" i="1" s="1"/>
  <c r="P22" i="1" l="1"/>
  <c r="C21" i="1"/>
  <c r="C22" i="1"/>
  <c r="D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<sst xmlns="http://schemas.openxmlformats.org/spreadsheetml/2006/main" count="50" uniqueCount="25">
  <si>
    <t>t</t>
  </si>
  <si>
    <t>p</t>
  </si>
  <si>
    <t>t0</t>
  </si>
  <si>
    <t>e(t)</t>
  </si>
  <si>
    <t>s(t)</t>
  </si>
  <si>
    <t>z(t)</t>
  </si>
  <si>
    <t>Eff=</t>
  </si>
  <si>
    <t>g1</t>
  </si>
  <si>
    <t>сохр</t>
  </si>
  <si>
    <t>замена</t>
  </si>
  <si>
    <t>g2</t>
  </si>
  <si>
    <t>g3</t>
  </si>
  <si>
    <t>g4</t>
  </si>
  <si>
    <t>g5</t>
  </si>
  <si>
    <t>g6</t>
  </si>
  <si>
    <t>g7</t>
  </si>
  <si>
    <t>g8</t>
  </si>
  <si>
    <t>ср. год. эфф</t>
  </si>
  <si>
    <t>p0\pk</t>
  </si>
  <si>
    <t>s(tk)</t>
  </si>
  <si>
    <t>год</t>
  </si>
  <si>
    <t>решение</t>
  </si>
  <si>
    <t>возраст(t)</t>
  </si>
  <si>
    <t>z(tm)</t>
  </si>
  <si>
    <t>Вариант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</si>
</sst>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name val="Calibri"/>
    </font>
    <font>
      <b/>
      <sz val="11"/>
      <color theme="1"/>
      <name val="Calibri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5B277D"/>
        <bgColor rgb="FF5B277D"/>
      </patternFill>
    </fill>
    <fill>
      <patternFill patternType="solid">
        <fgColor rgb="FFD62E4E"/>
        <bgColor rgb="FFD62E4E"/>
      </patternFill>
    </fill>
    <fill>
      <patternFill patternType="solid">
        <fgColor rgb="FFA9D18E"/>
        <bgColor rgb="FFA9D18E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3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15" xfId="0" applyNumberFormat="1" applyFont="1" applyFill="1" applyBorder="1" applyAlignment="1">
      <alignment horizontal="center"/>
    </xf>
    <xf numFmtId="2" fontId="3" fillId="4" borderId="16" xfId="0" applyNumberFormat="1" applyFont="1" applyFill="1" applyBorder="1" applyAlignment="1">
      <alignment horizontal="center"/>
    </xf>
    <xf numFmtId="0" fontId="3" fillId="0" borderId="9" xfId="0" applyFont="1" applyBorder="1"/>
    <xf numFmtId="2" fontId="5" fillId="4" borderId="15" xfId="0" applyNumberFormat="1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4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3" fillId="4" borderId="22" xfId="0" applyNumberFormat="1" applyFont="1" applyFill="1" applyBorder="1" applyAlignment="1">
      <alignment horizontal="center"/>
    </xf>
    <xf numFmtId="2" fontId="3" fillId="4" borderId="23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3" borderId="14" xfId="0" applyFont="1" applyFill="1" applyBorder="1" applyAlignment="1">
      <alignment horizontal="center"/>
    </xf>
    <xf numFmtId="0" fontId="4" fillId="0" borderId="11" xfId="0" applyFont="1" applyBorder="1"/>
    <xf numFmtId="0" fontId="4" fillId="0" borderId="19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7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6" fillId="4" borderId="15" xfId="0" applyNumberFormat="1" applyFont="1" applyFill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" xfId="0" applyFont="1" applyBorder="1"/>
    <xf numFmtId="2" fontId="8" fillId="4" borderId="15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O7" sqref="O7"/>
    </sheetView>
  </sheetViews>
  <sheetFormatPr defaultColWidth="14.42578125" defaultRowHeight="15" customHeight="1" x14ac:dyDescent="0.25"/>
  <cols>
    <col min="1" max="10" width="8.5703125" customWidth="1"/>
    <col min="11" max="11" width="10.42578125" customWidth="1"/>
    <col min="12" max="13" width="8.5703125" customWidth="1"/>
    <col min="14" max="14" width="9.7109375" customWidth="1"/>
    <col min="15" max="26" width="8.5703125" customWidth="1"/>
  </cols>
  <sheetData>
    <row r="1" spans="1:25" ht="14.25" customHeight="1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2" t="s">
        <v>1</v>
      </c>
      <c r="M1" s="2" t="s">
        <v>2</v>
      </c>
    </row>
    <row r="2" spans="1:25" ht="14.25" customHeight="1" x14ac:dyDescent="0.25">
      <c r="A2" s="1" t="s">
        <v>3</v>
      </c>
      <c r="B2" s="3">
        <v>52</v>
      </c>
      <c r="C2" s="3">
        <v>51.3</v>
      </c>
      <c r="D2" s="3">
        <v>50.6</v>
      </c>
      <c r="E2" s="3">
        <v>49.7</v>
      </c>
      <c r="F2" s="3">
        <v>47.3</v>
      </c>
      <c r="G2" s="3">
        <v>45.5</v>
      </c>
      <c r="H2" s="3">
        <v>44.5</v>
      </c>
      <c r="I2" s="3">
        <v>42.9</v>
      </c>
      <c r="J2" s="3">
        <v>41.6</v>
      </c>
      <c r="L2" s="2">
        <v>24</v>
      </c>
      <c r="M2" s="2">
        <v>3</v>
      </c>
    </row>
    <row r="3" spans="1:25" ht="14.25" customHeight="1" x14ac:dyDescent="0.25">
      <c r="A3" s="1" t="s">
        <v>4</v>
      </c>
      <c r="B3" s="4">
        <v>12.5</v>
      </c>
      <c r="C3" s="5">
        <v>10.5</v>
      </c>
      <c r="D3" s="4">
        <v>8.9</v>
      </c>
      <c r="E3" s="4">
        <v>7.4</v>
      </c>
      <c r="F3" s="4">
        <v>6.3</v>
      </c>
      <c r="G3" s="4">
        <v>5.2</v>
      </c>
      <c r="H3" s="4">
        <v>4.4000000000000004</v>
      </c>
      <c r="I3" s="4">
        <v>3.7</v>
      </c>
      <c r="J3" s="4">
        <v>3.1</v>
      </c>
    </row>
    <row r="4" spans="1:25" ht="14.25" customHeight="1" x14ac:dyDescent="0.25">
      <c r="A4" s="1" t="s">
        <v>5</v>
      </c>
      <c r="B4" s="4">
        <v>10.4</v>
      </c>
      <c r="C4" s="5">
        <v>10.8</v>
      </c>
      <c r="D4" s="4">
        <v>11</v>
      </c>
      <c r="E4" s="4">
        <v>11.2</v>
      </c>
      <c r="F4" s="4">
        <v>11.7</v>
      </c>
      <c r="G4" s="4">
        <v>12</v>
      </c>
      <c r="H4" s="4">
        <v>12.4</v>
      </c>
      <c r="I4" s="4">
        <v>12.9</v>
      </c>
      <c r="J4" s="4">
        <v>13.5</v>
      </c>
      <c r="L4" s="39" t="s">
        <v>24</v>
      </c>
      <c r="M4" s="40"/>
    </row>
    <row r="5" spans="1:25" ht="14.25" customHeight="1" x14ac:dyDescent="0.25">
      <c r="B5" s="4"/>
      <c r="C5" s="5"/>
      <c r="D5" s="4"/>
      <c r="E5" s="4"/>
      <c r="F5" s="4"/>
      <c r="G5" s="4"/>
      <c r="H5" s="4"/>
      <c r="I5" s="4"/>
      <c r="J5" s="4"/>
    </row>
    <row r="6" spans="1:25" ht="14.25" customHeight="1" x14ac:dyDescent="0.25">
      <c r="A6" s="6"/>
      <c r="B6" s="7" t="s">
        <v>0</v>
      </c>
      <c r="C6" s="8">
        <v>0</v>
      </c>
      <c r="D6" s="9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10">
        <v>8</v>
      </c>
      <c r="N6" s="11" t="s">
        <v>6</v>
      </c>
      <c r="O6" s="11">
        <f>E21/N15</f>
        <v>2.1065217391304345</v>
      </c>
      <c r="Q6" s="2"/>
      <c r="R6" s="12"/>
      <c r="S6" s="2"/>
      <c r="T6" s="2"/>
      <c r="U6" s="2"/>
      <c r="V6" s="2"/>
      <c r="W6" s="2"/>
      <c r="X6" s="2"/>
      <c r="Y6" s="2"/>
    </row>
    <row r="7" spans="1:25" ht="14.25" customHeight="1" x14ac:dyDescent="0.25">
      <c r="A7" s="41" t="s">
        <v>7</v>
      </c>
      <c r="B7" s="13" t="s">
        <v>8</v>
      </c>
      <c r="C7" s="14">
        <f t="shared" ref="C7:K7" si="0">B2-B4</f>
        <v>41.6</v>
      </c>
      <c r="D7" s="15">
        <f t="shared" si="0"/>
        <v>40.5</v>
      </c>
      <c r="E7" s="14">
        <f t="shared" si="0"/>
        <v>39.6</v>
      </c>
      <c r="F7" s="47">
        <f t="shared" si="0"/>
        <v>38.5</v>
      </c>
      <c r="G7" s="42">
        <f t="shared" si="0"/>
        <v>35.599999999999994</v>
      </c>
      <c r="H7" s="42">
        <f t="shared" si="0"/>
        <v>33.5</v>
      </c>
      <c r="I7" s="16">
        <f t="shared" si="0"/>
        <v>32.1</v>
      </c>
      <c r="J7" s="16">
        <f t="shared" si="0"/>
        <v>30</v>
      </c>
      <c r="K7" s="17">
        <f t="shared" si="0"/>
        <v>28.1</v>
      </c>
    </row>
    <row r="8" spans="1:25" ht="14.25" customHeight="1" x14ac:dyDescent="0.25">
      <c r="A8" s="37"/>
      <c r="B8" s="18" t="s">
        <v>9</v>
      </c>
      <c r="C8" s="19">
        <f t="shared" ref="C8:D8" si="1">B3-$L$2+$B$2-$B$4</f>
        <v>30.1</v>
      </c>
      <c r="D8" s="12">
        <f t="shared" si="1"/>
        <v>28.1</v>
      </c>
      <c r="E8" s="2">
        <f t="shared" ref="E8:K8" si="2">D3+$B$2-$B$4-$L$2</f>
        <v>26.5</v>
      </c>
      <c r="F8" s="2">
        <f t="shared" si="2"/>
        <v>25</v>
      </c>
      <c r="G8" s="2">
        <f t="shared" si="2"/>
        <v>23.9</v>
      </c>
      <c r="H8" s="2">
        <f t="shared" si="2"/>
        <v>22.800000000000004</v>
      </c>
      <c r="I8" s="20">
        <f t="shared" si="2"/>
        <v>22</v>
      </c>
      <c r="J8" s="20">
        <f t="shared" si="2"/>
        <v>21.300000000000004</v>
      </c>
      <c r="K8" s="21">
        <f t="shared" si="2"/>
        <v>20.700000000000003</v>
      </c>
    </row>
    <row r="9" spans="1:25" ht="14.25" customHeight="1" x14ac:dyDescent="0.25">
      <c r="A9" s="36" t="s">
        <v>10</v>
      </c>
      <c r="B9" s="13" t="s">
        <v>8</v>
      </c>
      <c r="C9" s="15">
        <f t="shared" ref="C9:J9" si="3">C7+MAX(D7:D8)</f>
        <v>82.1</v>
      </c>
      <c r="D9" s="15">
        <f t="shared" si="3"/>
        <v>80.099999999999994</v>
      </c>
      <c r="E9" s="47">
        <f t="shared" si="3"/>
        <v>78.099999999999994</v>
      </c>
      <c r="F9" s="44">
        <f t="shared" si="3"/>
        <v>74.099999999999994</v>
      </c>
      <c r="G9" s="44">
        <f t="shared" si="3"/>
        <v>69.099999999999994</v>
      </c>
      <c r="H9" s="16">
        <f t="shared" si="3"/>
        <v>65.599999999999994</v>
      </c>
      <c r="I9" s="16">
        <f t="shared" si="3"/>
        <v>62.1</v>
      </c>
      <c r="J9" s="16">
        <f t="shared" si="3"/>
        <v>58.1</v>
      </c>
      <c r="K9" s="17">
        <f>K7</f>
        <v>28.1</v>
      </c>
      <c r="N9" s="4">
        <v>12.5</v>
      </c>
      <c r="O9" s="5">
        <v>10.5</v>
      </c>
      <c r="P9" s="4">
        <v>8.9</v>
      </c>
      <c r="Q9" s="4">
        <v>7.4</v>
      </c>
      <c r="R9" s="4">
        <v>6.3</v>
      </c>
      <c r="S9" s="4">
        <v>5.2</v>
      </c>
      <c r="T9" s="4">
        <v>4.4000000000000004</v>
      </c>
      <c r="U9" s="4">
        <v>3.7</v>
      </c>
      <c r="V9" s="4">
        <v>3.1</v>
      </c>
    </row>
    <row r="10" spans="1:25" ht="14.25" customHeight="1" x14ac:dyDescent="0.25">
      <c r="A10" s="37"/>
      <c r="B10" s="18" t="s">
        <v>9</v>
      </c>
      <c r="C10" s="19">
        <f t="shared" ref="C10:K10" si="4">C8+MAX($D$7:$D$8)</f>
        <v>70.599999999999994</v>
      </c>
      <c r="D10" s="12">
        <f t="shared" si="4"/>
        <v>68.599999999999994</v>
      </c>
      <c r="E10" s="12">
        <f t="shared" si="4"/>
        <v>67</v>
      </c>
      <c r="F10" s="22">
        <f t="shared" si="4"/>
        <v>65.5</v>
      </c>
      <c r="G10" s="22">
        <f t="shared" si="4"/>
        <v>64.400000000000006</v>
      </c>
      <c r="H10" s="23">
        <f t="shared" si="4"/>
        <v>63.300000000000004</v>
      </c>
      <c r="I10" s="23">
        <f t="shared" si="4"/>
        <v>62.5</v>
      </c>
      <c r="J10" s="23">
        <f t="shared" si="4"/>
        <v>61.800000000000004</v>
      </c>
      <c r="K10" s="24">
        <f t="shared" si="4"/>
        <v>61.2</v>
      </c>
    </row>
    <row r="11" spans="1:25" ht="14.25" customHeight="1" x14ac:dyDescent="0.25">
      <c r="A11" s="36" t="s">
        <v>11</v>
      </c>
      <c r="B11" s="13" t="s">
        <v>8</v>
      </c>
      <c r="C11" s="15">
        <f t="shared" ref="C11:J11" si="5">C7+MAX(D9:D10)</f>
        <v>121.69999999999999</v>
      </c>
      <c r="D11" s="51">
        <f t="shared" si="5"/>
        <v>118.6</v>
      </c>
      <c r="E11" s="44">
        <f t="shared" si="5"/>
        <v>113.69999999999999</v>
      </c>
      <c r="F11" s="44">
        <f t="shared" si="5"/>
        <v>107.6</v>
      </c>
      <c r="G11" s="16">
        <f t="shared" si="5"/>
        <v>101.19999999999999</v>
      </c>
      <c r="H11" s="16">
        <f t="shared" si="5"/>
        <v>96</v>
      </c>
      <c r="I11" s="16">
        <f t="shared" si="5"/>
        <v>93.9</v>
      </c>
      <c r="J11" s="16">
        <f t="shared" si="5"/>
        <v>91.2</v>
      </c>
      <c r="K11" s="17">
        <f>K7</f>
        <v>28.1</v>
      </c>
    </row>
    <row r="12" spans="1:25" ht="14.25" customHeight="1" x14ac:dyDescent="0.25">
      <c r="A12" s="37"/>
      <c r="B12" s="18" t="s">
        <v>9</v>
      </c>
      <c r="C12" s="19">
        <f t="shared" ref="C12:K12" si="6">C8+MAX($D$9:$D$10)</f>
        <v>110.19999999999999</v>
      </c>
      <c r="D12" s="12">
        <f t="shared" si="6"/>
        <v>108.19999999999999</v>
      </c>
      <c r="E12" s="22">
        <f t="shared" si="6"/>
        <v>106.6</v>
      </c>
      <c r="F12" s="23">
        <f t="shared" si="6"/>
        <v>105.1</v>
      </c>
      <c r="G12" s="23">
        <f t="shared" si="6"/>
        <v>104</v>
      </c>
      <c r="H12" s="23">
        <f t="shared" si="6"/>
        <v>102.9</v>
      </c>
      <c r="I12" s="23">
        <f t="shared" si="6"/>
        <v>102.1</v>
      </c>
      <c r="J12" s="23">
        <f t="shared" si="6"/>
        <v>101.4</v>
      </c>
      <c r="K12" s="24">
        <f t="shared" si="6"/>
        <v>100.8</v>
      </c>
    </row>
    <row r="13" spans="1:25" ht="14.25" customHeight="1" x14ac:dyDescent="0.25">
      <c r="A13" s="36" t="s">
        <v>12</v>
      </c>
      <c r="B13" s="13" t="s">
        <v>8</v>
      </c>
      <c r="C13" s="46">
        <f t="shared" ref="C13:J13" si="7">C7+MAX(D11:D12)</f>
        <v>160.19999999999999</v>
      </c>
      <c r="D13" s="46">
        <f t="shared" si="7"/>
        <v>154.19999999999999</v>
      </c>
      <c r="E13" s="42">
        <f t="shared" si="7"/>
        <v>147.19999999999999</v>
      </c>
      <c r="F13" s="25">
        <f t="shared" si="7"/>
        <v>142.5</v>
      </c>
      <c r="G13" s="16">
        <f t="shared" si="7"/>
        <v>138.5</v>
      </c>
      <c r="H13" s="16">
        <f t="shared" si="7"/>
        <v>135.6</v>
      </c>
      <c r="I13" s="16">
        <f t="shared" si="7"/>
        <v>133.5</v>
      </c>
      <c r="J13" s="16">
        <f t="shared" si="7"/>
        <v>130.80000000000001</v>
      </c>
      <c r="K13" s="17">
        <f>K7</f>
        <v>28.1</v>
      </c>
    </row>
    <row r="14" spans="1:25" ht="14.25" customHeight="1" x14ac:dyDescent="0.25">
      <c r="A14" s="37"/>
      <c r="B14" s="18" t="s">
        <v>9</v>
      </c>
      <c r="C14" s="19">
        <f t="shared" ref="C14:K14" si="8">C8+MAX($D$11:$D$12)</f>
        <v>148.69999999999999</v>
      </c>
      <c r="D14" s="12">
        <f t="shared" si="8"/>
        <v>146.69999999999999</v>
      </c>
      <c r="E14" s="12">
        <f t="shared" si="8"/>
        <v>145.1</v>
      </c>
      <c r="F14" s="50">
        <f t="shared" si="8"/>
        <v>143.6</v>
      </c>
      <c r="G14" s="23">
        <f t="shared" si="8"/>
        <v>142.5</v>
      </c>
      <c r="H14" s="23">
        <f t="shared" si="8"/>
        <v>141.4</v>
      </c>
      <c r="I14" s="23">
        <f t="shared" si="8"/>
        <v>140.6</v>
      </c>
      <c r="J14" s="23">
        <f t="shared" si="8"/>
        <v>139.9</v>
      </c>
      <c r="K14" s="24">
        <f t="shared" si="8"/>
        <v>139.30000000000001</v>
      </c>
    </row>
    <row r="15" spans="1:25" ht="14.25" customHeight="1" x14ac:dyDescent="0.25">
      <c r="A15" s="36" t="s">
        <v>13</v>
      </c>
      <c r="B15" s="13" t="s">
        <v>8</v>
      </c>
      <c r="C15" s="15">
        <f t="shared" ref="C15:J15" si="9">C7+MAX(D13:D14)</f>
        <v>195.79999999999998</v>
      </c>
      <c r="D15" s="46">
        <f t="shared" si="9"/>
        <v>187.7</v>
      </c>
      <c r="E15" s="47">
        <f t="shared" si="9"/>
        <v>183.2</v>
      </c>
      <c r="F15" s="14">
        <f t="shared" si="9"/>
        <v>181</v>
      </c>
      <c r="G15" s="16">
        <f t="shared" si="9"/>
        <v>177</v>
      </c>
      <c r="H15" s="16">
        <f t="shared" si="9"/>
        <v>174.1</v>
      </c>
      <c r="I15" s="16">
        <f t="shared" si="9"/>
        <v>172</v>
      </c>
      <c r="J15" s="16">
        <f t="shared" si="9"/>
        <v>169.3</v>
      </c>
      <c r="K15" s="17">
        <f>K7</f>
        <v>28.1</v>
      </c>
      <c r="N15" s="11">
        <f>24+N22+N30-N23</f>
        <v>138</v>
      </c>
    </row>
    <row r="16" spans="1:25" ht="14.25" customHeight="1" x14ac:dyDescent="0.25">
      <c r="A16" s="37"/>
      <c r="B16" s="18" t="s">
        <v>9</v>
      </c>
      <c r="C16" s="19">
        <f t="shared" ref="C16:K16" si="10">C8+MAX($D$13:$D$14)</f>
        <v>184.29999999999998</v>
      </c>
      <c r="D16" s="12">
        <f t="shared" si="10"/>
        <v>182.29999999999998</v>
      </c>
      <c r="E16" s="12">
        <f t="shared" si="10"/>
        <v>180.7</v>
      </c>
      <c r="F16" s="12">
        <f t="shared" si="10"/>
        <v>179.2</v>
      </c>
      <c r="G16" s="23">
        <f t="shared" si="10"/>
        <v>178.1</v>
      </c>
      <c r="H16" s="45">
        <f t="shared" si="10"/>
        <v>177</v>
      </c>
      <c r="I16" s="45">
        <f t="shared" si="10"/>
        <v>176.2</v>
      </c>
      <c r="J16" s="23">
        <f t="shared" si="10"/>
        <v>175.5</v>
      </c>
      <c r="K16" s="24">
        <f t="shared" si="10"/>
        <v>174.89999999999998</v>
      </c>
    </row>
    <row r="17" spans="1:16" ht="14.25" customHeight="1" x14ac:dyDescent="0.25">
      <c r="A17" s="36" t="s">
        <v>14</v>
      </c>
      <c r="B17" s="13" t="s">
        <v>8</v>
      </c>
      <c r="C17" s="46">
        <f t="shared" ref="C17:J17" si="11">C7+MAX(D15:D16)</f>
        <v>229.29999999999998</v>
      </c>
      <c r="D17" s="51">
        <f t="shared" si="11"/>
        <v>223.7</v>
      </c>
      <c r="E17" s="14">
        <f t="shared" si="11"/>
        <v>220.6</v>
      </c>
      <c r="F17" s="16">
        <f t="shared" si="11"/>
        <v>216.6</v>
      </c>
      <c r="G17" s="44">
        <f t="shared" si="11"/>
        <v>212.6</v>
      </c>
      <c r="H17" s="44">
        <f t="shared" si="11"/>
        <v>209.7</v>
      </c>
      <c r="I17" s="16">
        <f t="shared" si="11"/>
        <v>207.6</v>
      </c>
      <c r="J17" s="16">
        <f t="shared" si="11"/>
        <v>204.89999999999998</v>
      </c>
      <c r="K17" s="17">
        <f>K7</f>
        <v>28.1</v>
      </c>
    </row>
    <row r="18" spans="1:16" ht="14.25" customHeight="1" x14ac:dyDescent="0.25">
      <c r="A18" s="37"/>
      <c r="B18" s="18" t="s">
        <v>9</v>
      </c>
      <c r="C18" s="19">
        <f t="shared" ref="C18:K18" si="12">C8+MAX($D$15:$D$16)</f>
        <v>217.79999999999998</v>
      </c>
      <c r="D18" s="12">
        <f t="shared" si="12"/>
        <v>215.79999999999998</v>
      </c>
      <c r="E18" s="12">
        <f t="shared" si="12"/>
        <v>214.2</v>
      </c>
      <c r="F18" s="22">
        <f t="shared" si="12"/>
        <v>212.7</v>
      </c>
      <c r="G18" s="22">
        <f t="shared" si="12"/>
        <v>211.6</v>
      </c>
      <c r="H18" s="26">
        <f t="shared" si="12"/>
        <v>210.5</v>
      </c>
      <c r="I18" s="23">
        <f t="shared" si="12"/>
        <v>209.7</v>
      </c>
      <c r="J18" s="23">
        <f t="shared" si="12"/>
        <v>209</v>
      </c>
      <c r="K18" s="24">
        <f t="shared" si="12"/>
        <v>208.39999999999998</v>
      </c>
    </row>
    <row r="19" spans="1:16" ht="14.25" customHeight="1" x14ac:dyDescent="0.25">
      <c r="A19" s="36" t="s">
        <v>15</v>
      </c>
      <c r="B19" s="13" t="s">
        <v>8</v>
      </c>
      <c r="C19" s="15">
        <f t="shared" ref="C19:J19" si="13">C7+MAX(D17:D18)</f>
        <v>265.3</v>
      </c>
      <c r="D19" s="15">
        <f t="shared" si="13"/>
        <v>261.10000000000002</v>
      </c>
      <c r="E19" s="14">
        <f t="shared" si="13"/>
        <v>256.2</v>
      </c>
      <c r="F19" s="43">
        <f t="shared" si="13"/>
        <v>251.1</v>
      </c>
      <c r="G19" s="43">
        <f t="shared" si="13"/>
        <v>246.1</v>
      </c>
      <c r="H19" s="27">
        <f t="shared" si="13"/>
        <v>243.2</v>
      </c>
      <c r="I19" s="27">
        <f t="shared" si="13"/>
        <v>241.1</v>
      </c>
      <c r="J19" s="27">
        <f t="shared" si="13"/>
        <v>238.39999999999998</v>
      </c>
      <c r="K19" s="28">
        <f>K7</f>
        <v>28.1</v>
      </c>
    </row>
    <row r="20" spans="1:16" ht="14.25" customHeight="1" x14ac:dyDescent="0.25">
      <c r="A20" s="37"/>
      <c r="B20" s="18" t="s">
        <v>9</v>
      </c>
      <c r="C20" s="19">
        <f t="shared" ref="C20:K20" si="14">C8+MAX($D$17:$D$18)</f>
        <v>253.79999999999998</v>
      </c>
      <c r="D20" s="12">
        <f t="shared" si="14"/>
        <v>251.79999999999998</v>
      </c>
      <c r="E20" s="12">
        <f t="shared" si="14"/>
        <v>250.2</v>
      </c>
      <c r="F20" s="23">
        <f t="shared" si="14"/>
        <v>248.7</v>
      </c>
      <c r="G20" s="50">
        <f t="shared" si="14"/>
        <v>247.6</v>
      </c>
      <c r="H20" s="23">
        <f t="shared" si="14"/>
        <v>246.5</v>
      </c>
      <c r="I20" s="23">
        <f t="shared" si="14"/>
        <v>245.7</v>
      </c>
      <c r="J20" s="23">
        <f t="shared" si="14"/>
        <v>245</v>
      </c>
      <c r="K20" s="24">
        <f t="shared" si="14"/>
        <v>244.39999999999998</v>
      </c>
    </row>
    <row r="21" spans="1:16" ht="14.25" customHeight="1" x14ac:dyDescent="0.25">
      <c r="A21" s="36" t="s">
        <v>16</v>
      </c>
      <c r="B21" s="13" t="s">
        <v>8</v>
      </c>
      <c r="C21" s="15">
        <f t="shared" ref="C21:J21" si="15">C7+MAX(D19:D20)</f>
        <v>302.70000000000005</v>
      </c>
      <c r="D21" s="15">
        <f t="shared" si="15"/>
        <v>296.7</v>
      </c>
      <c r="E21" s="48">
        <f t="shared" si="15"/>
        <v>290.7</v>
      </c>
      <c r="F21" s="47">
        <f t="shared" si="15"/>
        <v>286.10000000000002</v>
      </c>
      <c r="G21" s="16">
        <f t="shared" si="15"/>
        <v>282.10000000000002</v>
      </c>
      <c r="H21" s="16">
        <f t="shared" si="15"/>
        <v>279.2</v>
      </c>
      <c r="I21" s="16">
        <f t="shared" si="15"/>
        <v>277.10000000000002</v>
      </c>
      <c r="J21" s="16">
        <f t="shared" si="15"/>
        <v>274.39999999999998</v>
      </c>
      <c r="K21" s="17">
        <f>K7</f>
        <v>28.1</v>
      </c>
      <c r="P21" s="11" t="s">
        <v>17</v>
      </c>
    </row>
    <row r="22" spans="1:16" ht="14.25" customHeight="1" x14ac:dyDescent="0.25">
      <c r="A22" s="38"/>
      <c r="B22" s="29" t="s">
        <v>9</v>
      </c>
      <c r="C22" s="30">
        <f t="shared" ref="C22:K22" si="16">C8+MAX($D$19:$D$20)</f>
        <v>291.20000000000005</v>
      </c>
      <c r="D22" s="31">
        <f t="shared" si="16"/>
        <v>289.20000000000005</v>
      </c>
      <c r="E22" s="31">
        <f t="shared" si="16"/>
        <v>287.60000000000002</v>
      </c>
      <c r="F22" s="31">
        <f t="shared" si="16"/>
        <v>286.10000000000002</v>
      </c>
      <c r="G22" s="32">
        <f t="shared" si="16"/>
        <v>285</v>
      </c>
      <c r="H22" s="32">
        <f t="shared" si="16"/>
        <v>283.90000000000003</v>
      </c>
      <c r="I22" s="32">
        <f t="shared" si="16"/>
        <v>283.10000000000002</v>
      </c>
      <c r="J22" s="32">
        <f t="shared" si="16"/>
        <v>282.40000000000003</v>
      </c>
      <c r="K22" s="33">
        <f t="shared" si="16"/>
        <v>281.8</v>
      </c>
      <c r="M22" s="11" t="s">
        <v>18</v>
      </c>
      <c r="N22" s="11">
        <v>48</v>
      </c>
      <c r="P22" s="11">
        <f>E21/8</f>
        <v>36.337499999999999</v>
      </c>
    </row>
    <row r="23" spans="1:16" ht="14.25" customHeight="1" x14ac:dyDescent="0.25">
      <c r="M23" s="11" t="s">
        <v>19</v>
      </c>
      <c r="N23" s="11">
        <v>22.9</v>
      </c>
    </row>
    <row r="24" spans="1:16" ht="14.25" customHeight="1" x14ac:dyDescent="0.25"/>
    <row r="25" spans="1:16" ht="14.25" customHeight="1" x14ac:dyDescent="0.25">
      <c r="B25" s="34"/>
      <c r="E25" s="35" t="s">
        <v>20</v>
      </c>
      <c r="F25" s="35">
        <v>1</v>
      </c>
      <c r="G25" s="35">
        <v>2</v>
      </c>
      <c r="H25" s="35">
        <v>3</v>
      </c>
      <c r="I25" s="35">
        <v>4</v>
      </c>
      <c r="J25" s="35">
        <v>5</v>
      </c>
      <c r="K25" s="35">
        <v>6</v>
      </c>
      <c r="L25" s="35">
        <v>7</v>
      </c>
      <c r="M25" s="35">
        <v>8</v>
      </c>
    </row>
    <row r="26" spans="1:16" ht="14.25" customHeight="1" x14ac:dyDescent="0.25">
      <c r="E26" s="35" t="s">
        <v>21</v>
      </c>
      <c r="F26" s="35" t="s">
        <v>8</v>
      </c>
      <c r="G26" s="49" t="s">
        <v>9</v>
      </c>
      <c r="H26" s="35" t="s">
        <v>8</v>
      </c>
      <c r="I26" s="35" t="s">
        <v>8</v>
      </c>
      <c r="J26" s="49" t="s">
        <v>9</v>
      </c>
      <c r="K26" s="35" t="s">
        <v>8</v>
      </c>
      <c r="L26" s="35" t="s">
        <v>8</v>
      </c>
      <c r="M26" s="35" t="s">
        <v>8</v>
      </c>
    </row>
    <row r="27" spans="1:16" ht="14.25" customHeight="1" x14ac:dyDescent="0.25"/>
    <row r="28" spans="1:16" ht="14.25" customHeight="1" x14ac:dyDescent="0.25">
      <c r="E28" s="35" t="s">
        <v>20</v>
      </c>
      <c r="F28" s="35">
        <v>1</v>
      </c>
      <c r="G28" s="35">
        <v>2</v>
      </c>
      <c r="H28" s="35">
        <v>3</v>
      </c>
      <c r="I28" s="35">
        <v>4</v>
      </c>
      <c r="J28" s="35">
        <v>5</v>
      </c>
      <c r="K28" s="35">
        <v>6</v>
      </c>
      <c r="L28" s="35">
        <v>7</v>
      </c>
      <c r="M28" s="35">
        <v>8</v>
      </c>
    </row>
    <row r="29" spans="1:16" ht="14.25" customHeight="1" x14ac:dyDescent="0.25">
      <c r="E29" s="35" t="s">
        <v>22</v>
      </c>
      <c r="F29" s="35">
        <v>3</v>
      </c>
      <c r="G29" s="35">
        <v>4</v>
      </c>
      <c r="H29" s="35">
        <v>1</v>
      </c>
      <c r="I29" s="35">
        <v>2</v>
      </c>
      <c r="J29" s="35">
        <v>3</v>
      </c>
      <c r="K29" s="35">
        <v>1</v>
      </c>
      <c r="L29" s="35">
        <v>2</v>
      </c>
      <c r="M29" s="35">
        <v>3</v>
      </c>
    </row>
    <row r="30" spans="1:16" ht="14.25" customHeight="1" x14ac:dyDescent="0.25">
      <c r="E30" s="35" t="s">
        <v>5</v>
      </c>
      <c r="F30" s="35">
        <v>11.2</v>
      </c>
      <c r="G30" s="35">
        <v>11.7</v>
      </c>
      <c r="H30" s="35">
        <v>10.8</v>
      </c>
      <c r="I30" s="35">
        <v>11</v>
      </c>
      <c r="J30" s="35">
        <v>11.2</v>
      </c>
      <c r="K30" s="35">
        <v>10.8</v>
      </c>
      <c r="L30" s="35">
        <v>11</v>
      </c>
      <c r="M30" s="35">
        <v>11.2</v>
      </c>
      <c r="N30" s="11">
        <f>SUM(F30:M30)</f>
        <v>88.9</v>
      </c>
      <c r="O30" s="11" t="s">
        <v>23</v>
      </c>
    </row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A19:A20"/>
    <mergeCell ref="A21:A22"/>
    <mergeCell ref="L4:M4"/>
    <mergeCell ref="A7:A8"/>
    <mergeCell ref="A9:A10"/>
    <mergeCell ref="A11:A12"/>
    <mergeCell ref="A13:A14"/>
    <mergeCell ref="A15:A16"/>
    <mergeCell ref="A17:A1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Woody</cp:lastModifiedBy>
  <dcterms:created xsi:type="dcterms:W3CDTF">2022-09-03T06:47:34Z</dcterms:created>
  <dcterms:modified xsi:type="dcterms:W3CDTF">2023-10-24T09:51:42Z</dcterms:modified>
</cp:coreProperties>
</file>