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035" windowHeight="3600" activeTab="2"/>
  </bookViews>
  <sheets>
    <sheet name="Settings" sheetId="1" r:id="rId1"/>
    <sheet name="Calibration" sheetId="2" r:id="rId2"/>
    <sheet name="Stepped-Sine" sheetId="3" r:id="rId3"/>
    <sheet name="Periodic" sheetId="4" r:id="rId4"/>
    <sheet name="Triggered" sheetId="5" r:id="rId5"/>
    <sheet name="Logging" sheetId="6" r:id="rId6"/>
  </sheets>
  <calcPr calcId="125725"/>
</workbook>
</file>

<file path=xl/calcChain.xml><?xml version="1.0" encoding="utf-8"?>
<calcChain xmlns="http://schemas.openxmlformats.org/spreadsheetml/2006/main">
  <c r="C4" i="1"/>
  <c r="H39" i="2"/>
  <c r="H38"/>
  <c r="H37"/>
  <c r="H36"/>
  <c r="H35"/>
  <c r="H34"/>
  <c r="H33"/>
  <c r="H32"/>
  <c r="H31"/>
  <c r="H30"/>
  <c r="H40"/>
  <c r="H41"/>
  <c r="H42"/>
  <c r="H43"/>
  <c r="G25"/>
  <c r="H25"/>
  <c r="G24"/>
  <c r="G23"/>
  <c r="H23"/>
  <c r="H24"/>
  <c r="H26"/>
  <c r="H27"/>
  <c r="H28"/>
  <c r="H29"/>
  <c r="W2" i="1"/>
  <c r="H5" i="2"/>
  <c r="G19"/>
  <c r="H19"/>
  <c r="G18"/>
  <c r="H18"/>
  <c r="H20"/>
  <c r="H21"/>
  <c r="H22"/>
  <c r="H17"/>
  <c r="H16"/>
  <c r="H15"/>
  <c r="H14"/>
  <c r="H6"/>
  <c r="H11"/>
  <c r="H9"/>
  <c r="H12"/>
  <c r="H13"/>
  <c r="H10"/>
  <c r="H7"/>
  <c r="H8"/>
</calcChain>
</file>

<file path=xl/comments1.xml><?xml version="1.0" encoding="utf-8"?>
<comments xmlns="http://schemas.openxmlformats.org/spreadsheetml/2006/main">
  <authors>
    <author>thab</author>
  </authors>
  <commentList>
    <comment ref="E17" authorId="0">
      <text>
        <r>
          <rPr>
            <sz val="9"/>
            <color indexed="81"/>
            <rFont val="Tahoma"/>
            <family val="2"/>
          </rPr>
          <t xml:space="preserve">Insert a list of frequencies or name of Matlab function that outputs frequency list.
A frequency list may be: '[15:.1:200]. Don't forget the ' (prime) that tells Excel that
'[15:.1:200] is a text string for evaluation in Matlab. The frequencies are in Hertz.
You may provide a Matlab function that gives the frequency array, e.g. </t>
        </r>
        <r>
          <rPr>
            <i/>
            <sz val="9"/>
            <color indexed="81"/>
            <rFont val="Tahoma"/>
            <family val="2"/>
          </rPr>
          <t xml:space="preserve">freqlist </t>
        </r>
        <r>
          <rPr>
            <sz val="9"/>
            <color indexed="81"/>
            <rFont val="Tahoma"/>
            <family val="2"/>
          </rPr>
          <t xml:space="preserve">if you have a function called by freqs=freqlist; in the Matlab path.
</t>
        </r>
      </text>
    </comment>
    <comment ref="E18" authorId="0">
      <text>
        <r>
          <rPr>
            <sz val="9"/>
            <color indexed="81"/>
            <rFont val="Tahoma"/>
            <family val="2"/>
          </rPr>
          <t xml:space="preserve">Insert a list of frequencies or name of Matlab function that outputs frequency list.
A frequency list may be: '[15:.1:200]. Don't forget the ' (prime) that tells Excel that
'[15:.1:200] is a text string for evaluation in Matlab. The frequencies are in Hertz.
You may provide a Matlab function that gives the frequency array, e.g. </t>
        </r>
        <r>
          <rPr>
            <i/>
            <sz val="9"/>
            <color indexed="81"/>
            <rFont val="Tahoma"/>
            <family val="2"/>
          </rPr>
          <t xml:space="preserve">freqlist </t>
        </r>
        <r>
          <rPr>
            <sz val="9"/>
            <color indexed="81"/>
            <rFont val="Tahoma"/>
            <family val="2"/>
          </rPr>
          <t xml:space="preserve">if you have a function called by freqs=freqlist; in the Matlab path.
</t>
        </r>
      </text>
    </comment>
  </commentList>
</comments>
</file>

<file path=xl/comments2.xml><?xml version="1.0" encoding="utf-8"?>
<comments xmlns="http://schemas.openxmlformats.org/spreadsheetml/2006/main">
  <authors>
    <author>thab</author>
  </authors>
  <commentList>
    <comment ref="E3" authorId="0">
      <text>
        <r>
          <rPr>
            <sz val="9"/>
            <color indexed="81"/>
            <rFont val="Tahoma"/>
            <family val="2"/>
          </rPr>
          <t>Give a Matlab function call here to a user supplied function that returns the periodic signal.
Examples:
1.
nidaq_chirp(5,3,350);% Gives a chirp signal with lowest frequency 5Hz swept to 350Hz over 3s.
2.
nidaq_noise(5,400,1/51200,3);%Gives a broadband noise signal with cut-on at 5Hz, cut-off at 400Hz using
samping frequency 51200Hz in a 3s long signal.</t>
        </r>
      </text>
    </comment>
    <comment ref="E22" authorId="0">
      <text>
        <r>
          <rPr>
            <sz val="9"/>
            <color indexed="81"/>
            <rFont val="Tahoma"/>
            <family val="2"/>
          </rPr>
          <t>Give a Matlab function call here to a user supplied function that returns the periodic signal.
Examples:
1.
nidaq_chirp(5,3,350);% Gives a chirp signal with lowest frequency 5Hz swept to 350Hz over 3s.
2.
nidaq_noise(5,400,1/51200,3);%Gives a broadband noise signal with cut-on at 5Hz, cut-off at 400Hz using
samping frequency 51200Hz in a 3s long signal.</t>
        </r>
      </text>
    </comment>
  </commentList>
</comments>
</file>

<file path=xl/sharedStrings.xml><?xml version="1.0" encoding="utf-8"?>
<sst xmlns="http://schemas.openxmlformats.org/spreadsheetml/2006/main" count="465" uniqueCount="173">
  <si>
    <t>Hz</t>
  </si>
  <si>
    <t>Volt</t>
  </si>
  <si>
    <t>Ch 2:</t>
  </si>
  <si>
    <t>Ch 1:</t>
  </si>
  <si>
    <t>Ch 3:</t>
  </si>
  <si>
    <t>Ch 4:</t>
  </si>
  <si>
    <t>IEPE</t>
  </si>
  <si>
    <t>AC</t>
  </si>
  <si>
    <t>DC</t>
  </si>
  <si>
    <t>Range [V]</t>
  </si>
  <si>
    <t>Save spreadsheet for changes to take effect!</t>
  </si>
  <si>
    <t>Test type:</t>
  </si>
  <si>
    <t>Sample Rate:</t>
  </si>
  <si>
    <t>Stepped Sine</t>
  </si>
  <si>
    <t>Stepped Sine Setup</t>
  </si>
  <si>
    <t>On</t>
  </si>
  <si>
    <t>Off</t>
  </si>
  <si>
    <r>
      <t>Type</t>
    </r>
    <r>
      <rPr>
        <b/>
        <vertAlign val="superscript"/>
        <sz val="11"/>
        <color indexed="8"/>
        <rFont val="Calibri"/>
        <family val="2"/>
      </rPr>
      <t>1</t>
    </r>
  </si>
  <si>
    <t>No</t>
  </si>
  <si>
    <t>Yes</t>
  </si>
  <si>
    <t>Footnotes:</t>
  </si>
  <si>
    <r>
      <t>Frequency list</t>
    </r>
    <r>
      <rPr>
        <vertAlign val="super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>:</t>
    </r>
  </si>
  <si>
    <t>Footnote:</t>
  </si>
  <si>
    <r>
      <t xml:space="preserve">1. Any Matlab syntax expression, e.g. 20:0.5:100 or </t>
    </r>
    <r>
      <rPr>
        <i/>
        <sz val="11"/>
        <color indexed="8"/>
        <rFont val="Calibri"/>
        <family val="2"/>
      </rPr>
      <t>freqlist</t>
    </r>
  </si>
  <si>
    <r>
      <t xml:space="preserve">where </t>
    </r>
    <r>
      <rPr>
        <i/>
        <sz val="11"/>
        <color indexed="8"/>
        <rFont val="Calibri"/>
        <family val="2"/>
      </rPr>
      <t>freqlist</t>
    </r>
    <r>
      <rPr>
        <sz val="11"/>
        <color theme="1"/>
        <rFont val="Calibri"/>
        <family val="2"/>
        <scheme val="minor"/>
      </rPr>
      <t xml:space="preserve"> is name of Matlab function giving array</t>
    </r>
  </si>
  <si>
    <r>
      <t>Repeats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:</t>
    </r>
  </si>
  <si>
    <r>
      <t>Initiation repeats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:</t>
    </r>
  </si>
  <si>
    <t>2. The number of times the random data output sequence is repeated</t>
  </si>
  <si>
    <t>3. The number of initation repeats before quasi-stationarity</t>
  </si>
  <si>
    <t>Burst</t>
  </si>
  <si>
    <t>Pseudo</t>
  </si>
  <si>
    <t>1. A valid Matlab function name of a function returning data arrays</t>
  </si>
  <si>
    <t>[s]</t>
  </si>
  <si>
    <t>Logging</t>
  </si>
  <si>
    <t>Logging Setup</t>
  </si>
  <si>
    <r>
      <t>Recording duration after trigger</t>
    </r>
    <r>
      <rPr>
        <sz val="11"/>
        <color theme="1"/>
        <rFont val="Calibri"/>
        <family val="2"/>
        <scheme val="minor"/>
      </rPr>
      <t>:</t>
    </r>
  </si>
  <si>
    <t>PCB</t>
  </si>
  <si>
    <t>Acc</t>
  </si>
  <si>
    <t>1. Acc = accelerometer, Load = load cell, Strain = strain sensor</t>
  </si>
  <si>
    <r>
      <t>Model</t>
    </r>
    <r>
      <rPr>
        <b/>
        <vertAlign val="superscript"/>
        <sz val="11"/>
        <color indexed="8"/>
        <rFont val="Calibri"/>
        <family val="2"/>
      </rPr>
      <t>2</t>
    </r>
  </si>
  <si>
    <r>
      <t>Serial</t>
    </r>
    <r>
      <rPr>
        <b/>
        <vertAlign val="superscript"/>
        <sz val="11"/>
        <color indexed="8"/>
        <rFont val="Calibri"/>
        <family val="2"/>
      </rPr>
      <t>3</t>
    </r>
  </si>
  <si>
    <t>3.  Serial number given by manufacturer</t>
  </si>
  <si>
    <t>2. Model name given by manufacturer</t>
  </si>
  <si>
    <t>352C22</t>
  </si>
  <si>
    <t>Manufacturer</t>
  </si>
  <si>
    <r>
      <t>Calibration</t>
    </r>
    <r>
      <rPr>
        <b/>
        <vertAlign val="superscript"/>
        <sz val="11"/>
        <color indexed="8"/>
        <rFont val="Calibri"/>
        <family val="2"/>
      </rPr>
      <t>4</t>
    </r>
  </si>
  <si>
    <r>
      <t>Date</t>
    </r>
    <r>
      <rPr>
        <b/>
        <vertAlign val="superscript"/>
        <sz val="11"/>
        <color indexed="8"/>
        <rFont val="Calibri"/>
        <family val="2"/>
      </rPr>
      <t>6</t>
    </r>
  </si>
  <si>
    <r>
      <t>Inverted</t>
    </r>
    <r>
      <rPr>
        <b/>
        <vertAlign val="superscript"/>
        <sz val="11"/>
        <color indexed="8"/>
        <rFont val="Calibri"/>
        <family val="2"/>
      </rPr>
      <t>5</t>
    </r>
  </si>
  <si>
    <t>6. Calibration date</t>
  </si>
  <si>
    <t>Calibration settings for available sensors</t>
  </si>
  <si>
    <t>Comment</t>
  </si>
  <si>
    <t>Load</t>
  </si>
  <si>
    <t>Brüel&amp;Kjaer</t>
  </si>
  <si>
    <t>With B&amp;K 2647B Charge/IEPE converter</t>
  </si>
  <si>
    <r>
      <t>Amplitude list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:</t>
    </r>
  </si>
  <si>
    <t xml:space="preserve"> to length of Frequency list</t>
  </si>
  <si>
    <t>2. A scalar amplitude value or a list with length corresponding</t>
  </si>
  <si>
    <t>Active</t>
  </si>
  <si>
    <t>-</t>
  </si>
  <si>
    <t>Other</t>
  </si>
  <si>
    <t>Generic</t>
  </si>
  <si>
    <t xml:space="preserve">   Name</t>
  </si>
  <si>
    <r>
      <t>Serial #</t>
    </r>
    <r>
      <rPr>
        <b/>
        <vertAlign val="superscript"/>
        <sz val="11"/>
        <color indexed="8"/>
        <rFont val="Calibri"/>
        <family val="2"/>
      </rPr>
      <t>1</t>
    </r>
  </si>
  <si>
    <r>
      <t>Type</t>
    </r>
    <r>
      <rPr>
        <b/>
        <vertAlign val="superscript"/>
        <sz val="11"/>
        <color indexed="8"/>
        <rFont val="Calibri"/>
        <family val="2"/>
      </rPr>
      <t>2</t>
    </r>
  </si>
  <si>
    <r>
      <t>Coupling</t>
    </r>
    <r>
      <rPr>
        <b/>
        <vertAlign val="superscript"/>
        <sz val="11"/>
        <color indexed="8"/>
        <rFont val="Calibri"/>
        <family val="2"/>
      </rPr>
      <t>3</t>
    </r>
  </si>
  <si>
    <r>
      <rPr>
        <b/>
        <sz val="11"/>
        <color indexed="8"/>
        <rFont val="Calibri"/>
        <family val="2"/>
      </rPr>
      <t>Reference</t>
    </r>
    <r>
      <rPr>
        <b/>
        <vertAlign val="superscript"/>
        <sz val="11"/>
        <color indexed="8"/>
        <rFont val="Calibri"/>
        <family val="2"/>
      </rPr>
      <t>4</t>
    </r>
  </si>
  <si>
    <t>1. Serial number of sensor fittet to channel</t>
  </si>
  <si>
    <t>2. Type. Passive (Volt) with voltage sensing or active with IEPE constant current feed</t>
  </si>
  <si>
    <t>3. Coupling. DC coupling without filter or AC coupling with DC filter</t>
  </si>
  <si>
    <t>4. Reference channel (recording stimulus) or not (recording response)</t>
  </si>
  <si>
    <t>4472B</t>
  </si>
  <si>
    <t>Ch 5:</t>
  </si>
  <si>
    <t>Ch 6:</t>
  </si>
  <si>
    <t>Ch 7:</t>
  </si>
  <si>
    <t>Ch 8:</t>
  </si>
  <si>
    <t>Ch 9:</t>
  </si>
  <si>
    <t>Ch 10:</t>
  </si>
  <si>
    <t>Ch 11:</t>
  </si>
  <si>
    <t>Ch 12:</t>
  </si>
  <si>
    <t>Ch 13:</t>
  </si>
  <si>
    <t>Ch 14:</t>
  </si>
  <si>
    <t>Ch 15:</t>
  </si>
  <si>
    <t>Ch 16:</t>
  </si>
  <si>
    <t>Ch 17:</t>
  </si>
  <si>
    <t>Ch 18:</t>
  </si>
  <si>
    <t>Ch 19:</t>
  </si>
  <si>
    <t>Ch 20:</t>
  </si>
  <si>
    <t>Ch 21:</t>
  </si>
  <si>
    <t>Ch 22:</t>
  </si>
  <si>
    <t>Ch 23:</t>
  </si>
  <si>
    <t>Ch 24:</t>
  </si>
  <si>
    <t>Ch 25:</t>
  </si>
  <si>
    <t>Ch 26:</t>
  </si>
  <si>
    <t>Ch 27:</t>
  </si>
  <si>
    <t>Ch 28:</t>
  </si>
  <si>
    <t>Ch 29:</t>
  </si>
  <si>
    <t>Ch 30:</t>
  </si>
  <si>
    <t>Ch 31:</t>
  </si>
  <si>
    <t>Ch 32:</t>
  </si>
  <si>
    <t>Ch 33:</t>
  </si>
  <si>
    <t>Ch 34:</t>
  </si>
  <si>
    <t>Sensors from Calibration chart</t>
  </si>
  <si>
    <t>333B32</t>
  </si>
  <si>
    <t>Basic Settings for the National Instruments DAQ (nidaq adaptor)</t>
  </si>
  <si>
    <t>PXIe slot</t>
  </si>
  <si>
    <t>PXIe board</t>
  </si>
  <si>
    <t>Number of channels:</t>
  </si>
  <si>
    <t>5. Inverted calibration factor Unit/Volt</t>
  </si>
  <si>
    <t>4. Calibration factor given as Volt/Unit. Unit is SI unit</t>
  </si>
  <si>
    <t>Acc1</t>
  </si>
  <si>
    <t>Acc2</t>
  </si>
  <si>
    <t>Acc3</t>
  </si>
  <si>
    <t>Periodic Excitation Setup</t>
  </si>
  <si>
    <r>
      <t>Periodic sequence function</t>
    </r>
    <r>
      <rPr>
        <vertAlign val="super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>:</t>
    </r>
  </si>
  <si>
    <t>Periodic</t>
  </si>
  <si>
    <t>Triggered</t>
  </si>
  <si>
    <r>
      <t>Max amplitude</t>
    </r>
    <r>
      <rPr>
        <vertAlign val="superscript"/>
        <sz val="11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:</t>
    </r>
  </si>
  <si>
    <r>
      <t>Cycle duration</t>
    </r>
    <r>
      <rPr>
        <vertAlign val="superscript"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>:</t>
    </r>
  </si>
  <si>
    <t>4. Signal is scaled to give maximum amplitude according to this number</t>
  </si>
  <si>
    <t>5. The duration of the periodic cycle. In seconds.</t>
  </si>
  <si>
    <r>
      <t xml:space="preserve">     time and load (i.e. Called by: </t>
    </r>
    <r>
      <rPr>
        <i/>
        <sz val="11"/>
        <color indexed="8"/>
        <rFont val="Calibri"/>
        <family val="2"/>
      </rPr>
      <t>[t,load]=function_name</t>
    </r>
    <r>
      <rPr>
        <sz val="11"/>
        <color theme="1"/>
        <rFont val="Calibri"/>
        <family val="2"/>
        <scheme val="minor"/>
      </rPr>
      <t>), see e.g.</t>
    </r>
  </si>
  <si>
    <t>FRF cut-off [Hz]:</t>
  </si>
  <si>
    <r>
      <t xml:space="preserve">     </t>
    </r>
    <r>
      <rPr>
        <i/>
        <sz val="11"/>
        <color indexed="8"/>
        <rFont val="Calibri"/>
        <family val="2"/>
      </rPr>
      <t>nidaq_chirp.m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indexed="8"/>
        <rFont val="Calibri"/>
        <family val="2"/>
      </rPr>
      <t>nidaq_noise.m</t>
    </r>
  </si>
  <si>
    <t>Acc4</t>
  </si>
  <si>
    <t>Acc5</t>
  </si>
  <si>
    <t>Acc6</t>
  </si>
  <si>
    <t>Triggered Data Recording Setup</t>
  </si>
  <si>
    <r>
      <t>Recording duration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:</t>
    </r>
  </si>
  <si>
    <t>[V]</t>
  </si>
  <si>
    <r>
      <t>Trigger method</t>
    </r>
    <r>
      <rPr>
        <vertAlign val="super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>:</t>
    </r>
  </si>
  <si>
    <r>
      <t>Trigger evaluation function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:</t>
    </r>
  </si>
  <si>
    <r>
      <t>Source strength limit</t>
    </r>
    <r>
      <rPr>
        <vertAlign val="superscript"/>
        <sz val="11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:</t>
    </r>
  </si>
  <si>
    <t>Signal driven</t>
  </si>
  <si>
    <t>External trigger</t>
  </si>
  <si>
    <t>2. A valid Matlab function name of a function returning Triggering option data,</t>
  </si>
  <si>
    <t>3. The duration the data recording (overrun if TrigObj.T is set)</t>
  </si>
  <si>
    <t>4. Source limit for system protection</t>
  </si>
  <si>
    <t>Trigger channel:</t>
  </si>
  <si>
    <t>1. Trigging may be on signal condition (evaluated by the Trigger Evaluation Function)</t>
  </si>
  <si>
    <t xml:space="preserve">      or by external program trigger as evaluated by the Trigger Evaluation Function.</t>
  </si>
  <si>
    <r>
      <t xml:space="preserve">     i.e. Called by: </t>
    </r>
    <r>
      <rPr>
        <i/>
        <sz val="11"/>
        <color indexed="8"/>
        <rFont val="Calibri"/>
        <family val="2"/>
      </rPr>
      <t>TrigObj</t>
    </r>
    <r>
      <rPr>
        <i/>
        <sz val="11"/>
        <color indexed="8"/>
        <rFont val="Calibri"/>
        <family val="2"/>
      </rPr>
      <t>=function_name</t>
    </r>
    <r>
      <rPr>
        <i/>
        <sz val="11"/>
        <color indexed="8"/>
        <rFont val="Calibri"/>
        <family val="2"/>
      </rPr>
      <t>).</t>
    </r>
    <r>
      <rPr>
        <sz val="11"/>
        <color indexed="8"/>
        <rFont val="Calibri"/>
        <family val="2"/>
      </rPr>
      <t xml:space="preserve"> See example functions.</t>
    </r>
  </si>
  <si>
    <t>nidaq_trigger_fcn_template</t>
  </si>
  <si>
    <t>nidaq_chirp(10,5,450)</t>
  </si>
  <si>
    <t>nidaq_chirp(10,5,350)</t>
  </si>
  <si>
    <t>Acc7</t>
  </si>
  <si>
    <t>Acc8</t>
  </si>
  <si>
    <t>Acc9</t>
  </si>
  <si>
    <t>Acc10</t>
  </si>
  <si>
    <t>Acc11</t>
  </si>
  <si>
    <t>Acc12</t>
  </si>
  <si>
    <t>Acc13</t>
  </si>
  <si>
    <t>Acc14</t>
  </si>
  <si>
    <t>Acc15</t>
  </si>
  <si>
    <t>Acc16</t>
  </si>
  <si>
    <t>Acc17</t>
  </si>
  <si>
    <t>Acc18</t>
  </si>
  <si>
    <t>Acc19</t>
  </si>
  <si>
    <t>Acc20</t>
  </si>
  <si>
    <t>Acc21</t>
  </si>
  <si>
    <t>PhaseRef1</t>
  </si>
  <si>
    <t>PhaseRef2</t>
  </si>
  <si>
    <t>PhaseRef3</t>
  </si>
  <si>
    <t>PhaseRef4</t>
  </si>
  <si>
    <t>[800:0.5:1400]</t>
  </si>
  <si>
    <t>[500:0.5:800]</t>
  </si>
  <si>
    <t>Regular</t>
  </si>
  <si>
    <t>High freq</t>
  </si>
  <si>
    <t>Mid freq</t>
  </si>
  <si>
    <t>Low freq</t>
  </si>
  <si>
    <t>[15:0.5:70]</t>
  </si>
  <si>
    <t>[30:.2:60 60.25:.25:1000]</t>
  </si>
  <si>
    <t>[30:.2:60 60.25:.25:1000];</t>
  </si>
  <si>
    <t>0.04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</si>
</sst>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E+00"/>
    <numFmt numFmtId="167" formatCode="0.000E+00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2"/>
      <color indexed="9"/>
      <name val="Calibri"/>
      <family val="2"/>
    </font>
    <font>
      <sz val="14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8" fillId="2" borderId="0" xfId="0" applyFont="1" applyFill="1"/>
    <xf numFmtId="0" fontId="7" fillId="4" borderId="1" xfId="0" applyFont="1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right"/>
    </xf>
    <xf numFmtId="0" fontId="0" fillId="4" borderId="1" xfId="0" applyFill="1" applyBorder="1"/>
    <xf numFmtId="0" fontId="0" fillId="4" borderId="4" xfId="0" applyFill="1" applyBorder="1" applyAlignment="1">
      <alignment horizontal="right"/>
    </xf>
    <xf numFmtId="0" fontId="0" fillId="4" borderId="5" xfId="0" applyFill="1" applyBorder="1"/>
    <xf numFmtId="0" fontId="0" fillId="4" borderId="6" xfId="0" applyFill="1" applyBorder="1" applyAlignment="1">
      <alignment horizontal="right"/>
    </xf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/>
    <xf numFmtId="0" fontId="0" fillId="4" borderId="4" xfId="0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6" fillId="0" borderId="0" xfId="0" applyFont="1"/>
    <xf numFmtId="0" fontId="9" fillId="5" borderId="0" xfId="0" applyFont="1" applyFill="1"/>
    <xf numFmtId="164" fontId="0" fillId="3" borderId="0" xfId="0" applyNumberFormat="1" applyFill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3" borderId="0" xfId="0" quotePrefix="1" applyFill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0" fillId="4" borderId="2" xfId="0" applyFill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7" borderId="0" xfId="0" quotePrefix="1" applyFill="1" applyAlignment="1">
      <alignment horizontal="right"/>
    </xf>
    <xf numFmtId="0" fontId="0" fillId="3" borderId="0" xfId="0" applyFill="1" applyAlignment="1">
      <alignment horizontal="left"/>
    </xf>
    <xf numFmtId="0" fontId="15" fillId="3" borderId="0" xfId="0" applyFon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0" borderId="0" xfId="0" quotePrefix="1"/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workbookViewId="0">
      <selection activeCell="C6" sqref="C6"/>
    </sheetView>
  </sheetViews>
  <sheetFormatPr defaultRowHeight="15"/>
  <cols>
    <col min="2" max="3" width="12.7109375" customWidth="1"/>
    <col min="4" max="8" width="10.7109375" customWidth="1"/>
    <col min="9" max="9" width="9.7109375" customWidth="1"/>
    <col min="10" max="10" width="11.85546875" customWidth="1"/>
    <col min="11" max="11" width="20.85546875" customWidth="1"/>
    <col min="13" max="13" width="14.5703125" customWidth="1"/>
    <col min="23" max="23" width="27.42578125" customWidth="1"/>
  </cols>
  <sheetData>
    <row r="1" spans="1:23" ht="15.75">
      <c r="A1" s="3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23" t="s">
        <v>1</v>
      </c>
      <c r="R1" s="23" t="s">
        <v>7</v>
      </c>
      <c r="S1" s="23">
        <v>10</v>
      </c>
      <c r="T1" s="23" t="s">
        <v>13</v>
      </c>
      <c r="U1" s="23" t="s">
        <v>15</v>
      </c>
      <c r="V1" s="23" t="s">
        <v>18</v>
      </c>
      <c r="W1" s="63" t="s">
        <v>101</v>
      </c>
    </row>
    <row r="2" spans="1:23" ht="18.75">
      <c r="A2" s="3"/>
      <c r="B2" s="1"/>
      <c r="C2" s="1"/>
      <c r="D2" s="1"/>
      <c r="E2" s="1"/>
      <c r="F2" s="1"/>
      <c r="G2" s="1"/>
      <c r="H2" s="60" t="s">
        <v>10</v>
      </c>
      <c r="I2" s="60"/>
      <c r="J2" s="61"/>
      <c r="K2" s="61"/>
      <c r="L2" s="1"/>
      <c r="M2" s="1"/>
      <c r="N2" s="1"/>
      <c r="Q2" s="23" t="s">
        <v>6</v>
      </c>
      <c r="R2" s="23" t="s">
        <v>8</v>
      </c>
      <c r="S2" s="23">
        <v>100</v>
      </c>
      <c r="T2" s="23" t="s">
        <v>114</v>
      </c>
      <c r="U2" s="23" t="s">
        <v>16</v>
      </c>
      <c r="V2" s="23" t="s">
        <v>19</v>
      </c>
      <c r="W2" s="64" t="str">
        <f>Calibration!E4</f>
        <v>Other</v>
      </c>
    </row>
    <row r="3" spans="1:23">
      <c r="A3" s="1"/>
      <c r="B3" s="7" t="s">
        <v>11</v>
      </c>
      <c r="C3" s="49" t="s">
        <v>13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T3" s="23" t="s">
        <v>115</v>
      </c>
      <c r="W3" s="64">
        <v>117991</v>
      </c>
    </row>
    <row r="4" spans="1:23">
      <c r="A4" s="1"/>
      <c r="B4" s="9" t="s">
        <v>12</v>
      </c>
      <c r="C4" s="5">
        <f>51200</f>
        <v>51200</v>
      </c>
      <c r="D4" s="6" t="s">
        <v>0</v>
      </c>
      <c r="E4" s="6" t="s">
        <v>106</v>
      </c>
      <c r="F4" s="6"/>
      <c r="G4" s="62">
        <v>34</v>
      </c>
      <c r="H4" s="6"/>
      <c r="I4" s="6"/>
      <c r="J4" s="6"/>
      <c r="K4" s="6"/>
      <c r="L4" s="13"/>
      <c r="M4" s="1"/>
      <c r="N4" s="1"/>
      <c r="T4" s="23" t="s">
        <v>33</v>
      </c>
      <c r="W4" s="64">
        <v>117992</v>
      </c>
    </row>
    <row r="5" spans="1:23" ht="17.25">
      <c r="A5" s="1"/>
      <c r="B5" s="10"/>
      <c r="C5" s="47" t="s">
        <v>62</v>
      </c>
      <c r="D5" s="26" t="s">
        <v>63</v>
      </c>
      <c r="E5" s="26" t="s">
        <v>64</v>
      </c>
      <c r="F5" s="4" t="s">
        <v>9</v>
      </c>
      <c r="G5" s="26" t="s">
        <v>57</v>
      </c>
      <c r="H5" s="52" t="s">
        <v>65</v>
      </c>
      <c r="I5" s="59" t="s">
        <v>104</v>
      </c>
      <c r="J5" s="59" t="s">
        <v>105</v>
      </c>
      <c r="K5" s="55" t="s">
        <v>61</v>
      </c>
      <c r="L5" s="14"/>
      <c r="M5" s="1"/>
      <c r="N5" s="1"/>
      <c r="W5" s="64">
        <v>118265</v>
      </c>
    </row>
    <row r="6" spans="1:23">
      <c r="A6" s="1"/>
      <c r="B6" s="28" t="s">
        <v>3</v>
      </c>
      <c r="C6" s="46">
        <v>10083</v>
      </c>
      <c r="D6" s="2" t="s">
        <v>6</v>
      </c>
      <c r="E6" s="2" t="s">
        <v>7</v>
      </c>
      <c r="F6" s="2">
        <v>10</v>
      </c>
      <c r="G6" s="2" t="s">
        <v>19</v>
      </c>
      <c r="H6" s="54" t="s">
        <v>19</v>
      </c>
      <c r="I6" s="46">
        <v>2</v>
      </c>
      <c r="J6" s="54" t="s">
        <v>70</v>
      </c>
      <c r="K6" s="56" t="s">
        <v>51</v>
      </c>
      <c r="L6" s="14"/>
      <c r="M6" s="1"/>
      <c r="N6" s="1"/>
      <c r="W6" s="64">
        <v>118266</v>
      </c>
    </row>
    <row r="7" spans="1:23">
      <c r="A7" s="1"/>
      <c r="B7" s="28" t="s">
        <v>2</v>
      </c>
      <c r="C7" s="48">
        <v>140600</v>
      </c>
      <c r="D7" s="2" t="s">
        <v>6</v>
      </c>
      <c r="E7" s="2" t="s">
        <v>7</v>
      </c>
      <c r="F7" s="2">
        <v>10</v>
      </c>
      <c r="G7" s="2" t="s">
        <v>19</v>
      </c>
      <c r="H7" s="53" t="s">
        <v>18</v>
      </c>
      <c r="I7" s="48">
        <v>2</v>
      </c>
      <c r="J7" s="53" t="s">
        <v>70</v>
      </c>
      <c r="K7" s="57" t="s">
        <v>109</v>
      </c>
      <c r="L7" s="14"/>
      <c r="M7" s="1"/>
      <c r="N7" s="1"/>
      <c r="W7" s="64">
        <v>118267</v>
      </c>
    </row>
    <row r="8" spans="1:23">
      <c r="A8" s="1"/>
      <c r="B8" s="28" t="s">
        <v>4</v>
      </c>
      <c r="C8" s="48">
        <v>106121</v>
      </c>
      <c r="D8" s="2" t="s">
        <v>6</v>
      </c>
      <c r="E8" s="2" t="s">
        <v>7</v>
      </c>
      <c r="F8" s="2">
        <v>10</v>
      </c>
      <c r="G8" s="2" t="s">
        <v>19</v>
      </c>
      <c r="H8" s="53" t="s">
        <v>18</v>
      </c>
      <c r="I8" s="48">
        <v>2</v>
      </c>
      <c r="J8" s="53" t="s">
        <v>70</v>
      </c>
      <c r="K8" s="57" t="s">
        <v>110</v>
      </c>
      <c r="L8" s="14"/>
      <c r="M8" s="1"/>
      <c r="N8" s="1"/>
      <c r="W8" s="64">
        <v>118268</v>
      </c>
    </row>
    <row r="9" spans="1:23">
      <c r="A9" s="1"/>
      <c r="B9" s="28" t="s">
        <v>5</v>
      </c>
      <c r="C9" s="48">
        <v>118270</v>
      </c>
      <c r="D9" s="2" t="s">
        <v>6</v>
      </c>
      <c r="E9" s="2" t="s">
        <v>7</v>
      </c>
      <c r="F9" s="2">
        <v>10</v>
      </c>
      <c r="G9" s="2" t="s">
        <v>19</v>
      </c>
      <c r="H9" s="53" t="s">
        <v>18</v>
      </c>
      <c r="I9" s="48">
        <v>2</v>
      </c>
      <c r="J9" s="53" t="s">
        <v>70</v>
      </c>
      <c r="K9" s="57" t="s">
        <v>111</v>
      </c>
      <c r="L9" s="14"/>
      <c r="M9" s="1"/>
      <c r="N9" s="1"/>
      <c r="W9" s="64">
        <v>118269</v>
      </c>
    </row>
    <row r="10" spans="1:23">
      <c r="A10" s="1"/>
      <c r="B10" s="28" t="s">
        <v>71</v>
      </c>
      <c r="C10" s="48">
        <v>118268</v>
      </c>
      <c r="D10" s="2" t="s">
        <v>6</v>
      </c>
      <c r="E10" s="2" t="s">
        <v>7</v>
      </c>
      <c r="F10" s="2">
        <v>10</v>
      </c>
      <c r="G10" s="2" t="s">
        <v>19</v>
      </c>
      <c r="H10" s="53" t="s">
        <v>18</v>
      </c>
      <c r="I10" s="48">
        <v>2</v>
      </c>
      <c r="J10" s="53" t="s">
        <v>70</v>
      </c>
      <c r="K10" s="57" t="s">
        <v>123</v>
      </c>
      <c r="L10" s="14"/>
      <c r="M10" s="1"/>
      <c r="N10" s="1"/>
      <c r="W10" s="64">
        <v>118270</v>
      </c>
    </row>
    <row r="11" spans="1:23">
      <c r="A11" s="1"/>
      <c r="B11" s="28" t="s">
        <v>72</v>
      </c>
      <c r="C11" s="48">
        <v>118265</v>
      </c>
      <c r="D11" s="2" t="s">
        <v>6</v>
      </c>
      <c r="E11" s="2" t="s">
        <v>7</v>
      </c>
      <c r="F11" s="2">
        <v>10</v>
      </c>
      <c r="G11" s="2" t="s">
        <v>19</v>
      </c>
      <c r="H11" s="53" t="s">
        <v>18</v>
      </c>
      <c r="I11" s="48">
        <v>2</v>
      </c>
      <c r="J11" s="53" t="s">
        <v>70</v>
      </c>
      <c r="K11" s="57" t="s">
        <v>124</v>
      </c>
      <c r="L11" s="14"/>
      <c r="M11" s="1"/>
      <c r="N11" s="1"/>
      <c r="W11" s="64">
        <v>118271</v>
      </c>
    </row>
    <row r="12" spans="1:23">
      <c r="A12" s="1"/>
      <c r="B12" s="28" t="s">
        <v>73</v>
      </c>
      <c r="C12" s="48">
        <v>118267</v>
      </c>
      <c r="D12" s="2" t="s">
        <v>6</v>
      </c>
      <c r="E12" s="2" t="s">
        <v>7</v>
      </c>
      <c r="F12" s="2">
        <v>10</v>
      </c>
      <c r="G12" s="2" t="s">
        <v>19</v>
      </c>
      <c r="H12" s="53" t="s">
        <v>18</v>
      </c>
      <c r="I12" s="48">
        <v>2</v>
      </c>
      <c r="J12" s="53" t="s">
        <v>70</v>
      </c>
      <c r="K12" s="57" t="s">
        <v>125</v>
      </c>
      <c r="L12" s="14"/>
      <c r="M12" s="1"/>
      <c r="N12" s="1"/>
      <c r="W12" s="64">
        <v>118272</v>
      </c>
    </row>
    <row r="13" spans="1:23">
      <c r="A13" s="1"/>
      <c r="B13" s="28" t="s">
        <v>74</v>
      </c>
      <c r="C13" s="48" t="s">
        <v>59</v>
      </c>
      <c r="D13" s="2" t="s">
        <v>1</v>
      </c>
      <c r="E13" s="2" t="s">
        <v>7</v>
      </c>
      <c r="F13" s="2">
        <v>10</v>
      </c>
      <c r="G13" s="2" t="s">
        <v>19</v>
      </c>
      <c r="H13" s="53" t="s">
        <v>18</v>
      </c>
      <c r="I13" s="48">
        <v>2</v>
      </c>
      <c r="J13" s="53" t="s">
        <v>70</v>
      </c>
      <c r="K13" s="57" t="s">
        <v>159</v>
      </c>
      <c r="L13" s="14"/>
      <c r="M13" s="1"/>
      <c r="N13" s="1"/>
      <c r="W13" s="64">
        <v>106120</v>
      </c>
    </row>
    <row r="14" spans="1:23">
      <c r="A14" s="1"/>
      <c r="B14" s="28" t="s">
        <v>75</v>
      </c>
      <c r="C14" s="48">
        <v>78795</v>
      </c>
      <c r="D14" s="2" t="s">
        <v>6</v>
      </c>
      <c r="E14" s="2" t="s">
        <v>7</v>
      </c>
      <c r="F14" s="2">
        <v>10</v>
      </c>
      <c r="G14" s="2" t="s">
        <v>19</v>
      </c>
      <c r="H14" s="53" t="s">
        <v>18</v>
      </c>
      <c r="I14" s="48">
        <v>3</v>
      </c>
      <c r="J14" s="53" t="s">
        <v>70</v>
      </c>
      <c r="K14" s="57" t="s">
        <v>144</v>
      </c>
      <c r="L14" s="14"/>
      <c r="M14" s="1"/>
      <c r="N14" s="1"/>
      <c r="W14" s="64">
        <v>106121</v>
      </c>
    </row>
    <row r="15" spans="1:23">
      <c r="A15" s="1"/>
      <c r="B15" s="28" t="s">
        <v>76</v>
      </c>
      <c r="C15" s="48">
        <v>27329</v>
      </c>
      <c r="D15" s="2" t="s">
        <v>6</v>
      </c>
      <c r="E15" s="2" t="s">
        <v>7</v>
      </c>
      <c r="F15" s="2">
        <v>10</v>
      </c>
      <c r="G15" s="2" t="s">
        <v>19</v>
      </c>
      <c r="H15" s="53" t="s">
        <v>18</v>
      </c>
      <c r="I15" s="48">
        <v>3</v>
      </c>
      <c r="J15" s="53" t="s">
        <v>70</v>
      </c>
      <c r="K15" s="57" t="s">
        <v>145</v>
      </c>
      <c r="L15" s="14"/>
      <c r="M15" s="1"/>
      <c r="N15" s="1"/>
      <c r="W15" s="64">
        <v>106122</v>
      </c>
    </row>
    <row r="16" spans="1:23">
      <c r="A16" s="1"/>
      <c r="B16" s="28" t="s">
        <v>77</v>
      </c>
      <c r="C16" s="48">
        <v>118271</v>
      </c>
      <c r="D16" s="2" t="s">
        <v>6</v>
      </c>
      <c r="E16" s="2" t="s">
        <v>7</v>
      </c>
      <c r="F16" s="2">
        <v>10</v>
      </c>
      <c r="G16" s="2" t="s">
        <v>19</v>
      </c>
      <c r="H16" s="53" t="s">
        <v>18</v>
      </c>
      <c r="I16" s="48">
        <v>3</v>
      </c>
      <c r="J16" s="53" t="s">
        <v>70</v>
      </c>
      <c r="K16" s="57" t="s">
        <v>146</v>
      </c>
      <c r="L16" s="14"/>
      <c r="M16" s="1"/>
      <c r="N16" s="1"/>
      <c r="W16" s="64">
        <v>24016</v>
      </c>
    </row>
    <row r="17" spans="1:23">
      <c r="A17" s="1"/>
      <c r="B17" s="28" t="s">
        <v>78</v>
      </c>
      <c r="C17" s="48">
        <v>118266</v>
      </c>
      <c r="D17" s="2" t="s">
        <v>6</v>
      </c>
      <c r="E17" s="2" t="s">
        <v>7</v>
      </c>
      <c r="F17" s="2">
        <v>10</v>
      </c>
      <c r="G17" s="2" t="s">
        <v>19</v>
      </c>
      <c r="H17" s="53" t="s">
        <v>18</v>
      </c>
      <c r="I17" s="48">
        <v>3</v>
      </c>
      <c r="J17" s="53" t="s">
        <v>70</v>
      </c>
      <c r="K17" s="57" t="s">
        <v>147</v>
      </c>
      <c r="L17" s="14"/>
      <c r="M17" s="1"/>
      <c r="N17" s="1"/>
      <c r="W17" s="64">
        <v>27329</v>
      </c>
    </row>
    <row r="18" spans="1:23">
      <c r="A18" s="1"/>
      <c r="B18" s="28" t="s">
        <v>79</v>
      </c>
      <c r="C18" s="48">
        <v>118269</v>
      </c>
      <c r="D18" s="2" t="s">
        <v>6</v>
      </c>
      <c r="E18" s="2" t="s">
        <v>7</v>
      </c>
      <c r="F18" s="2">
        <v>10</v>
      </c>
      <c r="G18" s="2" t="s">
        <v>19</v>
      </c>
      <c r="H18" s="53" t="s">
        <v>18</v>
      </c>
      <c r="I18" s="48">
        <v>3</v>
      </c>
      <c r="J18" s="53" t="s">
        <v>70</v>
      </c>
      <c r="K18" s="57" t="s">
        <v>148</v>
      </c>
      <c r="L18" s="14"/>
      <c r="M18" s="1"/>
      <c r="N18" s="1"/>
      <c r="W18" s="64">
        <v>78795</v>
      </c>
    </row>
    <row r="19" spans="1:23">
      <c r="A19" s="1"/>
      <c r="B19" s="28" t="s">
        <v>80</v>
      </c>
      <c r="C19" s="48">
        <v>97281</v>
      </c>
      <c r="D19" s="2" t="s">
        <v>6</v>
      </c>
      <c r="E19" s="2" t="s">
        <v>7</v>
      </c>
      <c r="F19" s="2">
        <v>10</v>
      </c>
      <c r="G19" s="2" t="s">
        <v>19</v>
      </c>
      <c r="H19" s="53" t="s">
        <v>18</v>
      </c>
      <c r="I19" s="48">
        <v>3</v>
      </c>
      <c r="J19" s="53" t="s">
        <v>70</v>
      </c>
      <c r="K19" s="57" t="s">
        <v>149</v>
      </c>
      <c r="L19" s="14"/>
      <c r="M19" s="1"/>
      <c r="N19" s="1"/>
      <c r="W19" s="64">
        <v>97281</v>
      </c>
    </row>
    <row r="20" spans="1:23">
      <c r="A20" s="1"/>
      <c r="B20" s="28" t="s">
        <v>81</v>
      </c>
      <c r="C20" s="48">
        <v>117992</v>
      </c>
      <c r="D20" s="2" t="s">
        <v>6</v>
      </c>
      <c r="E20" s="2" t="s">
        <v>7</v>
      </c>
      <c r="F20" s="2">
        <v>10</v>
      </c>
      <c r="G20" s="2" t="s">
        <v>19</v>
      </c>
      <c r="H20" s="53" t="s">
        <v>18</v>
      </c>
      <c r="I20" s="48">
        <v>3</v>
      </c>
      <c r="J20" s="53" t="s">
        <v>70</v>
      </c>
      <c r="K20" s="57" t="s">
        <v>150</v>
      </c>
      <c r="L20" s="14"/>
      <c r="M20" s="1"/>
      <c r="N20" s="1"/>
      <c r="W20" s="64">
        <v>97282</v>
      </c>
    </row>
    <row r="21" spans="1:23">
      <c r="A21" s="1"/>
      <c r="B21" s="28" t="s">
        <v>82</v>
      </c>
      <c r="C21" s="36" t="s">
        <v>59</v>
      </c>
      <c r="D21" s="2" t="s">
        <v>1</v>
      </c>
      <c r="E21" s="2" t="s">
        <v>7</v>
      </c>
      <c r="F21" s="2">
        <v>10</v>
      </c>
      <c r="G21" s="2" t="s">
        <v>19</v>
      </c>
      <c r="H21" s="53" t="s">
        <v>18</v>
      </c>
      <c r="I21" s="48">
        <v>3</v>
      </c>
      <c r="J21" s="53" t="s">
        <v>70</v>
      </c>
      <c r="K21" s="57" t="s">
        <v>160</v>
      </c>
      <c r="L21" s="14"/>
      <c r="M21" s="1"/>
      <c r="N21" s="1"/>
      <c r="W21" s="64">
        <v>14468</v>
      </c>
    </row>
    <row r="22" spans="1:23">
      <c r="A22" s="1"/>
      <c r="B22" s="28" t="s">
        <v>83</v>
      </c>
      <c r="C22" s="48">
        <v>97282</v>
      </c>
      <c r="D22" s="2" t="s">
        <v>6</v>
      </c>
      <c r="E22" s="2" t="s">
        <v>7</v>
      </c>
      <c r="F22" s="2">
        <v>10</v>
      </c>
      <c r="G22" s="2" t="s">
        <v>19</v>
      </c>
      <c r="H22" s="53" t="s">
        <v>18</v>
      </c>
      <c r="I22" s="48">
        <v>4</v>
      </c>
      <c r="J22" s="53" t="s">
        <v>70</v>
      </c>
      <c r="K22" s="57" t="s">
        <v>151</v>
      </c>
      <c r="L22" s="14"/>
      <c r="M22" s="1"/>
      <c r="N22" s="1"/>
      <c r="W22" s="64">
        <v>14469</v>
      </c>
    </row>
    <row r="23" spans="1:23">
      <c r="A23" s="1"/>
      <c r="B23" s="28" t="s">
        <v>84</v>
      </c>
      <c r="C23" s="48">
        <v>140581</v>
      </c>
      <c r="D23" s="2" t="s">
        <v>6</v>
      </c>
      <c r="E23" s="2" t="s">
        <v>7</v>
      </c>
      <c r="F23" s="2">
        <v>10</v>
      </c>
      <c r="G23" s="2" t="s">
        <v>19</v>
      </c>
      <c r="H23" s="53" t="s">
        <v>18</v>
      </c>
      <c r="I23" s="48">
        <v>4</v>
      </c>
      <c r="J23" s="53" t="s">
        <v>70</v>
      </c>
      <c r="K23" s="57" t="s">
        <v>152</v>
      </c>
      <c r="L23" s="14"/>
      <c r="M23" s="1"/>
      <c r="N23" s="1"/>
      <c r="W23" s="64">
        <v>14470</v>
      </c>
    </row>
    <row r="24" spans="1:23">
      <c r="A24" s="1"/>
      <c r="B24" s="28" t="s">
        <v>85</v>
      </c>
      <c r="C24" s="48">
        <v>140582</v>
      </c>
      <c r="D24" s="2" t="s">
        <v>6</v>
      </c>
      <c r="E24" s="2" t="s">
        <v>7</v>
      </c>
      <c r="F24" s="2">
        <v>10</v>
      </c>
      <c r="G24" s="2" t="s">
        <v>19</v>
      </c>
      <c r="H24" s="53" t="s">
        <v>18</v>
      </c>
      <c r="I24" s="48">
        <v>4</v>
      </c>
      <c r="J24" s="53" t="s">
        <v>70</v>
      </c>
      <c r="K24" s="57" t="s">
        <v>153</v>
      </c>
      <c r="L24" s="14"/>
      <c r="M24" s="1"/>
      <c r="N24" s="1"/>
      <c r="W24" s="64">
        <v>25156</v>
      </c>
    </row>
    <row r="25" spans="1:23">
      <c r="A25" s="1"/>
      <c r="B25" s="28" t="s">
        <v>86</v>
      </c>
      <c r="C25" s="48">
        <v>140593</v>
      </c>
      <c r="D25" s="2" t="s">
        <v>6</v>
      </c>
      <c r="E25" s="2" t="s">
        <v>7</v>
      </c>
      <c r="F25" s="2">
        <v>10</v>
      </c>
      <c r="G25" s="2" t="s">
        <v>19</v>
      </c>
      <c r="H25" s="53" t="s">
        <v>18</v>
      </c>
      <c r="I25" s="48">
        <v>4</v>
      </c>
      <c r="J25" s="53" t="s">
        <v>70</v>
      </c>
      <c r="K25" s="57" t="s">
        <v>154</v>
      </c>
      <c r="L25" s="14"/>
      <c r="M25" s="1"/>
      <c r="N25" s="1"/>
      <c r="W25" s="64">
        <v>25157</v>
      </c>
    </row>
    <row r="26" spans="1:23">
      <c r="A26" s="1"/>
      <c r="B26" s="28" t="s">
        <v>87</v>
      </c>
      <c r="C26" s="48">
        <v>140594</v>
      </c>
      <c r="D26" s="2" t="s">
        <v>6</v>
      </c>
      <c r="E26" s="2" t="s">
        <v>7</v>
      </c>
      <c r="F26" s="2">
        <v>10</v>
      </c>
      <c r="G26" s="2" t="s">
        <v>19</v>
      </c>
      <c r="H26" s="53" t="s">
        <v>18</v>
      </c>
      <c r="I26" s="48">
        <v>4</v>
      </c>
      <c r="J26" s="53" t="s">
        <v>70</v>
      </c>
      <c r="K26" s="57" t="s">
        <v>155</v>
      </c>
      <c r="L26" s="14"/>
      <c r="M26" s="1"/>
      <c r="N26" s="1"/>
      <c r="W26" s="64">
        <v>25158</v>
      </c>
    </row>
    <row r="27" spans="1:23">
      <c r="A27" s="1"/>
      <c r="B27" s="28" t="s">
        <v>88</v>
      </c>
      <c r="C27" s="48">
        <v>140595</v>
      </c>
      <c r="D27" s="2" t="s">
        <v>6</v>
      </c>
      <c r="E27" s="2" t="s">
        <v>7</v>
      </c>
      <c r="F27" s="2">
        <v>10</v>
      </c>
      <c r="G27" s="2" t="s">
        <v>19</v>
      </c>
      <c r="H27" s="53" t="s">
        <v>18</v>
      </c>
      <c r="I27" s="48">
        <v>4</v>
      </c>
      <c r="J27" s="53" t="s">
        <v>70</v>
      </c>
      <c r="K27" s="57" t="s">
        <v>156</v>
      </c>
      <c r="L27" s="14"/>
      <c r="M27" s="1"/>
      <c r="N27" s="1"/>
      <c r="W27" s="64">
        <v>25159</v>
      </c>
    </row>
    <row r="28" spans="1:23">
      <c r="A28" s="1"/>
      <c r="B28" s="28" t="s">
        <v>89</v>
      </c>
      <c r="C28" s="48">
        <v>140596</v>
      </c>
      <c r="D28" s="2" t="s">
        <v>6</v>
      </c>
      <c r="E28" s="2" t="s">
        <v>7</v>
      </c>
      <c r="F28" s="2">
        <v>10</v>
      </c>
      <c r="G28" s="2" t="s">
        <v>19</v>
      </c>
      <c r="H28" s="53" t="s">
        <v>18</v>
      </c>
      <c r="I28" s="48">
        <v>4</v>
      </c>
      <c r="J28" s="53" t="s">
        <v>70</v>
      </c>
      <c r="K28" s="57" t="s">
        <v>157</v>
      </c>
      <c r="L28" s="14"/>
      <c r="M28" s="1"/>
      <c r="N28" s="1"/>
      <c r="W28" s="36">
        <v>140581</v>
      </c>
    </row>
    <row r="29" spans="1:23">
      <c r="A29" s="1"/>
      <c r="B29" s="28" t="s">
        <v>90</v>
      </c>
      <c r="C29" s="36" t="s">
        <v>59</v>
      </c>
      <c r="D29" s="2" t="s">
        <v>1</v>
      </c>
      <c r="E29" s="2" t="s">
        <v>7</v>
      </c>
      <c r="F29" s="2">
        <v>10</v>
      </c>
      <c r="G29" s="2" t="s">
        <v>19</v>
      </c>
      <c r="H29" s="53" t="s">
        <v>18</v>
      </c>
      <c r="I29" s="48">
        <v>4</v>
      </c>
      <c r="J29" s="53" t="s">
        <v>70</v>
      </c>
      <c r="K29" s="57" t="s">
        <v>161</v>
      </c>
      <c r="L29" s="14"/>
      <c r="M29" s="1"/>
      <c r="N29" s="1"/>
      <c r="W29" s="36">
        <v>140582</v>
      </c>
    </row>
    <row r="30" spans="1:23">
      <c r="A30" s="1"/>
      <c r="B30" s="28" t="s">
        <v>91</v>
      </c>
      <c r="C30" s="48">
        <v>140597</v>
      </c>
      <c r="D30" s="2" t="s">
        <v>6</v>
      </c>
      <c r="E30" s="2" t="s">
        <v>7</v>
      </c>
      <c r="F30" s="2">
        <v>10</v>
      </c>
      <c r="G30" s="2" t="s">
        <v>19</v>
      </c>
      <c r="H30" s="53" t="s">
        <v>18</v>
      </c>
      <c r="I30" s="48">
        <v>5</v>
      </c>
      <c r="J30" s="53" t="s">
        <v>70</v>
      </c>
      <c r="K30" s="57" t="s">
        <v>158</v>
      </c>
      <c r="L30" s="14"/>
      <c r="M30" s="1"/>
      <c r="N30" s="1"/>
      <c r="W30" s="36">
        <v>140593</v>
      </c>
    </row>
    <row r="31" spans="1:23">
      <c r="A31" s="1"/>
      <c r="B31" s="28" t="s">
        <v>92</v>
      </c>
      <c r="C31" s="48">
        <v>106121</v>
      </c>
      <c r="D31" s="2" t="s">
        <v>1</v>
      </c>
      <c r="E31" s="2" t="s">
        <v>7</v>
      </c>
      <c r="F31" s="2">
        <v>10</v>
      </c>
      <c r="G31" s="2" t="s">
        <v>18</v>
      </c>
      <c r="H31" s="53" t="s">
        <v>18</v>
      </c>
      <c r="I31" s="48">
        <v>5</v>
      </c>
      <c r="J31" s="53" t="s">
        <v>70</v>
      </c>
      <c r="K31" s="57"/>
      <c r="L31" s="14"/>
      <c r="M31" s="1"/>
      <c r="N31" s="1"/>
      <c r="W31" s="36">
        <v>140594</v>
      </c>
    </row>
    <row r="32" spans="1:23">
      <c r="A32" s="1"/>
      <c r="B32" s="28" t="s">
        <v>93</v>
      </c>
      <c r="C32" s="48">
        <v>106121</v>
      </c>
      <c r="D32" s="2" t="s">
        <v>1</v>
      </c>
      <c r="E32" s="2" t="s">
        <v>7</v>
      </c>
      <c r="F32" s="2">
        <v>10</v>
      </c>
      <c r="G32" s="2" t="s">
        <v>18</v>
      </c>
      <c r="H32" s="53" t="s">
        <v>18</v>
      </c>
      <c r="I32" s="48">
        <v>5</v>
      </c>
      <c r="J32" s="53" t="s">
        <v>70</v>
      </c>
      <c r="K32" s="57"/>
      <c r="L32" s="14"/>
      <c r="M32" s="1"/>
      <c r="N32" s="1"/>
      <c r="W32" s="36">
        <v>140595</v>
      </c>
    </row>
    <row r="33" spans="1:23">
      <c r="A33" s="1"/>
      <c r="B33" s="28" t="s">
        <v>94</v>
      </c>
      <c r="C33" s="48">
        <v>106121</v>
      </c>
      <c r="D33" s="2" t="s">
        <v>1</v>
      </c>
      <c r="E33" s="2" t="s">
        <v>7</v>
      </c>
      <c r="F33" s="2">
        <v>10</v>
      </c>
      <c r="G33" s="2" t="s">
        <v>18</v>
      </c>
      <c r="H33" s="53" t="s">
        <v>18</v>
      </c>
      <c r="I33" s="48">
        <v>5</v>
      </c>
      <c r="J33" s="53" t="s">
        <v>70</v>
      </c>
      <c r="K33" s="57"/>
      <c r="L33" s="14"/>
      <c r="M33" s="1"/>
      <c r="N33" s="1"/>
      <c r="W33" s="36">
        <v>140596</v>
      </c>
    </row>
    <row r="34" spans="1:23">
      <c r="A34" s="1"/>
      <c r="B34" s="28" t="s">
        <v>95</v>
      </c>
      <c r="C34" s="48">
        <v>106121</v>
      </c>
      <c r="D34" s="2" t="s">
        <v>1</v>
      </c>
      <c r="E34" s="2" t="s">
        <v>7</v>
      </c>
      <c r="F34" s="2">
        <v>10</v>
      </c>
      <c r="G34" s="2" t="s">
        <v>18</v>
      </c>
      <c r="H34" s="53" t="s">
        <v>18</v>
      </c>
      <c r="I34" s="48">
        <v>5</v>
      </c>
      <c r="J34" s="53" t="s">
        <v>70</v>
      </c>
      <c r="K34" s="57"/>
      <c r="L34" s="14"/>
      <c r="M34" s="1"/>
      <c r="N34" s="1"/>
      <c r="W34" s="36">
        <v>140597</v>
      </c>
    </row>
    <row r="35" spans="1:23">
      <c r="A35" s="1"/>
      <c r="B35" s="28" t="s">
        <v>96</v>
      </c>
      <c r="C35" s="48">
        <v>106121</v>
      </c>
      <c r="D35" s="2" t="s">
        <v>1</v>
      </c>
      <c r="E35" s="2" t="s">
        <v>7</v>
      </c>
      <c r="F35" s="2">
        <v>10</v>
      </c>
      <c r="G35" s="2" t="s">
        <v>18</v>
      </c>
      <c r="H35" s="53" t="s">
        <v>18</v>
      </c>
      <c r="I35" s="48">
        <v>5</v>
      </c>
      <c r="J35" s="53" t="s">
        <v>70</v>
      </c>
      <c r="K35" s="57"/>
      <c r="L35" s="14"/>
      <c r="M35" s="1"/>
      <c r="N35" s="1"/>
      <c r="W35" s="36">
        <v>140598</v>
      </c>
    </row>
    <row r="36" spans="1:23">
      <c r="A36" s="1"/>
      <c r="B36" s="28" t="s">
        <v>97</v>
      </c>
      <c r="C36" s="48">
        <v>106121</v>
      </c>
      <c r="D36" s="2" t="s">
        <v>1</v>
      </c>
      <c r="E36" s="2" t="s">
        <v>7</v>
      </c>
      <c r="F36" s="2">
        <v>10</v>
      </c>
      <c r="G36" s="2" t="s">
        <v>18</v>
      </c>
      <c r="H36" s="53" t="s">
        <v>18</v>
      </c>
      <c r="I36" s="48">
        <v>5</v>
      </c>
      <c r="J36" s="53" t="s">
        <v>70</v>
      </c>
      <c r="K36" s="57"/>
      <c r="L36" s="14"/>
      <c r="M36" s="1"/>
      <c r="N36" s="1"/>
      <c r="W36" s="36">
        <v>140599</v>
      </c>
    </row>
    <row r="37" spans="1:23">
      <c r="A37" s="1"/>
      <c r="B37" s="28" t="s">
        <v>98</v>
      </c>
      <c r="C37" s="48" t="s">
        <v>59</v>
      </c>
      <c r="D37" s="2" t="s">
        <v>1</v>
      </c>
      <c r="E37" s="2" t="s">
        <v>7</v>
      </c>
      <c r="F37" s="2">
        <v>10</v>
      </c>
      <c r="G37" s="2" t="s">
        <v>19</v>
      </c>
      <c r="H37" s="53" t="s">
        <v>18</v>
      </c>
      <c r="I37" s="48">
        <v>5</v>
      </c>
      <c r="J37" s="53" t="s">
        <v>70</v>
      </c>
      <c r="K37" s="57" t="s">
        <v>162</v>
      </c>
      <c r="L37" s="14"/>
      <c r="M37" s="1"/>
      <c r="N37" s="1"/>
      <c r="W37" s="36">
        <v>140600</v>
      </c>
    </row>
    <row r="38" spans="1:23">
      <c r="A38" s="1"/>
      <c r="B38" s="28" t="s">
        <v>99</v>
      </c>
      <c r="C38" s="48">
        <v>106121</v>
      </c>
      <c r="D38" s="2" t="s">
        <v>1</v>
      </c>
      <c r="E38" s="2" t="s">
        <v>7</v>
      </c>
      <c r="F38" s="2">
        <v>10</v>
      </c>
      <c r="G38" s="2" t="s">
        <v>18</v>
      </c>
      <c r="H38" s="53" t="s">
        <v>18</v>
      </c>
      <c r="I38" s="48">
        <v>6</v>
      </c>
      <c r="J38" s="53">
        <v>4461</v>
      </c>
      <c r="K38" s="57"/>
      <c r="L38" s="14"/>
      <c r="M38" s="1"/>
      <c r="N38" s="1"/>
      <c r="W38" s="36">
        <v>10023</v>
      </c>
    </row>
    <row r="39" spans="1:23">
      <c r="A39" s="1"/>
      <c r="B39" s="28" t="s">
        <v>100</v>
      </c>
      <c r="C39" s="17" t="s">
        <v>59</v>
      </c>
      <c r="D39" s="45" t="s">
        <v>1</v>
      </c>
      <c r="E39" s="16" t="s">
        <v>7</v>
      </c>
      <c r="F39" s="16">
        <v>10</v>
      </c>
      <c r="G39" s="2" t="s">
        <v>18</v>
      </c>
      <c r="H39" s="45" t="s">
        <v>18</v>
      </c>
      <c r="I39" s="17">
        <v>6</v>
      </c>
      <c r="J39" s="45">
        <v>4461</v>
      </c>
      <c r="K39" s="58"/>
      <c r="L39" s="14"/>
      <c r="M39" s="1"/>
      <c r="N39" s="1"/>
      <c r="W39" s="36">
        <v>10083</v>
      </c>
    </row>
    <row r="40" spans="1:23">
      <c r="A40" s="1"/>
      <c r="B40" s="12"/>
      <c r="C40" s="8"/>
      <c r="D40" s="8"/>
      <c r="E40" s="8"/>
      <c r="F40" s="8"/>
      <c r="G40" s="8"/>
      <c r="H40" s="8"/>
      <c r="I40" s="8"/>
      <c r="J40" s="8"/>
      <c r="K40" s="8"/>
      <c r="L40" s="15"/>
      <c r="M40" s="1"/>
      <c r="N40" s="1"/>
      <c r="W40" s="36">
        <v>10275</v>
      </c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W41" s="36">
        <v>10139</v>
      </c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23">
      <c r="A43" s="19"/>
      <c r="B43" s="6" t="s">
        <v>20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13"/>
    </row>
    <row r="44" spans="1:23">
      <c r="A44" s="10"/>
      <c r="B44" s="27" t="s">
        <v>66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14"/>
    </row>
    <row r="45" spans="1:23">
      <c r="A45" s="10"/>
      <c r="B45" s="18" t="s">
        <v>67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4"/>
    </row>
    <row r="46" spans="1:23">
      <c r="A46" s="10"/>
      <c r="B46" s="18" t="s">
        <v>68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4"/>
    </row>
    <row r="47" spans="1:23">
      <c r="A47" s="12"/>
      <c r="B47" s="8" t="s">
        <v>69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5"/>
    </row>
  </sheetData>
  <phoneticPr fontId="0" type="noConversion"/>
  <dataValidations count="7">
    <dataValidation type="list" allowBlank="1" showInputMessage="1" showErrorMessage="1" sqref="C3">
      <formula1>$T$1:$T$4</formula1>
    </dataValidation>
    <dataValidation type="list" allowBlank="1" showInputMessage="1" showErrorMessage="1" sqref="H22:H28 H30:H39 H6:H20 G6:G39">
      <formula1>$V$1:$V$2</formula1>
    </dataValidation>
    <dataValidation type="list" allowBlank="1" showInputMessage="1" showErrorMessage="1" sqref="D30:D39 D22:D28 D6:D20">
      <formula1>$Q$1:$Q$2</formula1>
    </dataValidation>
    <dataValidation type="list" allowBlank="1" showInputMessage="1" showErrorMessage="1" sqref="E30:E39 E22:E28 E6:E20">
      <formula1>$R$1:$R$2</formula1>
    </dataValidation>
    <dataValidation type="list" allowBlank="1" showInputMessage="1" showErrorMessage="1" sqref="F30:F39 F22:F28 F6:F20">
      <formula1>$S$1:$S$2</formula1>
    </dataValidation>
    <dataValidation type="list" allowBlank="1" showInputMessage="1" showErrorMessage="1" sqref="C39">
      <formula1>$W$2:$W$31</formula1>
    </dataValidation>
    <dataValidation type="list" allowBlank="1" showInputMessage="1" showErrorMessage="1" sqref="C30:C38 C22:C28 C6:C20">
      <formula1>$W$2:$W$43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4"/>
  <sheetViews>
    <sheetView topLeftCell="A22" workbookViewId="0">
      <selection activeCell="E30" sqref="E30:E43"/>
    </sheetView>
  </sheetViews>
  <sheetFormatPr defaultRowHeight="15"/>
  <cols>
    <col min="5" max="5" width="11" bestFit="1" customWidth="1"/>
    <col min="6" max="6" width="13.7109375" customWidth="1"/>
    <col min="7" max="7" width="12.140625" style="36" customWidth="1"/>
    <col min="8" max="8" width="12.7109375" style="36" customWidth="1"/>
    <col min="9" max="9" width="11.7109375" customWidth="1"/>
    <col min="10" max="10" width="41" customWidth="1"/>
  </cols>
  <sheetData>
    <row r="1" spans="1:12" ht="15.75">
      <c r="A1" s="3" t="s">
        <v>49</v>
      </c>
      <c r="B1" s="1"/>
      <c r="C1" s="1"/>
      <c r="D1" s="1"/>
      <c r="E1" s="1"/>
      <c r="F1" s="1"/>
      <c r="G1" s="39"/>
      <c r="H1" s="39"/>
      <c r="I1" s="1"/>
      <c r="J1" s="1"/>
      <c r="K1" s="1"/>
      <c r="L1" s="1"/>
    </row>
    <row r="2" spans="1:12" ht="15.75">
      <c r="A2" s="3"/>
      <c r="B2" s="1"/>
      <c r="C2" s="1"/>
      <c r="D2" s="1"/>
      <c r="E2" s="1"/>
      <c r="F2" s="1"/>
      <c r="G2" s="39"/>
      <c r="H2" s="39"/>
      <c r="I2" s="1"/>
      <c r="J2" s="1"/>
      <c r="K2" s="1"/>
      <c r="L2" s="1"/>
    </row>
    <row r="3" spans="1:12" ht="17.25">
      <c r="A3" s="1"/>
      <c r="B3" s="10"/>
      <c r="C3" s="26" t="s">
        <v>17</v>
      </c>
      <c r="D3" s="26" t="s">
        <v>39</v>
      </c>
      <c r="E3" s="26" t="s">
        <v>40</v>
      </c>
      <c r="F3" s="26" t="s">
        <v>44</v>
      </c>
      <c r="G3" s="26" t="s">
        <v>45</v>
      </c>
      <c r="H3" s="26" t="s">
        <v>47</v>
      </c>
      <c r="I3" s="26" t="s">
        <v>46</v>
      </c>
      <c r="J3" s="26" t="s">
        <v>50</v>
      </c>
      <c r="K3" s="14"/>
      <c r="L3" s="1"/>
    </row>
    <row r="4" spans="1:12">
      <c r="A4" s="1"/>
      <c r="B4" s="11"/>
      <c r="C4" s="33" t="s">
        <v>60</v>
      </c>
      <c r="D4" s="36" t="s">
        <v>58</v>
      </c>
      <c r="E4" s="36" t="s">
        <v>59</v>
      </c>
      <c r="F4" s="36" t="s">
        <v>58</v>
      </c>
      <c r="G4" s="50">
        <v>1</v>
      </c>
      <c r="H4" s="50">
        <v>1</v>
      </c>
      <c r="I4" s="38" t="s">
        <v>58</v>
      </c>
      <c r="J4" s="29"/>
      <c r="K4" s="14"/>
      <c r="L4" s="1"/>
    </row>
    <row r="5" spans="1:12">
      <c r="A5" s="1"/>
      <c r="B5" s="28"/>
      <c r="C5" s="34" t="s">
        <v>37</v>
      </c>
      <c r="D5" s="36" t="s">
        <v>43</v>
      </c>
      <c r="E5" s="36">
        <v>117991</v>
      </c>
      <c r="F5" s="36" t="s">
        <v>36</v>
      </c>
      <c r="G5" s="43">
        <v>9.4799999999999995E-4</v>
      </c>
      <c r="H5" s="43">
        <f>1/G5</f>
        <v>1054.8523206751056</v>
      </c>
      <c r="I5" s="38">
        <v>40434</v>
      </c>
      <c r="J5" s="30"/>
      <c r="K5" s="14"/>
      <c r="L5" s="1"/>
    </row>
    <row r="6" spans="1:12">
      <c r="A6" s="1"/>
      <c r="B6" s="28"/>
      <c r="C6" s="34" t="s">
        <v>37</v>
      </c>
      <c r="D6" s="36" t="s">
        <v>43</v>
      </c>
      <c r="E6" s="36">
        <v>117992</v>
      </c>
      <c r="F6" s="36" t="s">
        <v>36</v>
      </c>
      <c r="G6" s="43">
        <v>9.6000000000000002E-4</v>
      </c>
      <c r="H6" s="43">
        <f t="shared" ref="H6:H14" si="0">1/G6</f>
        <v>1041.6666666666667</v>
      </c>
      <c r="I6" s="38">
        <v>40434</v>
      </c>
      <c r="J6" s="30"/>
      <c r="K6" s="14"/>
      <c r="L6" s="1"/>
    </row>
    <row r="7" spans="1:12">
      <c r="A7" s="1"/>
      <c r="B7" s="28"/>
      <c r="C7" s="34" t="s">
        <v>37</v>
      </c>
      <c r="D7" s="36" t="s">
        <v>43</v>
      </c>
      <c r="E7" s="36">
        <v>118265</v>
      </c>
      <c r="F7" s="36" t="s">
        <v>36</v>
      </c>
      <c r="G7" s="43">
        <v>9.859999999999999E-4</v>
      </c>
      <c r="H7" s="43">
        <f t="shared" si="0"/>
        <v>1014.1987829614606</v>
      </c>
      <c r="I7" s="38">
        <v>40434</v>
      </c>
      <c r="J7" s="30"/>
      <c r="K7" s="14"/>
      <c r="L7" s="1"/>
    </row>
    <row r="8" spans="1:12">
      <c r="A8" s="1"/>
      <c r="B8" s="28"/>
      <c r="C8" s="34" t="s">
        <v>37</v>
      </c>
      <c r="D8" s="36" t="s">
        <v>43</v>
      </c>
      <c r="E8" s="36">
        <v>118266</v>
      </c>
      <c r="F8" s="36" t="s">
        <v>36</v>
      </c>
      <c r="G8" s="43">
        <v>9.9799999999999997E-4</v>
      </c>
      <c r="H8" s="43">
        <f t="shared" si="0"/>
        <v>1002.0040080160321</v>
      </c>
      <c r="I8" s="38">
        <v>40434</v>
      </c>
      <c r="J8" s="30"/>
      <c r="K8" s="14"/>
      <c r="L8" s="1"/>
    </row>
    <row r="9" spans="1:12">
      <c r="A9" s="1"/>
      <c r="B9" s="28"/>
      <c r="C9" s="34" t="s">
        <v>37</v>
      </c>
      <c r="D9" s="36" t="s">
        <v>43</v>
      </c>
      <c r="E9" s="36">
        <v>118267</v>
      </c>
      <c r="F9" s="36" t="s">
        <v>36</v>
      </c>
      <c r="G9" s="43">
        <v>9.7599999999999998E-4</v>
      </c>
      <c r="H9" s="43">
        <f t="shared" si="0"/>
        <v>1024.5901639344263</v>
      </c>
      <c r="I9" s="38">
        <v>40434</v>
      </c>
      <c r="J9" s="30"/>
      <c r="K9" s="14"/>
      <c r="L9" s="1"/>
    </row>
    <row r="10" spans="1:12">
      <c r="A10" s="1"/>
      <c r="B10" s="28"/>
      <c r="C10" s="34" t="s">
        <v>37</v>
      </c>
      <c r="D10" s="36" t="s">
        <v>43</v>
      </c>
      <c r="E10" s="36">
        <v>118268</v>
      </c>
      <c r="F10" s="36" t="s">
        <v>36</v>
      </c>
      <c r="G10" s="43">
        <v>9.9500000000000001E-4</v>
      </c>
      <c r="H10" s="43">
        <f t="shared" si="0"/>
        <v>1005.0251256281407</v>
      </c>
      <c r="I10" s="38">
        <v>40434</v>
      </c>
      <c r="J10" s="30"/>
      <c r="K10" s="14"/>
      <c r="L10" s="1"/>
    </row>
    <row r="11" spans="1:12">
      <c r="A11" s="1"/>
      <c r="B11" s="28"/>
      <c r="C11" s="34" t="s">
        <v>37</v>
      </c>
      <c r="D11" s="36" t="s">
        <v>43</v>
      </c>
      <c r="E11" s="36">
        <v>118269</v>
      </c>
      <c r="F11" s="36" t="s">
        <v>36</v>
      </c>
      <c r="G11" s="43">
        <v>9.7999999999999997E-4</v>
      </c>
      <c r="H11" s="43">
        <f t="shared" si="0"/>
        <v>1020.4081632653061</v>
      </c>
      <c r="I11" s="38">
        <v>40434</v>
      </c>
      <c r="J11" s="30"/>
      <c r="K11" s="14"/>
      <c r="L11" s="1"/>
    </row>
    <row r="12" spans="1:12">
      <c r="A12" s="1"/>
      <c r="B12" s="28"/>
      <c r="C12" s="34" t="s">
        <v>37</v>
      </c>
      <c r="D12" s="36" t="s">
        <v>43</v>
      </c>
      <c r="E12" s="36">
        <v>118270</v>
      </c>
      <c r="F12" s="36" t="s">
        <v>36</v>
      </c>
      <c r="G12" s="43">
        <v>9.5399999999999999E-4</v>
      </c>
      <c r="H12" s="43">
        <f t="shared" si="0"/>
        <v>1048.2180293501049</v>
      </c>
      <c r="I12" s="38">
        <v>40434</v>
      </c>
      <c r="J12" s="30"/>
      <c r="K12" s="14"/>
      <c r="L12" s="1"/>
    </row>
    <row r="13" spans="1:12">
      <c r="A13" s="1"/>
      <c r="B13" s="28"/>
      <c r="C13" s="34" t="s">
        <v>37</v>
      </c>
      <c r="D13" s="36" t="s">
        <v>43</v>
      </c>
      <c r="E13" s="36">
        <v>118271</v>
      </c>
      <c r="F13" s="36" t="s">
        <v>36</v>
      </c>
      <c r="G13" s="43">
        <v>9.8499999999999998E-4</v>
      </c>
      <c r="H13" s="43">
        <f t="shared" si="0"/>
        <v>1015.2284263959391</v>
      </c>
      <c r="I13" s="38">
        <v>40434</v>
      </c>
      <c r="J13" s="30"/>
      <c r="K13" s="14"/>
      <c r="L13" s="1"/>
    </row>
    <row r="14" spans="1:12">
      <c r="A14" s="1"/>
      <c r="B14" s="28"/>
      <c r="C14" s="34" t="s">
        <v>37</v>
      </c>
      <c r="D14" s="36" t="s">
        <v>43</v>
      </c>
      <c r="E14" s="36">
        <v>118272</v>
      </c>
      <c r="F14" s="36" t="s">
        <v>36</v>
      </c>
      <c r="G14" s="43">
        <v>1.003E-3</v>
      </c>
      <c r="H14" s="43">
        <f t="shared" si="0"/>
        <v>997.00897308075776</v>
      </c>
      <c r="I14" s="38">
        <v>40434</v>
      </c>
      <c r="J14" s="30"/>
      <c r="K14" s="14"/>
      <c r="L14" s="1"/>
    </row>
    <row r="15" spans="1:12">
      <c r="A15" s="1"/>
      <c r="B15" s="28"/>
      <c r="C15" s="34" t="s">
        <v>37</v>
      </c>
      <c r="D15" s="36" t="s">
        <v>43</v>
      </c>
      <c r="E15" s="36">
        <v>106120</v>
      </c>
      <c r="F15" s="36" t="s">
        <v>36</v>
      </c>
      <c r="G15" s="43">
        <v>1.026E-3</v>
      </c>
      <c r="H15" s="43">
        <f t="shared" ref="H15:H43" si="1">1/G15</f>
        <v>974.65886939571146</v>
      </c>
      <c r="I15" s="38">
        <v>40070</v>
      </c>
      <c r="J15" s="30"/>
      <c r="K15" s="14"/>
      <c r="L15" s="1"/>
    </row>
    <row r="16" spans="1:12">
      <c r="A16" s="1"/>
      <c r="B16" s="28"/>
      <c r="C16" s="34" t="s">
        <v>37</v>
      </c>
      <c r="D16" s="36" t="s">
        <v>43</v>
      </c>
      <c r="E16" s="36">
        <v>106121</v>
      </c>
      <c r="F16" s="36" t="s">
        <v>36</v>
      </c>
      <c r="G16" s="43">
        <v>1.0070000000000001E-3</v>
      </c>
      <c r="H16" s="43">
        <f t="shared" si="1"/>
        <v>993.04865938430976</v>
      </c>
      <c r="I16" s="38">
        <v>40070</v>
      </c>
      <c r="J16" s="30"/>
      <c r="K16" s="14"/>
      <c r="L16" s="1"/>
    </row>
    <row r="17" spans="1:12">
      <c r="A17" s="1"/>
      <c r="B17" s="28"/>
      <c r="C17" s="34" t="s">
        <v>37</v>
      </c>
      <c r="D17" s="36" t="s">
        <v>43</v>
      </c>
      <c r="E17" s="36">
        <v>106122</v>
      </c>
      <c r="F17" s="36" t="s">
        <v>36</v>
      </c>
      <c r="G17" s="43">
        <v>9.7900000000000005E-4</v>
      </c>
      <c r="H17" s="43">
        <f t="shared" si="1"/>
        <v>1021.4504596527067</v>
      </c>
      <c r="I17" s="38">
        <v>40070</v>
      </c>
      <c r="J17" s="30"/>
      <c r="K17" s="14"/>
      <c r="L17" s="1"/>
    </row>
    <row r="18" spans="1:12">
      <c r="A18" s="1"/>
      <c r="B18" s="28"/>
      <c r="C18" s="34" t="s">
        <v>37</v>
      </c>
      <c r="D18" s="36" t="s">
        <v>43</v>
      </c>
      <c r="E18" s="36">
        <v>24016</v>
      </c>
      <c r="F18" s="36" t="s">
        <v>36</v>
      </c>
      <c r="G18" s="43">
        <f>0.00948/9.81</f>
        <v>9.6636085626911311E-4</v>
      </c>
      <c r="H18" s="43">
        <f t="shared" si="1"/>
        <v>1034.8101265822786</v>
      </c>
      <c r="I18" s="38">
        <v>36683</v>
      </c>
      <c r="J18" s="30"/>
      <c r="K18" s="14"/>
      <c r="L18" s="1"/>
    </row>
    <row r="19" spans="1:12">
      <c r="A19" s="1"/>
      <c r="B19" s="28"/>
      <c r="C19" s="34" t="s">
        <v>37</v>
      </c>
      <c r="D19" s="36" t="s">
        <v>43</v>
      </c>
      <c r="E19" s="36">
        <v>27329</v>
      </c>
      <c r="F19" s="36" t="s">
        <v>36</v>
      </c>
      <c r="G19" s="43">
        <f>0.00981/9.81</f>
        <v>9.999999999999998E-4</v>
      </c>
      <c r="H19" s="43">
        <f t="shared" si="1"/>
        <v>1000.0000000000002</v>
      </c>
      <c r="I19" s="38">
        <v>36872</v>
      </c>
      <c r="J19" s="30"/>
      <c r="K19" s="14"/>
      <c r="L19" s="1"/>
    </row>
    <row r="20" spans="1:12">
      <c r="A20" s="1"/>
      <c r="B20" s="28"/>
      <c r="C20" s="34" t="s">
        <v>37</v>
      </c>
      <c r="D20" s="36" t="s">
        <v>43</v>
      </c>
      <c r="E20" s="36">
        <v>78795</v>
      </c>
      <c r="F20" s="36" t="s">
        <v>36</v>
      </c>
      <c r="G20" s="43">
        <v>1.008E-3</v>
      </c>
      <c r="H20" s="43">
        <f t="shared" si="1"/>
        <v>992.06349206349205</v>
      </c>
      <c r="I20" s="38">
        <v>39066</v>
      </c>
      <c r="J20" s="30"/>
      <c r="K20" s="14"/>
      <c r="L20" s="1"/>
    </row>
    <row r="21" spans="1:12">
      <c r="A21" s="1"/>
      <c r="B21" s="28"/>
      <c r="C21" s="34" t="s">
        <v>37</v>
      </c>
      <c r="D21" s="36" t="s">
        <v>43</v>
      </c>
      <c r="E21" s="36">
        <v>97281</v>
      </c>
      <c r="F21" s="36" t="s">
        <v>36</v>
      </c>
      <c r="G21" s="43">
        <v>9.6900000000000003E-4</v>
      </c>
      <c r="H21" s="43">
        <f t="shared" si="1"/>
        <v>1031.9917440660474</v>
      </c>
      <c r="I21" s="38">
        <v>39695</v>
      </c>
      <c r="J21" s="30"/>
      <c r="K21" s="14"/>
      <c r="L21" s="1"/>
    </row>
    <row r="22" spans="1:12">
      <c r="A22" s="1"/>
      <c r="B22" s="28"/>
      <c r="C22" s="34" t="s">
        <v>37</v>
      </c>
      <c r="D22" s="36" t="s">
        <v>43</v>
      </c>
      <c r="E22" s="36">
        <v>97282</v>
      </c>
      <c r="F22" s="36" t="s">
        <v>36</v>
      </c>
      <c r="G22" s="43">
        <v>9.6900000000000003E-4</v>
      </c>
      <c r="H22" s="43">
        <f t="shared" si="1"/>
        <v>1031.9917440660474</v>
      </c>
      <c r="I22" s="38">
        <v>39695</v>
      </c>
      <c r="J22" s="30"/>
      <c r="K22" s="14"/>
      <c r="L22" s="1"/>
    </row>
    <row r="23" spans="1:12">
      <c r="A23" s="1"/>
      <c r="B23" s="28"/>
      <c r="C23" s="34" t="s">
        <v>37</v>
      </c>
      <c r="D23" s="36" t="s">
        <v>102</v>
      </c>
      <c r="E23" s="36">
        <v>14468</v>
      </c>
      <c r="F23" s="36" t="s">
        <v>36</v>
      </c>
      <c r="G23" s="43">
        <f>0.1035/9.81</f>
        <v>1.0550458715596329E-2</v>
      </c>
      <c r="H23" s="43">
        <f t="shared" si="1"/>
        <v>94.782608695652186</v>
      </c>
      <c r="I23" s="38">
        <v>36717</v>
      </c>
      <c r="J23" s="30"/>
      <c r="K23" s="14"/>
      <c r="L23" s="1"/>
    </row>
    <row r="24" spans="1:12">
      <c r="A24" s="1"/>
      <c r="B24" s="28"/>
      <c r="C24" s="34" t="s">
        <v>37</v>
      </c>
      <c r="D24" s="36" t="s">
        <v>102</v>
      </c>
      <c r="E24" s="36">
        <v>14469</v>
      </c>
      <c r="F24" s="36" t="s">
        <v>36</v>
      </c>
      <c r="G24" s="43">
        <f>0.1016/9.81</f>
        <v>1.0356778797145768E-2</v>
      </c>
      <c r="H24" s="43">
        <f t="shared" si="1"/>
        <v>96.555118110236236</v>
      </c>
      <c r="I24" s="38">
        <v>36717</v>
      </c>
      <c r="J24" s="30"/>
      <c r="K24" s="14"/>
      <c r="L24" s="1"/>
    </row>
    <row r="25" spans="1:12">
      <c r="A25" s="1"/>
      <c r="B25" s="28"/>
      <c r="C25" s="34" t="s">
        <v>37</v>
      </c>
      <c r="D25" s="36" t="s">
        <v>102</v>
      </c>
      <c r="E25" s="36">
        <v>14470</v>
      </c>
      <c r="F25" s="36" t="s">
        <v>36</v>
      </c>
      <c r="G25" s="43">
        <f>0.0999/9.81</f>
        <v>1.0183486238532109E-2</v>
      </c>
      <c r="H25" s="43">
        <f t="shared" si="1"/>
        <v>98.198198198198213</v>
      </c>
      <c r="I25" s="38">
        <v>36717</v>
      </c>
      <c r="J25" s="30"/>
      <c r="K25" s="14"/>
      <c r="L25" s="1"/>
    </row>
    <row r="26" spans="1:12">
      <c r="A26" s="1"/>
      <c r="B26" s="28"/>
      <c r="C26" s="34" t="s">
        <v>37</v>
      </c>
      <c r="D26" s="36" t="s">
        <v>102</v>
      </c>
      <c r="E26" s="36">
        <v>25156</v>
      </c>
      <c r="F26" s="36" t="s">
        <v>36</v>
      </c>
      <c r="G26" s="43">
        <v>1.0290000000000001E-2</v>
      </c>
      <c r="H26" s="43">
        <f t="shared" si="1"/>
        <v>97.181729834791057</v>
      </c>
      <c r="I26" s="38">
        <v>38024</v>
      </c>
      <c r="J26" s="30"/>
      <c r="K26" s="14"/>
      <c r="L26" s="1"/>
    </row>
    <row r="27" spans="1:12">
      <c r="A27" s="1"/>
      <c r="B27" s="28"/>
      <c r="C27" s="34" t="s">
        <v>37</v>
      </c>
      <c r="D27" s="36" t="s">
        <v>102</v>
      </c>
      <c r="E27" s="36">
        <v>25157</v>
      </c>
      <c r="F27" s="36" t="s">
        <v>36</v>
      </c>
      <c r="G27" s="43">
        <v>1.1010000000000001E-2</v>
      </c>
      <c r="H27" s="43">
        <f t="shared" si="1"/>
        <v>90.826521344232503</v>
      </c>
      <c r="I27" s="38">
        <v>38024</v>
      </c>
      <c r="J27" s="30"/>
      <c r="K27" s="14"/>
      <c r="L27" s="1"/>
    </row>
    <row r="28" spans="1:12">
      <c r="A28" s="1"/>
      <c r="B28" s="28"/>
      <c r="C28" s="34" t="s">
        <v>37</v>
      </c>
      <c r="D28" s="36" t="s">
        <v>102</v>
      </c>
      <c r="E28" s="36">
        <v>25158</v>
      </c>
      <c r="F28" s="36" t="s">
        <v>36</v>
      </c>
      <c r="G28" s="43">
        <v>1.017E-2</v>
      </c>
      <c r="H28" s="43">
        <f t="shared" si="1"/>
        <v>98.328416912487711</v>
      </c>
      <c r="I28" s="38">
        <v>38024</v>
      </c>
      <c r="J28" s="30"/>
      <c r="K28" s="14"/>
      <c r="L28" s="1"/>
    </row>
    <row r="29" spans="1:12">
      <c r="A29" s="1"/>
      <c r="B29" s="28"/>
      <c r="C29" s="34" t="s">
        <v>37</v>
      </c>
      <c r="D29" s="36" t="s">
        <v>102</v>
      </c>
      <c r="E29" s="36">
        <v>25159</v>
      </c>
      <c r="F29" s="36" t="s">
        <v>36</v>
      </c>
      <c r="G29" s="43">
        <v>1.0970000000000001E-2</v>
      </c>
      <c r="H29" s="43">
        <f t="shared" si="1"/>
        <v>91.157702825888776</v>
      </c>
      <c r="I29" s="38">
        <v>38024</v>
      </c>
      <c r="J29" s="30"/>
      <c r="K29" s="14"/>
      <c r="L29" s="1"/>
    </row>
    <row r="30" spans="1:12">
      <c r="A30" s="1"/>
      <c r="B30" s="28"/>
      <c r="C30" s="34" t="s">
        <v>37</v>
      </c>
      <c r="D30" s="36" t="s">
        <v>43</v>
      </c>
      <c r="E30" s="36">
        <v>140581</v>
      </c>
      <c r="F30" s="36" t="s">
        <v>36</v>
      </c>
      <c r="G30" s="43">
        <v>1.077E-3</v>
      </c>
      <c r="H30" s="43">
        <f t="shared" ref="H30:H39" si="2">1/G30</f>
        <v>928.50510677808722</v>
      </c>
      <c r="I30" s="38">
        <v>40947</v>
      </c>
      <c r="J30" s="30"/>
      <c r="K30" s="14"/>
      <c r="L30" s="1"/>
    </row>
    <row r="31" spans="1:12">
      <c r="A31" s="1"/>
      <c r="B31" s="28"/>
      <c r="C31" s="34" t="s">
        <v>37</v>
      </c>
      <c r="D31" s="36" t="s">
        <v>43</v>
      </c>
      <c r="E31" s="36">
        <v>140582</v>
      </c>
      <c r="F31" s="36" t="s">
        <v>36</v>
      </c>
      <c r="G31" s="43">
        <v>1.077E-3</v>
      </c>
      <c r="H31" s="43">
        <f t="shared" si="2"/>
        <v>928.50510677808722</v>
      </c>
      <c r="I31" s="38">
        <v>40947</v>
      </c>
      <c r="J31" s="30"/>
      <c r="K31" s="14"/>
      <c r="L31" s="1"/>
    </row>
    <row r="32" spans="1:12">
      <c r="A32" s="1"/>
      <c r="B32" s="28"/>
      <c r="C32" s="34" t="s">
        <v>37</v>
      </c>
      <c r="D32" s="36" t="s">
        <v>43</v>
      </c>
      <c r="E32" s="36">
        <v>140593</v>
      </c>
      <c r="F32" s="36" t="s">
        <v>36</v>
      </c>
      <c r="G32" s="43">
        <v>1.039E-3</v>
      </c>
      <c r="H32" s="43">
        <f t="shared" si="2"/>
        <v>962.46390760346492</v>
      </c>
      <c r="I32" s="38">
        <v>40946</v>
      </c>
      <c r="J32" s="30"/>
      <c r="K32" s="14"/>
      <c r="L32" s="1"/>
    </row>
    <row r="33" spans="1:12">
      <c r="A33" s="1"/>
      <c r="B33" s="28"/>
      <c r="C33" s="34" t="s">
        <v>37</v>
      </c>
      <c r="D33" s="36" t="s">
        <v>43</v>
      </c>
      <c r="E33" s="36">
        <v>140594</v>
      </c>
      <c r="F33" s="36" t="s">
        <v>36</v>
      </c>
      <c r="G33" s="43">
        <v>1.0629999999999999E-3</v>
      </c>
      <c r="H33" s="43">
        <f t="shared" si="2"/>
        <v>940.73377234242719</v>
      </c>
      <c r="I33" s="38">
        <v>40946</v>
      </c>
      <c r="J33" s="30"/>
      <c r="K33" s="14"/>
      <c r="L33" s="1"/>
    </row>
    <row r="34" spans="1:12">
      <c r="A34" s="1"/>
      <c r="B34" s="28"/>
      <c r="C34" s="34" t="s">
        <v>37</v>
      </c>
      <c r="D34" s="36" t="s">
        <v>43</v>
      </c>
      <c r="E34" s="36">
        <v>140595</v>
      </c>
      <c r="F34" s="36" t="s">
        <v>36</v>
      </c>
      <c r="G34" s="43">
        <v>1.0380000000000001E-3</v>
      </c>
      <c r="H34" s="43">
        <f t="shared" si="2"/>
        <v>963.39113680154139</v>
      </c>
      <c r="I34" s="38">
        <v>40946</v>
      </c>
      <c r="J34" s="30"/>
      <c r="K34" s="14"/>
      <c r="L34" s="1"/>
    </row>
    <row r="35" spans="1:12">
      <c r="A35" s="1"/>
      <c r="B35" s="28"/>
      <c r="C35" s="34" t="s">
        <v>37</v>
      </c>
      <c r="D35" s="36" t="s">
        <v>43</v>
      </c>
      <c r="E35" s="36">
        <v>140596</v>
      </c>
      <c r="F35" s="36" t="s">
        <v>36</v>
      </c>
      <c r="G35" s="43">
        <v>1.075E-3</v>
      </c>
      <c r="H35" s="43">
        <f t="shared" si="2"/>
        <v>930.23255813953483</v>
      </c>
      <c r="I35" s="38">
        <v>40946</v>
      </c>
      <c r="J35" s="30"/>
      <c r="K35" s="14"/>
      <c r="L35" s="1"/>
    </row>
    <row r="36" spans="1:12">
      <c r="A36" s="1"/>
      <c r="B36" s="28"/>
      <c r="C36" s="34" t="s">
        <v>37</v>
      </c>
      <c r="D36" s="36" t="s">
        <v>43</v>
      </c>
      <c r="E36" s="36">
        <v>140597</v>
      </c>
      <c r="F36" s="36" t="s">
        <v>36</v>
      </c>
      <c r="G36" s="43">
        <v>1.1050000000000001E-3</v>
      </c>
      <c r="H36" s="43">
        <f t="shared" si="2"/>
        <v>904.97737556561083</v>
      </c>
      <c r="I36" s="38">
        <v>40946</v>
      </c>
      <c r="J36" s="30"/>
      <c r="K36" s="14"/>
      <c r="L36" s="1"/>
    </row>
    <row r="37" spans="1:12">
      <c r="A37" s="1"/>
      <c r="B37" s="28"/>
      <c r="C37" s="34" t="s">
        <v>37</v>
      </c>
      <c r="D37" s="36" t="s">
        <v>43</v>
      </c>
      <c r="E37" s="36">
        <v>140598</v>
      </c>
      <c r="F37" s="36" t="s">
        <v>36</v>
      </c>
      <c r="G37" s="43">
        <v>1.073E-3</v>
      </c>
      <c r="H37" s="43">
        <f t="shared" si="2"/>
        <v>931.96644920782853</v>
      </c>
      <c r="I37" s="38">
        <v>40946</v>
      </c>
      <c r="J37" s="30"/>
      <c r="K37" s="14"/>
      <c r="L37" s="1"/>
    </row>
    <row r="38" spans="1:12">
      <c r="A38" s="1"/>
      <c r="B38" s="28"/>
      <c r="C38" s="34" t="s">
        <v>37</v>
      </c>
      <c r="D38" s="36" t="s">
        <v>43</v>
      </c>
      <c r="E38" s="36">
        <v>140599</v>
      </c>
      <c r="F38" s="36" t="s">
        <v>36</v>
      </c>
      <c r="G38" s="43">
        <v>1.0640000000000001E-3</v>
      </c>
      <c r="H38" s="43">
        <f t="shared" si="2"/>
        <v>939.84962406015029</v>
      </c>
      <c r="I38" s="38">
        <v>40946</v>
      </c>
      <c r="J38" s="30"/>
      <c r="K38" s="14"/>
      <c r="L38" s="1"/>
    </row>
    <row r="39" spans="1:12">
      <c r="A39" s="1"/>
      <c r="B39" s="28"/>
      <c r="C39" s="34" t="s">
        <v>37</v>
      </c>
      <c r="D39" s="36" t="s">
        <v>43</v>
      </c>
      <c r="E39" s="36">
        <v>140600</v>
      </c>
      <c r="F39" s="36" t="s">
        <v>36</v>
      </c>
      <c r="G39" s="43">
        <v>1.0809999999999999E-3</v>
      </c>
      <c r="H39" s="43">
        <f t="shared" si="2"/>
        <v>925.06938020351538</v>
      </c>
      <c r="I39" s="38">
        <v>40946</v>
      </c>
      <c r="J39" s="30"/>
      <c r="K39" s="14"/>
      <c r="L39" s="1"/>
    </row>
    <row r="40" spans="1:12">
      <c r="A40" s="1"/>
      <c r="B40" s="28"/>
      <c r="C40" s="34" t="s">
        <v>51</v>
      </c>
      <c r="D40" s="36">
        <v>8203</v>
      </c>
      <c r="E40" s="36">
        <v>10023</v>
      </c>
      <c r="F40" s="36" t="s">
        <v>52</v>
      </c>
      <c r="G40" s="43">
        <v>3.32E-2</v>
      </c>
      <c r="H40" s="43">
        <f t="shared" si="1"/>
        <v>30.120481927710841</v>
      </c>
      <c r="I40" s="38">
        <v>37027</v>
      </c>
      <c r="J40" s="30" t="s">
        <v>53</v>
      </c>
      <c r="K40" s="14"/>
      <c r="L40" s="1"/>
    </row>
    <row r="41" spans="1:12">
      <c r="A41" s="1"/>
      <c r="B41" s="28"/>
      <c r="C41" s="34" t="s">
        <v>51</v>
      </c>
      <c r="D41" s="36">
        <v>8203</v>
      </c>
      <c r="E41" s="36">
        <v>10083</v>
      </c>
      <c r="F41" s="36" t="s">
        <v>52</v>
      </c>
      <c r="G41" s="43">
        <v>3.3000000000000002E-2</v>
      </c>
      <c r="H41" s="43">
        <f t="shared" si="1"/>
        <v>30.303030303030301</v>
      </c>
      <c r="I41" s="38">
        <v>37602</v>
      </c>
      <c r="J41" s="30" t="s">
        <v>53</v>
      </c>
      <c r="K41" s="14"/>
      <c r="L41" s="1"/>
    </row>
    <row r="42" spans="1:12">
      <c r="A42" s="1"/>
      <c r="B42" s="28"/>
      <c r="C42" s="34" t="s">
        <v>51</v>
      </c>
      <c r="D42" s="36">
        <v>8203</v>
      </c>
      <c r="E42" s="36">
        <v>10275</v>
      </c>
      <c r="F42" s="36" t="s">
        <v>52</v>
      </c>
      <c r="G42" s="43">
        <v>2.9690000000000001E-2</v>
      </c>
      <c r="H42" s="43">
        <f t="shared" si="1"/>
        <v>33.68137420006736</v>
      </c>
      <c r="I42" s="38">
        <v>40450</v>
      </c>
      <c r="J42" s="30" t="s">
        <v>53</v>
      </c>
      <c r="K42" s="14"/>
      <c r="L42" s="1"/>
    </row>
    <row r="43" spans="1:12">
      <c r="A43" s="1"/>
      <c r="B43" s="28"/>
      <c r="C43" s="34" t="s">
        <v>51</v>
      </c>
      <c r="D43" s="36">
        <v>8203</v>
      </c>
      <c r="E43" s="36">
        <v>10139</v>
      </c>
      <c r="F43" s="36" t="s">
        <v>52</v>
      </c>
      <c r="G43" s="43">
        <v>2.9000000000000001E-2</v>
      </c>
      <c r="H43" s="43">
        <f t="shared" si="1"/>
        <v>34.482758620689651</v>
      </c>
      <c r="I43" s="38">
        <v>40450</v>
      </c>
      <c r="J43" s="30" t="s">
        <v>53</v>
      </c>
      <c r="K43" s="14"/>
      <c r="L43" s="1"/>
    </row>
    <row r="44" spans="1:12">
      <c r="A44" s="1"/>
      <c r="B44" s="28"/>
      <c r="C44" s="35"/>
      <c r="D44" s="37"/>
      <c r="E44" s="37"/>
      <c r="F44" s="37"/>
      <c r="G44" s="44"/>
      <c r="H44" s="44"/>
      <c r="I44" s="37"/>
      <c r="J44" s="31"/>
      <c r="K44" s="14"/>
      <c r="L44" s="1"/>
    </row>
    <row r="45" spans="1:12">
      <c r="A45" s="1"/>
      <c r="B45" s="12"/>
      <c r="C45" s="8"/>
      <c r="D45" s="8"/>
      <c r="E45" s="8"/>
      <c r="F45" s="8"/>
      <c r="G45" s="40"/>
      <c r="H45" s="40"/>
      <c r="I45" s="8"/>
      <c r="J45" s="8"/>
      <c r="K45" s="15"/>
      <c r="L45" s="1"/>
    </row>
    <row r="46" spans="1:12">
      <c r="A46" s="1"/>
      <c r="B46" s="1"/>
      <c r="C46" s="1"/>
      <c r="D46" s="1"/>
      <c r="E46" s="1"/>
      <c r="F46" s="1"/>
      <c r="G46" s="39"/>
      <c r="H46" s="39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39"/>
      <c r="H47" s="39"/>
      <c r="I47" s="1"/>
      <c r="J47" s="1"/>
      <c r="K47" s="1"/>
      <c r="L47" s="1"/>
    </row>
    <row r="48" spans="1:12">
      <c r="A48" s="19"/>
      <c r="B48" s="6" t="s">
        <v>20</v>
      </c>
      <c r="C48" s="6"/>
      <c r="D48" s="6"/>
      <c r="E48" s="6"/>
      <c r="F48" s="6"/>
      <c r="G48" s="41"/>
      <c r="H48" s="41"/>
      <c r="I48" s="6"/>
      <c r="J48" s="6"/>
      <c r="K48" s="6"/>
      <c r="L48" s="6"/>
    </row>
    <row r="49" spans="1:12">
      <c r="A49" s="10"/>
      <c r="B49" s="18" t="s">
        <v>38</v>
      </c>
      <c r="C49" s="18"/>
      <c r="D49" s="18"/>
      <c r="E49" s="18"/>
      <c r="F49" s="18"/>
      <c r="G49" s="42"/>
      <c r="H49" s="42"/>
      <c r="I49" s="18"/>
      <c r="J49" s="18"/>
      <c r="K49" s="18"/>
      <c r="L49" s="18"/>
    </row>
    <row r="50" spans="1:12">
      <c r="A50" s="10"/>
      <c r="B50" s="18" t="s">
        <v>42</v>
      </c>
      <c r="C50" s="18"/>
      <c r="D50" s="18"/>
      <c r="E50" s="18"/>
      <c r="F50" s="18"/>
      <c r="G50" s="42"/>
      <c r="H50" s="42"/>
      <c r="I50" s="18"/>
      <c r="J50" s="18"/>
      <c r="K50" s="18"/>
      <c r="L50" s="18"/>
    </row>
    <row r="51" spans="1:12">
      <c r="A51" s="10"/>
      <c r="B51" s="27" t="s">
        <v>41</v>
      </c>
      <c r="C51" s="27"/>
      <c r="D51" s="27"/>
      <c r="E51" s="27"/>
      <c r="F51" s="27"/>
      <c r="G51" s="42"/>
      <c r="H51" s="42"/>
      <c r="I51" s="18"/>
      <c r="J51" s="18"/>
      <c r="K51" s="18"/>
      <c r="L51" s="18"/>
    </row>
    <row r="52" spans="1:12">
      <c r="A52" s="10"/>
      <c r="B52" s="27" t="s">
        <v>108</v>
      </c>
      <c r="C52" s="27"/>
      <c r="D52" s="27"/>
      <c r="E52" s="27"/>
      <c r="F52" s="27"/>
      <c r="G52" s="42"/>
      <c r="H52" s="42"/>
      <c r="I52" s="18"/>
      <c r="J52" s="18"/>
      <c r="K52" s="18"/>
      <c r="L52" s="18"/>
    </row>
    <row r="53" spans="1:12">
      <c r="A53" s="10"/>
      <c r="B53" s="27" t="s">
        <v>107</v>
      </c>
      <c r="C53" s="27"/>
      <c r="D53" s="27"/>
      <c r="E53" s="27"/>
      <c r="F53" s="27"/>
      <c r="G53" s="42"/>
      <c r="H53" s="42"/>
      <c r="I53" s="18"/>
      <c r="J53" s="18"/>
      <c r="K53" s="18"/>
      <c r="L53" s="18"/>
    </row>
    <row r="54" spans="1:12">
      <c r="A54" s="12"/>
      <c r="B54" s="8" t="s">
        <v>48</v>
      </c>
      <c r="C54" s="8"/>
      <c r="D54" s="8"/>
      <c r="E54" s="8"/>
      <c r="F54" s="8"/>
      <c r="G54" s="40"/>
      <c r="H54" s="40"/>
      <c r="I54" s="8"/>
      <c r="J54" s="8"/>
      <c r="K54" s="8"/>
      <c r="L54" s="8"/>
    </row>
    <row r="64" spans="1:12">
      <c r="J64" s="32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D4" sqref="D4"/>
    </sheetView>
  </sheetViews>
  <sheetFormatPr defaultRowHeight="15"/>
  <cols>
    <col min="4" max="4" width="13.4257812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18.75">
      <c r="A2" s="1"/>
      <c r="B2" s="24" t="s">
        <v>14</v>
      </c>
      <c r="C2" s="20"/>
      <c r="D2" s="20"/>
      <c r="E2" s="20"/>
      <c r="F2" s="21"/>
      <c r="G2" s="20"/>
      <c r="H2" s="1"/>
    </row>
    <row r="3" spans="1:8" ht="17.25">
      <c r="A3" s="1"/>
      <c r="B3" s="20" t="s">
        <v>21</v>
      </c>
      <c r="C3" s="20"/>
      <c r="D3" s="69" t="s">
        <v>171</v>
      </c>
      <c r="E3" s="20"/>
      <c r="F3" s="20"/>
      <c r="G3" s="20"/>
      <c r="H3" s="1"/>
    </row>
    <row r="4" spans="1:8" ht="17.25">
      <c r="A4" s="1"/>
      <c r="B4" s="20" t="s">
        <v>54</v>
      </c>
      <c r="C4" s="20"/>
      <c r="D4" s="51" t="s">
        <v>172</v>
      </c>
      <c r="E4" s="20"/>
      <c r="F4" s="20"/>
      <c r="G4" s="20"/>
      <c r="H4" s="1"/>
    </row>
    <row r="5" spans="1:8">
      <c r="A5" s="1"/>
      <c r="B5" s="20"/>
      <c r="C5" s="20"/>
      <c r="D5" s="20"/>
      <c r="E5" s="20"/>
      <c r="F5" s="20"/>
      <c r="G5" s="20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20" t="s">
        <v>20</v>
      </c>
      <c r="C7" s="20"/>
      <c r="D7" s="20"/>
      <c r="E7" s="20"/>
      <c r="F7" s="20"/>
      <c r="G7" s="20"/>
      <c r="H7" s="1"/>
    </row>
    <row r="8" spans="1:8">
      <c r="A8" s="1"/>
      <c r="B8" s="20" t="s">
        <v>23</v>
      </c>
      <c r="C8" s="20"/>
      <c r="D8" s="20"/>
      <c r="E8" s="20"/>
      <c r="F8" s="20"/>
      <c r="G8" s="20"/>
      <c r="H8" s="1"/>
    </row>
    <row r="9" spans="1:8">
      <c r="A9" s="1"/>
      <c r="B9" s="20" t="s">
        <v>24</v>
      </c>
      <c r="C9" s="20"/>
      <c r="D9" s="20"/>
      <c r="E9" s="20"/>
      <c r="F9" s="20"/>
      <c r="G9" s="20"/>
      <c r="H9" s="1"/>
    </row>
    <row r="10" spans="1:8">
      <c r="A10" s="1"/>
      <c r="B10" s="20" t="s">
        <v>56</v>
      </c>
      <c r="C10" s="20"/>
      <c r="D10" s="20"/>
      <c r="E10" s="20"/>
      <c r="F10" s="20"/>
      <c r="G10" s="20"/>
      <c r="H10" s="1"/>
    </row>
    <row r="11" spans="1:8">
      <c r="A11" s="1"/>
      <c r="B11" s="20" t="s">
        <v>55</v>
      </c>
      <c r="C11" s="20"/>
      <c r="D11" s="20"/>
      <c r="E11" s="20"/>
      <c r="F11" s="20"/>
      <c r="G11" s="20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4" spans="1:8">
      <c r="D14" s="69" t="s">
        <v>172</v>
      </c>
    </row>
    <row r="16" spans="1:8">
      <c r="C16" t="s">
        <v>165</v>
      </c>
      <c r="E16" s="69" t="s">
        <v>170</v>
      </c>
    </row>
    <row r="17" spans="3:5">
      <c r="C17" t="s">
        <v>166</v>
      </c>
      <c r="E17" s="51" t="s">
        <v>163</v>
      </c>
    </row>
    <row r="18" spans="3:5">
      <c r="C18" t="s">
        <v>167</v>
      </c>
      <c r="E18" s="51" t="s">
        <v>164</v>
      </c>
    </row>
    <row r="19" spans="3:5">
      <c r="C19" t="s">
        <v>168</v>
      </c>
      <c r="E19" s="69" t="s">
        <v>169</v>
      </c>
    </row>
  </sheetData>
  <phoneticPr fontId="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G37" sqref="G37"/>
    </sheetView>
  </sheetViews>
  <sheetFormatPr defaultRowHeight="15"/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L1" s="23">
        <v>1</v>
      </c>
      <c r="M1" s="23" t="s">
        <v>29</v>
      </c>
    </row>
    <row r="2" spans="1:13" ht="18.75">
      <c r="A2" s="1"/>
      <c r="B2" s="24" t="s">
        <v>112</v>
      </c>
      <c r="C2" s="20"/>
      <c r="D2" s="20"/>
      <c r="E2" s="20"/>
      <c r="F2" s="21"/>
      <c r="G2" s="21"/>
      <c r="H2" s="20"/>
      <c r="I2" s="20"/>
      <c r="J2" s="1"/>
      <c r="L2" s="23">
        <v>2</v>
      </c>
      <c r="M2" s="23" t="s">
        <v>30</v>
      </c>
    </row>
    <row r="3" spans="1:13" ht="17.25">
      <c r="A3" s="1"/>
      <c r="B3" s="70" t="s">
        <v>113</v>
      </c>
      <c r="C3" s="70"/>
      <c r="D3" s="70"/>
      <c r="E3" s="22" t="s">
        <v>142</v>
      </c>
      <c r="F3" s="70" t="s">
        <v>116</v>
      </c>
      <c r="G3" s="70"/>
      <c r="H3" s="65">
        <v>0.05</v>
      </c>
      <c r="I3" s="20"/>
      <c r="J3" s="1"/>
      <c r="L3" s="23">
        <v>3</v>
      </c>
    </row>
    <row r="4" spans="1:13" ht="17.25">
      <c r="A4" s="1"/>
      <c r="B4" s="70" t="s">
        <v>25</v>
      </c>
      <c r="C4" s="70"/>
      <c r="D4" s="70"/>
      <c r="E4" s="22">
        <v>4</v>
      </c>
      <c r="F4" s="70" t="s">
        <v>117</v>
      </c>
      <c r="G4" s="70"/>
      <c r="H4" s="65">
        <v>10</v>
      </c>
      <c r="I4" s="20"/>
      <c r="J4" s="1"/>
      <c r="L4" s="23">
        <v>4</v>
      </c>
    </row>
    <row r="5" spans="1:13" ht="17.25">
      <c r="A5" s="1"/>
      <c r="B5" s="70" t="s">
        <v>26</v>
      </c>
      <c r="C5" s="70"/>
      <c r="D5" s="70"/>
      <c r="E5" s="22">
        <v>1</v>
      </c>
      <c r="F5" s="70" t="s">
        <v>121</v>
      </c>
      <c r="G5" s="70"/>
      <c r="H5" s="65">
        <v>350</v>
      </c>
      <c r="I5" s="20"/>
      <c r="J5" s="1"/>
      <c r="L5" s="23">
        <v>5</v>
      </c>
    </row>
    <row r="6" spans="1:13">
      <c r="A6" s="1"/>
      <c r="B6" s="20"/>
      <c r="C6" s="20"/>
      <c r="D6" s="20"/>
      <c r="E6" s="20"/>
      <c r="F6" s="20"/>
      <c r="G6" s="20"/>
      <c r="H6" s="20"/>
      <c r="I6" s="20"/>
      <c r="J6" s="1"/>
      <c r="L6" s="23">
        <v>6</v>
      </c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L7" s="23">
        <v>7</v>
      </c>
    </row>
    <row r="8" spans="1:13">
      <c r="A8" s="1"/>
      <c r="B8" s="20" t="s">
        <v>22</v>
      </c>
      <c r="C8" s="20"/>
      <c r="D8" s="20"/>
      <c r="E8" s="20"/>
      <c r="F8" s="20"/>
      <c r="G8" s="20"/>
      <c r="H8" s="20"/>
      <c r="I8" s="20"/>
      <c r="J8" s="1"/>
      <c r="L8" s="23">
        <v>8</v>
      </c>
    </row>
    <row r="9" spans="1:13">
      <c r="A9" s="1"/>
      <c r="B9" s="20" t="s">
        <v>31</v>
      </c>
      <c r="C9" s="20"/>
      <c r="D9" s="20"/>
      <c r="E9" s="20"/>
      <c r="F9" s="20"/>
      <c r="G9" s="20"/>
      <c r="H9" s="20"/>
      <c r="I9" s="20"/>
      <c r="J9" s="1"/>
      <c r="L9" s="23">
        <v>9</v>
      </c>
    </row>
    <row r="10" spans="1:13">
      <c r="A10" s="1"/>
      <c r="B10" s="20" t="s">
        <v>120</v>
      </c>
      <c r="C10" s="20"/>
      <c r="D10" s="20"/>
      <c r="E10" s="20"/>
      <c r="F10" s="20"/>
      <c r="G10" s="20"/>
      <c r="H10" s="20"/>
      <c r="I10" s="20"/>
      <c r="J10" s="1"/>
      <c r="L10" s="23">
        <v>10</v>
      </c>
    </row>
    <row r="11" spans="1:13">
      <c r="A11" s="1"/>
      <c r="B11" s="20" t="s">
        <v>122</v>
      </c>
      <c r="C11" s="20"/>
      <c r="D11" s="20"/>
      <c r="E11" s="20"/>
      <c r="F11" s="20"/>
      <c r="G11" s="20"/>
      <c r="H11" s="20"/>
      <c r="I11" s="20"/>
      <c r="J11" s="1"/>
      <c r="L11" s="23"/>
    </row>
    <row r="12" spans="1:13">
      <c r="A12" s="1"/>
      <c r="B12" s="20" t="s">
        <v>27</v>
      </c>
      <c r="C12" s="20"/>
      <c r="D12" s="20"/>
      <c r="E12" s="20"/>
      <c r="F12" s="20"/>
      <c r="G12" s="20"/>
      <c r="H12" s="20"/>
      <c r="I12" s="20"/>
      <c r="J12" s="1"/>
      <c r="L12" s="23"/>
    </row>
    <row r="13" spans="1:13">
      <c r="A13" s="1"/>
      <c r="B13" s="20" t="s">
        <v>28</v>
      </c>
      <c r="C13" s="20"/>
      <c r="D13" s="20"/>
      <c r="E13" s="20"/>
      <c r="F13" s="20"/>
      <c r="G13" s="20"/>
      <c r="H13" s="20"/>
      <c r="I13" s="20"/>
      <c r="J13" s="1"/>
      <c r="L13" s="23"/>
    </row>
    <row r="14" spans="1:13">
      <c r="A14" s="1"/>
      <c r="B14" s="20" t="s">
        <v>118</v>
      </c>
      <c r="C14" s="20"/>
      <c r="D14" s="20"/>
      <c r="E14" s="20"/>
      <c r="F14" s="20"/>
      <c r="G14" s="20"/>
      <c r="H14" s="20"/>
      <c r="I14" s="20"/>
      <c r="J14" s="1"/>
      <c r="L14" s="23"/>
    </row>
    <row r="15" spans="1:13">
      <c r="A15" s="1"/>
      <c r="B15" s="20" t="s">
        <v>119</v>
      </c>
      <c r="C15" s="20"/>
      <c r="D15" s="20"/>
      <c r="E15" s="20"/>
      <c r="F15" s="20"/>
      <c r="G15" s="20"/>
      <c r="H15" s="20"/>
      <c r="I15" s="20"/>
      <c r="J15" s="1"/>
      <c r="L15" s="23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L16" s="23"/>
    </row>
    <row r="22" spans="5:5">
      <c r="E22" s="22" t="s">
        <v>143</v>
      </c>
    </row>
  </sheetData>
  <mergeCells count="6">
    <mergeCell ref="B3:D3"/>
    <mergeCell ref="B4:D4"/>
    <mergeCell ref="B5:D5"/>
    <mergeCell ref="F3:G3"/>
    <mergeCell ref="F4:G4"/>
    <mergeCell ref="F5:G5"/>
  </mergeCells>
  <phoneticPr fontId="0" type="noConversion"/>
  <dataValidations count="2">
    <dataValidation type="list" allowBlank="1" showInputMessage="1" showErrorMessage="1" sqref="E5">
      <formula1>$L$1:$L$3</formula1>
    </dataValidation>
    <dataValidation type="list" allowBlank="1" showInputMessage="1" showErrorMessage="1" sqref="E4">
      <formula1>$L$3:$L$10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E4" sqref="E4"/>
    </sheetView>
  </sheetViews>
  <sheetFormatPr defaultRowHeight="15"/>
  <cols>
    <col min="5" max="5" width="15.425781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L1" t="s">
        <v>132</v>
      </c>
    </row>
    <row r="2" spans="1:12" ht="18.75">
      <c r="A2" s="1"/>
      <c r="B2" s="24" t="s">
        <v>126</v>
      </c>
      <c r="C2" s="20"/>
      <c r="D2" s="20"/>
      <c r="E2" s="20"/>
      <c r="F2" s="21"/>
      <c r="G2" s="21"/>
      <c r="H2" s="20"/>
      <c r="I2" s="20"/>
      <c r="J2" s="1"/>
      <c r="L2" t="s">
        <v>133</v>
      </c>
    </row>
    <row r="3" spans="1:12" ht="17.25">
      <c r="A3" s="1"/>
      <c r="B3" s="70" t="s">
        <v>129</v>
      </c>
      <c r="C3" s="70"/>
      <c r="D3" s="70"/>
      <c r="E3" s="66" t="s">
        <v>133</v>
      </c>
      <c r="F3" s="70" t="s">
        <v>137</v>
      </c>
      <c r="G3" s="70"/>
      <c r="H3" s="68">
        <v>2</v>
      </c>
      <c r="I3" s="20"/>
      <c r="J3" s="1"/>
    </row>
    <row r="4" spans="1:12" ht="17.25">
      <c r="A4" s="1"/>
      <c r="B4" s="70" t="s">
        <v>130</v>
      </c>
      <c r="C4" s="70"/>
      <c r="D4" s="70"/>
      <c r="E4" s="67" t="s">
        <v>141</v>
      </c>
      <c r="F4" s="20"/>
      <c r="G4" s="20"/>
      <c r="H4" s="20"/>
      <c r="I4" s="20"/>
      <c r="J4" s="1"/>
    </row>
    <row r="5" spans="1:12" ht="17.25">
      <c r="A5" s="1"/>
      <c r="B5" s="70" t="s">
        <v>127</v>
      </c>
      <c r="C5" s="70"/>
      <c r="D5" s="70"/>
      <c r="E5" s="25">
        <v>2</v>
      </c>
      <c r="F5" s="20" t="s">
        <v>32</v>
      </c>
      <c r="G5" s="20"/>
      <c r="H5" s="20"/>
      <c r="I5" s="20"/>
      <c r="J5" s="1"/>
    </row>
    <row r="6" spans="1:12" ht="17.25">
      <c r="A6" s="1"/>
      <c r="B6" s="70" t="s">
        <v>131</v>
      </c>
      <c r="C6" s="70"/>
      <c r="D6" s="70"/>
      <c r="E6" s="25">
        <v>0.05</v>
      </c>
      <c r="F6" s="20" t="s">
        <v>128</v>
      </c>
      <c r="G6" s="20"/>
      <c r="H6" s="20"/>
      <c r="I6" s="20"/>
      <c r="J6" s="1"/>
    </row>
    <row r="7" spans="1:12">
      <c r="A7" s="1"/>
      <c r="B7" s="20"/>
      <c r="C7" s="20"/>
      <c r="D7" s="20"/>
      <c r="E7" s="20"/>
      <c r="F7" s="20"/>
      <c r="G7" s="20"/>
      <c r="H7" s="20"/>
      <c r="I7" s="20"/>
      <c r="J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1"/>
      <c r="B9" s="20" t="s">
        <v>22</v>
      </c>
      <c r="C9" s="20"/>
      <c r="D9" s="20"/>
      <c r="E9" s="20"/>
      <c r="F9" s="20"/>
      <c r="G9" s="20"/>
      <c r="H9" s="20"/>
      <c r="I9" s="20"/>
      <c r="J9" s="1"/>
    </row>
    <row r="10" spans="1:12">
      <c r="A10" s="1"/>
      <c r="B10" s="20" t="s">
        <v>138</v>
      </c>
      <c r="C10" s="20"/>
      <c r="D10" s="20"/>
      <c r="E10" s="20"/>
      <c r="F10" s="20"/>
      <c r="G10" s="20"/>
      <c r="H10" s="20"/>
      <c r="I10" s="20"/>
      <c r="J10" s="1"/>
    </row>
    <row r="11" spans="1:12">
      <c r="A11" s="1"/>
      <c r="B11" s="20" t="s">
        <v>139</v>
      </c>
      <c r="C11" s="20"/>
      <c r="D11" s="20"/>
      <c r="E11" s="20"/>
      <c r="F11" s="20"/>
      <c r="G11" s="20"/>
      <c r="H11" s="20"/>
      <c r="I11" s="20"/>
      <c r="J11" s="1"/>
    </row>
    <row r="12" spans="1:12">
      <c r="A12" s="1"/>
      <c r="B12" s="20" t="s">
        <v>134</v>
      </c>
      <c r="C12" s="20"/>
      <c r="D12" s="20"/>
      <c r="E12" s="20"/>
      <c r="F12" s="20"/>
      <c r="G12" s="20"/>
      <c r="H12" s="20"/>
      <c r="I12" s="20"/>
      <c r="J12" s="1"/>
    </row>
    <row r="13" spans="1:12">
      <c r="A13" s="1"/>
      <c r="B13" s="20" t="s">
        <v>140</v>
      </c>
      <c r="C13" s="20"/>
      <c r="D13" s="20"/>
      <c r="E13" s="20"/>
      <c r="F13" s="20"/>
      <c r="G13" s="20"/>
      <c r="H13" s="20"/>
      <c r="I13" s="20"/>
      <c r="J13" s="1"/>
    </row>
    <row r="14" spans="1:12">
      <c r="A14" s="1"/>
      <c r="B14" s="20" t="s">
        <v>135</v>
      </c>
      <c r="C14" s="20"/>
      <c r="D14" s="20"/>
      <c r="E14" s="20"/>
      <c r="F14" s="20"/>
      <c r="G14" s="20"/>
      <c r="H14" s="20"/>
      <c r="I14" s="20"/>
      <c r="J14" s="1"/>
    </row>
    <row r="15" spans="1:12">
      <c r="A15" s="1"/>
      <c r="B15" s="20" t="s">
        <v>136</v>
      </c>
      <c r="C15" s="20"/>
      <c r="D15" s="20"/>
      <c r="E15" s="20"/>
      <c r="F15" s="20"/>
      <c r="G15" s="20"/>
      <c r="H15" s="20"/>
      <c r="I15" s="20"/>
      <c r="J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5">
    <mergeCell ref="B4:D4"/>
    <mergeCell ref="B5:D5"/>
    <mergeCell ref="B3:D3"/>
    <mergeCell ref="B6:D6"/>
    <mergeCell ref="F3:G3"/>
  </mergeCells>
  <phoneticPr fontId="0" type="noConversion"/>
  <dataValidations count="1">
    <dataValidation type="list" allowBlank="1" showInputMessage="1" showErrorMessage="1" sqref="E3">
      <formula1>$L$1:$L$2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E3" sqref="E3"/>
    </sheetView>
  </sheetViews>
  <sheetFormatPr defaultRowHeight="15"/>
  <cols>
    <col min="4" max="4" width="13.2851562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.75">
      <c r="A2" s="1"/>
      <c r="B2" s="24" t="s">
        <v>34</v>
      </c>
      <c r="C2" s="20"/>
      <c r="D2" s="20"/>
      <c r="E2" s="20"/>
      <c r="F2" s="21"/>
      <c r="G2" s="21"/>
      <c r="H2" s="20"/>
      <c r="I2" s="20"/>
      <c r="J2" s="1"/>
    </row>
    <row r="3" spans="1:10">
      <c r="A3" s="1"/>
      <c r="B3" s="70" t="s">
        <v>35</v>
      </c>
      <c r="C3" s="70"/>
      <c r="D3" s="70"/>
      <c r="E3" s="25">
        <v>120</v>
      </c>
      <c r="F3" s="20" t="s">
        <v>32</v>
      </c>
      <c r="G3" s="20"/>
      <c r="H3" s="20"/>
      <c r="I3" s="20"/>
      <c r="J3" s="1"/>
    </row>
    <row r="4" spans="1:10">
      <c r="A4" s="1"/>
      <c r="B4" s="20"/>
      <c r="C4" s="20"/>
      <c r="D4" s="20"/>
      <c r="E4" s="20"/>
      <c r="F4" s="20"/>
      <c r="G4" s="20"/>
      <c r="H4" s="20"/>
      <c r="I4" s="20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</sheetData>
  <mergeCells count="1">
    <mergeCell ref="B3:D3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Calibration</vt:lpstr>
      <vt:lpstr>Stepped-Sine</vt:lpstr>
      <vt:lpstr>Periodic</vt:lpstr>
      <vt:lpstr>Triggered</vt:lpstr>
      <vt:lpstr>Logging</vt:lpstr>
    </vt:vector>
  </TitlesOfParts>
  <Company>Chalmers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Abrahamsson</dc:creator>
  <cp:lastModifiedBy>dyn</cp:lastModifiedBy>
  <dcterms:created xsi:type="dcterms:W3CDTF">2010-08-11T07:06:05Z</dcterms:created>
  <dcterms:modified xsi:type="dcterms:W3CDTF">2012-09-14T13:12:01Z</dcterms:modified>
</cp:coreProperties>
</file>