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lshtm.sharepoint.com/sites/VulnerableNewbornStudy_Group/Shared Documents/PRETERM STUDY DATA/"/>
    </mc:Choice>
  </mc:AlternateContent>
  <xr:revisionPtr revIDLastSave="354" documentId="8_{CF5D0C2A-6C36-4442-8872-106C068DDFE8}" xr6:coauthVersionLast="47" xr6:coauthVersionMax="47" xr10:uidLastSave="{503E0A8B-1703-4079-B1CB-7B8A0363B7A6}"/>
  <bookViews>
    <workbookView xWindow="-110" yWindow="-110" windowWidth="19420" windowHeight="10420" activeTab="1" xr2:uid="{00000000-000D-0000-FFFF-FFFF00000000}"/>
  </bookViews>
  <sheets>
    <sheet name="meta data" sheetId="4" r:id="rId1"/>
    <sheet name="pretermStudies" sheetId="1" r:id="rId2"/>
    <sheet name="Sheet2" sheetId="5" r:id="rId3"/>
    <sheet name="Log of changes" sheetId="2" r:id="rId4"/>
    <sheet name="Sheet1" sheetId="3" r:id="rId5"/>
  </sheets>
  <definedNames>
    <definedName name="_xlnm._FilterDatabase" localSheetId="3" hidden="1">'Log of changes'!$A$1:$G$197</definedName>
    <definedName name="_xlnm._FilterDatabase" localSheetId="1" hidden="1">pretermStudies!$A$1:$AP$228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5" l="1"/>
  <c r="D16" i="5"/>
  <c r="AC116" i="1" l="1"/>
  <c r="X116" i="1"/>
  <c r="V116" i="1"/>
  <c r="AC83" i="1"/>
  <c r="AC9" i="1"/>
  <c r="AC4" i="1"/>
  <c r="AC228" i="1"/>
  <c r="Y228" i="1"/>
  <c r="AC227" i="1"/>
  <c r="Y227" i="1"/>
  <c r="AC226" i="1"/>
  <c r="Y226" i="1"/>
  <c r="AC225" i="1"/>
  <c r="Y225" i="1"/>
  <c r="Y224" i="1"/>
  <c r="AC224" i="1"/>
  <c r="Y223" i="1"/>
  <c r="Y222" i="1"/>
  <c r="Y221" i="1"/>
  <c r="Y220" i="1"/>
  <c r="Y219" i="1"/>
  <c r="Y218" i="1"/>
  <c r="AC208" i="1"/>
  <c r="AC209" i="1"/>
  <c r="AC210" i="1"/>
  <c r="AC211" i="1"/>
  <c r="AC212" i="1"/>
  <c r="AC213" i="1"/>
  <c r="AC214" i="1"/>
  <c r="AC215" i="1"/>
  <c r="AC216" i="1"/>
  <c r="AC217" i="1"/>
  <c r="AC218" i="1"/>
  <c r="AC219" i="1"/>
  <c r="AC220" i="1"/>
  <c r="AC221" i="1"/>
  <c r="AC222" i="1"/>
  <c r="AC223" i="1"/>
  <c r="AC20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tc={69D7846E-9E62-4D7F-A7FE-55C384FE2E9A}</author>
    <author>tc={E707CE11-B123-4CB8-BDAE-5BF1916445FC}</author>
    <author>tc={7BA00102-7DC5-44E9-BF4B-26BA84DB8B14}</author>
  </authors>
  <commentList>
    <comment ref="A1" authorId="0" shapeId="0" xr:uid="{69D7846E-9E62-4D7F-A7FE-55C384FE2E9A}">
      <text>
        <t>[Threaded comment]
Your version of Excel allows you to read this threaded comment; however, any edits to it will get removed if the file is opened in a newer version of Excel. Learn more: https://go.microsoft.com/fwlink/?linkid=870924
Comment:
    New Variable
1=yes
0=no</t>
      </text>
    </comment>
    <comment ref="B1" authorId="1" shapeId="0" xr:uid="{E707CE11-B123-4CB8-BDAE-5BF1916445FC}">
      <text>
        <t>[Threaded comment]
Your version of Excel allows you to read this threaded comment; however, any edits to it will get removed if the file is opened in a newer version of Excel. Learn more: https://go.microsoft.com/fwlink/?linkid=870924
Comment:
    New Variable
1= Population-based
2=Health facility minimal bias 
3=Health facility likely bias</t>
      </text>
    </comment>
    <comment ref="D1" authorId="2" shapeId="0" xr:uid="{7BA00102-7DC5-44E9-BF4B-26BA84DB8B14}">
      <text>
        <t>[Threaded comment]
Your version of Excel allows you to read this threaded comment; however, any edits to it will get removed if the file is opened in a newer version of Excel. Learn more: https://go.microsoft.com/fwlink/?linkid=870924
Comment:
    0=no
1=serious DQ concerns with study
2=duplicate for subgroups only
3=duplicate exclude
4= mid year of data collection pre 2010
5= specific subpopulation only</t>
      </text>
    </comment>
  </commentList>
</comments>
</file>

<file path=xl/sharedStrings.xml><?xml version="1.0" encoding="utf-8"?>
<sst xmlns="http://schemas.openxmlformats.org/spreadsheetml/2006/main" count="5715" uniqueCount="934">
  <si>
    <t>studyID</t>
  </si>
  <si>
    <t>IsoCode</t>
  </si>
  <si>
    <t>Countryname</t>
  </si>
  <si>
    <t>AuthororinstitutionnameforLBpreterm</t>
  </si>
  <si>
    <t>WebsitelinkforLBpreterm</t>
  </si>
  <si>
    <t>FullcitationLBpreterm</t>
  </si>
  <si>
    <t>studyPopulation</t>
  </si>
  <si>
    <t>Representative</t>
  </si>
  <si>
    <t>Pretermdefinition</t>
  </si>
  <si>
    <t>Pretermdefinitionother</t>
  </si>
  <si>
    <t>Gestationalagelowerthresholdavailable</t>
  </si>
  <si>
    <t>Allpretermbirths</t>
  </si>
  <si>
    <t>Pretermbirthsreportedbyweeks</t>
  </si>
  <si>
    <t>Methodofgestationalageassessment</t>
  </si>
  <si>
    <t>Arenumberofmissinggestationalageavailable?</t>
  </si>
  <si>
    <t>Numberoftotalbirths22</t>
  </si>
  <si>
    <t>NumberofallLBs23</t>
  </si>
  <si>
    <t>NumberofbabieswithGA</t>
  </si>
  <si>
    <t>Pretermlt37weeks</t>
  </si>
  <si>
    <t>Preterm32tolt37weeks</t>
  </si>
  <si>
    <t>Preterm28tolt32weeks</t>
  </si>
  <si>
    <t>Pretermlt28weeks</t>
  </si>
  <si>
    <t>MissingGA</t>
  </si>
  <si>
    <t>Preterm_adjusted_point_est</t>
  </si>
  <si>
    <t>NumberofSGA</t>
  </si>
  <si>
    <t>ProportionofSGA</t>
  </si>
  <si>
    <t>REFERENCE</t>
  </si>
  <si>
    <t>new</t>
  </si>
  <si>
    <t>isoYear</t>
  </si>
  <si>
    <t>Pretermdenominator</t>
  </si>
  <si>
    <t>Gestationalagelowerthreshold</t>
  </si>
  <si>
    <t>Source</t>
  </si>
  <si>
    <t>y</t>
  </si>
  <si>
    <t>se</t>
  </si>
  <si>
    <t>Preterm_adjusted_se</t>
  </si>
  <si>
    <t>ARE</t>
  </si>
  <si>
    <t>United Arab Emirates</t>
  </si>
  <si>
    <t>Taha</t>
  </si>
  <si>
    <t>Factors Associated with Preterm Birth and Low Birth Weight in Abu Dhabi, the United Arab Emirates</t>
  </si>
  <si>
    <t>International Journal of Environmenal Research and Health Policy</t>
  </si>
  <si>
    <t>3 - Mixed (both facility-based and community-based data are reported)</t>
  </si>
  <si>
    <t>Total population</t>
  </si>
  <si>
    <t>NA</t>
  </si>
  <si>
    <t>Yes</t>
  </si>
  <si>
    <t>No</t>
  </si>
  <si>
    <t>-</t>
  </si>
  <si>
    <t>Taha Factors Associated with Preterm Birth and Low Birth Weight in Abu Dhabi, the United Arab Emirates International Journal of Environmenal Research and Health Policy 2020</t>
  </si>
  <si>
    <t>ARE2017</t>
  </si>
  <si>
    <t>Study</t>
  </si>
  <si>
    <t>BEL</t>
  </si>
  <si>
    <t>Belgium</t>
  </si>
  <si>
    <t>Delnord</t>
  </si>
  <si>
    <t>International variations in the gestational age distribution of births: an ecological study in 34 high-income countries</t>
  </si>
  <si>
    <t>European Journal of Public Health</t>
  </si>
  <si>
    <t>1 - Facility-based data only are reported</t>
  </si>
  <si>
    <t>Nationally-representative sample</t>
  </si>
  <si>
    <t>Delnord International variations in the gestational age distribution of births: an ecological study in 34 high-income countries European Journal of Public Health 2018</t>
  </si>
  <si>
    <t>BEL2010</t>
  </si>
  <si>
    <t>BEN</t>
  </si>
  <si>
    <t>Benin</t>
  </si>
  <si>
    <t>Cottrell</t>
  </si>
  <si>
    <t>Submicroscopic Plasmodium falciparum Infections Are Associated With Maternal Anemia, Premature Births, and Low Birth Weight</t>
  </si>
  <si>
    <t>Clinical Infectious Diseases</t>
  </si>
  <si>
    <t>2 - Community-based data only are reported</t>
  </si>
  <si>
    <t>Cottrell Submicroscopic Plasmodium falciparum Infections Are Associated With Maternal Anemia, Premature Births, and Low Birth Weight Clinical Infectious Diseases 2015</t>
  </si>
  <si>
    <t>BEN2010</t>
  </si>
  <si>
    <t>Cottrell G, Moussiliou A, Luty AJF, Cot M, Fievet N, Massougbodji A, et al. Submicroscopic Plasmodium falciparum Infections Are Associated With Maternal Anemia, Premature Births, and Low Birth Weight. Clinical infectious diseases : an official publication of the Infectious Diseases Society of America. 2015;60(10):1481-8.</t>
  </si>
  <si>
    <t>Mombo-Ngoma</t>
  </si>
  <si>
    <t>Young adolescent girls are at high risk for adverse pregnancy outcomes in sub-Saharan Africa: an observational multicountry study</t>
  </si>
  <si>
    <t>BMJ Open</t>
  </si>
  <si>
    <t>Random sampling</t>
  </si>
  <si>
    <t>Mombo-Ngoma Young adolescent girls are at high risk for adverse pregnancy outcomes in sub-Saharan Africa: an observational multicountry study BMJ Open 2016</t>
  </si>
  <si>
    <t>BEN2011</t>
  </si>
  <si>
    <t>BGD</t>
  </si>
  <si>
    <t>Bangladesh</t>
  </si>
  <si>
    <t>Kile</t>
  </si>
  <si>
    <t>Estimating Effects of Arsenic Exposure During Pregnancy on Perinatal Outcomes in a Bangladeshi Cohort</t>
  </si>
  <si>
    <t>Epidemiology</t>
  </si>
  <si>
    <t>Non-random sampling</t>
  </si>
  <si>
    <t>Kile Estimating Effects of Arsenic Exposure During Pregnancy on Perinatal Outcomes in a Bangladeshi Cohort Epidemiology 2016</t>
  </si>
  <si>
    <t>BGD2010</t>
  </si>
  <si>
    <t>Rahman</t>
  </si>
  <si>
    <t>Prenatal arsenic exposure, child marriage, and pregnancy weight gain: Associations with preterm birth in Bangladesh</t>
  </si>
  <si>
    <t>Environment International</t>
  </si>
  <si>
    <t>9-Unkown</t>
  </si>
  <si>
    <t>Rahman Prenatal arsenic exposure, child marriage, and pregnancy weight gain: Associations with preterm birth in Bangladesh Environment International 2018</t>
  </si>
  <si>
    <t>West KP, Jr., Shamim AA, Mehra S, Labrique AB, Ali H, Shaikh S, et al. Effect of maternal multiple micronutrient vs iron-folic acid supplementation on infant mortality and adverse birth outcomes in rural Bangladesh: the  JiVitA-3  randomized  trial. Jama. 2014;312(24):2649-58.</t>
  </si>
  <si>
    <t>Alkibria</t>
  </si>
  <si>
    <t>Rates and determinants of neonatal mortality in two rural sub-districts of Sylhet, Bangladesh</t>
  </si>
  <si>
    <t>PLoS One</t>
  </si>
  <si>
    <t>Not reported</t>
  </si>
  <si>
    <t>Alkibria Rates and determinants of neonatal mortality in two rural sub-districts of Sylhet, Bangladesh PLoS One 2018</t>
  </si>
  <si>
    <t>BGD2012</t>
  </si>
  <si>
    <t>Lee</t>
  </si>
  <si>
    <t>Validity of Newborn Clinical Assessment to Determine Gestational Age in Bangladesh</t>
  </si>
  <si>
    <t>Pediatrics</t>
  </si>
  <si>
    <t>Lee Validity of Newborn Clinical Assessment to Determine Gestational Age in Bangladesh Pediatrics 2016</t>
  </si>
  <si>
    <t>BGD2013</t>
  </si>
  <si>
    <t>Khanam</t>
  </si>
  <si>
    <t>Maternal short stature and under-weight status are independent risk factors for preterm birth and small for gestational age in rural Bangladesh</t>
  </si>
  <si>
    <t>European Journal of Clinical Nutrition</t>
  </si>
  <si>
    <t>Khanam Maternal short stature and under-weight status are independent risk factors for preterm birth and small for gestational age in rural Bangladesh European Journal of Clinical Nutrition 2019</t>
  </si>
  <si>
    <t>BGD2014</t>
  </si>
  <si>
    <t>Effect of population-based antenatal screening and treatment of genitourinary tract infections on birth outcomes in Sylhet, Bangladesh (MIS): a cluster-randomized clinical trial</t>
  </si>
  <si>
    <t>Lancet</t>
  </si>
  <si>
    <t>Lee Effect of population-based antenatal screening and treatment of genitourinary tract infections on birth outcomes in Sylhet, Bangladesh (MIS): a cluster-randomized clinical trial Lancet 2019</t>
  </si>
  <si>
    <t>Prediction of gestational age with symphysis-fundal height and estimated uterine volume in a pregnancy cohort in Sylhet, Bangladesh</t>
  </si>
  <si>
    <t>Lee Prediction of gestational age with symphysis-fundal height and estimated uterine volume in a pregnancy cohort in Sylhet, Bangladesh BMJ Open 2020</t>
  </si>
  <si>
    <t>BGD2015</t>
  </si>
  <si>
    <t>Baqui</t>
  </si>
  <si>
    <t>Prevalance of and risk factors for abnormal vaginal flora and its association with adverse pregnancy outcomes in a rural district in northeast Bangladesh</t>
  </si>
  <si>
    <t>Acta obstetricia et gynecologica</t>
  </si>
  <si>
    <t>Baqui Prevalance of and risk factors for abnormal vaginal flora and its association with adverse pregnancy outcomes in a rural district in northeast Bangladesh Acta obstetricia et gynecologica 2019</t>
  </si>
  <si>
    <t>BGD2019</t>
  </si>
  <si>
    <t>BGR</t>
  </si>
  <si>
    <t>Konstantinov S, Zlatkov V. [Types of hospital property and the relative rate of cesarean section occurrence]. Akusherstvo i ginekologiia. 2015;54(2):8-13.</t>
  </si>
  <si>
    <t>BGR2013</t>
  </si>
  <si>
    <t>BWA</t>
  </si>
  <si>
    <t>Botswana</t>
  </si>
  <si>
    <t>Johnson</t>
  </si>
  <si>
    <t>Hypertensive disease in pregnancy in Botswana: Prevalence and impact on perinatal outcomes</t>
  </si>
  <si>
    <t>Pregnancy Hypertension</t>
  </si>
  <si>
    <t>Johnson Hypertensive disease in pregnancy in Botswana: Prevalence and impact on perinatal outcomes Pregnancy Hypertension 2016</t>
  </si>
  <si>
    <t>BWA2015</t>
  </si>
  <si>
    <t>CHN</t>
  </si>
  <si>
    <t>He Y, Wen S, Tan H, Zhou S, Guo Y, Wang S, et al. [Study on the influence of pregnancy-induced hypertension on neonatal birth weight and its interaction with other factors]. Zhonghua Liu Xing Bing Xue Za Zhi.  2014;35(4):397-400.</t>
  </si>
  <si>
    <t>CHN2010</t>
  </si>
  <si>
    <t>Chen F, Teng H, Teng Y, Wang W, Zhao J, Wu M, et al. [Trend and outcome of multiple pregnancies in Beijing, 1996-2010]. Zhonghua Liu Xing Bing Xue Za Zhi. 2014;35(3):276-9.</t>
  </si>
  <si>
    <t>Liao S, Mei J, Song W, Liu Y, Tan YD, Chi S, et al. The impact of the International Association of Diabetes and Pregnancy Study Groups (IADPSG) fasting glucose diagnostic criterion on the prevalence and outcomes of gestational diabetes mellitus in Han Chinese women. Diabet Med. 2014;31(3):341-51.</t>
  </si>
  <si>
    <t>Sun L, Yue H, Sun B, Han L, Qi M, Tian Z, et al. Estimation of birth population-based perinatal-neonatal mortality and preterm rate in China from a regional survey in 2010. J Matern Fetal Neonatal Med. 2013;26(16):1641-8.</t>
  </si>
  <si>
    <t xml:space="preserve">Sun LY, H.; Sun, B.; Han, L.; Tian, Z.; Qi, M.; Lu, S.; Shan, C.; Luo, J.; Fan, Y.; Li, S.; Dong, M.; Zuo, X.; Zhang, Y.; Lin, W.; Xu, J.; Heng, Y.; Huai'an Perinatal-Neonatal Study Group. Estimation of high risk pregnancy contributing to perinatal morbidity and mortality from a birth population-based regional survey in 2010 in China. BMC Pregnancy Childbirth. 2014;30(14):338.	_x000D__x000D__x000D_
_x000D__x000D__x000D_
</t>
  </si>
  <si>
    <t>Tong JG, N.; Li, J.; Xu, C.C.; Yang, L.; Zhu, Z.H.; Wang, Z.Q. Impact of gestational weight gain and pre-pregnant body mass index on pregnant outcomes. Chin J Perinat Med. 2013;16(9):561-5.</t>
  </si>
  <si>
    <t>Zhou QH, X.Y.; Jiang, Y.L.; Bian, X.M.; Liu, J.T. Maternal serum markers for Down syndrome screening in second-trimester and its relations with adverse pregnant outcomes. Chin J Perinat Med. 2013;16(9):555-60.</t>
  </si>
  <si>
    <t>Chen Y, Wu L, Zhang W, Zou L, Li G, Fan L. Delivery modes and pregnancy outcomes of low birth weight infants in China. J Perinatol. 2016;36(1):41-6.</t>
  </si>
  <si>
    <t>CHN2011</t>
  </si>
  <si>
    <t>Chen YL, G.H.; Zou, L.Y.; Ruan, Y.; Wang, X.; Zhang, W.Y. Influencing factors of low birth weight infants in China. Chin J Perinat Med.   2015;18(10):755-60.</t>
  </si>
  <si>
    <t>Hou L, Wang X, Li G, Zou L, Chen Y, Zhang W. Cross sectional study in China: fetal gender has adverse perinatal outcomes in mainland China. BMC Pregnancy Childbirth. 2014;14:372.</t>
  </si>
  <si>
    <t>Li Y, Chen X, Chen S, Wu J, Zhuo X, Zheng Q, et al. [A cohort study on the impacts of pre-pregnancy maternal body mass index, gestational weight gain on neonate birth status and perinatal outcomes in Fujian province]. Zhonghua Liu Xing Bing Xue Za Zhi.   2014;35(6):635-40.</t>
  </si>
  <si>
    <t>Liu X, Gao S, Wang J, Yang H, S., Lu X, Zhang X, et al. the influence of subclinical hypothyroidism on pregrency outcomes. Chinese Journal of Perinatal Medicine|Chin J Perinat Med. 2012;15(11):696- 700.</t>
  </si>
  <si>
    <t>Luo XL, Zhang WY. Obstetrical disease spectrum in China: an epidemiological study of 111,767 cases in 2011. Chin Med J (Engl). 2015;128(9):1137-46.</t>
  </si>
  <si>
    <t>WHO Multicountry Survey on  Maternal  and  Newborn  Heath. 2010. http://www.who.int/reproductivehealth/topics/maternal_perinatal/nearmiss/en/</t>
  </si>
  <si>
    <t>Xu X, Tan H, Zhou S, He Y, Shen L, Liu Y, et al. [Study on the application of Back-Propagation Artificial Neural Network used the model in predicting preterm birth]. Zhonghua Liu Xing Bing Xue Za Zhi. 2014;35(9):1028-31.</t>
  </si>
  <si>
    <t>Ye C, Ruan Y, Zou L, Li G, Li C, Chen Y, et al. The 2011 survey on hypertensive disorders of pregnancy (HDP) in China: prevalence, risk factors, complications, pregnancy and perinatal outcomes. PLoS One.  2014;9(6):e100180.</t>
  </si>
  <si>
    <t>Zhao N, Qiu J, Zhang Y, He X, Zhou M, Li M, et al. Ambient air pollutant PM10 and risk of preterm birth in Lanzhou, China. Environ Int. 2015;76:71-7.</t>
  </si>
  <si>
    <t>Zhou J, Su L, Liu M, Liu Y, Cao X, Wang Z, et al. Associations between 25-hydroxyvitamin D levels and pregnancy outcomes: a prospective observational study in southern China. Eur J Clin Nutr. 2014;68(8):925-30.</t>
  </si>
  <si>
    <t>Lei Q, Niu J, Duan D, Wen J, Lin X, Liu G, et al. Relationship between abnormality of lipid metabolism druing midterm pregnancy with adverse pregnancy outcomes. Chinese Journal of Perinatal Medicine|Chin  J  Perinat Med. 2014;17(8):527-30.</t>
  </si>
  <si>
    <t>Zou L, Wang X, Ruan Y, Li G, Chen Y, Zhang W. Preterm birth and neonatal mortality in China in 2011. Int J Gynaecol Obstet. 2014;127(3):243-7.</t>
  </si>
  <si>
    <t>Wang S, Zhu W, Yang H. Relationship between fasting plasma glucose in early pregnancy and diagnosis of gestational diabetes mellitus. Chinese Journal of Perinatal Medicine|Chin J Perinat Med. 2013;16(1):45-50.</t>
  </si>
  <si>
    <t>Xu X, Zhou M, He X, Liu Q, Qiu J. Influence factors of body mass index before pregnancy and the relationship with gestational weight gain,maternal and infants complications. Chinese Journal of Perinatal  Medicine|Chin  J Perinat Med. 2015;18(5):352-8.</t>
  </si>
  <si>
    <t>China</t>
  </si>
  <si>
    <t>Deng</t>
  </si>
  <si>
    <t>Preterm births in China between 2012 and 2018: an observational study of more than 9 million women</t>
  </si>
  <si>
    <t>Lancet Global Health</t>
  </si>
  <si>
    <t>Deng Preterm births in China between 2012 and 2018: an observational study of more than 9 million women Lancet Global Health 2021</t>
  </si>
  <si>
    <t>CHN2012</t>
  </si>
  <si>
    <t>Barros FC, Papageorghiou AT, Victora CG, Noble JA, Pang R, Iams J, et al. The distribution of clinical phenotypes of preterm birth syndrome: implications for prevention. JAMA Pediatr. 2015;169(3):220-</t>
  </si>
  <si>
    <t>Guo Y, Long X, Yao S. [Correlation between the myometrial thickness in the second trimester and preterm delivery in a prospective study]. Zhonghua Fu Chan Ke Za Zhi. 2015;50(2):108-11.</t>
  </si>
  <si>
    <t>Xu H, Dai Q, Xu Y, Gong Z, Dai G, Ding M, et al. Time trends and risk factor associated with premature birth and infants deaths due to prematurity in Hubei Province, China from 2001 to 2012. BMC Pregnancy  Childbirth. 2015;15:329.</t>
  </si>
  <si>
    <t>Yang Y, He Y, Li Q, Wang Y, Peng Z, Xu J, et al. Preconception blood pressure and risk of preterm birth: a large historical cohort study in a Chinese rural population. Fertil Steril. 2015;104(1):124-30.</t>
  </si>
  <si>
    <t>Zhang CH, Liu XY, Zhan YW, Zhang L, Huang YJ, Zhou H. Effects of Prepregnancy Body Mass Index and Gestational Weight Gain on Pregnancy Outcomes. Asia Pac J Public Health. 2015;27(6):620-30.</t>
  </si>
  <si>
    <t>Wang CS, Wei YM, Yang HX. [Analysis of the effects of gestational diabetes mellitus based on abnormal blood glucose on pregnancy outcomes]. Zhonghua Fu Chan Ke Za Zhi. 2013;48(12):899-902.</t>
  </si>
  <si>
    <t>CHN2013</t>
  </si>
  <si>
    <t>Shang M, Lin L. IADPSG criteria for diagnosing gestational diabetes mellitus and predicting adverse pregnancy outcomes. J Perinatol. 2014;34(2):100-4.</t>
  </si>
  <si>
    <t>Zhu L, Zhang R, Zhang S, Shi W, Yan W, Wang X, et al. [Chinese neonatal birth weight curve for different gestational age]. Zhonghua Er Ke Za Zhi. 2015;53(2):97-103.</t>
  </si>
  <si>
    <t>CHN2014</t>
  </si>
  <si>
    <t>Ge X, Xu YQ, Huang SH, Huang K, Mao LJ, Pan WJ, et al. [Intrahepatic cholestasis of pregnancy and fetal outcomes: a prospective birth cohort study]. Zhonghua Liu Xing Bing Xue Za Zhi. 2016;37(2):187-91.</t>
  </si>
  <si>
    <t>CHN2015</t>
  </si>
  <si>
    <t>CHN2016</t>
  </si>
  <si>
    <t>CHN2017</t>
  </si>
  <si>
    <t>CHN2018</t>
  </si>
  <si>
    <t>CIV</t>
  </si>
  <si>
    <t>Cote dÍvoire</t>
  </si>
  <si>
    <t>Kone</t>
  </si>
  <si>
    <t>Pregnancy-related morbidity and risk factors for fatal fetal outcomes in the Taabo health and demographic surveillance system, Cote dÍvoire</t>
  </si>
  <si>
    <t>BMC Pregnancy and Childbirth</t>
  </si>
  <si>
    <t>Kone Pregnancy-related morbidity and risk factors for fatal fetal outcomes in the Taabo health and demographic surveillance system, Cote dÍvoire BMC Pregnancy and Childbirth 2018</t>
  </si>
  <si>
    <t>CIV2013</t>
  </si>
  <si>
    <t>COD</t>
  </si>
  <si>
    <t>COD2011</t>
  </si>
  <si>
    <t>Tandu-Umba B, Mbangama MA, Kamongola KMB, Tchawou AGK, Kivuidi MP, Munene SK, et al. Pre-pregnancy high-risk factors at first antenatal visit: How predictive are these of pregnancy outcomes? International  Journal  of Women's Health. 2014;6:1011-8.</t>
  </si>
  <si>
    <t>COD2013</t>
  </si>
  <si>
    <t>DRC</t>
  </si>
  <si>
    <t>Hoffman</t>
  </si>
  <si>
    <t>Low-dose aspirin for the prevention of preterm delivery in nulliparous women with a singleton pregnancy (ASPIRIN): a randomised, double-blind, placebo-controlled trial.</t>
  </si>
  <si>
    <t>Hoffman Low-dose aspirin for the prevention of preterm delivery in nulliparous women with a singleton pregnancy (ASPIRIN): a randomised, double-blind, placebo-controlled trial. Lancet 2020</t>
  </si>
  <si>
    <t>COD2017</t>
  </si>
  <si>
    <t>ECU</t>
  </si>
  <si>
    <t>WHO Multicountry Survey on Maternal and Newborn Heath (2010 - 2011). http://www.who.int/reproductivehealth/topics/maternal_perinatal/nearmiss/en/</t>
  </si>
  <si>
    <t>ECU2011</t>
  </si>
  <si>
    <t>ETH</t>
  </si>
  <si>
    <t>Ethiopia</t>
  </si>
  <si>
    <t>Mekonen</t>
  </si>
  <si>
    <t>Proportion of Preterm birth and associated factors among mothers who gave birth in Debretabor town health institutions, northwest, Ethiopia</t>
  </si>
  <si>
    <t>BMC Research Notes</t>
  </si>
  <si>
    <t>Mekonen Proportion of Preterm birth and associated factors among mothers who gave birth in Debretabor town health institutions, northwest, Ethiopia BMC Research Notes 2019</t>
  </si>
  <si>
    <t>ETH2016</t>
  </si>
  <si>
    <t>Tsegaye</t>
  </si>
  <si>
    <t>Prevalence of adverse birth outcome and associated factors among women who delivered in Hawassa town governmental health institutions, south Ethiopia, in 2017</t>
  </si>
  <si>
    <t>Reproductive Health</t>
  </si>
  <si>
    <t>Tsegaye Prevalence of adverse birth outcome and associated factors among women who delivered in Hawassa town governmental health institutions, south Ethiopia, in 2017 Reproductive Health 2018</t>
  </si>
  <si>
    <t>ETH2017</t>
  </si>
  <si>
    <t>Fekadu</t>
  </si>
  <si>
    <t>Effect of antenatal depression on adverse birth outcomes in Gondar town, Ethiopia: A community-based cohort study</t>
  </si>
  <si>
    <t>Fekadu Effect of antenatal depression on adverse birth outcomes in Gondar town, Ethiopia: A community-based cohort study PLoS One 2020</t>
  </si>
  <si>
    <t>ETH2019</t>
  </si>
  <si>
    <t>FRA</t>
  </si>
  <si>
    <t>France</t>
  </si>
  <si>
    <t>FRA2010</t>
  </si>
  <si>
    <t>Ministry of Health perinatal survey of France  2010.</t>
  </si>
  <si>
    <t>Blondel</t>
  </si>
  <si>
    <t>Trends in perinatal health in metropolitan France from 1995 to 2016: results from the French National Perinatal Surveys</t>
  </si>
  <si>
    <t>Journal of Gynecology Obstetrics and Human Reproduction</t>
  </si>
  <si>
    <t>Blondel Trends in perinatal health in metropolitan France from 1995 to 2016: results from the French National Perinatal Surveys Journal of Gynecology Obstetrics and Human Reproduction 2017</t>
  </si>
  <si>
    <t>FRA2016</t>
  </si>
  <si>
    <t>GAB</t>
  </si>
  <si>
    <t>Gabon</t>
  </si>
  <si>
    <t>GAB2011</t>
  </si>
  <si>
    <t>GBR</t>
  </si>
  <si>
    <t>United Kingdom</t>
  </si>
  <si>
    <t>GBR2010</t>
  </si>
  <si>
    <t>GHA</t>
  </si>
  <si>
    <t>Ghana</t>
  </si>
  <si>
    <t>Browne</t>
  </si>
  <si>
    <t>Perinatal outcomes after hypertensive disorders in pregnancy in a low resource setting</t>
  </si>
  <si>
    <t>Trop Med Int Health</t>
  </si>
  <si>
    <t>Browne Perinatal outcomes after hypertensive disorders in pregnancy in a low resource setting Trop Med Int Health 2015</t>
  </si>
  <si>
    <t>GHA2013</t>
  </si>
  <si>
    <t>Amoakoh-Coleman</t>
  </si>
  <si>
    <t>Provider adherence to first antenatal care guidelines and risk of pregnancy complications in public sector facilities: a Ghanaian cohort study.</t>
  </si>
  <si>
    <t>Amoakoh-Coleman Provider adherence to first antenatal care guidelines and risk of pregnancy complications in public sector facilities: a Ghanaian cohort study. BMC Pregnancy and Childbirth 2016</t>
  </si>
  <si>
    <t>GHA2014</t>
  </si>
  <si>
    <t>GTM</t>
  </si>
  <si>
    <t>Guatemala</t>
  </si>
  <si>
    <t>GTM2017</t>
  </si>
  <si>
    <t>GUF</t>
  </si>
  <si>
    <t>French Guiana</t>
  </si>
  <si>
    <t>Leneuve-Dorilas</t>
  </si>
  <si>
    <t>Risk factors for premature birth in French Guiana: the importance of reducing health inequalities</t>
  </si>
  <si>
    <t>Journal of Maternal-Fetal and Neonatal Medicine</t>
  </si>
  <si>
    <t>Leneuve-Dorilas Risk factors for premature birth in French Guiana: the importance of reducing health inequalities Journal of Maternal-Fetal and Neonatal Medicine 2019</t>
  </si>
  <si>
    <t>GUF2014</t>
  </si>
  <si>
    <t>IND</t>
  </si>
  <si>
    <t>Vasudeva A, Abraham AA, Kamath A. A prospective observational study of early fetal growth velocity and its association with birth weight, gestational age at delivery, preeclampsia, and perinatal mortality. European  journal  of radiology. 2013;82(8):1313-7.</t>
  </si>
  <si>
    <t>IND2010</t>
  </si>
  <si>
    <t>Subramoney S, d'Espaignet ET, Gupta PC. Higher risk of stillbirth among lower and middle income women who do not use tobacco, but live with smokers. Acta Obstetricia et Gynecologica Scandinavica. 2010;89(4):572-7.</t>
  </si>
  <si>
    <t>India</t>
  </si>
  <si>
    <t>Ahankari</t>
  </si>
  <si>
    <t>Factors associated with preterm delivery and low birth weight: A study from rural Maharashtra, India</t>
  </si>
  <si>
    <t>Ahankari Factors associated with preterm delivery and low birth weight: A study from rural Maharashtra, India NA 2017</t>
  </si>
  <si>
    <t>IND2011</t>
  </si>
  <si>
    <t>Shah D, Saxena S, Randhawa VS, Nangia S, Dutta R. Prospective analysis of risk factors associated with group B streptococcal colonisation in neonates born at a tertiary care centre in India. Paediatrics and International Child Health. 2014;34(3):184-8.</t>
  </si>
  <si>
    <t>Firdous N, Manzoor R, Qureshi A, Pandit B. Impact of interpregnancy interval on perinatal outcome. JK Practitioner. 2014;19(3-4):75-9.</t>
  </si>
  <si>
    <t>Barros, F. C., A. T. Papageorghiou, C. G. Victora, J. A. Noble, R. Pang, J. Iams, L. Cheikh Ismail, R. L. Goldenberg, A.Altman, E. O. Ohuma, M. Purwar, I. O. Frederick, Z. A. Bhutta, S. H. Kennedy, J. Villar,_x000D__x000D__x000D_
F. International and C. Newborn Growth Consortium for the 21st. The distribution of clinical phenotypes of preterm birth syndrome: implications for prevention. 2015.</t>
  </si>
  <si>
    <t>IND2012</t>
  </si>
  <si>
    <t>Shastri L, Mishra PE, Dwarkanath P, Thomas T, Duggan C, Bosch R, et al. Association of oral iron supplementation with birth outcomes in non-anaemic South Indian pregnant women. Eur J Clin Nutr. 2015;69(5):609-13.</t>
  </si>
  <si>
    <t>Trivedi</t>
  </si>
  <si>
    <t>A cohort study on risk factors for preterm births in rural Gujarat</t>
  </si>
  <si>
    <t>Indian Journal of Public Health</t>
  </si>
  <si>
    <t>Trivedi A cohort study on risk factors for preterm births in rural Gujarat Indian Journal of Public Health 2018</t>
  </si>
  <si>
    <t>IND2013</t>
  </si>
  <si>
    <t>Stein AD, Barros FC, Bhargava SK, Hao W, Horta BL, Lee N, et al. Birth status, child growth, and adult outcomes in low- and middle-income countries. The Journal of pediatrics. 2013;163(6):1740-6.e4.</t>
  </si>
  <si>
    <t>Barros</t>
  </si>
  <si>
    <t>The distribution of clinical phenotypes of preterm birth syndrome: implications for prevention</t>
  </si>
  <si>
    <t>JAMA Pediatrics</t>
  </si>
  <si>
    <t>Barros The distribution of clinical phenotypes of preterm birth syndrome: implications for prevention JAMA Pediatrics 2015</t>
  </si>
  <si>
    <t>IND2014</t>
  </si>
  <si>
    <t>Padhi</t>
  </si>
  <si>
    <t>Risk of Adverse Pregnancy Outcomes among Women Practicing Poor Sanitation in Rural India: A Population-Based Prospective Cohort Study</t>
  </si>
  <si>
    <t>Padhi Risk of Adverse Pregnancy Outcomes among Women Practicing Poor Sanitation in Rural India: A Population-Based Prospective Cohort Study PLoS One 2015</t>
  </si>
  <si>
    <t>Rai</t>
  </si>
  <si>
    <t>Sociodemographic Determinants of Preterm Birth and Small for Gestational Age in Rural West Bengal, India</t>
  </si>
  <si>
    <t>Journal of Tropical Pediatrics</t>
  </si>
  <si>
    <t>Rai Sociodemographic Determinants of Preterm Birth and Small for Gestational Age in Rural West Bengal, India Journal of Tropical Pediatrics 2019</t>
  </si>
  <si>
    <t>Padhi BK, Baker KK, Dutta A, Cumming O, Freeman MC, Satpathy R, et al. Risk of adverse pregnancy outcomes among women practicing poor sanitation in rural India: A population-based prospective cohort study. PLOS Medicine. 2015;12(7).</t>
  </si>
  <si>
    <t>Patil M, Panchanadikar TM, Wagh G. Variation of Papp-A level in the first trimester of pregnancy and its clinical outcome. Journal of Obstetrics and Gynecology of India. 2014;64(2):116-9.</t>
  </si>
  <si>
    <t>Bhatnagar</t>
  </si>
  <si>
    <t>A pregnancy cohort to study multidimensional correlates of preterm birth in India: study design, implementation, and baseline characteristics of the participants</t>
  </si>
  <si>
    <t>American J Epidemiology</t>
  </si>
  <si>
    <t>Bhatnagar A pregnancy cohort to study multidimensional correlates of preterm birth in India: study design, implementation, and baseline characteristics of the participants American J Epidemiology 2019</t>
  </si>
  <si>
    <t>IND2017</t>
  </si>
  <si>
    <t>Belagavi, India</t>
  </si>
  <si>
    <t>Nagpur, India</t>
  </si>
  <si>
    <t>IRL</t>
  </si>
  <si>
    <t>Ireland</t>
  </si>
  <si>
    <t>IRL2010</t>
  </si>
  <si>
    <t>IRN</t>
  </si>
  <si>
    <t>Bahrami N, Soleimani MA, Rashvand F, Nia HS, Aboutorabi SAHS, Javadi ZHS. Association between seasonal patterns and birth weight. Koomesh. 2012;13(4):427-33.</t>
  </si>
  <si>
    <t>IRN2011</t>
  </si>
  <si>
    <t>Iran</t>
  </si>
  <si>
    <t>Pakniat</t>
  </si>
  <si>
    <t>The relationship between hemoglobin level in the first trimester of pregnancy and preterm delivery</t>
  </si>
  <si>
    <t>Sci J Kurdistan Univ Med Sci</t>
  </si>
  <si>
    <t>Pakniat The relationship between hemoglobin level in the first trimester of pregnancy and preterm delivery Sci J Kurdistan Univ Med Sci 2016</t>
  </si>
  <si>
    <t>IRN2014</t>
  </si>
  <si>
    <t>Amini</t>
  </si>
  <si>
    <t>Prevalence and Determinants of Preterm Birth in Tehran, Iran: A Comparison between Logistic Regression and Decision Tree Methods</t>
  </si>
  <si>
    <t>Osong Public Health and Research Perspectives</t>
  </si>
  <si>
    <t>Amini Prevalence and Determinants of Preterm Birth in Tehran, Iran: A Comparison between Logistic Regression and Decision Tree Methods Osong Public Health and Research Perspectives 2017</t>
  </si>
  <si>
    <t>IRN2015</t>
  </si>
  <si>
    <t>Maroufizadeh</t>
  </si>
  <si>
    <t>Factors associated with preterm birth in Tehran province using multilevel logistic regression models</t>
  </si>
  <si>
    <t>Iranian Journal of Obs Gynecol and Infertility</t>
  </si>
  <si>
    <t>Maroufizadeh Factors associated with preterm birth in Tehran province using multilevel logistic regression models Iranian Journal of Obs Gynecol and Infertility 2016</t>
  </si>
  <si>
    <t>Mohammadi</t>
  </si>
  <si>
    <t>The effect of prepregnancy BMI on birth weight, preterm birth, cesarian section, and preeclampsia in pregnant women</t>
  </si>
  <si>
    <t>J Maternal Fetal Neonatal Medicine</t>
  </si>
  <si>
    <t>Mohammadi The effect of prepregnancy BMI on birth weight, preterm birth, cesarian section, and preeclampsia in pregnant women J Maternal Fetal Neonatal Medicine 2019</t>
  </si>
  <si>
    <t>Momeni</t>
  </si>
  <si>
    <t>Prevalence and risk factors of low birth weight in the southeast of Iran</t>
  </si>
  <si>
    <t>Modelling in Health Research</t>
  </si>
  <si>
    <t>Momeni Prevalence and risk factors of low birth weight in the southeast of Iran Modelling in Health Research 2017</t>
  </si>
  <si>
    <t>Omani Samani</t>
  </si>
  <si>
    <t>Adverse maternal and neonatal outcomes in women with preeclampsia in Iran</t>
  </si>
  <si>
    <t>Omani Samani Adverse maternal and neonatal outcomes in women with preeclampsia in Iran J Maternal Fetal Neonatal Medicine 2019</t>
  </si>
  <si>
    <t>Omani-Samani</t>
  </si>
  <si>
    <t>Impact of Unintended Pregnancy on Maternal and Neonatal Outcomes</t>
  </si>
  <si>
    <t>Journal of Obstetrics and Gynecology</t>
  </si>
  <si>
    <t>Omani-Samani Impact of Unintended Pregnancy on Maternal and Neonatal Outcomes Journal of Obstetrics and Gynecology 2019</t>
  </si>
  <si>
    <t>Naghibi</t>
  </si>
  <si>
    <t>Adverse pregnancy outcomes and associated factors in rural pregnant women in Sari, Iran 2016</t>
  </si>
  <si>
    <t>J Mazadaran Univ Med Sci</t>
  </si>
  <si>
    <t>Naghibi Adverse pregnancy outcomes and associated factors in rural pregnant women in Sari, Iran 2016 J Mazadaran Univ Med Sci 2017</t>
  </si>
  <si>
    <t>IRN2016</t>
  </si>
  <si>
    <t>Dolatian</t>
  </si>
  <si>
    <t>Relationship of socioeconomic status, psychological factors and food insecurity with preterm labor: a longitudinal study</t>
  </si>
  <si>
    <t>Int J Repro Biomed</t>
  </si>
  <si>
    <t>Dolatian Relationship of socioeconomic status, psychological factors and food insecurity with preterm labor: a longitudinal study Int J Repro Biomed 2018</t>
  </si>
  <si>
    <t>IRN2017</t>
  </si>
  <si>
    <t>ISL</t>
  </si>
  <si>
    <t>Iceland</t>
  </si>
  <si>
    <t>ISL2010</t>
  </si>
  <si>
    <t>ISR</t>
  </si>
  <si>
    <t>Aviram A, Bardin R, Wiznitzer A, Yogev Y, Hadar E. Midtrimester Isolated Short Femur Length as a Predictor of Adverse Pregnancy Outcome. Fetal Diagnosis and Therapy. 2015;38(3):205-11.</t>
  </si>
  <si>
    <t>ISR2010</t>
  </si>
  <si>
    <t>Van MMB, Madi HH, Khader A, Hababeh M, Zeidan W, Wesley H, et al. Increasing neonatal mortality among Palestine refugees in the Gaza strip. PloS one. 2015;10(8).</t>
  </si>
  <si>
    <t>ISR2013</t>
  </si>
  <si>
    <t>ITA</t>
  </si>
  <si>
    <t>Schifano P, Lallo A, De M, Michelozzi P. Effect of high temperature on pre-term births in Rome, years 2001-2010. European Journal of Epidemiology. 2012;27(1 SUPPL. 1).</t>
  </si>
  <si>
    <t>ITA2010</t>
  </si>
  <si>
    <t>ITA2011</t>
  </si>
  <si>
    <t>Italy</t>
  </si>
  <si>
    <t>Corrao</t>
  </si>
  <si>
    <t>Warning of Immortal Time Bias When Studying Drug Safety in Pregnancy: Application to Late Use of Antibiotics and Preterm Delivery</t>
  </si>
  <si>
    <t>Intl J Enviro Resh and Public Health</t>
  </si>
  <si>
    <t>Corrao Warning of Immortal Time Bias When Studying Drug Safety in Pregnancy: Application to Late Use of Antibiotics and Preterm Delivery Intl J Enviro Resh and Public Health 2020</t>
  </si>
  <si>
    <t>ITA2012</t>
  </si>
  <si>
    <t>Barros, F. C., A. T. Papageorghiou, C. G. Victora, J. A. Noble, R. Pang, J. Iams, L. Cheikh Ismail, R. L. Goldenberg, A.Altman, E. O. Ohuma, M. Purwar, I. O. Frederick, Z. A. Bhutta, S. H. Kennedy, J. Villar,</t>
  </si>
  <si>
    <t>Granese</t>
  </si>
  <si>
    <t>Preterm birth: incidence, risk factors and second trimester cervical length in a single center population, a two year retrospective study</t>
  </si>
  <si>
    <t>European review for medical and pharmacological sciences</t>
  </si>
  <si>
    <t>Granese Preterm birth: incidence, risk factors and second trimester cervical length in a single center population, a two year retrospective study European review for medical and pharmacological sciences 2017</t>
  </si>
  <si>
    <t>ITA2014</t>
  </si>
  <si>
    <t>JOR</t>
  </si>
  <si>
    <t>JOR2011</t>
  </si>
  <si>
    <t>Jordan</t>
  </si>
  <si>
    <t>Razeq</t>
  </si>
  <si>
    <t>The incidence, risk factors, and mortality of preterm neonates: A prospective study from Jordan (2012-2013)</t>
  </si>
  <si>
    <t>Journal of Turkish Society of Obstetrics and Gynecology</t>
  </si>
  <si>
    <t>Razeq The incidence, risk factors, and mortality of preterm neonates: A prospective study from Jordan (2012-2013) Journal of Turkish Society of Obstetrics and Gynecology 2017</t>
  </si>
  <si>
    <t>JOR2013</t>
  </si>
  <si>
    <t>KEN</t>
  </si>
  <si>
    <t>Spitzer RF, Steele SJ, Caloia D, Thorne J, Bocking AD, Christoffersen-Deb A, et al. One-year evaluation of the impact of an emergency obstetric and neonatal care training program in Western Kenya. International  Journal  of Gynecology and Obstetrics. 2014;127(2):189-93.</t>
  </si>
  <si>
    <t>KEN2010</t>
  </si>
  <si>
    <t>KEN2011</t>
  </si>
  <si>
    <t>KEN2012</t>
  </si>
  <si>
    <t>Kenya</t>
  </si>
  <si>
    <t>KEN2014</t>
  </si>
  <si>
    <t>KEN2017</t>
  </si>
  <si>
    <t>KHM</t>
  </si>
  <si>
    <t>KHM2011</t>
  </si>
  <si>
    <t>LAO</t>
  </si>
  <si>
    <t>Lao PDR</t>
  </si>
  <si>
    <t>Olsen</t>
  </si>
  <si>
    <t>The effect of influenze vaccination on birth outcomes in a cohort of pregnant women in Lao PDR, 2014-2015</t>
  </si>
  <si>
    <t>Olsen The effect of influenze vaccination on birth outcomes in a cohort of pregnant women in Lao PDR, 2014-2015 Clinical Infectious Diseases 2016</t>
  </si>
  <si>
    <t>LAO2015</t>
  </si>
  <si>
    <t>LBN</t>
  </si>
  <si>
    <t>LBN2011</t>
  </si>
  <si>
    <t>LBY</t>
  </si>
  <si>
    <t>Khalil MM, Alzahra E. Fetal gender and pregnancy outcomes in Libya: A retrospective study. Libyan Journal of Medicine. 2013;8(1):1-4.</t>
  </si>
  <si>
    <t>LBY2010</t>
  </si>
  <si>
    <t>LKA</t>
  </si>
  <si>
    <t>LKA2011</t>
  </si>
  <si>
    <t>MEX</t>
  </si>
  <si>
    <t>Minguet-Romero, R., P. R. Cruz-Cruz, R. A. Ruiz-Rosas and M. Hernandez-Valencia. Incidence of preterm births in the IMSS (2007-2012) [English;Spanish] Incidencia de nacimientos pretermino en el IMSS  (2007-2012). 2014; 465-471.</t>
  </si>
  <si>
    <t>MEX2010</t>
  </si>
  <si>
    <t>Morgan-Ortiz F, Munoz-Acosta J, Valdez-Quevedo R, Quevedo-Castro E, Baez-Barraza J. Effect of post-abortion interpregnancy interval obstetric and perinatal outcomes [Spanish] Efecto del intervalo intergenesico postaborto en los resultados obstetricos y perinatales. Ginecología y obstetricia de México. 2010;78(1):46-52.</t>
  </si>
  <si>
    <t>MEX2011</t>
  </si>
  <si>
    <t>Zamudio RP, Terrones CRL, Barboza AR. Morbidity and mortality in premature newborns in the Irapuato General Hospital [English;Spanish] Morbilidad y mortalidad del recien nacido prematuro en el Hospital General de Irapuato. Boletin Medico del Hospital Infantil de Mexico. 2013;70(4):299-303.</t>
  </si>
  <si>
    <t>MEX2012</t>
  </si>
  <si>
    <t>MLI</t>
  </si>
  <si>
    <t>Mali</t>
  </si>
  <si>
    <t>Andemel</t>
  </si>
  <si>
    <t>Adverse pregnancy outcomes among women presenting at antenatal clinics in Ouélessébougou, Mali</t>
  </si>
  <si>
    <t>Andemel Adverse pregnancy outcomes among women presenting at antenatal clinics in Ouélessébougou, Mali Reproductive Health 2020</t>
  </si>
  <si>
    <t>MLI2018</t>
  </si>
  <si>
    <t>MNG</t>
  </si>
  <si>
    <t>MNG2011</t>
  </si>
  <si>
    <t>MOZ</t>
  </si>
  <si>
    <t>Mozambique</t>
  </si>
  <si>
    <t>Gonzalez</t>
  </si>
  <si>
    <t>Effects of HIV infection on maternal and neonatal health in southern Mozambique: A prospective cohort study after a decade of antiretroviral drugs roll out</t>
  </si>
  <si>
    <t>PloS One</t>
  </si>
  <si>
    <t>Gonzalez Effects of HIV infection on maternal and neonatal health in southern Mozambique: A prospective cohort study after a decade of antiretroviral drugs roll out PloS One 2017</t>
  </si>
  <si>
    <t>MOZ2011</t>
  </si>
  <si>
    <t>Garcia-Basteiro</t>
  </si>
  <si>
    <t>Infant mortality and morbidity associated with preterm and small-for-gestational-age births in Southern Mozambique: A retrospective cohort study</t>
  </si>
  <si>
    <t>Garcia-Basteiro Infant mortality and morbidity associated with preterm and small-for-gestational-age births in Southern Mozambique: A retrospective cohort study PLoS One 2017</t>
  </si>
  <si>
    <t>MOZ2015</t>
  </si>
  <si>
    <t>MWI</t>
  </si>
  <si>
    <t>Malawi</t>
  </si>
  <si>
    <t>Harjunmaa</t>
  </si>
  <si>
    <t>Association between maternal dental periapical infections and pregnancy outcomes: results from a cross-sectional study in Malawi</t>
  </si>
  <si>
    <t>Harjunmaa Association between maternal dental periapical infections and pregnancy outcomes: results from a cross-sectional study in Malawi Trop Med Int Health 2015</t>
  </si>
  <si>
    <t>MWI2012</t>
  </si>
  <si>
    <t>Madanitsa</t>
  </si>
  <si>
    <t>Scheduled Intermittent Screening with Rapid Diagnostic Tests and Treatment with Dihydroartemisinin-Piperaquine versus Intermittent Preventive Therapy with Sulfadoxine-Pyrimethamine for Malaria in Pregnancy in Malawi: an Open-Label Randomized Controlled T</t>
  </si>
  <si>
    <t>PLoS Medicine</t>
  </si>
  <si>
    <t>Madanitsa Scheduled Intermittent Screening with Rapid Diagnostic Tests and Treatment with Dihydroartemisinin-Piperaquine versus Intermittent Preventive Therapy with Sulfadoxine-Pyrimethamine for Malaria in Pregnancy in Malawi: an Open-Label Randomized Controlled T PLoS Medicine 2016</t>
  </si>
  <si>
    <t>Ashorn P, Alho L, Ashorn U, Cheung YB, Dewey KG, Harjunmaa U, et al. The impact of lipid-based nutrient supplement provision to pregnant women on newborn size in rural Malawi: a randomized controlled  trial2015;  101(2):[387-97  pp.].  Available  from: http://onlinelibrary.wiley.com/o/cochrane/clcentral/articles/861/CN-01052861/frame.html</t>
  </si>
  <si>
    <t>Harjunmaa U, Jarnstedt J, Alho L, Dewey KG, Cheung YB. Association between maternal dental periapical infections and pregnacy outcomes: results from a cross-sectional study in Malawi. Tropical Medicine and International  Health. 2015.</t>
  </si>
  <si>
    <t>Antony</t>
  </si>
  <si>
    <t>Population-based estimation of the preterm birth rate in Malawi: Making every birth count</t>
  </si>
  <si>
    <t>Am Journal of Obstetrics and Gynecology</t>
  </si>
  <si>
    <t>Antony Population-based estimation of the preterm birth rate in Malawi: Making every birth count Am Journal of Obstetrics and Gynecology 2016</t>
  </si>
  <si>
    <t>MWI2014</t>
  </si>
  <si>
    <t>MYS</t>
  </si>
  <si>
    <t>Ho JJ, Japaraj RP, Che CY, van HA, Paeds SA, Chang ASM, et al. Influence of a targeted educational intervention on evidence-based practice in two Malaysian maternity units: The sea ORCHID project   in  Malaysia. Medical  Journal  of Malaysia. 2011;66(4):288-95.</t>
  </si>
  <si>
    <t>MYS2011</t>
  </si>
  <si>
    <t>NER</t>
  </si>
  <si>
    <t>NER2011</t>
  </si>
  <si>
    <t>NGA</t>
  </si>
  <si>
    <t>Eugene MI, Alphonsus NO. Advanced Maternal Age at the First Pregnancy and Obstetric Performance. Pacific Journal of Medical Sciences.13(1):21-31.</t>
  </si>
  <si>
    <t>NGA2011</t>
  </si>
  <si>
    <t>Iyoke CA, Lawani OL, Ezugwu EC, Ilechukwu G, Nkwo PO, Mba SG, et al. Prevalence and perinatal mortality associated with preterm births in a tertiary medical center in South East Nigeria. International Journal  of Women's Health. 2014;6:881-8.</t>
  </si>
  <si>
    <t>NIC</t>
  </si>
  <si>
    <t>NIC2011</t>
  </si>
  <si>
    <t>NPL</t>
  </si>
  <si>
    <t>Tamrakar SR. Incidence of nuchal cord, mode of delivery and perinatal outcome: a notable experience in Dhulikhel Hospital - Kathmandu University Hospital. Nepal Medical College journal : NMCJ. 2013;15(1):40-5.</t>
  </si>
  <si>
    <t>NPL2011</t>
  </si>
  <si>
    <t>Nepal</t>
  </si>
  <si>
    <t>Katz</t>
  </si>
  <si>
    <t>Impact of timing of influenza vaccination in pregnancy on transplacental antibody transfer, influenza incidence, and birth outcomes: a randomized trial in rural Nepal</t>
  </si>
  <si>
    <t>Katz Impact of timing of influenza vaccination in pregnancy on transplacental antibody transfer, influenza incidence, and birth outcomes: a randomized trial in rural Nepal Clinical Infectious Diseases 2018</t>
  </si>
  <si>
    <t>NPL2012</t>
  </si>
  <si>
    <t>Kozuki</t>
  </si>
  <si>
    <t>Impact of maternal vaccination timing and influenza virus circulation on birth outcomes in rural Nepal</t>
  </si>
  <si>
    <t>Int J Gyn Obstetr</t>
  </si>
  <si>
    <t>Kozuki Impact of maternal vaccination timing and influenza virus circulation on birth outcomes in rural Nepal Int J Gyn Obstetr 2017</t>
  </si>
  <si>
    <t>Regodon Wallin</t>
  </si>
  <si>
    <t>Nausea, vomiting and poor appetite during pregnancy and adverse birth outcomes in rural Nepal: an observational study</t>
  </si>
  <si>
    <t>Regodon Wallin Nausea, vomiting and poor appetite during pregnancy and adverse birth outcomes in rural Nepal: an observational study BMC Pregnancy and Childbirth 2020</t>
  </si>
  <si>
    <t>Chu</t>
  </si>
  <si>
    <t>Clinical Presentation and Birth Outcomes Associated with Respiratory Syncytial Virus Infection in Pregnancy</t>
  </si>
  <si>
    <t>Chu Clinical Presentation and Birth Outcomes Associated with Respiratory Syncytial Virus Infection in Pregnancy PLoS One 2016</t>
  </si>
  <si>
    <t>NPL2013</t>
  </si>
  <si>
    <t>Newman</t>
  </si>
  <si>
    <t>Effect of diarrheal illness during pregnancy on adverse birth outcomes in Nepal</t>
  </si>
  <si>
    <t>Open Forum of Infectious Diseases</t>
  </si>
  <si>
    <t>Newman Effect of diarrheal illness during pregnancy on adverse birth outcomes in Nepal Open Forum of Infectious Diseases 2019</t>
  </si>
  <si>
    <t>Kc A, Nelin V, Vitrakoti R, Aryal S, Malqvist M. Validation of the foot length measure as an alternative tool to identify low birth weight and preterm babies in a low-resource setting like Nepal: a cross-sectional study. BMC pediatrics. 2015;15:43.</t>
  </si>
  <si>
    <t>NPL2014</t>
  </si>
  <si>
    <t>Andrews-Trevino</t>
  </si>
  <si>
    <t>Relatively Low Maternal Aflatoxin Exposure Is Associated with Small-for-Gestational-Age but Not with Other Birth Outcomes in a Prospective Birth Cohort Study of Nepalese Infants</t>
  </si>
  <si>
    <t>Journal of Nutrition</t>
  </si>
  <si>
    <t>Andrews-Trevino Relatively Low Maternal Aflatoxin Exposure Is Associated with Small-for-Gestational-Age but Not with Other Birth Outcomes in a Prospective Birth Cohort Study of Nepalese Infants Journal of Nutrition 2019</t>
  </si>
  <si>
    <t>NPL2016</t>
  </si>
  <si>
    <t>Chang</t>
  </si>
  <si>
    <t>Validation of maternal reports for low birthweight and preterm birth indicators in rural Nepal</t>
  </si>
  <si>
    <t>J Glob Health</t>
  </si>
  <si>
    <t>Chang Validation of maternal reports for low birthweight and preterm birth indicators in rural Nepal J Glob Health 2018</t>
  </si>
  <si>
    <t>OMN</t>
  </si>
  <si>
    <t>OMN2012</t>
  </si>
  <si>
    <t>Oman</t>
  </si>
  <si>
    <t>OMN2014</t>
  </si>
  <si>
    <t>PAK</t>
  </si>
  <si>
    <t>PAK2011</t>
  </si>
  <si>
    <t>Pakistan</t>
  </si>
  <si>
    <t>PAK2017</t>
  </si>
  <si>
    <t>PER</t>
  </si>
  <si>
    <t>Gonzales GF, Tapia V, Gasco M, Carrillo CE. Maternal hemoglobin concentration and adverse pregnancy outcomes at low and moderate altitudes in Peru. Journal of Maternal-Fetal and Neonatal Medicine.  2012;25(7):1105-10.</t>
  </si>
  <si>
    <t>PER2010</t>
  </si>
  <si>
    <t>PER2011</t>
  </si>
  <si>
    <t>PHL</t>
  </si>
  <si>
    <t>PHL2011</t>
  </si>
  <si>
    <t>Stein, A. D., F. C. Barros, S. K. Bhargava, W. Hao, B. L. Horta, N. Lee, C. W. Kuzawa, R. Martorell, S. Ramji, A. Stein, L. Richter and i. Consortium of Health-Orientated Research in Transitioning Societies. Birth status, child growth, and adult outcomes in low- and middle-income countries. 2013;     1740-1746.e1744.</t>
  </si>
  <si>
    <t>PHL2013</t>
  </si>
  <si>
    <t>PLW</t>
  </si>
  <si>
    <t>Palau</t>
  </si>
  <si>
    <t>Berger</t>
  </si>
  <si>
    <t>The effects of chewing betel nut with tobacco and pre-pregnancy obesity on adverse birth outcomes among Palauan women</t>
  </si>
  <si>
    <t>Mat Child Health</t>
  </si>
  <si>
    <t>Berger The effects of chewing betel nut with tobacco and pre-pregnancy obesity on adverse birth outcomes among Palauan women Mat Child Health 2016</t>
  </si>
  <si>
    <t>PLW2010</t>
  </si>
  <si>
    <t>PNG</t>
  </si>
  <si>
    <t>Papua New Guinea</t>
  </si>
  <si>
    <t>Unger</t>
  </si>
  <si>
    <t>Sulphadoxine-pyrimethamine plus azithromycin may improve birth outcomes through impacts on inflammation and placental angiogenesis independent of malarial infection</t>
  </si>
  <si>
    <t>Scientific Reports</t>
  </si>
  <si>
    <t>Unger Sulphadoxine-pyrimethamine plus azithromycin may improve birth outcomes through impacts on inflammation and placental angiogenesis independent of malarial infection Scientific Reports 2019</t>
  </si>
  <si>
    <t>PNG2011</t>
  </si>
  <si>
    <t>Unger HW, Ome-Kaius M, Wangnapi RA, Umbers AJ, Hanieh S, Suen CS, et al. Sulphadoxine-pyrimethamine plus azithromycin for the prevention of low birthweight in Papua New Guinea: a randomised controlled trial2015; 13:[9  p.].</t>
  </si>
  <si>
    <t>Lufele</t>
  </si>
  <si>
    <t>Risk factors and pregnancy outcomes associated with placental malaria in a prospective cohort of Papua New Guinean women</t>
  </si>
  <si>
    <t>Malaria Journal</t>
  </si>
  <si>
    <t>Lufele Risk factors and pregnancy outcomes associated with placental malaria in a prospective cohort of Papua New Guinean women Malaria Journal 2017</t>
  </si>
  <si>
    <t>PNG2017</t>
  </si>
  <si>
    <t>PRY</t>
  </si>
  <si>
    <t>PRY2011</t>
  </si>
  <si>
    <t>PSE</t>
  </si>
  <si>
    <t>Palestian Territory</t>
  </si>
  <si>
    <t>Mortensen</t>
  </si>
  <si>
    <t>Improving Maternal and Neonatal Health by a Midwife-led Continuity Model of Care – An Observational Study in One Governmental Hospital in Palestine</t>
  </si>
  <si>
    <t>E Clinical Medicine</t>
  </si>
  <si>
    <t>Mortensen Improving Maternal and Neonatal Health by a Midwife-led Continuity Model of Care – An Observational Study in One Governmental Hospital in Palestine E Clinical Medicine 2019</t>
  </si>
  <si>
    <t>PSE2017</t>
  </si>
  <si>
    <t>QAT</t>
  </si>
  <si>
    <t>Eltinay, S., S. Rahman, W. E. Ansari, N. Nimeri, E. Latiph and M. T. Yousafzai. Fetal and perinatal determinants of neonatal mortality in the state of Qatar: A pilot phase univariate and multivariate analysis by pearl study. 2013;  235-241.</t>
  </si>
  <si>
    <t>QAT2011</t>
  </si>
  <si>
    <t>Qatar</t>
  </si>
  <si>
    <t>Maducolil</t>
  </si>
  <si>
    <t>Maternal characteristics and pregnancy outcomes of women with chronic hypertension: a population-based study</t>
  </si>
  <si>
    <t>Journal of Perinatal Medicine</t>
  </si>
  <si>
    <t>Maducolil Maternal characteristics and pregnancy outcomes of women with chronic hypertension: a population-based study Journal of Perinatal Medicine 2020</t>
  </si>
  <si>
    <t>QAT2017</t>
  </si>
  <si>
    <t>Soliman</t>
  </si>
  <si>
    <t>The effect of different forms of dysglycemia during pregnancy on maternal and fetal outcomes in treated women and comparison with large cohort studies</t>
  </si>
  <si>
    <t>Acta Biomedica</t>
  </si>
  <si>
    <t>Soliman The effect of different forms of dysglycemia during pregnancy on maternal and fetal outcomes in treated women and comparison with large cohort studies Acta Biomedica 2018</t>
  </si>
  <si>
    <t>ROU</t>
  </si>
  <si>
    <t>Romania</t>
  </si>
  <si>
    <t>ROU2010</t>
  </si>
  <si>
    <t>Mihaileanu</t>
  </si>
  <si>
    <t>Birth defects in Tarnaveni area, Romania – Preliminary study results</t>
  </si>
  <si>
    <t>Medicine and Pharmacy Reports</t>
  </si>
  <si>
    <t>Mihaileanu Birth defects in Tarnaveni area, Romania – Preliminary study results Medicine and Pharmacy Reports 2019</t>
  </si>
  <si>
    <t>ROU2012</t>
  </si>
  <si>
    <t>Vasiliu C, Stanciu V, Danilet G, Visan O. Hypertension in pregnancy - Caused by iatrogenic prematurity [Romanian] Hta in sarcina - Cauza de prematuritate iatrogena. Obstetrica si Ginecologie. 2014;62(3):189-93.</t>
  </si>
  <si>
    <t>ROU2014</t>
  </si>
  <si>
    <t>RWA</t>
  </si>
  <si>
    <t>Rwanda</t>
  </si>
  <si>
    <t>Akintije</t>
  </si>
  <si>
    <t>Antenatal care visits and adverse pregnancy outcomes at a hospital in rural western province, Rwanda</t>
  </si>
  <si>
    <t>Acta medica</t>
  </si>
  <si>
    <t>Akintije Antenatal care visits and adverse pregnancy outcomes at a hospital in rural western province, Rwanda Acta medica 2020</t>
  </si>
  <si>
    <t>RWA2014</t>
  </si>
  <si>
    <t>SAU</t>
  </si>
  <si>
    <t>Saudi Arabia</t>
  </si>
  <si>
    <t>Fayed</t>
  </si>
  <si>
    <t>Demographic profile and pregnancy outcomes of adolescents and older mothers in Saudi Arabia: analysis from Riyadh Mother (RAHMA) and Baby Cohort Study</t>
  </si>
  <si>
    <t>Fayed Demographic profile and pregnancy outcomes of adolescents and older mothers in Saudi Arabia: analysis from Riyadh Mother (RAHMA) and Baby Cohort Study BMJ Open 2017</t>
  </si>
  <si>
    <t>SAU2014</t>
  </si>
  <si>
    <t>SUR</t>
  </si>
  <si>
    <t>Suriname</t>
  </si>
  <si>
    <t>Verschueren</t>
  </si>
  <si>
    <t>Childbirth outcomes and ethnic disparities in Suriname: a nationwide registry-based study in a middle-income country</t>
  </si>
  <si>
    <t>Verschueren Childbirth outcomes and ethnic disparities in Suriname: a nationwide registry-based study in a middle-income country Reproductive Health 2020</t>
  </si>
  <si>
    <t>SUR2017</t>
  </si>
  <si>
    <t>Gokoel</t>
  </si>
  <si>
    <t>Influence of Prenatal Exposure to Mercury, Perceived Stress, and Depression on Birth Outcomes in Suriname: Results from the MeKiTamara Study</t>
  </si>
  <si>
    <t>Int J Environmental Research and Public Health</t>
  </si>
  <si>
    <t>Gokoel Influence of Prenatal Exposure to Mercury, Perceived Stress, and Depression on Birth Outcomes in Suriname: Results from the MeKiTamara Study Int J Environmental Research and Public Health 2020</t>
  </si>
  <si>
    <t>SUR2018</t>
  </si>
  <si>
    <t>SVK</t>
  </si>
  <si>
    <t>Slovakia</t>
  </si>
  <si>
    <t>SVK2010</t>
  </si>
  <si>
    <t>THA</t>
  </si>
  <si>
    <t>Chawanpaiboon S, Kanokpongsakdi S. Preterm birth at Siriraj Hospital: A 9-year period review (2002-2010). Siriraj Med J.2011;63:143-146.</t>
  </si>
  <si>
    <t>THA2010</t>
  </si>
  <si>
    <t>THA2011</t>
  </si>
  <si>
    <t>Butchon R, Liabsuetrakul T, McNeil E, Suchonwanich Y. Birth rates and pregnancy complications in adolescent pregnant women giving birth in the hospitals of Thailand. Journal of the Medical Association  of Thailand. 2014;97(8):785-90.</t>
  </si>
  <si>
    <t>Thailand</t>
  </si>
  <si>
    <t>Nunthapiwat</t>
  </si>
  <si>
    <t>Second trimester serum biomarker screen for fetal aneuploidies as a predictor of preterm delivery: a population-based study</t>
  </si>
  <si>
    <t>Gynecologic and obstetric investigation</t>
  </si>
  <si>
    <t>Nunthapiwat Second trimester serum biomarker screen for fetal aneuploidies as a predictor of preterm delivery: a population-based study Gynecologic and obstetric investigation 2019</t>
  </si>
  <si>
    <t>THA2013</t>
  </si>
  <si>
    <t>TUN</t>
  </si>
  <si>
    <t>Tunisia</t>
  </si>
  <si>
    <t>Bouzid</t>
  </si>
  <si>
    <t>Relevance of first trimester serum markers to predict pregnancy complications: a Tunisian preliminary study</t>
  </si>
  <si>
    <t>Gynecologies, obstetrique, and fertility</t>
  </si>
  <si>
    <t>Bouzid Relevance of first trimester serum markers to predict pregnancy complications: a Tunisian preliminary study Gynecologies, obstetrique, and fertility 2016</t>
  </si>
  <si>
    <t>TUN2013</t>
  </si>
  <si>
    <t>TUR</t>
  </si>
  <si>
    <t>Ozturk H, Erkaya S, Altinbas S, Karadag B, Tonyali NV, Ozkan D. Ikinci trimester maternal serumda aciklanamayan alfa feto protein (AFP) ve insan koryonik gonadotropin (hCG) yuksekliginin olasi gebelik komplikasyonlarini  ongormedeki  rolu. Turk Jinekoloji  ve  Obstetrik Dernegi  Dergisi. 2014;11(3):142-7.</t>
  </si>
  <si>
    <t>TUR2010</t>
  </si>
  <si>
    <t>TZA</t>
  </si>
  <si>
    <t>Tanzania</t>
  </si>
  <si>
    <t>Sigalla</t>
  </si>
  <si>
    <t>Intimate partner violence during pregnancy and its association with preterm birth and low birth weight in Tanzania: A prospective cohort study.</t>
  </si>
  <si>
    <t>Sigalla Intimate partner violence during pregnancy and its association with preterm birth and low birth weight in Tanzania: A prospective cohort study. PLoS One 2017</t>
  </si>
  <si>
    <t>TZA2015</t>
  </si>
  <si>
    <t>UGA</t>
  </si>
  <si>
    <t>UGA2011</t>
  </si>
  <si>
    <t>Uganda</t>
  </si>
  <si>
    <t>Bater</t>
  </si>
  <si>
    <t>Predictors of low birth weight and preterm birth in rural Uganda: Findings from a birth cohort study</t>
  </si>
  <si>
    <t>Bater Predictors of low birth weight and preterm birth in rural Uganda: Findings from a birth cohort study PLoS One 2020</t>
  </si>
  <si>
    <t>UGA2015</t>
  </si>
  <si>
    <t>VNM</t>
  </si>
  <si>
    <t>Viet Nam</t>
  </si>
  <si>
    <t>Young</t>
  </si>
  <si>
    <t>The relative influence of maternal nutritional status before and during pregnancy on birth outcomes in Vietnam</t>
  </si>
  <si>
    <t>European Journal of Obstetrics and Gynecology</t>
  </si>
  <si>
    <t>Young The relative influence of maternal nutritional status before and during pregnancy on birth outcomes in Vietnam European Journal of Obstetrics and Gynecology 2015</t>
  </si>
  <si>
    <t>VNM2011</t>
  </si>
  <si>
    <t>Hirst JE, Tran TS, Do MAT, Morris JM, Jeffery HE. Consequences of gestational diabetes in an urban hospital in Viet Nam: A prospective cohort study. PLOS Medicine. 2012;9(7).</t>
  </si>
  <si>
    <t>Ramakrishnan</t>
  </si>
  <si>
    <t>Neither Preconceptional Weekly Multiple Micronutrient nor Iron-Folic Acid Supplements Affect Birth Size and Gestational Age Compared with a Folic Acid Supplement Alone in Rural Vietnamese Women: A Randomized Controlled Trial</t>
  </si>
  <si>
    <t>Ramakrishnan Neither Preconceptional Weekly Multiple Micronutrient nor Iron-Folic Acid Supplements Affect Birth Size and Gestational Age Compared with a Folic Acid Supplement Alone in Rural Vietnamese Women: A Randomized Controlled Trial Journal of Nutrition 2016</t>
  </si>
  <si>
    <t>VNM2012</t>
  </si>
  <si>
    <t>Hanieh S, Ha TT, Simpson JA, Casey GC, Thuy TT, Khuong NC, et al. Maternal vitamin D deficiency and infant outcomes in rural Vietnam. Annals of Nutrition and Metabolism. 2013;63.</t>
  </si>
  <si>
    <t>Hoang</t>
  </si>
  <si>
    <t>Association between Intimate Partner Violence during Pregnancy and Adverse Pregnancy Outcomes in Vietnam: A Prospective Cohort Study</t>
  </si>
  <si>
    <t>Hoang Association between Intimate Partner Violence during Pregnancy and Adverse Pregnancy Outcomes in Vietnam: A Prospective Cohort Study PLoS One 2016</t>
  </si>
  <si>
    <t>VNM2015</t>
  </si>
  <si>
    <t>ZAF</t>
  </si>
  <si>
    <t>Hoque M, Hoque S. A comparative study of pregnancy complications and outcomes for the years 1999 and 2004 at a rural hospital in South Africa: Implications for antenatal care. African Journal of Primary Health Care and Family Medicine. 2010;2(1):5  p.</t>
  </si>
  <si>
    <t>ZAF2010</t>
  </si>
  <si>
    <t>Hoque ME. Advanced maternal age and outcomes of pregnancy: A retrospective study from south africa. Biomedical Research. 2012;23(2):281-5.</t>
  </si>
  <si>
    <t>South Africa</t>
  </si>
  <si>
    <t>Brink</t>
  </si>
  <si>
    <t>Association of socioeconomic status and clinical and demographic conditions with the prevalence of preterm birth</t>
  </si>
  <si>
    <t>Brink Association of socioeconomic status and clinical and demographic conditions with the prevalence of preterm birth Int J Gyn Obstetr 2020</t>
  </si>
  <si>
    <t>ZAF2012</t>
  </si>
  <si>
    <t>Simoes</t>
  </si>
  <si>
    <t>Trivalent influenza vaccination randomized control trial of pregnant women and adverse fetal outcomes</t>
  </si>
  <si>
    <t>Vaccine</t>
  </si>
  <si>
    <t>Simoes Trivalent influenza vaccination randomized control trial of pregnant women and adverse fetal outcomes Vaccine 2019</t>
  </si>
  <si>
    <t>ZAF2013</t>
  </si>
  <si>
    <t>Zar</t>
  </si>
  <si>
    <t>Maternal health and birth outcomes in a South African birth cohort study</t>
  </si>
  <si>
    <t>PLOS One</t>
  </si>
  <si>
    <t>Zar Maternal health and birth outcomes in a South African birth cohort study PLOS One 2019</t>
  </si>
  <si>
    <t>ZAF2014</t>
  </si>
  <si>
    <t>Jeena</t>
  </si>
  <si>
    <t>Maternal demographic and antenatal factors, low birth weight and preterm birth: findings from the mother and child in the environment (MACE) birth cohort, Durban, South Africa</t>
  </si>
  <si>
    <t>Jeena Maternal demographic and antenatal factors, low birth weight and preterm birth: findings from the mother and child in the environment (MACE) birth cohort, Durban, South Africa BMC Pregnancy and Childbirth 2020</t>
  </si>
  <si>
    <t>ZAF2016</t>
  </si>
  <si>
    <t>McMorrow</t>
  </si>
  <si>
    <t>A Retrospective observational cohort study of the effect of antenatal influenza vaccination on birth outcomes in Cape Town, South Africa, 2015-2016</t>
  </si>
  <si>
    <t>Influenze and Other Respiratory Viruses</t>
  </si>
  <si>
    <t>McMorrow A Retrospective observational cohort study of the effect of antenatal influenza vaccination on birth outcomes in Cape Town, South Africa, 2015-2016 Influenze and Other Respiratory Viruses 2020</t>
  </si>
  <si>
    <t>ZMB</t>
  </si>
  <si>
    <t>Zambia</t>
  </si>
  <si>
    <t>Tembo</t>
  </si>
  <si>
    <t>The association of maternal age with adverse neonatal outcomes in Lusaka, Zambia: a prospective cohort study</t>
  </si>
  <si>
    <t>Tembo The association of maternal age with adverse neonatal outcomes in Lusaka, Zambia: a prospective cohort study BMC Pregnancy and Childbirth 2020</t>
  </si>
  <si>
    <t>ZMB2016</t>
  </si>
  <si>
    <t>ZMB2017</t>
  </si>
  <si>
    <t>Initials of person making the change</t>
  </si>
  <si>
    <t>Variable name</t>
  </si>
  <si>
    <t>old data</t>
  </si>
  <si>
    <t>new data</t>
  </si>
  <si>
    <t>Update date</t>
  </si>
  <si>
    <t>Notes</t>
  </si>
  <si>
    <t>Total files</t>
  </si>
  <si>
    <t>Excluded=0</t>
  </si>
  <si>
    <t>SAS</t>
  </si>
  <si>
    <t>16-11-2022</t>
  </si>
  <si>
    <t>Same article as studyID 3</t>
  </si>
  <si>
    <t>preterm estimates based on all livebirths with GA</t>
  </si>
  <si>
    <t>Gestational age lower threshold available</t>
  </si>
  <si>
    <t xml:space="preserve">Lower threshold of GA at birth not available; </t>
  </si>
  <si>
    <t>NA= not available; variable option 0 not in list</t>
  </si>
  <si>
    <t>" ...≤16 weeks’ gestation confirmed by ultrasound at the time of enrollment"</t>
  </si>
  <si>
    <t>same</t>
  </si>
  <si>
    <t>women eligible/recruited with GA confirmed by USG to be ≤16 weeks’
" Gestational age was determined by ultrasonography by a licensed general practitioner using either (1) gestational sac mean diameter if the pregnancy was between 4–7 weeks or, (2) crown-rump length if the pregnancy was between 7–16 weeks</t>
  </si>
  <si>
    <t>GA for all livebirths estimated by exam at recruitment and at delivery by Ballards</t>
  </si>
  <si>
    <t>"Women were eligible to participate if they were ≥18 years old with an ultrasound confirmed singleton pregnancy of ≤16 weeks’ gestation"</t>
  </si>
  <si>
    <t>Exclusion criteria included stillbirths , miscarriages and non singleton pregnancies
"Birth gestational age (weeks) was estimated from ultrasound measurements collected at the time of enrollment. "</t>
  </si>
  <si>
    <t>Duplicate files</t>
  </si>
  <si>
    <t>16-11-22</t>
  </si>
  <si>
    <t xml:space="preserve">Progress </t>
  </si>
  <si>
    <t>reviewed</t>
  </si>
  <si>
    <t>ID</t>
  </si>
  <si>
    <t>3,7</t>
  </si>
  <si>
    <t>Date</t>
  </si>
  <si>
    <t>17-11-22</t>
  </si>
  <si>
    <t>18-11-22</t>
  </si>
  <si>
    <t>21-11-2022</t>
  </si>
  <si>
    <t>Categories of gestational age for analysis- (&lt;34, 34–36, and ≥37 weeks); lower threshold not mentioned</t>
  </si>
  <si>
    <t>Ref paper 24 of the article states in Methodology confirmation og GA from LMP</t>
  </si>
  <si>
    <t>"The scoring system...categorized into 3 GA categories (red zone: &lt;34 weeks, yellow zone: 34–36 weeks, and green zone: term ≥37 weeks).</t>
  </si>
  <si>
    <t>"GA was determined by pregnancy ultrasound (&lt;20 weeks). The agreement... and...accuracy of different clinical methods of GA assessment were determined compared with early ultrasound dating"</t>
  </si>
  <si>
    <t>GA is known by Ultrasound and includes all livebirths</t>
  </si>
  <si>
    <t>At the first missed period, women had UPT and scheduled for  ultrasound for pregnancy dating (enrolled &lt;20 weeks) ; For early pregnancy gold standard ultrasound pregnancy dating, biometric parameters (CRL),  (BPD) or (FL) were measured thrice as per SOPs and the median value for each measure was used for analysis</t>
  </si>
  <si>
    <t>Gestational age lower threshold</t>
  </si>
  <si>
    <t>"....chose GA thresholds based on their clinical relevance..... &lt;28 weeks (limit of foetal viability in LMIC settings), &lt;34 weeks (threshold for antenatal corticosteroids and tocolytics for imminent preterm birth) and &lt;37 weeks (definition of preterm birth)".</t>
  </si>
  <si>
    <t>denominator not specified (livebirths or all births)</t>
  </si>
  <si>
    <t xml:space="preserve"> " Briefly, a composite measure of adverse pregnancy outcomes was defined as a pregnancy outcome at gestational age from 20 to &lt;37 weeks (preterm live birth, preterm still birth, late miscarriage). Preterm birth was defined as live birth &lt;37 weeks of gestation..."</t>
  </si>
  <si>
    <t>All births(Livebirths and stillbirths) considered in denominator- 22.2% 14170 women delivered.</t>
  </si>
  <si>
    <t xml:space="preserve"> "Gestational age recorded by the delivering midwife was used for all analyses, and was most often based on the patient’s last menstrual period". </t>
  </si>
  <si>
    <t>GA lower Threshold NA</t>
  </si>
  <si>
    <t>"A total of 2976 pregnancies were monitored of which 118 (4.0%) resulted in a fatal outcome.... The primary outcome variable was defined as fatal foetal outcome and applied to all pregnancies that resulted in stillbirth, miscarriage, or early neonatal death using WHO definitions (i.e. dead born with gestational age higher or lower than 28 weeks, or death within the first 7 days after birth)...".</t>
  </si>
  <si>
    <t>The crown–rump length and date of the last menstrual period were entered into a smart_x0002_phone application to determine the gestational age in accordance with American College of Obstetrics and Gynecology guidance.20</t>
  </si>
  <si>
    <t>"The primary outcome of this study was the incidence of preterm birth, defined as the number of deliveries at or after 20 weeks and 0 days of gestation, and before 37 weeks and 0 days of gestation."</t>
  </si>
  <si>
    <t>22-11-2022</t>
  </si>
  <si>
    <t>1 or 4</t>
  </si>
  <si>
    <t>"…. gestational age was calculated based on LNMP or frst-trimester ultrasound result."</t>
  </si>
  <si>
    <t>"Neonates born at less than 37 completed weeks of gestation but after viability (28 weeks of gestation) were taken as preterm…."</t>
  </si>
  <si>
    <t>"The dependent variable was the ‘overall adverse birth outcomes"</t>
  </si>
  <si>
    <t>3 or 4</t>
  </si>
  <si>
    <t xml:space="preserve">"Gestational age was calculated based on the last normal menstrual period (LNMP) or from ultrasonography information obtained from the women during their ANC service </t>
  </si>
  <si>
    <t>Main outcome(denominator) was all births. "The primary outcome was the incidence of adverse birth outcomes, which was determined by the occurrence of at least one of the three conditions of preterm birth, Low Birth Weight (LBW), or stillbirth." Expresssed as Incidence proportion</t>
  </si>
  <si>
    <t>"…at recruitment...date of last menstruation... Gestational age at recruitment was determined from the measure of the symphysis-fundus height by bimanual palpation at the first antenatal visit. At delivery, gestational age was assessed by the Ballard Score.</t>
  </si>
  <si>
    <t>4 or 5 or  6</t>
  </si>
  <si>
    <t>23-11-2022</t>
  </si>
  <si>
    <t>Same article as studyID 5; "…at recruitment...date of last menstruation... Gestational age at recruitment was determined from the measure of the symphysis-fundus height by bimanual palpation at the first antenatal visit. At delivery, gestational age was assessed by the Ballard Score.</t>
  </si>
  <si>
    <t>"Mother–child pairs of 4100 singleton infants constitute the population of the primary analysis" GA was assessed at recruitment and at birth</t>
  </si>
  <si>
    <t>lower threshold NA. cutoffs mentioned for preterm GA- &lt;37weeks, &lt;34 weeks</t>
  </si>
  <si>
    <t>"&lt;37 weeks" criteria, definition of preterm not given</t>
  </si>
  <si>
    <t>duplicate</t>
  </si>
  <si>
    <t>3 &amp; 4 &amp; 5</t>
  </si>
  <si>
    <t>"Determination of gestational age was based on menstrual history, clinical examination and ultrasonography investigation conducted and recorded by an obstetrician"</t>
  </si>
  <si>
    <t>"Gestational age was estimated at the first antenatal visit by performing an ultrasonographic examination to measure
fetal crown-rump length at 9+0 to 13+6weeks’ gestation or head circumference at a later visit. These estimates were used to de_x0002_fine preterm birth between 16 and 24 weeks’ gestation"</t>
  </si>
  <si>
    <t>1 &amp; 4</t>
  </si>
  <si>
    <t>"If the scan was performed at more than 24+0 weeks’ gesta_x0002_tion, the estimate was considered reliable only if it was within
1 week of the gestational age based on the last menstrual period."</t>
  </si>
  <si>
    <t>"...we selected 53 871 (89.7%) with reliable ultrasonographic estimates of gestational age. Of these, 5828 (10.8%) who constituted our study newborns were preterm births (≥16+0, &lt;37+0 weeks’ gestation)."- including stillbirths(Table 2)</t>
  </si>
  <si>
    <t>Barros, F. C., A. T. Papageorghiou, C. G. Victora, J. A. Noble, R. Pang, J. Iams, L. Cheikh Ismail, R. L. Goldenberg, A.Altman, E. O. Ohuma, M. Purwar, I. O. Frederick, Z. A. Bhutta, S. H. Kennedy, J. Villar,
F. International and C. Newborn Growth Consortium for the 21st.  The distribution of clinical phenotypes of preterm birth syndrome: implications for prevention. 2015.</t>
  </si>
  <si>
    <t>same paper as study ID 80</t>
  </si>
  <si>
    <t>Duplicate</t>
  </si>
  <si>
    <t>Table 4(Live births and stillbirths)</t>
  </si>
  <si>
    <t>24-11-2022</t>
  </si>
  <si>
    <t>"...on prespecified secondary outcomes of stillbirth (fetal death at ≥24 weeks’ gestational age); preterm birth (&lt;37 weeks), includ_x0002_ing substrata of extremely (&lt;28 weeks), very (28 to &lt;32 weeks), andmoderately (32 to &lt;37 weeks) preterm birth;"</t>
  </si>
  <si>
    <t>Figure 1-Maternal Multiple Micronutrient vs Iron–Folic Acid Supplementation Trial Flow Diagram</t>
  </si>
  <si>
    <t>"Gestational age at pregnancy recruitment and outcome were calculated in the data center, based on the first day of last menstrual period…"</t>
  </si>
  <si>
    <t>"Deliveries were con_x0002_sidered as gestational age  ≥28 weeks…"</t>
  </si>
  <si>
    <t xml:space="preserve">"Deliveries were con_x0002_sidered as gestational age ≥28 weeks, established using the last menstrual period, ultrasonography, if performed close to the start of pregnancy…" </t>
  </si>
  <si>
    <t xml:space="preserve">"There were no exclusion criteria….Stillbirth was defined.." Table 3 proportion of perinatal outcomes mentioned. </t>
  </si>
  <si>
    <t>Method not mentioned</t>
  </si>
  <si>
    <t>"Adverse pregnancy outcome is defined as...2) preterm delivery (&lt; 37 weeks of gestation); 3) stillbirth occurring within 12 hours prior to or 12 hours after delivery ….." proportion of total births
"Women with singleton, spontaneous, vaginal deliveries, without complications (e.g. pre-eclampsia) who presented for delivery at the study sites and selected TBAs from July- November 2011 were eligible for enrollment in this study."</t>
  </si>
  <si>
    <t>"GA was calculated based on the reported date of the last menstrual period (LMP) and the date of delivery. In
Guatemala and India, ongoing surveillance was used to identify incident pregnancies."</t>
  </si>
  <si>
    <t>Fig 1. Study design and sampling scheme.</t>
  </si>
  <si>
    <t>Not stated in article</t>
  </si>
  <si>
    <t>3 &amp; 4</t>
  </si>
  <si>
    <t>"Study nurses take written informed consent to screen for women who are at &lt;20-weeks POG calculated by the last menstrual period and agree to visit GCH until the end of the pregnancy. A dating ultrasound is scheduled within the week to confirm a viable intrauterine pregnancy with &lt;20-weeks POG using standard fetal biometric parameters."</t>
  </si>
  <si>
    <t>Table 2. Distribution of Outcome Characteristics Among the First 2,000a Enrolled Participants in the
Interdisciplinary Group for Advanced Research on Birth Outcomes—DBT India Initiative Cohort, Gurugram, Haryana,
India, 2015</t>
  </si>
  <si>
    <t>25-11-2022</t>
  </si>
  <si>
    <t>Abstract- "...wherein sonographic biometry data and specific pregnancy outcome related data were collected from pregnant women's records, starting soon after their first antenatal visit. Early fetal growth velocity was measured using BPD growth between 11 and 14 weeks scan..."</t>
  </si>
  <si>
    <t>Not mentioned in available abstract</t>
  </si>
  <si>
    <t>Article needs translation from Persian; Abstract contains incomplete information</t>
  </si>
  <si>
    <t>"Preterm birth: gestational age less than 37 weeks of pregnancy after the last menstrual period."</t>
  </si>
  <si>
    <t>3 &amp; 4 &amp; 6</t>
  </si>
  <si>
    <t>"Neonatal gestational ages were recorded in the women’s medical records by practicing physicians. The gestational age was based on both ultrasound and the last menstrual period (the interval between the first day of the mother’s last normal menstrual period and the date of delivery of the fetus or newborn)."</t>
  </si>
  <si>
    <t xml:space="preserve">3 &amp; 4 </t>
  </si>
  <si>
    <t>"284 participants were excluded because of IUFD, anomalies, abortion…"</t>
  </si>
  <si>
    <t>"Inclusion criteria were singleton pregnancies that completed 28 weeks of gestation (by last menstrual period or early scan)."</t>
  </si>
  <si>
    <t>"...stillbirth as a delivery of a non-viable baby at a gestational age of &gt; 28 weeks...</t>
  </si>
  <si>
    <t>26-11-2022</t>
  </si>
  <si>
    <t>Table 5 : notes- "1 Prematurity: birth before the beginning of the 37th week (assessed by the Ballard score)"</t>
  </si>
  <si>
    <t>"At enrolment, research personnel recorded participants’ medical and obstetric history performed health and ante_x0002_natal examinations and assessed the duration of pregnancy with ultrasound imagers."</t>
  </si>
  <si>
    <t>"The primary outcome among paucigravidae was “adverse live birth outcome,” defined as the composite of having a singleton baby born small for gestational age (SGA) [19] or with low birthweight (&lt;2,500 g), or preterm (&lt;37 wk)."</t>
  </si>
  <si>
    <t>3 &amp; 6</t>
  </si>
  <si>
    <t>"…. and the gestational age ascertained by ultrasound; ...Children were weighed and the gestational age assessed using the modifiedBallard score."</t>
  </si>
  <si>
    <t>"The primary outcome among paucigravidae was “adverse live birth outcome,” defined as  the composite of having a singleton baby born small for gestational age (SGA) [19] or with low birthweight (&lt;2,500 g), or preterm (&lt;37 wk) "</t>
  </si>
  <si>
    <t>" . As included, the abstracted data were the source of the “best obstetrical” estimated GA as recorded in the birth logs (e.g., fundal height measurements in concor_x0002_dance with ultrasound estimate, if an ultrasound had been performed). The estimate for most study sites is based on last menstrual period in combination with fundal height meas_x0002_urements, but at Kabudula (a rural health center) and KCH (the referral hospital), complete obstetrical ultrasounds were available to confirm or alter the estimated GA. "</t>
  </si>
  <si>
    <t>30-11-2022</t>
  </si>
  <si>
    <t>Table V:  Unadjusted outcomes for each hospital and combined adjusted outcomes</t>
  </si>
  <si>
    <t>"...statistically significant differences in a variety of other second_x0002_ary outcomes (ILI in women and infants, maternal laboratory confirmed influenza, SGA, preterm, stillbirths, infant mortality, and congenital defects) (Table 3).</t>
  </si>
  <si>
    <t>"Pregnancy length was calculated from the date of the last menstrual period;"</t>
  </si>
  <si>
    <t>"...in the vaccination group had a pregnancy length within the predefined feasibility range (24 to &lt;50 weeks)."</t>
  </si>
  <si>
    <t>"Association With Birth Outcomes: All but 6 women with diarrhea during pregnancy delivered live infants (521, 98.9%);…"</t>
  </si>
  <si>
    <t>4,6</t>
  </si>
  <si>
    <t xml:space="preserve">"In the Philippines, the date of LMP was reported by the mother at the time of recruitment; the Ballard score, based on clinical assessment of the newborn’s neuromuscular and physical characteristics,19 was used for infants with low birth weight….. The Ballard score was used to define GA whenever available." </t>
  </si>
  <si>
    <t>"Viable gestational age by World Health Organization (WHO) is 24 completed weeks or greater."</t>
  </si>
  <si>
    <t>" Preterm birth is childbirth at earlier than 37 completed weeks of gestation while prolonged pregnancy is that beyond 40 weeks of gestation from the day of onset of the last normal menstrual period (LNMP).</t>
  </si>
  <si>
    <t>" All women who delivered between gestational ages 28 weeks and 36 weeks plus 6 days whose records were available were selected."</t>
  </si>
  <si>
    <t>3,4</t>
  </si>
  <si>
    <t>"  The women were included if the date of the last menstrual period was reliably documented and/or there was ultrasound confirmation of gestational age."</t>
  </si>
  <si>
    <t>" "All women who delivered between gestational ages 28 weeks and 36 weeks plus 6 days whose records were available were selected. In addition, those who delivered babies below 28 weeks old whose babies had signs of life during study period were also included."</t>
  </si>
  <si>
    <t>"Exclusion criteria included multiple births and infants......extreme prematurity (gestational age &lt;28 weeks)…."</t>
  </si>
  <si>
    <t>" The gestational age of the babies was estimated from the last menstrual period of the mother."</t>
  </si>
  <si>
    <t>" Biomarker studies were undertaken amongst women who completed follow-up for birthweight and who gave birth to a congenitally normal singleton infant ≥22 gestational weeks (or ≥500 g if not ultrasound-dated). "</t>
  </si>
  <si>
    <t>Same comment as above</t>
  </si>
  <si>
    <t xml:space="preserve">3,5 </t>
  </si>
  <si>
    <t>3,5</t>
  </si>
  <si>
    <t>" Following written informed con_x0002_sent, pregnant women aged 16–49 years and between 14 and 26 weeks gestation (by fundal height) were recruited…. "</t>
  </si>
  <si>
    <t>"Routine ultrasound during pregnancy defined the gestational age."</t>
  </si>
  <si>
    <t>" Neonatal outcomes were rate of preterm newborn(≤37 gestational weeks), and very preterm newborn (≤32 gestational weeks),…. and
perinatal deaths, including stillbirths and deaths during postpartum hospital stay."</t>
  </si>
  <si>
    <t>" Of the total 6,529 births from the maternity case files, 319 births without information related to neonatal outcomes and stillbirths were excluded."</t>
  </si>
  <si>
    <t>The exclusion criteria were as follows: (1) twin pregnancy….... (4) pregnancy ending abortion (20 weeks of gestation or less)…"</t>
  </si>
  <si>
    <t>1, 6</t>
  </si>
  <si>
    <t>1,6</t>
  </si>
  <si>
    <t>"Ultrasound measurements of crown-rump length (CRL) for gestational age below 13 weeks and head circumference (HC) for gestational age 13–24 weeks [18] were used to determine the gestational age"</t>
  </si>
  <si>
    <t>Not available</t>
  </si>
  <si>
    <t>"In fact 1,337 pregnant women were enrolled before 24 weeks of gestation (confirmed by ultrasound scanning), 1276 (96%) of these women were followed from inclusion until delivery."</t>
  </si>
  <si>
    <t>Figure 1 : follow up chart</t>
  </si>
  <si>
    <t>"After exclusions, predominantly for multiple enrollments (981, 13.9%), withdrawals (136, 1.9%), twin pregnancies (50, 0.7%), and miscarriages (46, 0.7%), 5806 (82.2%) women of the original 7060 recruited women remained and PTB was compared with term birth."</t>
  </si>
  <si>
    <t>"It was determined whether there were differences between early PTB, gestational age at birth of 154 days or more (22 weeks 0 days) and less than 238 days (34 weeks 0 days)...."</t>
  </si>
  <si>
    <t>"Fetal outcomes were classified as: fetal death from miscar_x0002_riages, spontaneous abortion of pregnancy occurring after 20 wGA, and stillbirths defined as a fetal death after 28 weeks gestation….."</t>
  </si>
  <si>
    <t>2,4,5, 6</t>
  </si>
  <si>
    <t>"Gestational age at birth was estimated based on an antenatal ultrasound done in the second trimester; if this was unavailable then symphysis-fundal height, recorded by trained clinical staff at enrolment, or maternal recall of last menstrual period was used."</t>
  </si>
  <si>
    <t>" Females with multiple pregnancies were excluded from the study."</t>
  </si>
  <si>
    <t>2,4 6</t>
  </si>
  <si>
    <t>2,4,6</t>
  </si>
  <si>
    <t>"Gestational age was estimated by a combination of clinical date of last menstrual period, early antenatal ultrasound and the Ballard scoring system postnatally. "</t>
  </si>
  <si>
    <t>"FIGURE 2 Summary of enrolled mothers who received antenatal influenza vaccination and those who did not receive antenatal influenza vaccination with data available on at least one birth outcome, Cape Town, South Africa, 2015-2016"</t>
  </si>
  <si>
    <t>3,4,5</t>
  </si>
  <si>
    <t>" Gestational age was determined by the cli_x0002_nician from last menstrual period, antenatal ultrasound, or fundal height at first antenatal visit."</t>
  </si>
  <si>
    <t>"Birth outcomes of interest included stillbirth (fetal death after 20 weeks gestation), mean birthweight, low birthweight (LBW) (birthweight less than 2500 g), preterm birth (birth before 37 weeks gestation), and small for gestational age (SGA) (birthweight &lt;10th percentile for gestational age using WHO fetal growth charts)."</t>
  </si>
  <si>
    <t>same as above</t>
  </si>
  <si>
    <t>"We were able to offer a sub-set of participants an obstetric ultrasound...... within a week of enrolment;...... Fetal biometry alone was used to estimate gestational age (GA), as the majority of women were unable to report their last menstrual period and/or menstrual cycle charac_x0002_teristics, and Ballard scores correlated poorly with GA in our cohort. For women presenting early, GA was estimated as per British Medical Ultrasound Guidelines [26]. Women who had their first scan after mid-second
trimester had their GA estimated according to Hadlock et al. [27]. The earliest scan available for each woman was selected to estimate GA at delivery."</t>
  </si>
  <si>
    <t>1, 3</t>
  </si>
  <si>
    <t>"Deliveries &lt;22 gestational weeks were categorised as miscarriage."</t>
  </si>
  <si>
    <t xml:space="preserve">"Women were eligible if they were receiving antenatal care...... had confirmed gestation between 24 and 32 wk (by early ultrasound or certain last menstrual period date), had a singleton pregnancy...." </t>
  </si>
  <si>
    <t>Figure 1. Flow chart of participants in cohort study.
"Other neonatal outcomes were as follows: preterm birth (,37 wk), death after study recruitment, small for gestational age (SGA)…."</t>
  </si>
  <si>
    <t>"Gestational age at birth was calculated from estimated gestational age recorded by transabdominal ultrasound performed at the District Hospital if available, otherwise it was calculated according to the date of the last menstruation given at enrolment."</t>
  </si>
  <si>
    <t>Figure 1. Flow diagram.</t>
  </si>
  <si>
    <t>"Key secondary efficacy outcomes included the individual components of the composite pri_x0002_mary outcomes, fetal loss (spontaneous abortion at &lt;28 wk gestation, stillbirth), any adverse
birth outcome (adverse live birth outcome or fetal loss), …."</t>
  </si>
  <si>
    <t>Requires translation to english from french</t>
  </si>
  <si>
    <t>EXISTING VARIABLE (studyPopulation):</t>
  </si>
  <si>
    <t>9-Unknown</t>
  </si>
  <si>
    <t>Type of data source:</t>
  </si>
  <si>
    <t>1. Population-based</t>
  </si>
  <si>
    <t>2. Health facility minimal bias (capturing &gt;80% births in a given population)</t>
  </si>
  <si>
    <t>3. Health facility likely bias (all other health facility studies)</t>
  </si>
  <si>
    <t xml:space="preserve">1=yes </t>
  </si>
  <si>
    <t>0=no</t>
  </si>
  <si>
    <t>Please complete to indicate whether a copy of the pdf was available for you to review</t>
  </si>
  <si>
    <r>
      <t>a.</t>
    </r>
    <r>
      <rPr>
        <b/>
        <sz val="7"/>
        <color theme="1"/>
        <rFont val="Times New Roman"/>
        <family val="1"/>
      </rPr>
      <t xml:space="preserve">       </t>
    </r>
    <r>
      <rPr>
        <b/>
        <sz val="11"/>
        <color theme="1"/>
        <rFont val="Calibri"/>
        <family val="2"/>
        <scheme val="minor"/>
      </rPr>
      <t xml:space="preserve">Type of study population </t>
    </r>
    <r>
      <rPr>
        <sz val="11"/>
        <color theme="1"/>
        <rFont val="Calibri"/>
        <family val="2"/>
        <scheme val="minor"/>
      </rPr>
      <t>Please create a new variable</t>
    </r>
  </si>
  <si>
    <t>New variables (in yellow in excel)</t>
  </si>
  <si>
    <t xml:space="preserve">NEW VARIABLE (datatype): </t>
  </si>
  <si>
    <r>
      <rPr>
        <b/>
        <sz val="7"/>
        <color theme="1"/>
        <rFont val="Times New Roman"/>
        <family val="1"/>
      </rPr>
      <t xml:space="preserve"> </t>
    </r>
    <r>
      <rPr>
        <b/>
        <sz val="11"/>
        <color theme="1"/>
        <rFont val="Calibri"/>
        <family val="2"/>
        <scheme val="minor"/>
      </rPr>
      <t>Paper available</t>
    </r>
  </si>
  <si>
    <t>marked as duplicate but is not as a different site in the country</t>
  </si>
  <si>
    <t>males and females have been abstracted separately…. But year of birth is pre 2000</t>
  </si>
  <si>
    <t>pre 2000 data</t>
  </si>
  <si>
    <t>data collected pre 2000</t>
  </si>
  <si>
    <t>WHO Multicountry Survey on Maternal and Newborn Heath (2010 - 2011). https://www.who.int/news/item/08-01-2016-who-multicountry-survey-on-maternal-and-newborn-health-2010-2012</t>
  </si>
  <si>
    <t>? Abstraction error multi-country study contained no community component</t>
  </si>
  <si>
    <t>Preterm definition:</t>
  </si>
  <si>
    <t>0=Not available</t>
  </si>
  <si>
    <t>1=&lt;37 weeks</t>
  </si>
  <si>
    <t>2=&lt;36 weeks</t>
  </si>
  <si>
    <t>3=&lt;38 weeks</t>
  </si>
  <si>
    <t>4=Other, specify</t>
  </si>
  <si>
    <t>Pretermdenominator:</t>
  </si>
  <si>
    <t xml:space="preserve">0=Not specified </t>
  </si>
  <si>
    <t>1=Live birth</t>
  </si>
  <si>
    <t>2=Live birth with gestational age</t>
  </si>
  <si>
    <t>3=Total births (live births + stillbirths)</t>
  </si>
  <si>
    <t>Allpretermbirths (Singleton/ multiple)</t>
  </si>
  <si>
    <t>0=No, singletons only</t>
  </si>
  <si>
    <t>1=Yes, includes both singleton and multiple births</t>
  </si>
  <si>
    <t>Methodofgestationalageassessment (0 – 6)</t>
  </si>
  <si>
    <t xml:space="preserve">0=Not stated  </t>
  </si>
  <si>
    <t xml:space="preserve">1=Best Obstetric estimate </t>
  </si>
  <si>
    <t xml:space="preserve">2=Ultrasound-based up to 18 weeks </t>
  </si>
  <si>
    <t xml:space="preserve">3=Ultrasound-based assessment, date unknown  </t>
  </si>
  <si>
    <t xml:space="preserve">4=Last menstrual period </t>
  </si>
  <si>
    <t xml:space="preserve">5=Symphysis Fundal Height </t>
  </si>
  <si>
    <t>6=Postnatal clinical assessment or other, specify</t>
  </si>
  <si>
    <t>0=No</t>
  </si>
  <si>
    <t>1=Yes</t>
  </si>
  <si>
    <t>1=&lt;28 weeks</t>
  </si>
  <si>
    <t>2=&lt;22 weeks</t>
  </si>
  <si>
    <t>3=&lt;20 weeks</t>
  </si>
  <si>
    <t>4= Other, specify</t>
  </si>
  <si>
    <t>Gestationalagelowerthresholdother – free text to specify</t>
  </si>
  <si>
    <t>Belau National Hospital - but there is only 1 hospital in Palau and 4 health centres. They excluded neonatal deaths - but there was only 1/ 1629.</t>
  </si>
  <si>
    <t>was excluded - but think should be included therefore edited</t>
  </si>
  <si>
    <t>HB</t>
  </si>
  <si>
    <t>SIP data 2000 - 2010 (446397 pregnancies 30 mat units 21 provinces). Exclude as pre 2010 - and also is same SIP data as included under admin</t>
  </si>
  <si>
    <t>the given PtBr% is only amongst those with nuchal cord - not even the general population at this tertiary hospital</t>
  </si>
  <si>
    <t>excluded the given PtBr% is only amongst those with nuchal cord - not even the general population at this tertiary hospital</t>
  </si>
  <si>
    <t>re-abstracted from published paper Moriaki - but includes singletons only and fresh stillbirths</t>
  </si>
  <si>
    <t>Morisaki 2914 BJOG 2014; 121 (Suppl. 1): 101–109.</t>
  </si>
  <si>
    <t>re-analysis from published paper Morisaki (includes livebirths  - and multiples) - Morisaki to be used for subgroups</t>
  </si>
  <si>
    <t>morisaki 2914 BJOG 2014; 121 (Suppl. 1): 101–109.</t>
  </si>
  <si>
    <t>Mohammad 2015. Prevalence and factors associated with the occurrence of preterm birth in Irbid governorate of Jordan: A retrospective study. International Journal of Nursing Practice. 2015;21(5):505-11.</t>
  </si>
  <si>
    <t xml:space="preserve">Mohammad </t>
  </si>
  <si>
    <t>incorrect year stated - data for 2003 - 2005 and 2010 -2012 combined. Reabstracted from Table 1 for 2009 - 2012 only</t>
  </si>
  <si>
    <t>hb</t>
  </si>
  <si>
    <t>changed population to 2 as only those born in Manica district hospital included (even though they were followed up in the community)</t>
  </si>
  <si>
    <t>only 814/1037 (78%) women enrolled included in estimate of singleton LB preterm birth.</t>
  </si>
  <si>
    <t>yes</t>
  </si>
  <si>
    <t>corrected denominator for preterm birth to 814 with gestational age</t>
  </si>
  <si>
    <t>reanalysis of studyID 6</t>
  </si>
  <si>
    <t>results abstracted from the intervention arm - rather than control arm in Table 3 - re-abstracted</t>
  </si>
  <si>
    <t>this is a subset of StudyID9 but with early USS dating</t>
  </si>
  <si>
    <t>MIST trial - duplicate with main results studyID 12</t>
  </si>
  <si>
    <t>projahmo site - likely some overlap with #12. 79% of whole population had USS pre 20 weeks</t>
  </si>
  <si>
    <t>only 3 months recruitment period</t>
  </si>
  <si>
    <t>only 3/12 data collection - but seek to be representative of facility births</t>
  </si>
  <si>
    <t>data collected via woman questionnaire - but clear if GA verified in notes. Results inconsistent - 11.6% LBW, 3.6% preterm and 0.5% IUGR</t>
  </si>
  <si>
    <t>data collected by interviewing women - but also by EDD in antenatal cards</t>
  </si>
  <si>
    <t>sampling strategy designed re follow-up for postnatal depression - not to give population preterm prevalence. Population rates of stillbirth 4 per 1000 implausibly low</t>
  </si>
  <si>
    <t>Ntui Asundep NN, Jolly PE, Carson A, Turpin CA, Zhang K, Tameru B. Antenatal care attendance, a surrogate for pregnancy outcome? The case of Kumasi, Ghana. Maternal and Child Health Journal. 2014;18(5):1085-94.</t>
  </si>
  <si>
    <t>cross sectional 6 months  - includes teaching, district and TBAs</t>
  </si>
  <si>
    <t>only non-anaemic women included (in a population with high levels of anaemia)</t>
  </si>
  <si>
    <t>numbers abstracted were for women - and not babies</t>
  </si>
  <si>
    <t>8.2% had no delivery outcome - more likely to be preterm. No information on neonatal deaths - and seems only survivors included. Likely to underestimate preterm prevalence</t>
  </si>
  <si>
    <t>selected sample from ANISA study (already included)</t>
  </si>
  <si>
    <t>duplicate population to #96</t>
  </si>
  <si>
    <t>duplicate population to #96 - but including only singletons</t>
  </si>
  <si>
    <t>Iranian Maternal and Neonatal Network at public and private hospitals in Kerman province</t>
  </si>
  <si>
    <t>seems to have been collectd only july 6-21st 2015 from all women referred to maternity hospitals in Tehran province afflitated to main teaching hospital</t>
  </si>
  <si>
    <t>duplicate population to #96. not sure why preterm rate differs - but no clear numbers presented in the paper - but states that preterm birth was 894% (n=424) for women without pre-eclampsia and 20.16% (n=50) for women with. States 5.46% LBW only - does not seem consistent with reported preterm birth and differs from other 3 reported ptbr in this cohort</t>
  </si>
  <si>
    <t>duplicate population to #96 - but reported preterm birth rate again higher than original publication - also includes more women? Enriched with more tertiary hospital deliveries or other reason??</t>
  </si>
  <si>
    <t>full-text only in arabic - sampled from health centres - unclear on exclusion criteria - preterm birth rate implausibly low</t>
  </si>
  <si>
    <t>19% excuded as incomplete questionaires, IUD, no medical records of delivery</t>
  </si>
  <si>
    <t>facilities chosen to provide a broad representation of the country's births</t>
  </si>
  <si>
    <t>referral teaching hospital 3 month data collection ended 31st jan 2010 for baseline - and 3 months endline ended 2011. 270/1741 preterm basline, 279/1812 preterm endline. As no effect of intervention - pooled both time periods</t>
  </si>
  <si>
    <t>two-armindividually randomized superiority trial among HIV-seronegative women at three sites in Malawi with high SP resistance. I am unable to locate the abstracted details in the publication</t>
  </si>
  <si>
    <t>iLiNS-DYAD trial (those with known complications excluded- oral health substudy singletons only) - duplicate population with #136</t>
  </si>
  <si>
    <t>only nullipara over 20 years included</t>
  </si>
  <si>
    <t>duplicate study population to #147</t>
  </si>
  <si>
    <t>overlap with study population #147</t>
  </si>
  <si>
    <t>exclude as excluded any baby &lt;28 weeks, apgar &lt;3 at 5, any baby requiring oxygen - therefore likely to substantially underestimate preterm biryth prevalence in the population</t>
  </si>
  <si>
    <t>AflaCohort Study - mycotoxin and stunting</t>
  </si>
  <si>
    <t>substudy from newborn massage trial</t>
  </si>
  <si>
    <t>same study population as #164. from table 2 ITT control group</t>
  </si>
  <si>
    <t>this is the combined results of both arms of the study #165 - but as intervention had an impact on preterm birth - keep control arm data as abstract in #165 only</t>
  </si>
  <si>
    <t>only those coming to 1 hospital for triple test, excluded twins, over 35 and those not attending fu. Had 679 recruited then excuded 179 (i.e. 26% excluded) - not sutiable to estimate preterm birth rate in this population of women coming to 1 hospital for triple test,</t>
  </si>
  <si>
    <t>only 1133/4250 (27%) attending the ANC met inclusion criteria - unlikely to be representative of the population - although not clear if most exclusions were late bookers</t>
  </si>
  <si>
    <t>PRECONCEPT trial main analysis - using control group</t>
  </si>
  <si>
    <t>PRECONCEPT trial secondary analysis - using all trial participants</t>
  </si>
  <si>
    <t>only 50% screened elligible to be included - obly screened 'low risk pregnant women' unlikely to be representative</t>
  </si>
  <si>
    <t>safe passage study</t>
  </si>
  <si>
    <t>Mother and Child in the Environment (MACE) birth cohort in Durban, South Africa</t>
  </si>
  <si>
    <t>undertaken in 2 first level high-volume hospitals and 1 health centre</t>
  </si>
  <si>
    <t>re-analysis from published paper Morisaki (includes livebirths  - and multiples) - Morisaki to be used for subgroups. Quality concerns regarding representativeness of the preterm birth data</t>
  </si>
  <si>
    <t>Thai National Health Security Office - rates very low and may be due to issues with coding with ICD-10 in national routine system. Also based on women 'premature delivery' rather than number of preterm babies. Will underestimate therefore marked as singletons only</t>
  </si>
  <si>
    <t>flu vaccine trial. Excluded HIV infected and those with any medical condition and extremes of maternal age - therefore likely to underestimate population prevalence. No exclusion for multiple pregnancy stated.</t>
  </si>
  <si>
    <t>dataType</t>
  </si>
  <si>
    <t>Excluded</t>
  </si>
  <si>
    <t>Reasonforexclusion</t>
  </si>
  <si>
    <t>MidyearHB</t>
  </si>
  <si>
    <t>YearEB</t>
  </si>
  <si>
    <t>DQexclusion</t>
  </si>
  <si>
    <t>MIST trial also in projahmo site. Years not stated - but paper states is MIST study team (year not stated)</t>
  </si>
  <si>
    <t>paperAvailable</t>
  </si>
  <si>
    <t xml:space="preserve">            9= women only not baby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</si>
</sst>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name val="Calibri"/>
      <family val="2"/>
      <scheme val="minor"/>
    </font>
    <font>
      <sz val="8"/>
      <name val="Calibri"/>
      <family val="2"/>
      <scheme val="minor"/>
    </font>
    <font>
      <sz val="10"/>
      <color rgb="FFFF0000"/>
      <name val="Calibri"/>
      <family val="2"/>
      <scheme val="minor"/>
    </font>
    <font>
      <b/>
      <sz val="12"/>
      <color theme="1"/>
      <name val="Calibri"/>
      <family val="2"/>
      <scheme val="minor"/>
    </font>
    <font>
      <sz val="12"/>
      <color theme="1"/>
      <name val="Calibri"/>
      <family val="2"/>
      <scheme val="minor"/>
    </font>
    <font>
      <b/>
      <sz val="7"/>
      <color theme="1"/>
      <name val="Times New Roman"/>
      <family val="1"/>
    </font>
    <font>
      <b/>
      <sz val="11"/>
      <color theme="1"/>
      <name val="Calibri"/>
      <family val="1"/>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8" fillId="0" borderId="0" xfId="0" applyFont="1"/>
    <xf numFmtId="0" fontId="18" fillId="0" borderId="0" xfId="0" applyFont="1" applyAlignment="1">
      <alignment wrapText="1"/>
    </xf>
    <xf numFmtId="0" fontId="18" fillId="0" borderId="0" xfId="0" applyFont="1" applyAlignment="1">
      <alignment horizontal="center" vertical="top" wrapText="1"/>
    </xf>
    <xf numFmtId="0" fontId="0" fillId="0" borderId="0" xfId="0" applyAlignment="1">
      <alignment horizontal="center" vertical="top" wrapText="1"/>
    </xf>
    <xf numFmtId="0" fontId="18" fillId="33" borderId="0" xfId="0" applyFont="1" applyFill="1" applyAlignment="1">
      <alignment horizontal="center" vertical="top" wrapText="1"/>
    </xf>
    <xf numFmtId="0" fontId="0" fillId="0" borderId="0" xfId="0" applyAlignment="1">
      <alignment vertical="top"/>
    </xf>
    <xf numFmtId="0" fontId="18" fillId="0" borderId="0" xfId="0" applyFont="1" applyAlignment="1">
      <alignment vertical="top"/>
    </xf>
    <xf numFmtId="0" fontId="18" fillId="0" borderId="0" xfId="0" applyFont="1" applyAlignment="1">
      <alignment vertical="top" wrapText="1"/>
    </xf>
    <xf numFmtId="16" fontId="0" fillId="0" borderId="0" xfId="0" applyNumberFormat="1" applyAlignment="1">
      <alignment horizontal="right"/>
    </xf>
    <xf numFmtId="0" fontId="0" fillId="0" borderId="0" xfId="0" applyAlignment="1">
      <alignment horizontal="right"/>
    </xf>
    <xf numFmtId="0" fontId="19" fillId="0" borderId="0" xfId="0" applyFont="1" applyAlignment="1">
      <alignment vertical="top"/>
    </xf>
    <xf numFmtId="0" fontId="18" fillId="0" borderId="0" xfId="0" applyFont="1" applyAlignment="1">
      <alignment horizontal="left" vertical="top" wrapText="1"/>
    </xf>
    <xf numFmtId="0" fontId="21" fillId="0" borderId="0" xfId="0" applyFont="1" applyAlignment="1">
      <alignment vertical="top"/>
    </xf>
    <xf numFmtId="0" fontId="21" fillId="0" borderId="0" xfId="0" applyFont="1" applyAlignment="1">
      <alignment horizontal="center" vertical="top" wrapText="1"/>
    </xf>
    <xf numFmtId="0" fontId="18" fillId="0" borderId="0" xfId="0" applyFont="1" applyAlignment="1">
      <alignment horizontal="left" vertical="top"/>
    </xf>
    <xf numFmtId="0" fontId="0" fillId="0" borderId="0" xfId="0" applyAlignment="1">
      <alignment horizontal="left" vertical="top"/>
    </xf>
    <xf numFmtId="14" fontId="18" fillId="0" borderId="0" xfId="0" applyNumberFormat="1" applyFont="1" applyAlignment="1">
      <alignment horizontal="left" vertical="top"/>
    </xf>
    <xf numFmtId="0" fontId="22" fillId="0" borderId="0" xfId="0" applyFont="1" applyAlignment="1">
      <alignment horizontal="left" vertical="top" wrapText="1"/>
    </xf>
    <xf numFmtId="0" fontId="23" fillId="0" borderId="0" xfId="0" applyFont="1" applyAlignment="1">
      <alignment horizontal="left" vertical="top" wrapText="1"/>
    </xf>
    <xf numFmtId="0" fontId="18" fillId="0" borderId="0" xfId="0" applyFont="1" applyAlignment="1">
      <alignment horizontal="right" vertical="top"/>
    </xf>
    <xf numFmtId="0" fontId="16" fillId="0" borderId="0" xfId="0" applyFont="1" applyAlignment="1">
      <alignment horizontal="left" vertical="center" indent="2"/>
    </xf>
    <xf numFmtId="0" fontId="16" fillId="0" borderId="0" xfId="0" applyFont="1" applyAlignment="1">
      <alignment horizontal="left" vertical="center" indent="7"/>
    </xf>
    <xf numFmtId="0" fontId="0" fillId="0" borderId="0" xfId="0" applyAlignment="1">
      <alignment vertical="center"/>
    </xf>
    <xf numFmtId="0" fontId="0" fillId="0" borderId="0" xfId="0" applyAlignment="1">
      <alignment horizontal="left" vertical="center" indent="4"/>
    </xf>
    <xf numFmtId="0" fontId="0" fillId="0" borderId="0" xfId="0" applyAlignment="1">
      <alignment horizontal="left" vertical="center" indent="7"/>
    </xf>
    <xf numFmtId="0" fontId="25" fillId="0" borderId="0" xfId="0" applyFont="1" applyAlignment="1">
      <alignment horizontal="left" vertical="center" indent="7"/>
    </xf>
    <xf numFmtId="0" fontId="18" fillId="34" borderId="0" xfId="0" applyFont="1" applyFill="1" applyAlignment="1">
      <alignment vertical="top"/>
    </xf>
    <xf numFmtId="0" fontId="0" fillId="35" borderId="0" xfId="0" applyFill="1" applyAlignment="1">
      <alignment vertical="top"/>
    </xf>
    <xf numFmtId="0" fontId="18" fillId="35" borderId="0" xfId="0" applyFont="1" applyFill="1" applyAlignment="1">
      <alignment vertical="top"/>
    </xf>
    <xf numFmtId="0" fontId="18" fillId="35" borderId="0" xfId="0" applyFont="1" applyFill="1"/>
    <xf numFmtId="0" fontId="0" fillId="35" borderId="0" xfId="0" applyFill="1"/>
    <xf numFmtId="0" fontId="0" fillId="0" borderId="0" xfId="0" applyAlignment="1">
      <alignment horizontal="righ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llen  Bradley" id="{C06415C3-EDB5-490C-A13B-CF046C9D7611}" userId="S::lsh1900469@lshtm.ac.uk::7991b27d-7053-47ea-99af-7711dfbb1d9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2-15T16:54:52.57" personId="{C06415C3-EDB5-490C-A13B-CF046C9D7611}" id="{69D7846E-9E62-4D7F-A7FE-55C384FE2E9A}">
    <text>New Variable
1=yes
0=no</text>
  </threadedComment>
  <threadedComment ref="B1" dT="2022-12-15T16:54:27.75" personId="{C06415C3-EDB5-490C-A13B-CF046C9D7611}" id="{E707CE11-B123-4CB8-BDAE-5BF1916445FC}">
    <text>New Variable
1= Population-based
2=Health facility minimal bias 
3=Health facility likely bias</text>
  </threadedComment>
  <threadedComment ref="D1" dT="2022-12-15T16:54:08.02" personId="{C06415C3-EDB5-490C-A13B-CF046C9D7611}" id="{7BA00102-7DC5-44E9-BF4B-26BA84DB8B14}">
    <text>0=no
1=serious DQ concerns with study
2=duplicate for subgroups only
3=duplicate exclude
4= mid year of data collection pre 2010
5= specific subpopulation only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C3D40-5118-48C2-87A4-0CDF70E09F1D}">
  <dimension ref="A1:M57"/>
  <sheetViews>
    <sheetView workbookViewId="0">
      <selection activeCell="M6" sqref="M6"/>
    </sheetView>
  </sheetViews>
  <sheetFormatPr defaultRowHeight="14.5" x14ac:dyDescent="0.35"/>
  <sheetData>
    <row r="1" spans="1:13" x14ac:dyDescent="0.35">
      <c r="A1" s="21" t="s">
        <v>822</v>
      </c>
    </row>
    <row r="2" spans="1:13" x14ac:dyDescent="0.35">
      <c r="A2" s="22" t="s">
        <v>821</v>
      </c>
      <c r="M2" s="23" t="s">
        <v>831</v>
      </c>
    </row>
    <row r="3" spans="1:13" x14ac:dyDescent="0.35">
      <c r="A3" s="23" t="s">
        <v>812</v>
      </c>
      <c r="M3" s="23" t="s">
        <v>832</v>
      </c>
    </row>
    <row r="4" spans="1:13" x14ac:dyDescent="0.35">
      <c r="A4" s="24" t="s">
        <v>54</v>
      </c>
      <c r="M4" s="23" t="s">
        <v>833</v>
      </c>
    </row>
    <row r="5" spans="1:13" x14ac:dyDescent="0.35">
      <c r="A5" s="24" t="s">
        <v>63</v>
      </c>
      <c r="M5" s="23" t="s">
        <v>834</v>
      </c>
    </row>
    <row r="6" spans="1:13" x14ac:dyDescent="0.35">
      <c r="A6" s="24" t="s">
        <v>40</v>
      </c>
      <c r="M6" s="23" t="s">
        <v>835</v>
      </c>
    </row>
    <row r="7" spans="1:13" x14ac:dyDescent="0.35">
      <c r="A7" s="24" t="s">
        <v>813</v>
      </c>
      <c r="M7" s="23" t="s">
        <v>836</v>
      </c>
    </row>
    <row r="8" spans="1:13" x14ac:dyDescent="0.35">
      <c r="A8" s="23" t="s">
        <v>823</v>
      </c>
      <c r="M8" s="23"/>
    </row>
    <row r="9" spans="1:13" x14ac:dyDescent="0.35">
      <c r="A9" s="24" t="s">
        <v>814</v>
      </c>
      <c r="M9" s="23" t="s">
        <v>837</v>
      </c>
    </row>
    <row r="10" spans="1:13" x14ac:dyDescent="0.35">
      <c r="A10" s="24" t="s">
        <v>815</v>
      </c>
      <c r="M10" s="23" t="s">
        <v>838</v>
      </c>
    </row>
    <row r="11" spans="1:13" x14ac:dyDescent="0.35">
      <c r="A11" s="24" t="s">
        <v>816</v>
      </c>
      <c r="M11" s="23" t="s">
        <v>839</v>
      </c>
    </row>
    <row r="12" spans="1:13" x14ac:dyDescent="0.35">
      <c r="A12" s="24" t="s">
        <v>817</v>
      </c>
      <c r="M12" s="23" t="s">
        <v>840</v>
      </c>
    </row>
    <row r="13" spans="1:13" x14ac:dyDescent="0.35">
      <c r="A13" s="24"/>
      <c r="M13" s="23" t="s">
        <v>841</v>
      </c>
    </row>
    <row r="14" spans="1:13" x14ac:dyDescent="0.35">
      <c r="A14" s="26" t="s">
        <v>824</v>
      </c>
      <c r="M14" s="23" t="s">
        <v>836</v>
      </c>
    </row>
    <row r="15" spans="1:13" x14ac:dyDescent="0.35">
      <c r="A15" s="25" t="s">
        <v>818</v>
      </c>
      <c r="M15" s="23"/>
    </row>
    <row r="16" spans="1:13" x14ac:dyDescent="0.35">
      <c r="A16" s="25" t="s">
        <v>819</v>
      </c>
      <c r="M16" s="23" t="s">
        <v>842</v>
      </c>
    </row>
    <row r="17" spans="1:13" x14ac:dyDescent="0.35">
      <c r="A17" s="24" t="s">
        <v>820</v>
      </c>
      <c r="M17" s="24" t="s">
        <v>843</v>
      </c>
    </row>
    <row r="18" spans="1:13" x14ac:dyDescent="0.35">
      <c r="A18" s="24"/>
      <c r="M18" s="24" t="s">
        <v>844</v>
      </c>
    </row>
    <row r="19" spans="1:13" x14ac:dyDescent="0.35">
      <c r="A19" s="21"/>
      <c r="M19" s="23" t="s">
        <v>933</v>
      </c>
    </row>
    <row r="20" spans="1:13" x14ac:dyDescent="0.35">
      <c r="A20" s="23"/>
      <c r="M20" s="23" t="s">
        <v>845</v>
      </c>
    </row>
    <row r="21" spans="1:13" x14ac:dyDescent="0.35">
      <c r="A21" s="23"/>
      <c r="M21" s="24" t="s">
        <v>846</v>
      </c>
    </row>
    <row r="22" spans="1:13" x14ac:dyDescent="0.35">
      <c r="A22" s="23"/>
      <c r="M22" s="24" t="s">
        <v>847</v>
      </c>
    </row>
    <row r="23" spans="1:13" x14ac:dyDescent="0.35">
      <c r="A23" s="23"/>
      <c r="M23" s="24" t="s">
        <v>848</v>
      </c>
    </row>
    <row r="24" spans="1:13" x14ac:dyDescent="0.35">
      <c r="A24" s="23"/>
      <c r="M24" s="24" t="s">
        <v>849</v>
      </c>
    </row>
    <row r="25" spans="1:13" x14ac:dyDescent="0.35">
      <c r="A25" s="23"/>
      <c r="M25" s="24" t="s">
        <v>850</v>
      </c>
    </row>
    <row r="26" spans="1:13" x14ac:dyDescent="0.35">
      <c r="A26" s="23"/>
      <c r="M26" s="24" t="s">
        <v>851</v>
      </c>
    </row>
    <row r="27" spans="1:13" x14ac:dyDescent="0.35">
      <c r="A27" s="23"/>
      <c r="M27" s="24" t="s">
        <v>852</v>
      </c>
    </row>
    <row r="28" spans="1:13" x14ac:dyDescent="0.35">
      <c r="A28" s="23"/>
      <c r="M28" s="23"/>
    </row>
    <row r="29" spans="1:13" x14ac:dyDescent="0.35">
      <c r="A29" s="23"/>
      <c r="M29" s="23" t="s">
        <v>10</v>
      </c>
    </row>
    <row r="30" spans="1:13" x14ac:dyDescent="0.35">
      <c r="A30" s="23"/>
      <c r="M30" s="23" t="s">
        <v>853</v>
      </c>
    </row>
    <row r="31" spans="1:13" x14ac:dyDescent="0.35">
      <c r="A31" s="23"/>
      <c r="M31" s="23" t="s">
        <v>854</v>
      </c>
    </row>
    <row r="32" spans="1:13" x14ac:dyDescent="0.35">
      <c r="A32" s="23"/>
      <c r="M32" s="23"/>
    </row>
    <row r="33" spans="1:13" x14ac:dyDescent="0.35">
      <c r="A33" s="23"/>
      <c r="M33" s="23" t="s">
        <v>30</v>
      </c>
    </row>
    <row r="34" spans="1:13" x14ac:dyDescent="0.35">
      <c r="A34" s="23"/>
      <c r="M34" s="23" t="s">
        <v>855</v>
      </c>
    </row>
    <row r="35" spans="1:13" x14ac:dyDescent="0.35">
      <c r="A35" s="24"/>
      <c r="M35" s="23" t="s">
        <v>856</v>
      </c>
    </row>
    <row r="36" spans="1:13" x14ac:dyDescent="0.35">
      <c r="A36" s="24"/>
      <c r="M36" s="23" t="s">
        <v>857</v>
      </c>
    </row>
    <row r="37" spans="1:13" x14ac:dyDescent="0.35">
      <c r="A37" s="23"/>
      <c r="M37" s="23" t="s">
        <v>858</v>
      </c>
    </row>
    <row r="38" spans="1:13" x14ac:dyDescent="0.35">
      <c r="A38" s="23"/>
      <c r="M38" s="23"/>
    </row>
    <row r="39" spans="1:13" x14ac:dyDescent="0.35">
      <c r="A39" s="24"/>
      <c r="M39" s="23" t="s">
        <v>859</v>
      </c>
    </row>
    <row r="40" spans="1:13" x14ac:dyDescent="0.35">
      <c r="A40" s="24"/>
    </row>
    <row r="41" spans="1:13" x14ac:dyDescent="0.35">
      <c r="A41" s="24"/>
    </row>
    <row r="42" spans="1:13" x14ac:dyDescent="0.35">
      <c r="A42" s="24"/>
    </row>
    <row r="43" spans="1:13" x14ac:dyDescent="0.35">
      <c r="A43" s="24"/>
    </row>
    <row r="44" spans="1:13" x14ac:dyDescent="0.35">
      <c r="A44" s="24"/>
    </row>
    <row r="45" spans="1:13" x14ac:dyDescent="0.35">
      <c r="A45" s="24"/>
    </row>
    <row r="46" spans="1:13" x14ac:dyDescent="0.35">
      <c r="A46" s="23"/>
    </row>
    <row r="47" spans="1:13" x14ac:dyDescent="0.35">
      <c r="A47" s="23"/>
    </row>
    <row r="48" spans="1:13" x14ac:dyDescent="0.35">
      <c r="A48" s="23"/>
    </row>
    <row r="49" spans="1:1" x14ac:dyDescent="0.35">
      <c r="A49" s="23"/>
    </row>
    <row r="50" spans="1:1" x14ac:dyDescent="0.35">
      <c r="A50" s="23"/>
    </row>
    <row r="51" spans="1:1" x14ac:dyDescent="0.35">
      <c r="A51" s="23"/>
    </row>
    <row r="52" spans="1:1" x14ac:dyDescent="0.35">
      <c r="A52" s="23"/>
    </row>
    <row r="53" spans="1:1" x14ac:dyDescent="0.35">
      <c r="A53" s="23"/>
    </row>
    <row r="54" spans="1:1" x14ac:dyDescent="0.35">
      <c r="A54" s="23"/>
    </row>
    <row r="55" spans="1:1" x14ac:dyDescent="0.35">
      <c r="A55" s="23"/>
    </row>
    <row r="56" spans="1:1" x14ac:dyDescent="0.35">
      <c r="A56" s="23"/>
    </row>
    <row r="57" spans="1:1" x14ac:dyDescent="0.35">
      <c r="A57" s="2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P228"/>
  <sheetViews>
    <sheetView tabSelected="1" topLeftCell="A181" zoomScaleNormal="100" workbookViewId="0">
      <selection activeCell="C2" sqref="C2:C206"/>
    </sheetView>
  </sheetViews>
  <sheetFormatPr defaultColWidth="9.1796875" defaultRowHeight="14.5" x14ac:dyDescent="0.35"/>
  <cols>
    <col min="1" max="1" width="9.1796875" style="6"/>
    <col min="2" max="2" width="12.1796875" style="6" bestFit="1" customWidth="1"/>
    <col min="3" max="3" width="8.81640625" style="7" customWidth="1"/>
    <col min="4" max="4" width="33" style="7" customWidth="1"/>
    <col min="5" max="5" width="27.453125" style="7" customWidth="1"/>
    <col min="6" max="6" width="8.81640625" style="7" bestFit="1" customWidth="1"/>
    <col min="7" max="7" width="8.7265625" style="7"/>
    <col min="8" max="13" width="9.1796875" style="7" customWidth="1"/>
    <col min="14" max="14" width="8.81640625" style="7" customWidth="1"/>
    <col min="15" max="15" width="9.1796875" style="7" customWidth="1"/>
    <col min="16" max="17" width="8.81640625" style="7" customWidth="1"/>
    <col min="18" max="18" width="9.1796875" style="7" customWidth="1"/>
    <col min="19" max="19" width="13.453125" style="7" customWidth="1"/>
    <col min="20" max="20" width="13.7265625" style="7" customWidth="1"/>
    <col min="21" max="23" width="13.26953125" style="7" customWidth="1"/>
    <col min="24" max="24" width="12.81640625" style="7" customWidth="1"/>
    <col min="25" max="26" width="13.453125" style="7" customWidth="1"/>
    <col min="27" max="27" width="12.81640625" style="7" customWidth="1"/>
    <col min="28" max="28" width="13" style="7" customWidth="1"/>
    <col min="29" max="29" width="13.26953125" style="7" customWidth="1"/>
    <col min="30" max="30" width="13.26953125" style="7" hidden="1" customWidth="1"/>
    <col min="31" max="31" width="13.1796875" style="7" hidden="1" customWidth="1"/>
    <col min="32" max="32" width="74.7265625" style="7" customWidth="1"/>
    <col min="33" max="33" width="6.453125" style="7" customWidth="1"/>
    <col min="34" max="35" width="8.81640625" style="7" customWidth="1"/>
    <col min="36" max="36" width="8.7265625" style="7"/>
    <col min="37" max="38" width="8.81640625" style="7" bestFit="1" customWidth="1"/>
    <col min="39" max="39" width="8.7265625" style="7"/>
    <col min="40" max="42" width="8.81640625" style="7" bestFit="1" customWidth="1"/>
    <col min="43" max="16384" width="9.1796875" style="6"/>
  </cols>
  <sheetData>
    <row r="1" spans="1:42" s="4" customFormat="1" ht="93" customHeight="1" x14ac:dyDescent="0.35">
      <c r="A1" s="5" t="s">
        <v>932</v>
      </c>
      <c r="B1" s="5" t="s">
        <v>925</v>
      </c>
      <c r="C1" s="3" t="s">
        <v>926</v>
      </c>
      <c r="D1" s="3" t="s">
        <v>930</v>
      </c>
      <c r="E1" s="14" t="s">
        <v>927</v>
      </c>
      <c r="F1" s="3" t="s">
        <v>0</v>
      </c>
      <c r="G1" s="3" t="s">
        <v>1</v>
      </c>
      <c r="H1" s="3" t="s">
        <v>2</v>
      </c>
      <c r="I1" s="3" t="s">
        <v>3</v>
      </c>
      <c r="J1" s="3" t="s">
        <v>4</v>
      </c>
      <c r="K1" s="3" t="s">
        <v>5</v>
      </c>
      <c r="L1" s="3" t="s">
        <v>6</v>
      </c>
      <c r="M1" s="3" t="s">
        <v>7</v>
      </c>
      <c r="N1" s="5" t="s">
        <v>8</v>
      </c>
      <c r="O1" s="3" t="s">
        <v>9</v>
      </c>
      <c r="P1" s="5" t="s">
        <v>10</v>
      </c>
      <c r="Q1" s="5" t="s">
        <v>11</v>
      </c>
      <c r="R1" s="3" t="s">
        <v>12</v>
      </c>
      <c r="S1" s="5" t="s">
        <v>13</v>
      </c>
      <c r="T1" s="3" t="s">
        <v>14</v>
      </c>
      <c r="U1" s="3" t="s">
        <v>15</v>
      </c>
      <c r="V1" s="3" t="s">
        <v>16</v>
      </c>
      <c r="W1" s="3" t="s">
        <v>17</v>
      </c>
      <c r="X1" s="3" t="s">
        <v>18</v>
      </c>
      <c r="Y1" s="3" t="s">
        <v>19</v>
      </c>
      <c r="Z1" s="3" t="s">
        <v>20</v>
      </c>
      <c r="AA1" s="3" t="s">
        <v>21</v>
      </c>
      <c r="AB1" s="3" t="s">
        <v>22</v>
      </c>
      <c r="AC1" s="3" t="s">
        <v>23</v>
      </c>
      <c r="AD1" s="3" t="s">
        <v>24</v>
      </c>
      <c r="AE1" s="3" t="s">
        <v>25</v>
      </c>
      <c r="AF1" s="3" t="s">
        <v>26</v>
      </c>
      <c r="AG1" s="3" t="s">
        <v>928</v>
      </c>
      <c r="AH1" s="3" t="s">
        <v>929</v>
      </c>
      <c r="AI1" s="3" t="s">
        <v>27</v>
      </c>
      <c r="AJ1" s="3" t="s">
        <v>28</v>
      </c>
      <c r="AK1" s="5" t="s">
        <v>29</v>
      </c>
      <c r="AL1" s="5" t="s">
        <v>30</v>
      </c>
      <c r="AM1" s="3" t="s">
        <v>31</v>
      </c>
      <c r="AN1" s="3" t="s">
        <v>32</v>
      </c>
      <c r="AO1" s="3" t="s">
        <v>33</v>
      </c>
      <c r="AP1" s="3" t="s">
        <v>34</v>
      </c>
    </row>
    <row r="2" spans="1:42" customFormat="1" x14ac:dyDescent="0.35">
      <c r="C2" s="1">
        <v>1</v>
      </c>
      <c r="D2" s="1"/>
      <c r="E2" s="1"/>
      <c r="F2" s="1">
        <v>1</v>
      </c>
      <c r="G2" s="1" t="s">
        <v>35</v>
      </c>
      <c r="H2" s="1" t="s">
        <v>36</v>
      </c>
      <c r="I2" s="1" t="s">
        <v>37</v>
      </c>
      <c r="J2" s="1" t="s">
        <v>38</v>
      </c>
      <c r="K2" s="1" t="s">
        <v>39</v>
      </c>
      <c r="L2" s="1" t="s">
        <v>40</v>
      </c>
      <c r="M2" s="1" t="s">
        <v>41</v>
      </c>
      <c r="N2" s="1">
        <v>1</v>
      </c>
      <c r="O2" s="1" t="s">
        <v>42</v>
      </c>
      <c r="P2" s="1">
        <v>0</v>
      </c>
      <c r="Q2" s="1">
        <v>9</v>
      </c>
      <c r="R2" s="1" t="s">
        <v>43</v>
      </c>
      <c r="S2" s="1">
        <v>4</v>
      </c>
      <c r="T2" s="1" t="s">
        <v>44</v>
      </c>
      <c r="U2" s="1">
        <v>1610</v>
      </c>
      <c r="V2" s="1" t="s">
        <v>42</v>
      </c>
      <c r="W2" s="1">
        <v>1610</v>
      </c>
      <c r="X2" s="1">
        <v>102</v>
      </c>
      <c r="Y2" s="1" t="s">
        <v>45</v>
      </c>
      <c r="Z2" s="1" t="s">
        <v>45</v>
      </c>
      <c r="AA2" s="1" t="s">
        <v>45</v>
      </c>
      <c r="AB2" s="1" t="s">
        <v>45</v>
      </c>
      <c r="AC2" s="1">
        <v>6.3</v>
      </c>
      <c r="AD2" s="1" t="s">
        <v>42</v>
      </c>
      <c r="AE2" s="1" t="s">
        <v>42</v>
      </c>
      <c r="AF2" s="1" t="s">
        <v>46</v>
      </c>
      <c r="AG2" s="1"/>
      <c r="AH2" s="1">
        <v>2017</v>
      </c>
      <c r="AI2" s="1">
        <v>1</v>
      </c>
      <c r="AJ2" s="1" t="s">
        <v>47</v>
      </c>
      <c r="AK2" s="1">
        <v>1</v>
      </c>
      <c r="AL2" s="1" t="s">
        <v>42</v>
      </c>
      <c r="AM2" s="1" t="s">
        <v>48</v>
      </c>
      <c r="AN2" s="1">
        <v>6.3E-2</v>
      </c>
      <c r="AO2" s="1">
        <v>5.9031E-2</v>
      </c>
      <c r="AP2" s="1">
        <v>5.9031E-2</v>
      </c>
    </row>
    <row r="3" spans="1:42" customFormat="1" x14ac:dyDescent="0.35">
      <c r="C3" s="1">
        <v>1</v>
      </c>
      <c r="D3" s="1"/>
      <c r="E3" s="1"/>
      <c r="F3" s="1">
        <v>2</v>
      </c>
      <c r="G3" s="1" t="s">
        <v>49</v>
      </c>
      <c r="H3" s="1" t="s">
        <v>50</v>
      </c>
      <c r="I3" s="1" t="s">
        <v>51</v>
      </c>
      <c r="J3" s="1" t="s">
        <v>52</v>
      </c>
      <c r="K3" s="1" t="s">
        <v>53</v>
      </c>
      <c r="L3" s="1" t="s">
        <v>54</v>
      </c>
      <c r="M3" s="1" t="s">
        <v>55</v>
      </c>
      <c r="N3" s="1">
        <v>1</v>
      </c>
      <c r="O3" s="1" t="s">
        <v>42</v>
      </c>
      <c r="P3" s="1">
        <v>1</v>
      </c>
      <c r="Q3" s="1">
        <v>0</v>
      </c>
      <c r="R3" s="1" t="s">
        <v>43</v>
      </c>
      <c r="S3" s="1">
        <v>0</v>
      </c>
      <c r="T3" s="1" t="s">
        <v>44</v>
      </c>
      <c r="U3" s="1" t="s">
        <v>42</v>
      </c>
      <c r="V3" s="1">
        <v>127725</v>
      </c>
      <c r="W3" s="1">
        <v>127725</v>
      </c>
      <c r="X3" s="1">
        <v>7536</v>
      </c>
      <c r="Y3" s="1" t="s">
        <v>45</v>
      </c>
      <c r="Z3" s="1" t="s">
        <v>45</v>
      </c>
      <c r="AA3" s="1" t="s">
        <v>45</v>
      </c>
      <c r="AB3" s="1" t="s">
        <v>45</v>
      </c>
      <c r="AC3" s="1">
        <v>5.9</v>
      </c>
      <c r="AD3" s="1" t="s">
        <v>42</v>
      </c>
      <c r="AE3" s="1" t="s">
        <v>42</v>
      </c>
      <c r="AF3" s="1" t="s">
        <v>56</v>
      </c>
      <c r="AG3" s="1"/>
      <c r="AH3" s="1">
        <v>2010</v>
      </c>
      <c r="AI3" s="1">
        <v>1</v>
      </c>
      <c r="AJ3" s="1" t="s">
        <v>57</v>
      </c>
      <c r="AK3" s="1">
        <v>1</v>
      </c>
      <c r="AL3" s="1">
        <v>2</v>
      </c>
      <c r="AM3" s="1" t="s">
        <v>48</v>
      </c>
      <c r="AN3" s="1">
        <v>5.8999999999999997E-2</v>
      </c>
      <c r="AO3" s="1">
        <v>5.5518999999999999E-2</v>
      </c>
      <c r="AP3" s="1">
        <v>5.5518999999999999E-2</v>
      </c>
    </row>
    <row r="4" spans="1:42" ht="15.75" customHeight="1" x14ac:dyDescent="0.35">
      <c r="A4" s="6">
        <v>1</v>
      </c>
      <c r="B4" s="6">
        <v>3</v>
      </c>
      <c r="C4" s="7">
        <v>0</v>
      </c>
      <c r="E4" s="7" t="s">
        <v>875</v>
      </c>
      <c r="F4" s="7">
        <v>3</v>
      </c>
      <c r="G4" s="7" t="s">
        <v>58</v>
      </c>
      <c r="H4" s="7" t="s">
        <v>59</v>
      </c>
      <c r="I4" s="7" t="s">
        <v>60</v>
      </c>
      <c r="J4" s="7" t="s">
        <v>61</v>
      </c>
      <c r="K4" s="7" t="s">
        <v>62</v>
      </c>
      <c r="L4" s="7" t="s">
        <v>63</v>
      </c>
      <c r="M4" s="7" t="s">
        <v>41</v>
      </c>
      <c r="N4" s="11">
        <v>1</v>
      </c>
      <c r="O4" s="7" t="s">
        <v>42</v>
      </c>
      <c r="P4" s="7">
        <v>0</v>
      </c>
      <c r="Q4" s="7">
        <v>0</v>
      </c>
      <c r="R4" s="7" t="s">
        <v>43</v>
      </c>
      <c r="S4" s="20">
        <v>3</v>
      </c>
      <c r="T4" s="7" t="s">
        <v>876</v>
      </c>
      <c r="U4" s="7">
        <v>975</v>
      </c>
      <c r="W4" s="7">
        <v>814</v>
      </c>
      <c r="X4" s="7">
        <v>65</v>
      </c>
      <c r="Y4" s="7" t="s">
        <v>45</v>
      </c>
      <c r="Z4" s="7" t="s">
        <v>45</v>
      </c>
      <c r="AA4" s="7" t="s">
        <v>45</v>
      </c>
      <c r="AB4" s="7" t="s">
        <v>45</v>
      </c>
      <c r="AC4" s="7">
        <f>X4/W4*100</f>
        <v>7.9852579852579844</v>
      </c>
      <c r="AD4" s="7" t="s">
        <v>42</v>
      </c>
      <c r="AE4" s="7" t="s">
        <v>42</v>
      </c>
      <c r="AF4" s="7" t="s">
        <v>64</v>
      </c>
      <c r="AG4" s="7">
        <v>2010</v>
      </c>
      <c r="AH4" s="7">
        <v>2010</v>
      </c>
      <c r="AI4" s="7">
        <v>1</v>
      </c>
      <c r="AJ4" s="7" t="s">
        <v>65</v>
      </c>
      <c r="AK4" s="11">
        <v>2</v>
      </c>
      <c r="AL4" s="7" t="s">
        <v>42</v>
      </c>
      <c r="AM4" s="7" t="s">
        <v>48</v>
      </c>
    </row>
    <row r="5" spans="1:42" hidden="1" x14ac:dyDescent="0.35">
      <c r="A5" s="6">
        <v>1</v>
      </c>
      <c r="B5" s="6">
        <v>1</v>
      </c>
      <c r="C5" s="7">
        <v>1</v>
      </c>
      <c r="D5" s="7">
        <v>3</v>
      </c>
      <c r="E5" s="13" t="s">
        <v>713</v>
      </c>
      <c r="F5" s="7">
        <v>4</v>
      </c>
      <c r="G5" s="7" t="s">
        <v>58</v>
      </c>
      <c r="H5" s="7" t="s">
        <v>42</v>
      </c>
      <c r="I5" s="7" t="s">
        <v>42</v>
      </c>
      <c r="J5" s="7" t="s">
        <v>42</v>
      </c>
      <c r="K5" s="7" t="s">
        <v>42</v>
      </c>
      <c r="L5" s="7" t="s">
        <v>63</v>
      </c>
      <c r="M5" s="7" t="s">
        <v>42</v>
      </c>
      <c r="N5" s="7">
        <v>1</v>
      </c>
      <c r="O5" s="7" t="s">
        <v>42</v>
      </c>
      <c r="P5" s="7">
        <v>0</v>
      </c>
      <c r="Q5" s="7">
        <v>0</v>
      </c>
      <c r="R5" s="7" t="s">
        <v>42</v>
      </c>
      <c r="S5" s="7">
        <v>3</v>
      </c>
      <c r="T5" s="7" t="s">
        <v>42</v>
      </c>
      <c r="U5" s="7" t="s">
        <v>42</v>
      </c>
      <c r="V5" s="7">
        <v>814</v>
      </c>
      <c r="W5" s="7" t="s">
        <v>42</v>
      </c>
      <c r="X5" s="7">
        <v>65</v>
      </c>
      <c r="Y5" s="7" t="s">
        <v>42</v>
      </c>
      <c r="Z5" s="7" t="s">
        <v>42</v>
      </c>
      <c r="AA5" s="7" t="s">
        <v>42</v>
      </c>
      <c r="AB5" s="7" t="s">
        <v>42</v>
      </c>
      <c r="AC5" s="7">
        <v>7.9852581024169904</v>
      </c>
      <c r="AD5" s="7" t="s">
        <v>42</v>
      </c>
      <c r="AE5" s="7" t="s">
        <v>42</v>
      </c>
      <c r="AF5" s="7" t="s">
        <v>66</v>
      </c>
      <c r="AH5" s="7">
        <v>2010</v>
      </c>
      <c r="AI5" s="7">
        <v>0</v>
      </c>
      <c r="AJ5" s="7" t="s">
        <v>65</v>
      </c>
      <c r="AK5" s="7">
        <v>1</v>
      </c>
      <c r="AL5" s="7" t="s">
        <v>42</v>
      </c>
      <c r="AM5" s="7" t="s">
        <v>48</v>
      </c>
      <c r="AN5" s="7">
        <v>7.9852581024169894E-2</v>
      </c>
      <c r="AO5" s="7">
        <v>7.34761463279483E-2</v>
      </c>
      <c r="AP5" s="7">
        <v>7.34761463279483E-2</v>
      </c>
    </row>
    <row r="6" spans="1:42" x14ac:dyDescent="0.35">
      <c r="A6" s="6">
        <v>1</v>
      </c>
      <c r="B6" s="6">
        <v>1</v>
      </c>
      <c r="C6" s="7">
        <v>0</v>
      </c>
      <c r="F6" s="7">
        <v>5</v>
      </c>
      <c r="G6" s="7" t="s">
        <v>58</v>
      </c>
      <c r="H6" s="7" t="s">
        <v>59</v>
      </c>
      <c r="I6" s="7" t="s">
        <v>67</v>
      </c>
      <c r="J6" s="7" t="s">
        <v>68</v>
      </c>
      <c r="K6" s="7" t="s">
        <v>69</v>
      </c>
      <c r="L6" s="7" t="s">
        <v>54</v>
      </c>
      <c r="M6" s="7" t="s">
        <v>70</v>
      </c>
      <c r="N6" s="7">
        <v>1</v>
      </c>
      <c r="O6" s="7" t="s">
        <v>42</v>
      </c>
      <c r="P6" s="7">
        <v>0</v>
      </c>
      <c r="Q6" s="7">
        <v>0</v>
      </c>
      <c r="R6" s="7" t="s">
        <v>43</v>
      </c>
      <c r="S6" s="20" t="s">
        <v>707</v>
      </c>
      <c r="T6" s="7" t="s">
        <v>44</v>
      </c>
      <c r="U6" s="7" t="s">
        <v>42</v>
      </c>
      <c r="V6" s="7">
        <v>923</v>
      </c>
      <c r="W6" s="7">
        <v>923</v>
      </c>
      <c r="X6" s="7">
        <v>50</v>
      </c>
      <c r="Y6" s="7" t="s">
        <v>45</v>
      </c>
      <c r="Z6" s="7" t="s">
        <v>45</v>
      </c>
      <c r="AA6" s="7" t="s">
        <v>45</v>
      </c>
      <c r="AB6" s="7" t="s">
        <v>45</v>
      </c>
      <c r="AC6" s="7">
        <v>5.4</v>
      </c>
      <c r="AD6" s="7" t="s">
        <v>42</v>
      </c>
      <c r="AE6" s="7" t="s">
        <v>42</v>
      </c>
      <c r="AF6" s="7" t="s">
        <v>71</v>
      </c>
      <c r="AG6" s="7">
        <v>2011</v>
      </c>
      <c r="AH6" s="7">
        <v>2011</v>
      </c>
      <c r="AI6" s="7">
        <v>1</v>
      </c>
      <c r="AJ6" s="7" t="s">
        <v>72</v>
      </c>
      <c r="AK6" s="7">
        <v>2</v>
      </c>
      <c r="AL6" s="7" t="s">
        <v>42</v>
      </c>
      <c r="AM6" s="7" t="s">
        <v>48</v>
      </c>
      <c r="AN6" s="7">
        <v>5.3999999999999999E-2</v>
      </c>
      <c r="AO6" s="7">
        <v>5.1083999999999997E-2</v>
      </c>
      <c r="AP6" s="7">
        <v>5.1083999999999997E-2</v>
      </c>
    </row>
    <row r="7" spans="1:42" x14ac:dyDescent="0.35">
      <c r="A7" s="6">
        <v>1</v>
      </c>
      <c r="B7" s="6">
        <v>1</v>
      </c>
      <c r="C7" s="7">
        <v>0</v>
      </c>
      <c r="F7" s="7">
        <v>6</v>
      </c>
      <c r="G7" s="7" t="s">
        <v>73</v>
      </c>
      <c r="H7" s="7" t="s">
        <v>74</v>
      </c>
      <c r="I7" s="7" t="s">
        <v>75</v>
      </c>
      <c r="J7" s="7" t="s">
        <v>76</v>
      </c>
      <c r="K7" s="7" t="s">
        <v>77</v>
      </c>
      <c r="L7" s="7" t="s">
        <v>63</v>
      </c>
      <c r="M7" s="7" t="s">
        <v>78</v>
      </c>
      <c r="N7" s="7">
        <v>1</v>
      </c>
      <c r="O7" s="7" t="s">
        <v>42</v>
      </c>
      <c r="P7" s="7">
        <v>1</v>
      </c>
      <c r="Q7" s="7">
        <v>0</v>
      </c>
      <c r="R7" s="7" t="s">
        <v>43</v>
      </c>
      <c r="S7" s="20">
        <v>2</v>
      </c>
      <c r="T7" s="7" t="s">
        <v>44</v>
      </c>
      <c r="U7" s="7">
        <v>1153</v>
      </c>
      <c r="V7" s="7" t="s">
        <v>42</v>
      </c>
      <c r="W7" s="7">
        <v>1153</v>
      </c>
      <c r="X7" s="7">
        <v>254</v>
      </c>
      <c r="Y7" s="7" t="s">
        <v>45</v>
      </c>
      <c r="Z7" s="7" t="s">
        <v>45</v>
      </c>
      <c r="AA7" s="7" t="s">
        <v>45</v>
      </c>
      <c r="AB7" s="7" t="s">
        <v>45</v>
      </c>
      <c r="AC7" s="7">
        <v>22</v>
      </c>
      <c r="AD7" s="7" t="s">
        <v>42</v>
      </c>
      <c r="AE7" s="7" t="s">
        <v>42</v>
      </c>
      <c r="AF7" s="7" t="s">
        <v>79</v>
      </c>
      <c r="AG7" s="7">
        <v>2010</v>
      </c>
      <c r="AH7" s="7">
        <v>2010</v>
      </c>
      <c r="AI7" s="7">
        <v>1</v>
      </c>
      <c r="AJ7" s="7" t="s">
        <v>80</v>
      </c>
      <c r="AK7" s="7">
        <v>2</v>
      </c>
      <c r="AL7" s="7">
        <v>2</v>
      </c>
      <c r="AM7" s="7" t="s">
        <v>48</v>
      </c>
      <c r="AN7" s="7">
        <v>0.22</v>
      </c>
      <c r="AO7" s="7">
        <v>0.1716</v>
      </c>
      <c r="AP7" s="7">
        <v>0.1716</v>
      </c>
    </row>
    <row r="8" spans="1:42" x14ac:dyDescent="0.35">
      <c r="A8" s="6">
        <v>1</v>
      </c>
      <c r="B8" s="6">
        <v>1</v>
      </c>
      <c r="C8" s="7">
        <v>1</v>
      </c>
      <c r="D8" s="7">
        <v>3</v>
      </c>
      <c r="E8" s="7" t="s">
        <v>878</v>
      </c>
      <c r="F8" s="7">
        <v>7</v>
      </c>
      <c r="G8" s="7" t="s">
        <v>73</v>
      </c>
      <c r="H8" s="7" t="s">
        <v>74</v>
      </c>
      <c r="I8" s="7" t="s">
        <v>81</v>
      </c>
      <c r="J8" s="7" t="s">
        <v>82</v>
      </c>
      <c r="K8" s="7" t="s">
        <v>83</v>
      </c>
      <c r="L8" s="7" t="s">
        <v>84</v>
      </c>
      <c r="M8" s="7" t="s">
        <v>41</v>
      </c>
      <c r="N8" s="7">
        <v>1</v>
      </c>
      <c r="O8" s="7" t="s">
        <v>42</v>
      </c>
      <c r="P8" s="7">
        <v>0</v>
      </c>
      <c r="Q8" s="7">
        <v>0</v>
      </c>
      <c r="R8" s="7" t="s">
        <v>43</v>
      </c>
      <c r="S8" s="20">
        <v>2</v>
      </c>
      <c r="T8" s="7" t="s">
        <v>44</v>
      </c>
      <c r="U8" s="7">
        <v>1183</v>
      </c>
      <c r="V8" s="7">
        <v>1183</v>
      </c>
      <c r="W8" s="7">
        <v>1183</v>
      </c>
      <c r="X8" s="7">
        <v>260</v>
      </c>
      <c r="Y8" s="7" t="s">
        <v>45</v>
      </c>
      <c r="Z8" s="7" t="s">
        <v>45</v>
      </c>
      <c r="AA8" s="7" t="s">
        <v>45</v>
      </c>
      <c r="AB8" s="7" t="s">
        <v>45</v>
      </c>
      <c r="AC8" s="7">
        <v>21.9</v>
      </c>
      <c r="AD8" s="7" t="s">
        <v>42</v>
      </c>
      <c r="AE8" s="7" t="s">
        <v>42</v>
      </c>
      <c r="AF8" s="7" t="s">
        <v>85</v>
      </c>
      <c r="AG8" s="7">
        <v>2010</v>
      </c>
      <c r="AH8" s="7">
        <v>2010</v>
      </c>
      <c r="AI8" s="7">
        <v>1</v>
      </c>
      <c r="AJ8" s="7" t="s">
        <v>80</v>
      </c>
      <c r="AK8" s="7">
        <v>2</v>
      </c>
      <c r="AL8" s="7" t="s">
        <v>42</v>
      </c>
      <c r="AM8" s="7" t="s">
        <v>48</v>
      </c>
      <c r="AN8" s="7">
        <v>0.219</v>
      </c>
      <c r="AO8" s="7">
        <v>0.171039</v>
      </c>
      <c r="AP8" s="7">
        <v>0.171039</v>
      </c>
    </row>
    <row r="9" spans="1:42" hidden="1" x14ac:dyDescent="0.35">
      <c r="A9" s="6">
        <v>1</v>
      </c>
      <c r="B9" s="32">
        <v>1</v>
      </c>
      <c r="C9" s="7">
        <v>0</v>
      </c>
      <c r="F9" s="7">
        <v>8</v>
      </c>
      <c r="G9" s="7" t="s">
        <v>73</v>
      </c>
      <c r="H9" s="7" t="s">
        <v>42</v>
      </c>
      <c r="I9" s="7" t="s">
        <v>42</v>
      </c>
      <c r="J9" s="7" t="s">
        <v>42</v>
      </c>
      <c r="K9" s="7" t="s">
        <v>42</v>
      </c>
      <c r="L9" s="7" t="s">
        <v>63</v>
      </c>
      <c r="M9" s="7" t="s">
        <v>42</v>
      </c>
      <c r="N9" s="7">
        <v>1</v>
      </c>
      <c r="O9" s="7" t="s">
        <v>42</v>
      </c>
      <c r="P9" s="7">
        <v>1</v>
      </c>
      <c r="Q9" s="7">
        <v>1</v>
      </c>
      <c r="R9" s="7" t="s">
        <v>42</v>
      </c>
      <c r="S9" s="20">
        <v>4</v>
      </c>
      <c r="T9" s="7" t="s">
        <v>42</v>
      </c>
      <c r="U9" s="7" t="s">
        <v>42</v>
      </c>
      <c r="V9" s="7">
        <v>1412</v>
      </c>
      <c r="W9" s="7">
        <v>13333</v>
      </c>
      <c r="X9" s="7">
        <v>2912</v>
      </c>
      <c r="Y9" s="7">
        <v>2391</v>
      </c>
      <c r="Z9" s="7">
        <v>385</v>
      </c>
      <c r="AA9" s="7">
        <v>136</v>
      </c>
      <c r="AB9" s="7" t="s">
        <v>42</v>
      </c>
      <c r="AC9" s="7">
        <f>X9/W9*100</f>
        <v>21.840546013650343</v>
      </c>
      <c r="AD9" s="7" t="s">
        <v>42</v>
      </c>
      <c r="AE9" s="7" t="s">
        <v>42</v>
      </c>
      <c r="AF9" s="7" t="s">
        <v>86</v>
      </c>
      <c r="AG9" s="7">
        <v>2010</v>
      </c>
      <c r="AH9" s="7">
        <v>2010</v>
      </c>
      <c r="AI9" s="7">
        <v>0</v>
      </c>
      <c r="AJ9" s="7" t="s">
        <v>80</v>
      </c>
      <c r="AK9" s="7">
        <v>2</v>
      </c>
      <c r="AL9" s="7">
        <v>4</v>
      </c>
      <c r="AM9" s="7" t="s">
        <v>48</v>
      </c>
    </row>
    <row r="10" spans="1:42" x14ac:dyDescent="0.35">
      <c r="A10" s="6">
        <v>1</v>
      </c>
      <c r="B10" s="6">
        <v>1</v>
      </c>
      <c r="C10" s="7">
        <v>0</v>
      </c>
      <c r="F10" s="7">
        <v>9</v>
      </c>
      <c r="G10" s="7" t="s">
        <v>73</v>
      </c>
      <c r="H10" s="7" t="s">
        <v>74</v>
      </c>
      <c r="I10" s="7" t="s">
        <v>87</v>
      </c>
      <c r="J10" s="7" t="s">
        <v>88</v>
      </c>
      <c r="K10" s="7" t="s">
        <v>89</v>
      </c>
      <c r="L10" s="7" t="s">
        <v>63</v>
      </c>
      <c r="M10" s="7" t="s">
        <v>90</v>
      </c>
      <c r="N10" s="7">
        <v>1</v>
      </c>
      <c r="O10" s="7" t="s">
        <v>42</v>
      </c>
      <c r="P10" s="7">
        <v>0</v>
      </c>
      <c r="Q10" s="7">
        <v>1</v>
      </c>
      <c r="R10" s="7" t="s">
        <v>43</v>
      </c>
      <c r="S10" s="20">
        <v>0</v>
      </c>
      <c r="T10" s="7" t="s">
        <v>44</v>
      </c>
      <c r="U10" s="7">
        <v>24560</v>
      </c>
      <c r="V10" s="7">
        <v>21227</v>
      </c>
      <c r="W10" s="7">
        <v>21227</v>
      </c>
      <c r="X10" s="7">
        <v>4182</v>
      </c>
      <c r="Y10" s="7" t="s">
        <v>45</v>
      </c>
      <c r="Z10" s="7" t="s">
        <v>45</v>
      </c>
      <c r="AA10" s="7" t="s">
        <v>45</v>
      </c>
      <c r="AB10" s="7" t="s">
        <v>45</v>
      </c>
      <c r="AC10" s="7">
        <v>19.7</v>
      </c>
      <c r="AD10" s="7" t="s">
        <v>42</v>
      </c>
      <c r="AE10" s="7" t="s">
        <v>42</v>
      </c>
      <c r="AF10" s="7" t="s">
        <v>91</v>
      </c>
      <c r="AG10" s="7">
        <v>2012</v>
      </c>
      <c r="AH10" s="7">
        <v>2012</v>
      </c>
      <c r="AI10" s="7">
        <v>1</v>
      </c>
      <c r="AJ10" s="7" t="s">
        <v>92</v>
      </c>
      <c r="AK10" s="7">
        <v>1</v>
      </c>
      <c r="AL10" s="7" t="s">
        <v>42</v>
      </c>
      <c r="AM10" s="7" t="s">
        <v>48</v>
      </c>
      <c r="AN10" s="7">
        <v>0.19700000000000001</v>
      </c>
      <c r="AO10" s="7">
        <v>0.158191</v>
      </c>
      <c r="AP10" s="7">
        <v>0.158191</v>
      </c>
    </row>
    <row r="11" spans="1:42" x14ac:dyDescent="0.35">
      <c r="A11" s="6">
        <v>1</v>
      </c>
      <c r="B11" s="6">
        <v>1</v>
      </c>
      <c r="C11" s="7">
        <v>0</v>
      </c>
      <c r="E11" s="7" t="s">
        <v>880</v>
      </c>
      <c r="F11" s="7">
        <v>10</v>
      </c>
      <c r="G11" s="7" t="s">
        <v>73</v>
      </c>
      <c r="H11" s="7" t="s">
        <v>74</v>
      </c>
      <c r="I11" s="7" t="s">
        <v>93</v>
      </c>
      <c r="J11" s="7" t="s">
        <v>94</v>
      </c>
      <c r="K11" s="7" t="s">
        <v>95</v>
      </c>
      <c r="L11" s="7" t="s">
        <v>63</v>
      </c>
      <c r="M11" s="7" t="s">
        <v>78</v>
      </c>
      <c r="N11" s="7">
        <v>1</v>
      </c>
      <c r="O11" s="7" t="s">
        <v>42</v>
      </c>
      <c r="P11" s="7">
        <v>0</v>
      </c>
      <c r="Q11" s="7">
        <v>1</v>
      </c>
      <c r="R11" s="7" t="s">
        <v>43</v>
      </c>
      <c r="S11" s="20">
        <v>2</v>
      </c>
      <c r="T11" s="7" t="s">
        <v>44</v>
      </c>
      <c r="U11" s="7">
        <v>1162</v>
      </c>
      <c r="V11" s="7">
        <v>1066</v>
      </c>
      <c r="W11" s="7">
        <v>1066</v>
      </c>
      <c r="X11" s="7">
        <v>121</v>
      </c>
      <c r="Y11" s="7" t="s">
        <v>45</v>
      </c>
      <c r="Z11" s="7" t="s">
        <v>45</v>
      </c>
      <c r="AA11" s="7" t="s">
        <v>45</v>
      </c>
      <c r="AB11" s="7" t="s">
        <v>45</v>
      </c>
      <c r="AC11" s="7">
        <v>11.4</v>
      </c>
      <c r="AD11" s="7" t="s">
        <v>42</v>
      </c>
      <c r="AE11" s="7" t="s">
        <v>42</v>
      </c>
      <c r="AF11" s="7" t="s">
        <v>96</v>
      </c>
      <c r="AG11" s="7">
        <v>2013</v>
      </c>
      <c r="AH11" s="7">
        <v>2013</v>
      </c>
      <c r="AI11" s="7">
        <v>1</v>
      </c>
      <c r="AJ11" s="7" t="s">
        <v>97</v>
      </c>
      <c r="AK11" s="7">
        <v>2</v>
      </c>
      <c r="AL11" s="7" t="s">
        <v>42</v>
      </c>
      <c r="AM11" s="7" t="s">
        <v>48</v>
      </c>
      <c r="AN11" s="7">
        <v>0.114</v>
      </c>
      <c r="AO11" s="7">
        <v>0.101004</v>
      </c>
      <c r="AP11" s="7">
        <v>0.101004</v>
      </c>
    </row>
    <row r="12" spans="1:42" x14ac:dyDescent="0.35">
      <c r="A12" s="6">
        <v>1</v>
      </c>
      <c r="B12" s="6">
        <v>1</v>
      </c>
      <c r="C12" s="7">
        <v>1</v>
      </c>
      <c r="D12" s="7">
        <v>3</v>
      </c>
      <c r="E12" s="7" t="s">
        <v>881</v>
      </c>
      <c r="F12" s="7">
        <v>11</v>
      </c>
      <c r="G12" s="7" t="s">
        <v>73</v>
      </c>
      <c r="H12" s="7" t="s">
        <v>74</v>
      </c>
      <c r="I12" s="7" t="s">
        <v>98</v>
      </c>
      <c r="J12" s="7" t="s">
        <v>99</v>
      </c>
      <c r="K12" s="7" t="s">
        <v>100</v>
      </c>
      <c r="L12" s="7" t="s">
        <v>54</v>
      </c>
      <c r="M12" s="7" t="s">
        <v>78</v>
      </c>
      <c r="N12" s="7">
        <v>1</v>
      </c>
      <c r="O12" s="7" t="s">
        <v>42</v>
      </c>
      <c r="P12" s="7">
        <v>0</v>
      </c>
      <c r="Q12" s="7">
        <v>0</v>
      </c>
      <c r="R12" s="7" t="s">
        <v>43</v>
      </c>
      <c r="S12" s="20">
        <v>4</v>
      </c>
      <c r="T12" s="7" t="s">
        <v>44</v>
      </c>
      <c r="U12" s="7">
        <v>2655</v>
      </c>
      <c r="V12" s="7" t="s">
        <v>42</v>
      </c>
      <c r="W12" s="7">
        <v>2655</v>
      </c>
      <c r="X12" s="7">
        <v>608</v>
      </c>
      <c r="Y12" s="7" t="s">
        <v>45</v>
      </c>
      <c r="Z12" s="7" t="s">
        <v>45</v>
      </c>
      <c r="AA12" s="7" t="s">
        <v>45</v>
      </c>
      <c r="AB12" s="7" t="s">
        <v>45</v>
      </c>
      <c r="AC12" s="7">
        <v>22.9</v>
      </c>
      <c r="AD12" s="7" t="s">
        <v>42</v>
      </c>
      <c r="AE12" s="7" t="s">
        <v>42</v>
      </c>
      <c r="AF12" s="7" t="s">
        <v>101</v>
      </c>
      <c r="AG12" s="7">
        <v>2014</v>
      </c>
      <c r="AH12" s="7">
        <v>2014</v>
      </c>
      <c r="AI12" s="7">
        <v>1</v>
      </c>
      <c r="AJ12" s="7" t="s">
        <v>102</v>
      </c>
      <c r="AK12" s="7">
        <v>1</v>
      </c>
      <c r="AL12" s="7" t="s">
        <v>42</v>
      </c>
      <c r="AM12" s="7" t="s">
        <v>48</v>
      </c>
      <c r="AN12" s="7">
        <v>0.22900000000000001</v>
      </c>
      <c r="AO12" s="7">
        <v>0.17655899999999999</v>
      </c>
      <c r="AP12" s="7">
        <v>0.17655899999999999</v>
      </c>
    </row>
    <row r="13" spans="1:42" x14ac:dyDescent="0.35">
      <c r="A13" s="6">
        <v>1</v>
      </c>
      <c r="B13" s="6">
        <v>1</v>
      </c>
      <c r="C13" s="7">
        <v>0</v>
      </c>
      <c r="F13" s="7">
        <v>12</v>
      </c>
      <c r="G13" s="7" t="s">
        <v>73</v>
      </c>
      <c r="H13" s="7" t="s">
        <v>74</v>
      </c>
      <c r="I13" s="7" t="s">
        <v>93</v>
      </c>
      <c r="J13" s="7" t="s">
        <v>103</v>
      </c>
      <c r="K13" s="7" t="s">
        <v>104</v>
      </c>
      <c r="L13" s="7" t="s">
        <v>63</v>
      </c>
      <c r="M13" s="7" t="s">
        <v>41</v>
      </c>
      <c r="N13" s="7">
        <v>1</v>
      </c>
      <c r="O13" s="7" t="s">
        <v>42</v>
      </c>
      <c r="P13" s="7">
        <v>1</v>
      </c>
      <c r="Q13" s="7">
        <v>1</v>
      </c>
      <c r="R13" s="7" t="s">
        <v>43</v>
      </c>
      <c r="S13" s="20">
        <v>4</v>
      </c>
      <c r="T13" s="7" t="s">
        <v>43</v>
      </c>
      <c r="U13" s="7">
        <v>3783</v>
      </c>
      <c r="V13" s="7">
        <v>3557</v>
      </c>
      <c r="W13" s="7">
        <v>3557</v>
      </c>
      <c r="X13" s="7">
        <v>731</v>
      </c>
      <c r="Y13" s="7" t="s">
        <v>45</v>
      </c>
      <c r="Z13" s="7" t="s">
        <v>45</v>
      </c>
      <c r="AA13" s="7" t="s">
        <v>45</v>
      </c>
      <c r="AB13" s="7">
        <v>151</v>
      </c>
      <c r="AC13" s="7">
        <v>20.6</v>
      </c>
      <c r="AD13" s="7" t="s">
        <v>42</v>
      </c>
      <c r="AE13" s="7" t="s">
        <v>42</v>
      </c>
      <c r="AF13" s="7" t="s">
        <v>105</v>
      </c>
      <c r="AG13" s="7">
        <v>2014</v>
      </c>
      <c r="AH13" s="7">
        <v>2014</v>
      </c>
      <c r="AI13" s="7">
        <v>1</v>
      </c>
      <c r="AJ13" s="7" t="s">
        <v>102</v>
      </c>
      <c r="AK13" s="7">
        <v>1</v>
      </c>
      <c r="AL13" s="7">
        <v>3</v>
      </c>
      <c r="AM13" s="7" t="s">
        <v>48</v>
      </c>
      <c r="AN13" s="7">
        <v>0.20599999999999999</v>
      </c>
      <c r="AO13" s="7">
        <v>0.16356399999999999</v>
      </c>
      <c r="AP13" s="7">
        <v>0.16356399999999999</v>
      </c>
    </row>
    <row r="14" spans="1:42" x14ac:dyDescent="0.35">
      <c r="A14" s="6">
        <v>1</v>
      </c>
      <c r="B14" s="6">
        <v>1</v>
      </c>
      <c r="C14" s="7">
        <v>0</v>
      </c>
      <c r="E14" s="7" t="s">
        <v>882</v>
      </c>
      <c r="F14" s="7">
        <v>13</v>
      </c>
      <c r="G14" s="7" t="s">
        <v>73</v>
      </c>
      <c r="H14" s="7" t="s">
        <v>74</v>
      </c>
      <c r="I14" s="7" t="s">
        <v>93</v>
      </c>
      <c r="J14" s="7" t="s">
        <v>106</v>
      </c>
      <c r="K14" s="7" t="s">
        <v>69</v>
      </c>
      <c r="L14" s="7" t="s">
        <v>54</v>
      </c>
      <c r="M14" s="7" t="s">
        <v>78</v>
      </c>
      <c r="N14" s="7">
        <v>1</v>
      </c>
      <c r="O14" s="7" t="s">
        <v>42</v>
      </c>
      <c r="P14" s="7">
        <v>1</v>
      </c>
      <c r="Q14" s="7">
        <v>0</v>
      </c>
      <c r="R14" s="7" t="s">
        <v>43</v>
      </c>
      <c r="S14" s="20">
        <v>1</v>
      </c>
      <c r="T14" s="7" t="s">
        <v>44</v>
      </c>
      <c r="U14" s="7">
        <v>1486</v>
      </c>
      <c r="V14" s="7" t="s">
        <v>42</v>
      </c>
      <c r="W14" s="7">
        <v>1486</v>
      </c>
      <c r="X14" s="7">
        <v>137</v>
      </c>
      <c r="Y14" s="7" t="s">
        <v>45</v>
      </c>
      <c r="Z14" s="7" t="s">
        <v>45</v>
      </c>
      <c r="AA14" s="7" t="s">
        <v>45</v>
      </c>
      <c r="AB14" s="7" t="s">
        <v>45</v>
      </c>
      <c r="AC14" s="7">
        <v>9.1999999999999904</v>
      </c>
      <c r="AD14" s="7" t="s">
        <v>42</v>
      </c>
      <c r="AE14" s="7" t="s">
        <v>42</v>
      </c>
      <c r="AF14" s="7" t="s">
        <v>107</v>
      </c>
      <c r="AG14" s="7">
        <v>2015</v>
      </c>
      <c r="AH14" s="7">
        <v>2015</v>
      </c>
      <c r="AI14" s="7">
        <v>1</v>
      </c>
      <c r="AJ14" s="7" t="s">
        <v>108</v>
      </c>
      <c r="AK14" s="7">
        <v>0</v>
      </c>
      <c r="AL14" s="7">
        <v>1</v>
      </c>
      <c r="AM14" s="7" t="s">
        <v>48</v>
      </c>
      <c r="AN14" s="7">
        <v>9.1999999999999901E-2</v>
      </c>
      <c r="AO14" s="7">
        <v>8.3535999999999902E-2</v>
      </c>
      <c r="AP14" s="7">
        <v>8.3535999999999902E-2</v>
      </c>
    </row>
    <row r="15" spans="1:42" x14ac:dyDescent="0.35">
      <c r="A15" s="6">
        <v>1</v>
      </c>
      <c r="B15" s="6">
        <v>1</v>
      </c>
      <c r="C15" s="7">
        <v>0</v>
      </c>
      <c r="D15" s="7">
        <v>3</v>
      </c>
      <c r="E15" s="7" t="s">
        <v>931</v>
      </c>
      <c r="F15" s="7">
        <v>14</v>
      </c>
      <c r="G15" s="7" t="s">
        <v>73</v>
      </c>
      <c r="H15" s="7" t="s">
        <v>74</v>
      </c>
      <c r="I15" s="7" t="s">
        <v>109</v>
      </c>
      <c r="J15" s="7" t="s">
        <v>110</v>
      </c>
      <c r="K15" s="7" t="s">
        <v>111</v>
      </c>
      <c r="L15" s="7" t="s">
        <v>63</v>
      </c>
      <c r="M15" s="7" t="s">
        <v>70</v>
      </c>
      <c r="N15" s="7">
        <v>1</v>
      </c>
      <c r="O15" s="7" t="s">
        <v>42</v>
      </c>
      <c r="P15" s="7">
        <v>1</v>
      </c>
      <c r="Q15" s="7">
        <v>1</v>
      </c>
      <c r="R15" s="7" t="s">
        <v>43</v>
      </c>
      <c r="S15" s="20">
        <v>4</v>
      </c>
      <c r="T15" s="7" t="s">
        <v>44</v>
      </c>
      <c r="U15" s="7">
        <v>3430</v>
      </c>
      <c r="V15" s="7">
        <v>3180</v>
      </c>
      <c r="W15" s="7">
        <v>3180</v>
      </c>
      <c r="X15" s="7">
        <v>687</v>
      </c>
      <c r="Y15" s="7" t="s">
        <v>45</v>
      </c>
      <c r="Z15" s="7" t="s">
        <v>45</v>
      </c>
      <c r="AA15" s="7" t="s">
        <v>45</v>
      </c>
      <c r="AB15" s="7" t="s">
        <v>45</v>
      </c>
      <c r="AC15" s="7">
        <v>21.6</v>
      </c>
      <c r="AD15" s="7" t="s">
        <v>42</v>
      </c>
      <c r="AE15" s="7" t="s">
        <v>42</v>
      </c>
      <c r="AF15" s="7" t="s">
        <v>112</v>
      </c>
      <c r="AG15" s="7">
        <v>2014</v>
      </c>
      <c r="AH15" s="7">
        <v>2019</v>
      </c>
      <c r="AI15" s="7">
        <v>1</v>
      </c>
      <c r="AJ15" s="7" t="s">
        <v>113</v>
      </c>
      <c r="AK15" s="7">
        <v>2</v>
      </c>
      <c r="AL15" s="7">
        <v>3</v>
      </c>
      <c r="AM15" s="7" t="s">
        <v>48</v>
      </c>
      <c r="AN15" s="7">
        <v>0.216</v>
      </c>
      <c r="AO15" s="7">
        <v>0.16934399999999999</v>
      </c>
      <c r="AP15" s="7">
        <v>0.16934399999999999</v>
      </c>
    </row>
    <row r="16" spans="1:42" customFormat="1" hidden="1" x14ac:dyDescent="0.35">
      <c r="C16" s="1">
        <v>1</v>
      </c>
      <c r="D16" s="1"/>
      <c r="E16" s="1"/>
      <c r="F16" s="1">
        <v>15</v>
      </c>
      <c r="G16" s="1" t="s">
        <v>114</v>
      </c>
      <c r="H16" s="1" t="s">
        <v>42</v>
      </c>
      <c r="I16" s="1" t="s">
        <v>42</v>
      </c>
      <c r="J16" s="1" t="s">
        <v>42</v>
      </c>
      <c r="K16" s="1" t="s">
        <v>42</v>
      </c>
      <c r="L16" s="1" t="s">
        <v>54</v>
      </c>
      <c r="M16" s="1"/>
      <c r="N16" s="1">
        <v>3</v>
      </c>
      <c r="O16" s="1" t="s">
        <v>42</v>
      </c>
      <c r="P16" s="1">
        <v>0</v>
      </c>
      <c r="Q16" s="1">
        <v>9</v>
      </c>
      <c r="R16" s="1" t="s">
        <v>42</v>
      </c>
      <c r="S16" s="1">
        <v>3</v>
      </c>
      <c r="T16" s="1" t="s">
        <v>42</v>
      </c>
      <c r="U16" s="1" t="s">
        <v>42</v>
      </c>
      <c r="V16" s="1">
        <v>62690</v>
      </c>
      <c r="W16" s="1" t="s">
        <v>42</v>
      </c>
      <c r="X16" s="1">
        <v>6160</v>
      </c>
      <c r="Y16" s="1" t="s">
        <v>42</v>
      </c>
      <c r="Z16" s="1" t="s">
        <v>42</v>
      </c>
      <c r="AA16" s="1" t="s">
        <v>42</v>
      </c>
      <c r="AB16" s="1" t="s">
        <v>42</v>
      </c>
      <c r="AC16" s="1">
        <v>9.8261289596557599</v>
      </c>
      <c r="AD16" s="1" t="s">
        <v>42</v>
      </c>
      <c r="AE16" s="1" t="s">
        <v>42</v>
      </c>
      <c r="AF16" s="1" t="s">
        <v>115</v>
      </c>
      <c r="AG16" s="1"/>
      <c r="AH16" s="1">
        <v>2013</v>
      </c>
      <c r="AI16" s="1">
        <v>0</v>
      </c>
      <c r="AJ16" s="1" t="s">
        <v>116</v>
      </c>
      <c r="AK16" s="1">
        <v>0</v>
      </c>
      <c r="AL16" s="1" t="s">
        <v>42</v>
      </c>
      <c r="AM16" s="1" t="s">
        <v>48</v>
      </c>
      <c r="AN16" s="1">
        <v>9.8261289596557597E-2</v>
      </c>
      <c r="AO16" s="1">
        <v>8.8606008563378996E-2</v>
      </c>
      <c r="AP16" s="1">
        <v>8.8606008563378996E-2</v>
      </c>
    </row>
    <row r="17" spans="1:42" x14ac:dyDescent="0.35">
      <c r="A17" s="6">
        <v>1</v>
      </c>
      <c r="B17" s="6">
        <v>3</v>
      </c>
      <c r="C17" s="7">
        <v>0</v>
      </c>
      <c r="F17" s="7">
        <v>16</v>
      </c>
      <c r="G17" s="7" t="s">
        <v>117</v>
      </c>
      <c r="H17" s="7" t="s">
        <v>118</v>
      </c>
      <c r="I17" s="7" t="s">
        <v>119</v>
      </c>
      <c r="J17" s="7" t="s">
        <v>120</v>
      </c>
      <c r="K17" s="7" t="s">
        <v>121</v>
      </c>
      <c r="L17" s="7" t="s">
        <v>54</v>
      </c>
      <c r="M17" s="7" t="s">
        <v>78</v>
      </c>
      <c r="N17" s="7">
        <v>1</v>
      </c>
      <c r="O17" s="7" t="s">
        <v>42</v>
      </c>
      <c r="P17" s="7">
        <v>0</v>
      </c>
      <c r="Q17" s="7">
        <v>0</v>
      </c>
      <c r="R17" s="7" t="s">
        <v>43</v>
      </c>
      <c r="S17" s="20">
        <v>4</v>
      </c>
      <c r="T17" s="7" t="s">
        <v>44</v>
      </c>
      <c r="U17" s="7">
        <v>14170</v>
      </c>
      <c r="V17" s="7" t="s">
        <v>42</v>
      </c>
      <c r="W17" s="7">
        <v>14170</v>
      </c>
      <c r="X17" s="7">
        <v>2294</v>
      </c>
      <c r="Y17" s="7" t="s">
        <v>45</v>
      </c>
      <c r="Z17" s="7" t="s">
        <v>45</v>
      </c>
      <c r="AA17" s="7" t="s">
        <v>45</v>
      </c>
      <c r="AB17" s="7" t="s">
        <v>45</v>
      </c>
      <c r="AC17" s="7">
        <v>16.2</v>
      </c>
      <c r="AD17" s="7" t="s">
        <v>42</v>
      </c>
      <c r="AE17" s="7" t="s">
        <v>42</v>
      </c>
      <c r="AF17" s="7" t="s">
        <v>122</v>
      </c>
      <c r="AG17" s="7">
        <v>2015</v>
      </c>
      <c r="AH17" s="7">
        <v>2015</v>
      </c>
      <c r="AI17" s="7">
        <v>1</v>
      </c>
      <c r="AJ17" s="7" t="s">
        <v>123</v>
      </c>
      <c r="AK17" s="7">
        <v>3</v>
      </c>
      <c r="AL17" s="7" t="s">
        <v>42</v>
      </c>
      <c r="AM17" s="7" t="s">
        <v>48</v>
      </c>
      <c r="AN17" s="7">
        <v>0.16200000000000001</v>
      </c>
      <c r="AO17" s="7">
        <v>0.13575599999999999</v>
      </c>
      <c r="AP17" s="7">
        <v>0.13575599999999999</v>
      </c>
    </row>
    <row r="18" spans="1:42" customFormat="1" hidden="1" x14ac:dyDescent="0.35">
      <c r="C18" s="1">
        <v>1</v>
      </c>
      <c r="D18" s="1"/>
      <c r="E18" s="1"/>
      <c r="F18" s="1">
        <v>17</v>
      </c>
      <c r="G18" s="1" t="s">
        <v>124</v>
      </c>
      <c r="H18" s="1" t="s">
        <v>42</v>
      </c>
      <c r="I18" s="1" t="s">
        <v>42</v>
      </c>
      <c r="J18" s="1" t="s">
        <v>42</v>
      </c>
      <c r="K18" s="1" t="s">
        <v>42</v>
      </c>
      <c r="L18" s="1" t="s">
        <v>54</v>
      </c>
      <c r="M18" s="1"/>
      <c r="N18" s="1">
        <v>1</v>
      </c>
      <c r="O18" s="1" t="s">
        <v>42</v>
      </c>
      <c r="P18" s="1">
        <v>0</v>
      </c>
      <c r="Q18" s="1">
        <v>1</v>
      </c>
      <c r="R18" s="1" t="s">
        <v>42</v>
      </c>
      <c r="S18" s="1">
        <v>2</v>
      </c>
      <c r="T18" s="1" t="s">
        <v>42</v>
      </c>
      <c r="U18" s="1" t="s">
        <v>42</v>
      </c>
      <c r="V18" s="1">
        <v>60615</v>
      </c>
      <c r="W18" s="1" t="s">
        <v>42</v>
      </c>
      <c r="X18" s="1">
        <v>2239</v>
      </c>
      <c r="Y18" s="1" t="s">
        <v>42</v>
      </c>
      <c r="Z18" s="1" t="s">
        <v>42</v>
      </c>
      <c r="AA18" s="1" t="s">
        <v>42</v>
      </c>
      <c r="AB18" s="1" t="s">
        <v>42</v>
      </c>
      <c r="AC18" s="1">
        <v>3.6938052177429199</v>
      </c>
      <c r="AD18" s="1" t="s">
        <v>42</v>
      </c>
      <c r="AE18" s="1" t="s">
        <v>42</v>
      </c>
      <c r="AF18" s="1" t="s">
        <v>125</v>
      </c>
      <c r="AG18" s="1"/>
      <c r="AH18" s="1">
        <v>2010</v>
      </c>
      <c r="AI18" s="1">
        <v>0</v>
      </c>
      <c r="AJ18" s="1" t="s">
        <v>126</v>
      </c>
      <c r="AK18" s="1">
        <v>3</v>
      </c>
      <c r="AL18" s="1" t="s">
        <v>42</v>
      </c>
      <c r="AM18" s="1" t="s">
        <v>48</v>
      </c>
      <c r="AN18" s="1">
        <v>3.6938052177429202E-2</v>
      </c>
      <c r="AO18" s="1">
        <v>3.5573632478766701E-2</v>
      </c>
      <c r="AP18" s="1">
        <v>3.5573632478766701E-2</v>
      </c>
    </row>
    <row r="19" spans="1:42" customFormat="1" hidden="1" x14ac:dyDescent="0.35">
      <c r="C19" s="1">
        <v>1</v>
      </c>
      <c r="D19" s="1"/>
      <c r="E19" s="1"/>
      <c r="F19" s="1">
        <v>18</v>
      </c>
      <c r="G19" s="1" t="s">
        <v>124</v>
      </c>
      <c r="H19" s="1" t="s">
        <v>42</v>
      </c>
      <c r="I19" s="1" t="s">
        <v>42</v>
      </c>
      <c r="J19" s="1" t="s">
        <v>42</v>
      </c>
      <c r="K19" s="1" t="s">
        <v>42</v>
      </c>
      <c r="L19" s="1" t="s">
        <v>54</v>
      </c>
      <c r="M19" s="1"/>
      <c r="N19" s="1" t="s">
        <v>42</v>
      </c>
      <c r="O19" s="1" t="s">
        <v>42</v>
      </c>
      <c r="P19" s="1">
        <v>0</v>
      </c>
      <c r="Q19" s="1">
        <v>0</v>
      </c>
      <c r="R19" s="1" t="s">
        <v>42</v>
      </c>
      <c r="S19" s="1">
        <v>4</v>
      </c>
      <c r="T19" s="1" t="s">
        <v>42</v>
      </c>
      <c r="U19" s="1" t="s">
        <v>42</v>
      </c>
      <c r="V19" s="1" t="s">
        <v>42</v>
      </c>
      <c r="W19" s="1" t="s">
        <v>42</v>
      </c>
      <c r="X19" s="1" t="s">
        <v>42</v>
      </c>
      <c r="Y19" s="1" t="s">
        <v>42</v>
      </c>
      <c r="Z19" s="1" t="s">
        <v>42</v>
      </c>
      <c r="AA19" s="1" t="s">
        <v>42</v>
      </c>
      <c r="AB19" s="1" t="s">
        <v>42</v>
      </c>
      <c r="AC19" s="1">
        <v>6</v>
      </c>
      <c r="AD19" s="1" t="s">
        <v>42</v>
      </c>
      <c r="AE19" s="1" t="s">
        <v>42</v>
      </c>
      <c r="AF19" s="1" t="s">
        <v>127</v>
      </c>
      <c r="AG19" s="1"/>
      <c r="AH19" s="1">
        <v>2010</v>
      </c>
      <c r="AI19" s="1">
        <v>0</v>
      </c>
      <c r="AJ19" s="1" t="s">
        <v>126</v>
      </c>
      <c r="AK19" s="1">
        <v>1</v>
      </c>
      <c r="AL19" s="1" t="s">
        <v>42</v>
      </c>
      <c r="AM19" s="1" t="s">
        <v>48</v>
      </c>
      <c r="AN19" s="1">
        <v>0.06</v>
      </c>
      <c r="AO19" s="1">
        <v>5.6399999999999999E-2</v>
      </c>
      <c r="AP19" s="1">
        <v>5.6399999999999999E-2</v>
      </c>
    </row>
    <row r="20" spans="1:42" customFormat="1" hidden="1" x14ac:dyDescent="0.35">
      <c r="C20" s="1">
        <v>1</v>
      </c>
      <c r="D20" s="1"/>
      <c r="E20" s="1"/>
      <c r="F20" s="1">
        <v>19</v>
      </c>
      <c r="G20" s="1" t="s">
        <v>124</v>
      </c>
      <c r="H20" s="1" t="s">
        <v>42</v>
      </c>
      <c r="I20" s="1" t="s">
        <v>42</v>
      </c>
      <c r="J20" s="1" t="s">
        <v>42</v>
      </c>
      <c r="K20" s="1" t="s">
        <v>42</v>
      </c>
      <c r="L20" s="1" t="s">
        <v>54</v>
      </c>
      <c r="M20" s="1"/>
      <c r="N20" s="1">
        <v>1</v>
      </c>
      <c r="O20" s="1" t="s">
        <v>42</v>
      </c>
      <c r="P20" s="1">
        <v>0</v>
      </c>
      <c r="Q20" s="1">
        <v>0</v>
      </c>
      <c r="R20" s="1" t="s">
        <v>42</v>
      </c>
      <c r="S20" s="1">
        <v>2</v>
      </c>
      <c r="T20" s="1" t="s">
        <v>42</v>
      </c>
      <c r="U20" s="1" t="s">
        <v>42</v>
      </c>
      <c r="V20" s="1">
        <v>5360</v>
      </c>
      <c r="W20" s="1" t="s">
        <v>42</v>
      </c>
      <c r="X20" s="1">
        <v>304</v>
      </c>
      <c r="Y20" s="1" t="s">
        <v>42</v>
      </c>
      <c r="Z20" s="1" t="s">
        <v>42</v>
      </c>
      <c r="AA20" s="1" t="s">
        <v>42</v>
      </c>
      <c r="AB20" s="1" t="s">
        <v>42</v>
      </c>
      <c r="AC20" s="1">
        <v>5.6716418266296396</v>
      </c>
      <c r="AD20" s="1" t="s">
        <v>42</v>
      </c>
      <c r="AE20" s="1" t="s">
        <v>42</v>
      </c>
      <c r="AF20" s="1" t="s">
        <v>128</v>
      </c>
      <c r="AG20" s="1"/>
      <c r="AH20" s="1">
        <v>2010</v>
      </c>
      <c r="AI20" s="1">
        <v>0</v>
      </c>
      <c r="AJ20" s="1" t="s">
        <v>126</v>
      </c>
      <c r="AK20" s="1">
        <v>3</v>
      </c>
      <c r="AL20" s="1" t="s">
        <v>42</v>
      </c>
      <c r="AM20" s="1" t="s">
        <v>48</v>
      </c>
      <c r="AN20" s="1">
        <v>5.6716418266296399E-2</v>
      </c>
      <c r="AO20" s="1">
        <v>5.3499666165338897E-2</v>
      </c>
      <c r="AP20" s="1">
        <v>5.3499666165338897E-2</v>
      </c>
    </row>
    <row r="21" spans="1:42" customFormat="1" hidden="1" x14ac:dyDescent="0.35">
      <c r="C21" s="1">
        <v>1</v>
      </c>
      <c r="D21" s="1"/>
      <c r="E21" s="1"/>
      <c r="F21" s="1">
        <v>20</v>
      </c>
      <c r="G21" s="1" t="s">
        <v>124</v>
      </c>
      <c r="H21" s="1" t="s">
        <v>42</v>
      </c>
      <c r="I21" s="1" t="s">
        <v>42</v>
      </c>
      <c r="J21" s="1" t="s">
        <v>42</v>
      </c>
      <c r="K21" s="1" t="s">
        <v>42</v>
      </c>
      <c r="L21" s="1" t="s">
        <v>54</v>
      </c>
      <c r="M21" s="1"/>
      <c r="N21" s="1">
        <v>1</v>
      </c>
      <c r="O21" s="1" t="s">
        <v>42</v>
      </c>
      <c r="P21" s="1">
        <v>0</v>
      </c>
      <c r="Q21" s="1">
        <v>1</v>
      </c>
      <c r="R21" s="1" t="s">
        <v>42</v>
      </c>
      <c r="S21" s="1">
        <v>2</v>
      </c>
      <c r="T21" s="1" t="s">
        <v>42</v>
      </c>
      <c r="U21" s="1" t="s">
        <v>42</v>
      </c>
      <c r="V21" s="1">
        <v>60280</v>
      </c>
      <c r="W21" s="1" t="s">
        <v>42</v>
      </c>
      <c r="X21" s="1">
        <v>2219</v>
      </c>
      <c r="Y21" s="1" t="s">
        <v>42</v>
      </c>
      <c r="Z21" s="1" t="s">
        <v>42</v>
      </c>
      <c r="AA21" s="1" t="s">
        <v>42</v>
      </c>
      <c r="AB21" s="1" t="s">
        <v>42</v>
      </c>
      <c r="AC21" s="1">
        <v>3.6811547279357901</v>
      </c>
      <c r="AD21" s="1" t="s">
        <v>42</v>
      </c>
      <c r="AE21" s="1" t="s">
        <v>42</v>
      </c>
      <c r="AF21" s="1" t="s">
        <v>129</v>
      </c>
      <c r="AG21" s="1"/>
      <c r="AH21" s="1">
        <v>2010</v>
      </c>
      <c r="AI21" s="1">
        <v>0</v>
      </c>
      <c r="AJ21" s="1" t="s">
        <v>126</v>
      </c>
      <c r="AK21" s="1">
        <v>1</v>
      </c>
      <c r="AL21" s="1" t="s">
        <v>42</v>
      </c>
      <c r="AM21" s="1" t="s">
        <v>48</v>
      </c>
      <c r="AN21" s="1">
        <v>3.6811547279357898E-2</v>
      </c>
      <c r="AO21" s="1">
        <v>3.5456457266257499E-2</v>
      </c>
      <c r="AP21" s="1">
        <v>3.5456457266257499E-2</v>
      </c>
    </row>
    <row r="22" spans="1:42" customFormat="1" ht="78.5" hidden="1" x14ac:dyDescent="0.35">
      <c r="C22" s="1">
        <v>1</v>
      </c>
      <c r="D22" s="1"/>
      <c r="E22" s="1"/>
      <c r="F22" s="1">
        <v>21</v>
      </c>
      <c r="G22" s="1" t="s">
        <v>124</v>
      </c>
      <c r="H22" s="1" t="s">
        <v>42</v>
      </c>
      <c r="I22" s="1" t="s">
        <v>42</v>
      </c>
      <c r="J22" s="1" t="s">
        <v>42</v>
      </c>
      <c r="K22" s="1" t="s">
        <v>42</v>
      </c>
      <c r="L22" s="1" t="s">
        <v>54</v>
      </c>
      <c r="M22" s="1"/>
      <c r="N22" s="1">
        <v>1</v>
      </c>
      <c r="O22" s="1" t="s">
        <v>42</v>
      </c>
      <c r="P22" s="1">
        <v>0</v>
      </c>
      <c r="Q22" s="1">
        <v>0</v>
      </c>
      <c r="R22" s="1" t="s">
        <v>42</v>
      </c>
      <c r="S22" s="1">
        <v>3</v>
      </c>
      <c r="T22" s="1" t="s">
        <v>42</v>
      </c>
      <c r="U22" s="1" t="s">
        <v>42</v>
      </c>
      <c r="V22" s="1">
        <v>6102</v>
      </c>
      <c r="W22" s="1" t="s">
        <v>42</v>
      </c>
      <c r="X22" s="1">
        <v>225</v>
      </c>
      <c r="Y22" s="1" t="s">
        <v>42</v>
      </c>
      <c r="Z22" s="1" t="s">
        <v>42</v>
      </c>
      <c r="AA22" s="1" t="s">
        <v>42</v>
      </c>
      <c r="AB22" s="1" t="s">
        <v>42</v>
      </c>
      <c r="AC22" s="1">
        <v>3.6873157024383501</v>
      </c>
      <c r="AD22" s="1" t="s">
        <v>42</v>
      </c>
      <c r="AE22" s="1" t="s">
        <v>42</v>
      </c>
      <c r="AF22" s="2" t="s">
        <v>130</v>
      </c>
      <c r="AG22" s="2"/>
      <c r="AH22" s="1">
        <v>2010</v>
      </c>
      <c r="AI22" s="1">
        <v>0</v>
      </c>
      <c r="AJ22" s="1" t="s">
        <v>126</v>
      </c>
      <c r="AK22" s="1">
        <v>1</v>
      </c>
      <c r="AL22" s="1" t="s">
        <v>42</v>
      </c>
      <c r="AM22" s="1" t="s">
        <v>48</v>
      </c>
      <c r="AN22" s="1">
        <v>3.6873157024383499E-2</v>
      </c>
      <c r="AO22" s="1">
        <v>3.5513527315438699E-2</v>
      </c>
      <c r="AP22" s="1">
        <v>3.5513527315438699E-2</v>
      </c>
    </row>
    <row r="23" spans="1:42" customFormat="1" hidden="1" x14ac:dyDescent="0.35">
      <c r="C23" s="1">
        <v>1</v>
      </c>
      <c r="D23" s="1"/>
      <c r="E23" s="1"/>
      <c r="F23" s="1">
        <v>22</v>
      </c>
      <c r="G23" s="1" t="s">
        <v>124</v>
      </c>
      <c r="H23" s="1" t="s">
        <v>42</v>
      </c>
      <c r="I23" s="1" t="s">
        <v>42</v>
      </c>
      <c r="J23" s="1" t="s">
        <v>42</v>
      </c>
      <c r="K23" s="1" t="s">
        <v>42</v>
      </c>
      <c r="L23" s="1" t="s">
        <v>54</v>
      </c>
      <c r="M23" s="1"/>
      <c r="N23" s="1">
        <v>1</v>
      </c>
      <c r="O23" s="1" t="s">
        <v>42</v>
      </c>
      <c r="P23" s="1">
        <v>0</v>
      </c>
      <c r="Q23" s="1">
        <v>0</v>
      </c>
      <c r="R23" s="1" t="s">
        <v>42</v>
      </c>
      <c r="S23" s="1">
        <v>2</v>
      </c>
      <c r="T23" s="1" t="s">
        <v>42</v>
      </c>
      <c r="U23" s="1" t="s">
        <v>42</v>
      </c>
      <c r="V23" s="1">
        <v>2409</v>
      </c>
      <c r="W23" s="1" t="s">
        <v>42</v>
      </c>
      <c r="X23" s="1">
        <v>97</v>
      </c>
      <c r="Y23" s="1" t="s">
        <v>42</v>
      </c>
      <c r="Z23" s="1" t="s">
        <v>42</v>
      </c>
      <c r="AA23" s="1" t="s">
        <v>42</v>
      </c>
      <c r="AB23" s="1" t="s">
        <v>42</v>
      </c>
      <c r="AC23" s="1">
        <v>4.0265669822692898</v>
      </c>
      <c r="AD23" s="1" t="s">
        <v>42</v>
      </c>
      <c r="AE23" s="1" t="s">
        <v>42</v>
      </c>
      <c r="AF23" s="1" t="s">
        <v>131</v>
      </c>
      <c r="AG23" s="1"/>
      <c r="AH23" s="1">
        <v>2010</v>
      </c>
      <c r="AI23" s="1">
        <v>0</v>
      </c>
      <c r="AJ23" s="1" t="s">
        <v>126</v>
      </c>
      <c r="AK23" s="1">
        <v>0</v>
      </c>
      <c r="AL23" s="1" t="s">
        <v>42</v>
      </c>
      <c r="AM23" s="1" t="s">
        <v>48</v>
      </c>
      <c r="AN23" s="1">
        <v>4.0265669822692897E-2</v>
      </c>
      <c r="AO23" s="1">
        <v>3.8644345656422802E-2</v>
      </c>
      <c r="AP23" s="1">
        <v>3.8644345656422802E-2</v>
      </c>
    </row>
    <row r="24" spans="1:42" customFormat="1" hidden="1" x14ac:dyDescent="0.35">
      <c r="C24" s="1">
        <v>1</v>
      </c>
      <c r="D24" s="1"/>
      <c r="E24" s="1"/>
      <c r="F24" s="1">
        <v>23</v>
      </c>
      <c r="G24" s="1" t="s">
        <v>124</v>
      </c>
      <c r="H24" s="1" t="s">
        <v>42</v>
      </c>
      <c r="I24" s="1" t="s">
        <v>42</v>
      </c>
      <c r="J24" s="1" t="s">
        <v>42</v>
      </c>
      <c r="K24" s="1" t="s">
        <v>42</v>
      </c>
      <c r="L24" s="1" t="s">
        <v>54</v>
      </c>
      <c r="M24" s="1"/>
      <c r="N24" s="1" t="s">
        <v>42</v>
      </c>
      <c r="O24" s="1" t="s">
        <v>42</v>
      </c>
      <c r="P24" s="1">
        <v>0</v>
      </c>
      <c r="Q24" s="1">
        <v>0</v>
      </c>
      <c r="R24" s="1" t="s">
        <v>42</v>
      </c>
      <c r="S24" s="1">
        <v>3</v>
      </c>
      <c r="T24" s="1" t="s">
        <v>42</v>
      </c>
      <c r="U24" s="1" t="s">
        <v>42</v>
      </c>
      <c r="V24" s="1">
        <v>1935</v>
      </c>
      <c r="W24" s="1" t="s">
        <v>42</v>
      </c>
      <c r="X24" s="1">
        <v>76</v>
      </c>
      <c r="Y24" s="1" t="s">
        <v>42</v>
      </c>
      <c r="Z24" s="1" t="s">
        <v>42</v>
      </c>
      <c r="AA24" s="1" t="s">
        <v>42</v>
      </c>
      <c r="AB24" s="1" t="s">
        <v>42</v>
      </c>
      <c r="AC24" s="1">
        <v>3.9276485443115199</v>
      </c>
      <c r="AD24" s="1" t="s">
        <v>42</v>
      </c>
      <c r="AE24" s="1" t="s">
        <v>42</v>
      </c>
      <c r="AF24" s="1" t="s">
        <v>132</v>
      </c>
      <c r="AG24" s="1"/>
      <c r="AH24" s="1">
        <v>2010</v>
      </c>
      <c r="AI24" s="1">
        <v>0</v>
      </c>
      <c r="AJ24" s="1" t="s">
        <v>126</v>
      </c>
      <c r="AK24" s="1">
        <v>0</v>
      </c>
      <c r="AL24" s="1" t="s">
        <v>42</v>
      </c>
      <c r="AM24" s="1" t="s">
        <v>48</v>
      </c>
      <c r="AN24" s="1">
        <v>3.9276485443115197E-2</v>
      </c>
      <c r="AO24" s="1">
        <v>3.7733843134351998E-2</v>
      </c>
      <c r="AP24" s="1">
        <v>3.7733843134351998E-2</v>
      </c>
    </row>
    <row r="25" spans="1:42" customFormat="1" hidden="1" x14ac:dyDescent="0.35">
      <c r="C25" s="1">
        <v>1</v>
      </c>
      <c r="D25" s="1"/>
      <c r="E25" s="1"/>
      <c r="F25" s="1">
        <v>24</v>
      </c>
      <c r="G25" s="1" t="s">
        <v>124</v>
      </c>
      <c r="H25" s="1" t="s">
        <v>42</v>
      </c>
      <c r="I25" s="1" t="s">
        <v>42</v>
      </c>
      <c r="J25" s="1" t="s">
        <v>42</v>
      </c>
      <c r="K25" s="1" t="s">
        <v>42</v>
      </c>
      <c r="L25" s="1" t="s">
        <v>54</v>
      </c>
      <c r="M25" s="1"/>
      <c r="N25" s="1" t="s">
        <v>42</v>
      </c>
      <c r="O25" s="1" t="s">
        <v>42</v>
      </c>
      <c r="P25" s="1">
        <v>0</v>
      </c>
      <c r="Q25" s="1">
        <v>9</v>
      </c>
      <c r="R25" s="1" t="s">
        <v>42</v>
      </c>
      <c r="S25" s="1">
        <v>1</v>
      </c>
      <c r="T25" s="1" t="s">
        <v>42</v>
      </c>
      <c r="U25" s="1" t="s">
        <v>42</v>
      </c>
      <c r="V25" s="1">
        <v>1031</v>
      </c>
      <c r="W25" s="1" t="s">
        <v>42</v>
      </c>
      <c r="X25" s="1">
        <v>76</v>
      </c>
      <c r="Y25" s="1" t="s">
        <v>42</v>
      </c>
      <c r="Z25" s="1" t="s">
        <v>42</v>
      </c>
      <c r="AA25" s="1" t="s">
        <v>42</v>
      </c>
      <c r="AB25" s="1" t="s">
        <v>42</v>
      </c>
      <c r="AC25" s="1">
        <v>7.3714838027954102</v>
      </c>
      <c r="AD25" s="1" t="s">
        <v>42</v>
      </c>
      <c r="AE25" s="1" t="s">
        <v>42</v>
      </c>
      <c r="AF25" s="1" t="s">
        <v>132</v>
      </c>
      <c r="AG25" s="1"/>
      <c r="AH25" s="1">
        <v>2010</v>
      </c>
      <c r="AI25" s="1">
        <v>0</v>
      </c>
      <c r="AJ25" s="1" t="s">
        <v>126</v>
      </c>
      <c r="AK25" s="1">
        <v>0</v>
      </c>
      <c r="AL25" s="1" t="s">
        <v>42</v>
      </c>
      <c r="AM25" s="1" t="s">
        <v>48</v>
      </c>
      <c r="AN25" s="1">
        <v>7.3714838027954102E-2</v>
      </c>
      <c r="AO25" s="1">
        <v>6.8280960682466599E-2</v>
      </c>
      <c r="AP25" s="1">
        <v>6.8280960682466599E-2</v>
      </c>
    </row>
    <row r="26" spans="1:42" customFormat="1" hidden="1" x14ac:dyDescent="0.35">
      <c r="C26" s="1">
        <v>1</v>
      </c>
      <c r="D26" s="1"/>
      <c r="E26" s="1"/>
      <c r="F26" s="1">
        <v>25</v>
      </c>
      <c r="G26" s="1" t="s">
        <v>124</v>
      </c>
      <c r="H26" s="1" t="s">
        <v>42</v>
      </c>
      <c r="I26" s="1" t="s">
        <v>42</v>
      </c>
      <c r="J26" s="1" t="s">
        <v>42</v>
      </c>
      <c r="K26" s="1" t="s">
        <v>42</v>
      </c>
      <c r="L26" s="1" t="s">
        <v>54</v>
      </c>
      <c r="M26" s="1"/>
      <c r="N26" s="1">
        <v>1</v>
      </c>
      <c r="O26" s="1" t="s">
        <v>42</v>
      </c>
      <c r="P26" s="1">
        <v>0</v>
      </c>
      <c r="Q26" s="1">
        <v>1</v>
      </c>
      <c r="R26" s="1" t="s">
        <v>42</v>
      </c>
      <c r="S26" s="1">
        <v>3</v>
      </c>
      <c r="T26" s="1" t="s">
        <v>42</v>
      </c>
      <c r="U26" s="1" t="s">
        <v>42</v>
      </c>
      <c r="V26" s="1">
        <v>103678</v>
      </c>
      <c r="W26" s="1" t="s">
        <v>42</v>
      </c>
      <c r="X26" s="1">
        <v>8562</v>
      </c>
      <c r="Y26" s="1" t="s">
        <v>42</v>
      </c>
      <c r="Z26" s="1" t="s">
        <v>42</v>
      </c>
      <c r="AA26" s="1" t="s">
        <v>42</v>
      </c>
      <c r="AB26" s="1" t="s">
        <v>42</v>
      </c>
      <c r="AC26" s="1">
        <v>8.2582607269287092</v>
      </c>
      <c r="AD26" s="1" t="s">
        <v>42</v>
      </c>
      <c r="AE26" s="1" t="s">
        <v>42</v>
      </c>
      <c r="AF26" s="1" t="s">
        <v>133</v>
      </c>
      <c r="AG26" s="1"/>
      <c r="AH26" s="1">
        <v>2011</v>
      </c>
      <c r="AI26" s="1">
        <v>0</v>
      </c>
      <c r="AJ26" s="1" t="s">
        <v>134</v>
      </c>
      <c r="AK26" s="1">
        <v>3</v>
      </c>
      <c r="AL26" s="1" t="s">
        <v>42</v>
      </c>
      <c r="AM26" s="1" t="s">
        <v>48</v>
      </c>
      <c r="AN26" s="1">
        <v>8.2582607269287095E-2</v>
      </c>
      <c r="AO26" s="1">
        <v>7.5762720245893797E-2</v>
      </c>
      <c r="AP26" s="1">
        <v>7.5762720245893797E-2</v>
      </c>
    </row>
    <row r="27" spans="1:42" customFormat="1" hidden="1" x14ac:dyDescent="0.35">
      <c r="C27" s="1">
        <v>1</v>
      </c>
      <c r="D27" s="1"/>
      <c r="E27" s="1"/>
      <c r="F27" s="1">
        <v>26</v>
      </c>
      <c r="G27" s="1" t="s">
        <v>124</v>
      </c>
      <c r="H27" s="1" t="s">
        <v>42</v>
      </c>
      <c r="I27" s="1" t="s">
        <v>42</v>
      </c>
      <c r="J27" s="1" t="s">
        <v>42</v>
      </c>
      <c r="K27" s="1" t="s">
        <v>42</v>
      </c>
      <c r="L27" s="1" t="s">
        <v>54</v>
      </c>
      <c r="M27" s="1"/>
      <c r="N27" s="1">
        <v>1</v>
      </c>
      <c r="O27" s="1" t="s">
        <v>42</v>
      </c>
      <c r="P27" s="1">
        <v>0</v>
      </c>
      <c r="Q27" s="1">
        <v>9</v>
      </c>
      <c r="R27" s="1" t="s">
        <v>42</v>
      </c>
      <c r="S27" s="1">
        <v>2</v>
      </c>
      <c r="T27" s="1" t="s">
        <v>42</v>
      </c>
      <c r="U27" s="1" t="s">
        <v>42</v>
      </c>
      <c r="V27" s="1">
        <v>103678</v>
      </c>
      <c r="W27" s="1" t="s">
        <v>42</v>
      </c>
      <c r="X27" s="1">
        <v>8562</v>
      </c>
      <c r="Y27" s="1" t="s">
        <v>42</v>
      </c>
      <c r="Z27" s="1" t="s">
        <v>42</v>
      </c>
      <c r="AA27" s="1" t="s">
        <v>42</v>
      </c>
      <c r="AB27" s="1" t="s">
        <v>42</v>
      </c>
      <c r="AC27" s="1">
        <v>8.2582607269287092</v>
      </c>
      <c r="AD27" s="1" t="s">
        <v>42</v>
      </c>
      <c r="AE27" s="1" t="s">
        <v>42</v>
      </c>
      <c r="AF27" s="1" t="s">
        <v>135</v>
      </c>
      <c r="AG27" s="1"/>
      <c r="AH27" s="1">
        <v>2011</v>
      </c>
      <c r="AI27" s="1">
        <v>0</v>
      </c>
      <c r="AJ27" s="1" t="s">
        <v>134</v>
      </c>
      <c r="AK27" s="1">
        <v>1</v>
      </c>
      <c r="AL27" s="1" t="s">
        <v>42</v>
      </c>
      <c r="AM27" s="1" t="s">
        <v>48</v>
      </c>
      <c r="AN27" s="1">
        <v>8.2582607269287095E-2</v>
      </c>
      <c r="AO27" s="1">
        <v>7.5762720245893797E-2</v>
      </c>
      <c r="AP27" s="1">
        <v>7.5762720245893797E-2</v>
      </c>
    </row>
    <row r="28" spans="1:42" customFormat="1" hidden="1" x14ac:dyDescent="0.35">
      <c r="C28" s="1">
        <v>1</v>
      </c>
      <c r="D28" s="1"/>
      <c r="E28" s="1"/>
      <c r="F28" s="1">
        <v>27</v>
      </c>
      <c r="G28" s="1" t="s">
        <v>124</v>
      </c>
      <c r="H28" s="1" t="s">
        <v>42</v>
      </c>
      <c r="I28" s="1" t="s">
        <v>42</v>
      </c>
      <c r="J28" s="1" t="s">
        <v>42</v>
      </c>
      <c r="K28" s="1" t="s">
        <v>42</v>
      </c>
      <c r="L28" s="1" t="s">
        <v>54</v>
      </c>
      <c r="M28" s="1"/>
      <c r="N28" s="1">
        <v>1</v>
      </c>
      <c r="O28" s="1" t="s">
        <v>42</v>
      </c>
      <c r="P28" s="1">
        <v>0</v>
      </c>
      <c r="Q28" s="1">
        <v>0</v>
      </c>
      <c r="R28" s="1" t="s">
        <v>42</v>
      </c>
      <c r="S28" s="1">
        <v>1</v>
      </c>
      <c r="T28" s="1" t="s">
        <v>42</v>
      </c>
      <c r="U28" s="1" t="s">
        <v>42</v>
      </c>
      <c r="V28" s="1">
        <v>109722</v>
      </c>
      <c r="W28" s="1" t="s">
        <v>42</v>
      </c>
      <c r="X28" s="1">
        <v>7614</v>
      </c>
      <c r="Y28" s="1" t="s">
        <v>42</v>
      </c>
      <c r="Z28" s="1" t="s">
        <v>42</v>
      </c>
      <c r="AA28" s="1" t="s">
        <v>42</v>
      </c>
      <c r="AB28" s="1" t="s">
        <v>42</v>
      </c>
      <c r="AC28" s="1">
        <v>6.9393558502197301</v>
      </c>
      <c r="AD28" s="1" t="s">
        <v>42</v>
      </c>
      <c r="AE28" s="1" t="s">
        <v>42</v>
      </c>
      <c r="AF28" s="1" t="s">
        <v>136</v>
      </c>
      <c r="AG28" s="1"/>
      <c r="AH28" s="1">
        <v>2011</v>
      </c>
      <c r="AI28" s="1">
        <v>0</v>
      </c>
      <c r="AJ28" s="1" t="s">
        <v>134</v>
      </c>
      <c r="AK28" s="1">
        <v>0</v>
      </c>
      <c r="AL28" s="1" t="s">
        <v>42</v>
      </c>
      <c r="AM28" s="1" t="s">
        <v>48</v>
      </c>
      <c r="AN28" s="1">
        <v>6.9393558502197306E-2</v>
      </c>
      <c r="AO28" s="1">
        <v>6.4578092540599402E-2</v>
      </c>
      <c r="AP28" s="1">
        <v>6.4578092540599402E-2</v>
      </c>
    </row>
    <row r="29" spans="1:42" customFormat="1" hidden="1" x14ac:dyDescent="0.35">
      <c r="C29" s="1">
        <v>1</v>
      </c>
      <c r="D29" s="1"/>
      <c r="E29" s="1"/>
      <c r="F29" s="1">
        <v>28</v>
      </c>
      <c r="G29" s="1" t="s">
        <v>124</v>
      </c>
      <c r="H29" s="1" t="s">
        <v>42</v>
      </c>
      <c r="I29" s="1" t="s">
        <v>42</v>
      </c>
      <c r="J29" s="1" t="s">
        <v>42</v>
      </c>
      <c r="K29" s="1" t="s">
        <v>42</v>
      </c>
      <c r="L29" s="1" t="s">
        <v>54</v>
      </c>
      <c r="M29" s="1"/>
      <c r="N29" s="1">
        <v>1</v>
      </c>
      <c r="O29" s="1" t="s">
        <v>42</v>
      </c>
      <c r="P29" s="1">
        <v>0</v>
      </c>
      <c r="Q29" s="1">
        <v>9</v>
      </c>
      <c r="R29" s="1" t="s">
        <v>42</v>
      </c>
      <c r="S29" s="1">
        <v>2</v>
      </c>
      <c r="T29" s="1" t="s">
        <v>42</v>
      </c>
      <c r="U29" s="1" t="s">
        <v>42</v>
      </c>
      <c r="V29" s="1">
        <v>592</v>
      </c>
      <c r="W29" s="1" t="s">
        <v>42</v>
      </c>
      <c r="X29" s="1">
        <v>19</v>
      </c>
      <c r="Y29" s="1" t="s">
        <v>42</v>
      </c>
      <c r="Z29" s="1" t="s">
        <v>42</v>
      </c>
      <c r="AA29" s="1" t="s">
        <v>42</v>
      </c>
      <c r="AB29" s="1" t="s">
        <v>42</v>
      </c>
      <c r="AC29" s="1">
        <v>3.2094595432281499</v>
      </c>
      <c r="AD29" s="1" t="s">
        <v>42</v>
      </c>
      <c r="AE29" s="1" t="s">
        <v>42</v>
      </c>
      <c r="AF29" s="1" t="s">
        <v>137</v>
      </c>
      <c r="AG29" s="1"/>
      <c r="AH29" s="1">
        <v>2011</v>
      </c>
      <c r="AI29" s="1">
        <v>0</v>
      </c>
      <c r="AJ29" s="1" t="s">
        <v>134</v>
      </c>
      <c r="AK29" s="1">
        <v>0</v>
      </c>
      <c r="AL29" s="1" t="s">
        <v>42</v>
      </c>
      <c r="AM29" s="1" t="s">
        <v>48</v>
      </c>
      <c r="AN29" s="1">
        <v>3.2094595432281499E-2</v>
      </c>
      <c r="AO29" s="1">
        <v>3.10645323763197E-2</v>
      </c>
      <c r="AP29" s="1">
        <v>3.10645323763197E-2</v>
      </c>
    </row>
    <row r="30" spans="1:42" customFormat="1" hidden="1" x14ac:dyDescent="0.35">
      <c r="C30" s="1">
        <v>1</v>
      </c>
      <c r="D30" s="1"/>
      <c r="E30" s="1"/>
      <c r="F30" s="1">
        <v>29</v>
      </c>
      <c r="G30" s="1" t="s">
        <v>124</v>
      </c>
      <c r="H30" s="1" t="s">
        <v>42</v>
      </c>
      <c r="I30" s="1" t="s">
        <v>42</v>
      </c>
      <c r="J30" s="1" t="s">
        <v>42</v>
      </c>
      <c r="K30" s="1" t="s">
        <v>42</v>
      </c>
      <c r="L30" s="1" t="s">
        <v>54</v>
      </c>
      <c r="M30" s="1"/>
      <c r="N30" s="1">
        <v>1</v>
      </c>
      <c r="O30" s="1" t="s">
        <v>42</v>
      </c>
      <c r="P30" s="1">
        <v>0</v>
      </c>
      <c r="Q30" s="1">
        <v>9</v>
      </c>
      <c r="R30" s="1" t="s">
        <v>42</v>
      </c>
      <c r="S30" s="1">
        <v>3</v>
      </c>
      <c r="T30" s="1" t="s">
        <v>42</v>
      </c>
      <c r="U30" s="1" t="s">
        <v>42</v>
      </c>
      <c r="V30" s="1">
        <v>939</v>
      </c>
      <c r="W30" s="1" t="s">
        <v>42</v>
      </c>
      <c r="X30" s="1">
        <v>34</v>
      </c>
      <c r="Y30" s="1" t="s">
        <v>42</v>
      </c>
      <c r="Z30" s="1" t="s">
        <v>42</v>
      </c>
      <c r="AA30" s="1" t="s">
        <v>42</v>
      </c>
      <c r="AB30" s="1" t="s">
        <v>42</v>
      </c>
      <c r="AC30" s="1">
        <v>3.6208732128143302</v>
      </c>
      <c r="AD30" s="1" t="s">
        <v>42</v>
      </c>
      <c r="AE30" s="1" t="s">
        <v>42</v>
      </c>
      <c r="AF30" s="1" t="s">
        <v>138</v>
      </c>
      <c r="AG30" s="1"/>
      <c r="AH30" s="1">
        <v>2011</v>
      </c>
      <c r="AI30" s="1">
        <v>0</v>
      </c>
      <c r="AJ30" s="1" t="s">
        <v>134</v>
      </c>
      <c r="AK30" s="1">
        <v>4</v>
      </c>
      <c r="AL30" s="1" t="s">
        <v>42</v>
      </c>
      <c r="AM30" s="1" t="s">
        <v>48</v>
      </c>
      <c r="AN30" s="1">
        <v>3.6208732128143302E-2</v>
      </c>
      <c r="AO30" s="1">
        <v>3.48976598458157E-2</v>
      </c>
      <c r="AP30" s="1">
        <v>3.48976598458157E-2</v>
      </c>
    </row>
    <row r="31" spans="1:42" customFormat="1" hidden="1" x14ac:dyDescent="0.35">
      <c r="C31" s="1">
        <v>1</v>
      </c>
      <c r="D31" s="1"/>
      <c r="E31" s="1"/>
      <c r="F31" s="1">
        <v>30</v>
      </c>
      <c r="G31" s="1" t="s">
        <v>124</v>
      </c>
      <c r="H31" s="1" t="s">
        <v>42</v>
      </c>
      <c r="I31" s="1" t="s">
        <v>42</v>
      </c>
      <c r="J31" s="1" t="s">
        <v>42</v>
      </c>
      <c r="K31" s="1" t="s">
        <v>42</v>
      </c>
      <c r="L31" s="1" t="s">
        <v>54</v>
      </c>
      <c r="M31" s="1"/>
      <c r="N31" s="1">
        <v>1</v>
      </c>
      <c r="O31" s="1" t="s">
        <v>42</v>
      </c>
      <c r="P31" s="1">
        <v>0</v>
      </c>
      <c r="Q31" s="1">
        <v>1</v>
      </c>
      <c r="R31" s="1" t="s">
        <v>42</v>
      </c>
      <c r="S31" s="1">
        <v>6</v>
      </c>
      <c r="T31" s="1" t="s">
        <v>42</v>
      </c>
      <c r="U31" s="1" t="s">
        <v>42</v>
      </c>
      <c r="V31" s="1">
        <v>111767</v>
      </c>
      <c r="W31" s="1" t="s">
        <v>42</v>
      </c>
      <c r="X31" s="1">
        <v>7872</v>
      </c>
      <c r="Y31" s="1" t="s">
        <v>42</v>
      </c>
      <c r="Z31" s="1" t="s">
        <v>42</v>
      </c>
      <c r="AA31" s="1" t="s">
        <v>42</v>
      </c>
      <c r="AB31" s="1" t="s">
        <v>42</v>
      </c>
      <c r="AC31" s="1">
        <v>7.0432238578796396</v>
      </c>
      <c r="AD31" s="1" t="s">
        <v>42</v>
      </c>
      <c r="AE31" s="1" t="s">
        <v>42</v>
      </c>
      <c r="AF31" s="1" t="s">
        <v>139</v>
      </c>
      <c r="AG31" s="1"/>
      <c r="AH31" s="1">
        <v>2011</v>
      </c>
      <c r="AI31" s="1">
        <v>0</v>
      </c>
      <c r="AJ31" s="1" t="s">
        <v>134</v>
      </c>
      <c r="AK31" s="1">
        <v>1</v>
      </c>
      <c r="AL31" s="1" t="s">
        <v>42</v>
      </c>
      <c r="AM31" s="1" t="s">
        <v>48</v>
      </c>
      <c r="AN31" s="1">
        <v>7.0432238578796394E-2</v>
      </c>
      <c r="AO31" s="1">
        <v>6.5471538347575894E-2</v>
      </c>
      <c r="AP31" s="1">
        <v>6.5471538347575894E-2</v>
      </c>
    </row>
    <row r="32" spans="1:42" customFormat="1" hidden="1" x14ac:dyDescent="0.35">
      <c r="C32" s="1">
        <v>1</v>
      </c>
      <c r="D32" s="1"/>
      <c r="E32" s="1" t="s">
        <v>868</v>
      </c>
      <c r="F32" s="1">
        <v>31</v>
      </c>
      <c r="G32" s="1" t="s">
        <v>124</v>
      </c>
      <c r="H32" s="1" t="s">
        <v>42</v>
      </c>
      <c r="I32" s="1" t="s">
        <v>42</v>
      </c>
      <c r="J32" s="1" t="s">
        <v>42</v>
      </c>
      <c r="K32" s="1" t="s">
        <v>42</v>
      </c>
      <c r="L32" s="1" t="s">
        <v>54</v>
      </c>
      <c r="M32" s="1"/>
      <c r="N32" s="1">
        <v>1</v>
      </c>
      <c r="O32" s="1" t="s">
        <v>42</v>
      </c>
      <c r="P32" s="1">
        <v>0</v>
      </c>
      <c r="Q32" s="1">
        <v>1</v>
      </c>
      <c r="R32" s="1" t="s">
        <v>42</v>
      </c>
      <c r="S32" s="1">
        <v>4</v>
      </c>
      <c r="T32" s="1" t="s">
        <v>42</v>
      </c>
      <c r="U32" s="1" t="s">
        <v>42</v>
      </c>
      <c r="V32" s="1">
        <v>13215</v>
      </c>
      <c r="W32" s="1" t="s">
        <v>42</v>
      </c>
      <c r="X32" s="1">
        <v>777</v>
      </c>
      <c r="Y32" s="1" t="s">
        <v>42</v>
      </c>
      <c r="Z32" s="1" t="s">
        <v>42</v>
      </c>
      <c r="AA32" s="1" t="s">
        <v>42</v>
      </c>
      <c r="AB32" s="1" t="s">
        <v>42</v>
      </c>
      <c r="AC32" s="1">
        <v>5.8796820640564</v>
      </c>
      <c r="AD32" s="1" t="s">
        <v>42</v>
      </c>
      <c r="AE32" s="1" t="s">
        <v>42</v>
      </c>
      <c r="AF32" s="1" t="s">
        <v>140</v>
      </c>
      <c r="AG32" s="1"/>
      <c r="AH32" s="1">
        <v>2011</v>
      </c>
      <c r="AI32" s="1">
        <v>0</v>
      </c>
      <c r="AJ32" s="1" t="s">
        <v>134</v>
      </c>
      <c r="AK32" s="1">
        <v>1</v>
      </c>
      <c r="AL32" s="1" t="s">
        <v>42</v>
      </c>
      <c r="AM32" s="1" t="s">
        <v>48</v>
      </c>
      <c r="AN32" s="1">
        <v>5.8796820640563997E-2</v>
      </c>
      <c r="AO32" s="1">
        <v>5.5339754523125298E-2</v>
      </c>
      <c r="AP32" s="1">
        <v>5.5339754523125298E-2</v>
      </c>
    </row>
    <row r="33" spans="1:42" customFormat="1" hidden="1" x14ac:dyDescent="0.35">
      <c r="C33" s="1">
        <v>1</v>
      </c>
      <c r="D33" s="1"/>
      <c r="E33" s="1"/>
      <c r="F33" s="1">
        <v>32</v>
      </c>
      <c r="G33" s="1" t="s">
        <v>124</v>
      </c>
      <c r="H33" s="1" t="s">
        <v>42</v>
      </c>
      <c r="I33" s="1" t="s">
        <v>42</v>
      </c>
      <c r="J33" s="1" t="s">
        <v>42</v>
      </c>
      <c r="K33" s="1" t="s">
        <v>42</v>
      </c>
      <c r="L33" s="1" t="s">
        <v>54</v>
      </c>
      <c r="M33" s="1"/>
      <c r="N33" s="1">
        <v>1</v>
      </c>
      <c r="O33" s="1" t="s">
        <v>42</v>
      </c>
      <c r="P33" s="1">
        <v>0</v>
      </c>
      <c r="Q33" s="1">
        <v>9</v>
      </c>
      <c r="R33" s="1" t="s">
        <v>42</v>
      </c>
      <c r="S33" s="1">
        <v>1</v>
      </c>
      <c r="T33" s="1" t="s">
        <v>42</v>
      </c>
      <c r="U33" s="1" t="s">
        <v>42</v>
      </c>
      <c r="V33" s="1">
        <v>6270</v>
      </c>
      <c r="W33" s="1" t="s">
        <v>42</v>
      </c>
      <c r="X33" s="1">
        <v>265</v>
      </c>
      <c r="Y33" s="1" t="s">
        <v>42</v>
      </c>
      <c r="Z33" s="1" t="s">
        <v>42</v>
      </c>
      <c r="AA33" s="1" t="s">
        <v>42</v>
      </c>
      <c r="AB33" s="1" t="s">
        <v>42</v>
      </c>
      <c r="AC33" s="1">
        <v>4.2264752388000497</v>
      </c>
      <c r="AD33" s="1" t="s">
        <v>42</v>
      </c>
      <c r="AE33" s="1" t="s">
        <v>42</v>
      </c>
      <c r="AF33" s="1" t="s">
        <v>141</v>
      </c>
      <c r="AG33" s="1"/>
      <c r="AH33" s="1">
        <v>2011</v>
      </c>
      <c r="AI33" s="1">
        <v>0</v>
      </c>
      <c r="AJ33" s="1" t="s">
        <v>134</v>
      </c>
      <c r="AK33" s="1">
        <v>1</v>
      </c>
      <c r="AL33" s="1" t="s">
        <v>42</v>
      </c>
      <c r="AM33" s="1" t="s">
        <v>48</v>
      </c>
      <c r="AN33" s="1">
        <v>4.2264752388000502E-2</v>
      </c>
      <c r="AO33" s="1">
        <v>4.04784430935815E-2</v>
      </c>
      <c r="AP33" s="1">
        <v>4.04784430935815E-2</v>
      </c>
    </row>
    <row r="34" spans="1:42" customFormat="1" hidden="1" x14ac:dyDescent="0.35">
      <c r="C34" s="1">
        <v>1</v>
      </c>
      <c r="D34" s="1"/>
      <c r="E34" s="1"/>
      <c r="F34" s="1">
        <v>33</v>
      </c>
      <c r="G34" s="1" t="s">
        <v>124</v>
      </c>
      <c r="H34" s="1" t="s">
        <v>42</v>
      </c>
      <c r="I34" s="1" t="s">
        <v>42</v>
      </c>
      <c r="J34" s="1" t="s">
        <v>42</v>
      </c>
      <c r="K34" s="1" t="s">
        <v>42</v>
      </c>
      <c r="L34" s="1" t="s">
        <v>54</v>
      </c>
      <c r="M34" s="1"/>
      <c r="N34" s="1">
        <v>1</v>
      </c>
      <c r="O34" s="1" t="s">
        <v>42</v>
      </c>
      <c r="P34" s="1">
        <v>0</v>
      </c>
      <c r="Q34" s="1">
        <v>1</v>
      </c>
      <c r="R34" s="1" t="s">
        <v>42</v>
      </c>
      <c r="S34" s="1">
        <v>2</v>
      </c>
      <c r="T34" s="1" t="s">
        <v>42</v>
      </c>
      <c r="U34" s="1" t="s">
        <v>42</v>
      </c>
      <c r="V34" s="1">
        <v>112386</v>
      </c>
      <c r="W34" s="1" t="s">
        <v>42</v>
      </c>
      <c r="X34" s="1">
        <v>8949</v>
      </c>
      <c r="Y34" s="1" t="s">
        <v>42</v>
      </c>
      <c r="Z34" s="1" t="s">
        <v>42</v>
      </c>
      <c r="AA34" s="1" t="s">
        <v>42</v>
      </c>
      <c r="AB34" s="1" t="s">
        <v>42</v>
      </c>
      <c r="AC34" s="1">
        <v>7.9627356529235804</v>
      </c>
      <c r="AD34" s="1" t="s">
        <v>42</v>
      </c>
      <c r="AE34" s="1" t="s">
        <v>42</v>
      </c>
      <c r="AF34" s="1" t="s">
        <v>142</v>
      </c>
      <c r="AG34" s="1"/>
      <c r="AH34" s="1">
        <v>2011</v>
      </c>
      <c r="AI34" s="1">
        <v>0</v>
      </c>
      <c r="AJ34" s="1" t="s">
        <v>134</v>
      </c>
      <c r="AK34" s="1">
        <v>3</v>
      </c>
      <c r="AL34" s="1" t="s">
        <v>42</v>
      </c>
      <c r="AM34" s="1" t="s">
        <v>48</v>
      </c>
      <c r="AN34" s="1">
        <v>7.9627356529235804E-2</v>
      </c>
      <c r="AO34" s="1">
        <v>7.3286840621401797E-2</v>
      </c>
      <c r="AP34" s="1">
        <v>7.3286840621401797E-2</v>
      </c>
    </row>
    <row r="35" spans="1:42" customFormat="1" hidden="1" x14ac:dyDescent="0.35">
      <c r="C35" s="1">
        <v>1</v>
      </c>
      <c r="D35" s="1"/>
      <c r="E35" s="1"/>
      <c r="F35" s="1">
        <v>34</v>
      </c>
      <c r="G35" s="1" t="s">
        <v>124</v>
      </c>
      <c r="H35" s="1" t="s">
        <v>42</v>
      </c>
      <c r="I35" s="1" t="s">
        <v>42</v>
      </c>
      <c r="J35" s="1" t="s">
        <v>42</v>
      </c>
      <c r="K35" s="1" t="s">
        <v>42</v>
      </c>
      <c r="L35" s="1" t="s">
        <v>54</v>
      </c>
      <c r="M35" s="1"/>
      <c r="N35" s="1">
        <v>1</v>
      </c>
      <c r="O35" s="1" t="s">
        <v>42</v>
      </c>
      <c r="P35" s="1">
        <v>0</v>
      </c>
      <c r="Q35" s="1">
        <v>0</v>
      </c>
      <c r="R35" s="1" t="s">
        <v>42</v>
      </c>
      <c r="S35" s="1">
        <v>6</v>
      </c>
      <c r="T35" s="1" t="s">
        <v>42</v>
      </c>
      <c r="U35" s="1" t="s">
        <v>42</v>
      </c>
      <c r="V35" s="1">
        <v>8969</v>
      </c>
      <c r="W35" s="1" t="s">
        <v>42</v>
      </c>
      <c r="X35" s="1">
        <v>677</v>
      </c>
      <c r="Y35" s="1" t="s">
        <v>42</v>
      </c>
      <c r="Z35" s="1" t="s">
        <v>42</v>
      </c>
      <c r="AA35" s="1" t="s">
        <v>42</v>
      </c>
      <c r="AB35" s="1" t="s">
        <v>42</v>
      </c>
      <c r="AC35" s="1">
        <v>7.5482215881347701</v>
      </c>
      <c r="AD35" s="1" t="s">
        <v>42</v>
      </c>
      <c r="AE35" s="1" t="s">
        <v>42</v>
      </c>
      <c r="AF35" s="1" t="s">
        <v>143</v>
      </c>
      <c r="AG35" s="1"/>
      <c r="AH35" s="1">
        <v>2011</v>
      </c>
      <c r="AI35" s="1">
        <v>0</v>
      </c>
      <c r="AJ35" s="1" t="s">
        <v>134</v>
      </c>
      <c r="AK35" s="1">
        <v>1</v>
      </c>
      <c r="AL35" s="1" t="s">
        <v>42</v>
      </c>
      <c r="AM35" s="1" t="s">
        <v>48</v>
      </c>
      <c r="AN35" s="1">
        <v>7.5482215881347695E-2</v>
      </c>
      <c r="AO35" s="1">
        <v>6.9784650966989298E-2</v>
      </c>
      <c r="AP35" s="1">
        <v>6.9784650966989298E-2</v>
      </c>
    </row>
    <row r="36" spans="1:42" customFormat="1" hidden="1" x14ac:dyDescent="0.35">
      <c r="C36" s="1">
        <v>1</v>
      </c>
      <c r="D36" s="1"/>
      <c r="E36" s="1"/>
      <c r="F36" s="1">
        <v>35</v>
      </c>
      <c r="G36" s="1" t="s">
        <v>124</v>
      </c>
      <c r="H36" s="1" t="s">
        <v>42</v>
      </c>
      <c r="I36" s="1" t="s">
        <v>42</v>
      </c>
      <c r="J36" s="1" t="s">
        <v>42</v>
      </c>
      <c r="K36" s="1" t="s">
        <v>42</v>
      </c>
      <c r="L36" s="1" t="s">
        <v>54</v>
      </c>
      <c r="M36" s="1"/>
      <c r="N36" s="1">
        <v>1</v>
      </c>
      <c r="O36" s="1" t="s">
        <v>42</v>
      </c>
      <c r="P36" s="1">
        <v>0</v>
      </c>
      <c r="Q36" s="1">
        <v>9</v>
      </c>
      <c r="R36" s="1" t="s">
        <v>42</v>
      </c>
      <c r="S36" s="1">
        <v>2</v>
      </c>
      <c r="T36" s="1" t="s">
        <v>42</v>
      </c>
      <c r="U36" s="1" t="s">
        <v>42</v>
      </c>
      <c r="V36" s="1">
        <v>1953</v>
      </c>
      <c r="W36" s="1" t="s">
        <v>42</v>
      </c>
      <c r="X36" s="1">
        <v>159</v>
      </c>
      <c r="Y36" s="1" t="s">
        <v>42</v>
      </c>
      <c r="Z36" s="1" t="s">
        <v>42</v>
      </c>
      <c r="AA36" s="1" t="s">
        <v>42</v>
      </c>
      <c r="AB36" s="1" t="s">
        <v>42</v>
      </c>
      <c r="AC36" s="1">
        <v>8.1413211822509801</v>
      </c>
      <c r="AD36" s="1" t="s">
        <v>42</v>
      </c>
      <c r="AE36" s="1" t="s">
        <v>42</v>
      </c>
      <c r="AF36" s="1" t="s">
        <v>144</v>
      </c>
      <c r="AG36" s="1"/>
      <c r="AH36" s="1">
        <v>2011</v>
      </c>
      <c r="AI36" s="1">
        <v>0</v>
      </c>
      <c r="AJ36" s="1" t="s">
        <v>134</v>
      </c>
      <c r="AK36" s="1">
        <v>3</v>
      </c>
      <c r="AL36" s="1" t="s">
        <v>42</v>
      </c>
      <c r="AM36" s="1" t="s">
        <v>48</v>
      </c>
      <c r="AN36" s="1">
        <v>8.1413211822509796E-2</v>
      </c>
      <c r="AO36" s="1">
        <v>7.4785100763252899E-2</v>
      </c>
      <c r="AP36" s="1">
        <v>7.4785100763252899E-2</v>
      </c>
    </row>
    <row r="37" spans="1:42" customFormat="1" hidden="1" x14ac:dyDescent="0.35">
      <c r="C37" s="1">
        <v>1</v>
      </c>
      <c r="D37" s="1"/>
      <c r="E37" s="1"/>
      <c r="F37" s="1">
        <v>36</v>
      </c>
      <c r="G37" s="1" t="s">
        <v>124</v>
      </c>
      <c r="H37" s="1" t="s">
        <v>42</v>
      </c>
      <c r="I37" s="1" t="s">
        <v>42</v>
      </c>
      <c r="J37" s="1" t="s">
        <v>42</v>
      </c>
      <c r="K37" s="1" t="s">
        <v>42</v>
      </c>
      <c r="L37" s="1" t="s">
        <v>54</v>
      </c>
      <c r="M37" s="1"/>
      <c r="N37" s="1" t="s">
        <v>42</v>
      </c>
      <c r="O37" s="1" t="s">
        <v>42</v>
      </c>
      <c r="P37" s="1">
        <v>0</v>
      </c>
      <c r="Q37" s="1">
        <v>0</v>
      </c>
      <c r="R37" s="1" t="s">
        <v>42</v>
      </c>
      <c r="S37" s="1">
        <v>3</v>
      </c>
      <c r="T37" s="1" t="s">
        <v>42</v>
      </c>
      <c r="U37" s="1" t="s">
        <v>42</v>
      </c>
      <c r="V37" s="1">
        <v>3329</v>
      </c>
      <c r="W37" s="1" t="s">
        <v>42</v>
      </c>
      <c r="X37" s="1">
        <v>464</v>
      </c>
      <c r="Y37" s="1" t="s">
        <v>42</v>
      </c>
      <c r="Z37" s="1" t="s">
        <v>42</v>
      </c>
      <c r="AA37" s="1" t="s">
        <v>42</v>
      </c>
      <c r="AB37" s="1" t="s">
        <v>42</v>
      </c>
      <c r="AC37" s="1">
        <v>13.9381198883057</v>
      </c>
      <c r="AD37" s="1" t="s">
        <v>42</v>
      </c>
      <c r="AE37" s="1" t="s">
        <v>42</v>
      </c>
      <c r="AF37" s="1" t="s">
        <v>145</v>
      </c>
      <c r="AG37" s="1"/>
      <c r="AH37" s="1">
        <v>2011</v>
      </c>
      <c r="AI37" s="1">
        <v>0</v>
      </c>
      <c r="AJ37" s="1" t="s">
        <v>134</v>
      </c>
      <c r="AK37" s="1">
        <v>0</v>
      </c>
      <c r="AL37" s="1" t="s">
        <v>42</v>
      </c>
      <c r="AM37" s="1" t="s">
        <v>48</v>
      </c>
      <c r="AN37" s="1">
        <v>0.139381198883057</v>
      </c>
      <c r="AO37" s="1">
        <v>0.11995408028097899</v>
      </c>
      <c r="AP37" s="1">
        <v>0.11995408028097899</v>
      </c>
    </row>
    <row r="38" spans="1:42" customFormat="1" hidden="1" x14ac:dyDescent="0.35">
      <c r="C38" s="1">
        <v>1</v>
      </c>
      <c r="D38" s="1"/>
      <c r="E38" s="1"/>
      <c r="F38" s="1">
        <v>37</v>
      </c>
      <c r="G38" s="1" t="s">
        <v>124</v>
      </c>
      <c r="H38" s="1" t="s">
        <v>42</v>
      </c>
      <c r="I38" s="1" t="s">
        <v>42</v>
      </c>
      <c r="J38" s="1" t="s">
        <v>42</v>
      </c>
      <c r="K38" s="1" t="s">
        <v>42</v>
      </c>
      <c r="L38" s="1" t="s">
        <v>54</v>
      </c>
      <c r="M38" s="1"/>
      <c r="N38" s="1">
        <v>1</v>
      </c>
      <c r="O38" s="1" t="s">
        <v>42</v>
      </c>
      <c r="P38" s="1">
        <v>0</v>
      </c>
      <c r="Q38" s="1">
        <v>1</v>
      </c>
      <c r="R38" s="1" t="s">
        <v>42</v>
      </c>
      <c r="S38" s="1">
        <v>6</v>
      </c>
      <c r="T38" s="1" t="s">
        <v>42</v>
      </c>
      <c r="U38" s="1" t="s">
        <v>42</v>
      </c>
      <c r="V38" s="1">
        <v>109705</v>
      </c>
      <c r="W38" s="1" t="s">
        <v>42</v>
      </c>
      <c r="X38" s="1">
        <v>7769</v>
      </c>
      <c r="Y38" s="1" t="s">
        <v>42</v>
      </c>
      <c r="Z38" s="1" t="s">
        <v>42</v>
      </c>
      <c r="AA38" s="1" t="s">
        <v>42</v>
      </c>
      <c r="AB38" s="1" t="s">
        <v>42</v>
      </c>
      <c r="AC38" s="1">
        <v>7.0817189216613796</v>
      </c>
      <c r="AD38" s="1" t="s">
        <v>42</v>
      </c>
      <c r="AE38" s="1" t="s">
        <v>42</v>
      </c>
      <c r="AF38" s="1" t="s">
        <v>146</v>
      </c>
      <c r="AG38" s="1"/>
      <c r="AH38" s="1">
        <v>2011</v>
      </c>
      <c r="AI38" s="1">
        <v>0</v>
      </c>
      <c r="AJ38" s="1" t="s">
        <v>134</v>
      </c>
      <c r="AK38" s="1">
        <v>3</v>
      </c>
      <c r="AL38" s="1" t="s">
        <v>42</v>
      </c>
      <c r="AM38" s="1" t="s">
        <v>48</v>
      </c>
      <c r="AN38" s="1">
        <v>7.0817189216613799E-2</v>
      </c>
      <c r="AO38" s="1">
        <v>6.58021149280721E-2</v>
      </c>
      <c r="AP38" s="1">
        <v>6.58021149280721E-2</v>
      </c>
    </row>
    <row r="39" spans="1:42" customFormat="1" hidden="1" x14ac:dyDescent="0.35">
      <c r="C39" s="1">
        <v>1</v>
      </c>
      <c r="D39" s="1"/>
      <c r="E39" s="1"/>
      <c r="F39" s="1">
        <v>38</v>
      </c>
      <c r="G39" s="1" t="s">
        <v>124</v>
      </c>
      <c r="H39" s="1" t="s">
        <v>42</v>
      </c>
      <c r="I39" s="1" t="s">
        <v>42</v>
      </c>
      <c r="J39" s="1" t="s">
        <v>42</v>
      </c>
      <c r="K39" s="1" t="s">
        <v>42</v>
      </c>
      <c r="L39" s="1" t="s">
        <v>54</v>
      </c>
      <c r="M39" s="1"/>
      <c r="N39" s="1" t="s">
        <v>42</v>
      </c>
      <c r="O39" s="1" t="s">
        <v>42</v>
      </c>
      <c r="P39" s="1">
        <v>0</v>
      </c>
      <c r="Q39" s="1">
        <v>9</v>
      </c>
      <c r="R39" s="1" t="s">
        <v>42</v>
      </c>
      <c r="S39" s="1">
        <v>3</v>
      </c>
      <c r="T39" s="1" t="s">
        <v>42</v>
      </c>
      <c r="U39" s="1" t="s">
        <v>42</v>
      </c>
      <c r="V39" s="1">
        <v>1208</v>
      </c>
      <c r="W39" s="1" t="s">
        <v>42</v>
      </c>
      <c r="X39" s="1">
        <v>79</v>
      </c>
      <c r="Y39" s="1" t="s">
        <v>42</v>
      </c>
      <c r="Z39" s="1" t="s">
        <v>42</v>
      </c>
      <c r="AA39" s="1" t="s">
        <v>42</v>
      </c>
      <c r="AB39" s="1" t="s">
        <v>42</v>
      </c>
      <c r="AC39" s="1">
        <v>6.5397353172302202</v>
      </c>
      <c r="AD39" s="1" t="s">
        <v>42</v>
      </c>
      <c r="AE39" s="1" t="s">
        <v>42</v>
      </c>
      <c r="AF39" s="1" t="s">
        <v>147</v>
      </c>
      <c r="AG39" s="1"/>
      <c r="AH39" s="1">
        <v>2011</v>
      </c>
      <c r="AI39" s="1">
        <v>0</v>
      </c>
      <c r="AJ39" s="1" t="s">
        <v>134</v>
      </c>
      <c r="AK39" s="1">
        <v>4</v>
      </c>
      <c r="AL39" s="1" t="s">
        <v>42</v>
      </c>
      <c r="AM39" s="1" t="s">
        <v>48</v>
      </c>
      <c r="AN39" s="1">
        <v>6.5397353172302206E-2</v>
      </c>
      <c r="AO39" s="1">
        <v>6.1120539370359397E-2</v>
      </c>
      <c r="AP39" s="1">
        <v>6.1120539370359397E-2</v>
      </c>
    </row>
    <row r="40" spans="1:42" customFormat="1" hidden="1" x14ac:dyDescent="0.35">
      <c r="C40" s="1">
        <v>1</v>
      </c>
      <c r="D40" s="1"/>
      <c r="E40" s="1"/>
      <c r="F40" s="1">
        <v>39</v>
      </c>
      <c r="G40" s="1" t="s">
        <v>124</v>
      </c>
      <c r="H40" s="1" t="s">
        <v>42</v>
      </c>
      <c r="I40" s="1" t="s">
        <v>42</v>
      </c>
      <c r="J40" s="1" t="s">
        <v>42</v>
      </c>
      <c r="K40" s="1" t="s">
        <v>42</v>
      </c>
      <c r="L40" s="1" t="s">
        <v>54</v>
      </c>
      <c r="M40" s="1"/>
      <c r="N40" s="1" t="s">
        <v>42</v>
      </c>
      <c r="O40" s="1" t="s">
        <v>42</v>
      </c>
      <c r="P40" s="1">
        <v>0</v>
      </c>
      <c r="Q40" s="1">
        <v>0</v>
      </c>
      <c r="R40" s="1" t="s">
        <v>42</v>
      </c>
      <c r="S40" s="1">
        <v>3</v>
      </c>
      <c r="T40" s="1" t="s">
        <v>42</v>
      </c>
      <c r="U40" s="1" t="s">
        <v>42</v>
      </c>
      <c r="V40" s="1">
        <v>6181</v>
      </c>
      <c r="W40" s="1" t="s">
        <v>42</v>
      </c>
      <c r="X40" s="1">
        <v>608</v>
      </c>
      <c r="Y40" s="1" t="s">
        <v>42</v>
      </c>
      <c r="Z40" s="1" t="s">
        <v>42</v>
      </c>
      <c r="AA40" s="1" t="s">
        <v>42</v>
      </c>
      <c r="AB40" s="1" t="s">
        <v>42</v>
      </c>
      <c r="AC40" s="1">
        <v>9.8365964889526403</v>
      </c>
      <c r="AD40" s="1" t="s">
        <v>42</v>
      </c>
      <c r="AE40" s="1" t="s">
        <v>42</v>
      </c>
      <c r="AF40" s="1" t="s">
        <v>148</v>
      </c>
      <c r="AG40" s="1"/>
      <c r="AH40" s="1">
        <v>2011</v>
      </c>
      <c r="AI40" s="1">
        <v>0</v>
      </c>
      <c r="AJ40" s="1" t="s">
        <v>134</v>
      </c>
      <c r="AK40" s="1">
        <v>0</v>
      </c>
      <c r="AL40" s="1" t="s">
        <v>42</v>
      </c>
      <c r="AM40" s="1" t="s">
        <v>48</v>
      </c>
      <c r="AN40" s="1">
        <v>9.8365964889526397E-2</v>
      </c>
      <c r="AO40" s="1">
        <v>8.8690101840878902E-2</v>
      </c>
      <c r="AP40" s="1">
        <v>8.8690101840878902E-2</v>
      </c>
    </row>
    <row r="41" spans="1:42" customFormat="1" x14ac:dyDescent="0.35">
      <c r="A41">
        <v>1</v>
      </c>
      <c r="B41">
        <v>2</v>
      </c>
      <c r="C41" s="1">
        <v>0</v>
      </c>
      <c r="D41" s="1"/>
      <c r="E41" s="1"/>
      <c r="F41" s="1">
        <v>40</v>
      </c>
      <c r="G41" s="1" t="s">
        <v>124</v>
      </c>
      <c r="H41" s="1" t="s">
        <v>149</v>
      </c>
      <c r="I41" s="1" t="s">
        <v>150</v>
      </c>
      <c r="J41" s="1" t="s">
        <v>151</v>
      </c>
      <c r="K41" s="1" t="s">
        <v>152</v>
      </c>
      <c r="L41" s="1" t="s">
        <v>54</v>
      </c>
      <c r="M41" s="1" t="s">
        <v>41</v>
      </c>
      <c r="N41" s="1">
        <v>1</v>
      </c>
      <c r="O41" s="1" t="s">
        <v>42</v>
      </c>
      <c r="P41" s="1">
        <v>1</v>
      </c>
      <c r="Q41" s="1">
        <v>1</v>
      </c>
      <c r="R41" s="1" t="s">
        <v>43</v>
      </c>
      <c r="S41" s="1">
        <v>6</v>
      </c>
      <c r="T41" s="1" t="s">
        <v>43</v>
      </c>
      <c r="U41" s="1">
        <v>1463847.45762712</v>
      </c>
      <c r="V41" s="1">
        <v>1463847.45762712</v>
      </c>
      <c r="W41" s="1">
        <v>1463847.45762712</v>
      </c>
      <c r="X41" s="1">
        <v>86367</v>
      </c>
      <c r="Y41" s="1">
        <v>77288</v>
      </c>
      <c r="Z41" s="1">
        <v>9079</v>
      </c>
      <c r="AA41" s="1" t="s">
        <v>45</v>
      </c>
      <c r="AB41" s="1" t="s">
        <v>45</v>
      </c>
      <c r="AC41" s="1">
        <v>5.9</v>
      </c>
      <c r="AD41" s="1" t="s">
        <v>42</v>
      </c>
      <c r="AE41" s="1" t="s">
        <v>42</v>
      </c>
      <c r="AF41" s="1" t="s">
        <v>153</v>
      </c>
      <c r="AG41" s="1">
        <v>2012</v>
      </c>
      <c r="AH41" s="1">
        <v>2012</v>
      </c>
      <c r="AI41" s="1">
        <v>1</v>
      </c>
      <c r="AJ41" s="1" t="s">
        <v>154</v>
      </c>
      <c r="AK41" s="1">
        <v>1</v>
      </c>
      <c r="AL41" s="1">
        <v>1</v>
      </c>
      <c r="AM41" s="1" t="s">
        <v>48</v>
      </c>
      <c r="AN41" s="1">
        <v>5.8999999999999997E-2</v>
      </c>
      <c r="AO41" s="1">
        <v>5.5518999999999999E-2</v>
      </c>
      <c r="AP41" s="1">
        <v>5.5518999999999999E-2</v>
      </c>
    </row>
    <row r="42" spans="1:42" customFormat="1" hidden="1" x14ac:dyDescent="0.35">
      <c r="C42" s="1">
        <v>1</v>
      </c>
      <c r="D42" s="1"/>
      <c r="E42" s="1"/>
      <c r="F42" s="1">
        <v>41</v>
      </c>
      <c r="G42" s="1" t="s">
        <v>124</v>
      </c>
      <c r="H42" s="1" t="s">
        <v>42</v>
      </c>
      <c r="I42" s="1" t="s">
        <v>42</v>
      </c>
      <c r="J42" s="1" t="s">
        <v>42</v>
      </c>
      <c r="K42" s="1" t="s">
        <v>42</v>
      </c>
      <c r="L42" s="1" t="s">
        <v>42</v>
      </c>
      <c r="M42" s="1"/>
      <c r="N42" s="1" t="s">
        <v>42</v>
      </c>
      <c r="O42" s="1" t="s">
        <v>42</v>
      </c>
      <c r="P42" s="1">
        <v>0</v>
      </c>
      <c r="Q42" s="1">
        <v>1</v>
      </c>
      <c r="R42" s="1" t="s">
        <v>42</v>
      </c>
      <c r="S42" s="1">
        <v>3</v>
      </c>
      <c r="T42" s="1" t="s">
        <v>42</v>
      </c>
      <c r="U42" s="1" t="s">
        <v>42</v>
      </c>
      <c r="V42" s="1">
        <v>6510</v>
      </c>
      <c r="W42" s="1" t="s">
        <v>42</v>
      </c>
      <c r="X42" s="1">
        <v>547</v>
      </c>
      <c r="Y42" s="1" t="s">
        <v>42</v>
      </c>
      <c r="Z42" s="1" t="s">
        <v>42</v>
      </c>
      <c r="AA42" s="1" t="s">
        <v>42</v>
      </c>
      <c r="AB42" s="1" t="s">
        <v>42</v>
      </c>
      <c r="AC42" s="1">
        <v>8.4024581909179705</v>
      </c>
      <c r="AD42" s="1" t="s">
        <v>42</v>
      </c>
      <c r="AE42" s="1" t="s">
        <v>42</v>
      </c>
      <c r="AF42" s="1" t="s">
        <v>155</v>
      </c>
      <c r="AG42" s="1"/>
      <c r="AH42" s="1">
        <v>2012</v>
      </c>
      <c r="AI42" s="1">
        <v>0</v>
      </c>
      <c r="AJ42" s="1" t="s">
        <v>154</v>
      </c>
      <c r="AK42" s="1">
        <v>3</v>
      </c>
      <c r="AL42" s="1" t="s">
        <v>42</v>
      </c>
      <c r="AM42" s="1" t="s">
        <v>48</v>
      </c>
      <c r="AN42" s="1">
        <v>8.4024581909179705E-2</v>
      </c>
      <c r="AO42" s="1">
        <v>7.6964451544167298E-2</v>
      </c>
      <c r="AP42" s="1">
        <v>7.6964451544167298E-2</v>
      </c>
    </row>
    <row r="43" spans="1:42" customFormat="1" hidden="1" x14ac:dyDescent="0.35">
      <c r="C43" s="1">
        <v>1</v>
      </c>
      <c r="D43" s="1"/>
      <c r="E43" s="1"/>
      <c r="F43" s="1">
        <v>42</v>
      </c>
      <c r="G43" s="1" t="s">
        <v>124</v>
      </c>
      <c r="H43" s="1" t="s">
        <v>42</v>
      </c>
      <c r="I43" s="1" t="s">
        <v>42</v>
      </c>
      <c r="J43" s="1" t="s">
        <v>42</v>
      </c>
      <c r="K43" s="1" t="s">
        <v>42</v>
      </c>
      <c r="L43" s="1" t="s">
        <v>54</v>
      </c>
      <c r="M43" s="1"/>
      <c r="N43" s="1">
        <v>1</v>
      </c>
      <c r="O43" s="1" t="s">
        <v>42</v>
      </c>
      <c r="P43" s="1">
        <v>0</v>
      </c>
      <c r="Q43" s="1">
        <v>0</v>
      </c>
      <c r="R43" s="1" t="s">
        <v>42</v>
      </c>
      <c r="S43" s="1">
        <v>2</v>
      </c>
      <c r="T43" s="1" t="s">
        <v>42</v>
      </c>
      <c r="U43" s="1" t="s">
        <v>42</v>
      </c>
      <c r="V43" s="1">
        <v>1031</v>
      </c>
      <c r="W43" s="1" t="s">
        <v>42</v>
      </c>
      <c r="X43" s="1">
        <v>147</v>
      </c>
      <c r="Y43" s="1" t="s">
        <v>42</v>
      </c>
      <c r="Z43" s="1" t="s">
        <v>42</v>
      </c>
      <c r="AA43" s="1" t="s">
        <v>42</v>
      </c>
      <c r="AB43" s="1" t="s">
        <v>42</v>
      </c>
      <c r="AC43" s="1">
        <v>14.258002281189</v>
      </c>
      <c r="AD43" s="1" t="s">
        <v>42</v>
      </c>
      <c r="AE43" s="1" t="s">
        <v>42</v>
      </c>
      <c r="AF43" s="1" t="s">
        <v>156</v>
      </c>
      <c r="AG43" s="1"/>
      <c r="AH43" s="1">
        <v>2012</v>
      </c>
      <c r="AI43" s="1">
        <v>0</v>
      </c>
      <c r="AJ43" s="1" t="s">
        <v>154</v>
      </c>
      <c r="AK43" s="1">
        <v>0</v>
      </c>
      <c r="AL43" s="1" t="s">
        <v>42</v>
      </c>
      <c r="AM43" s="1" t="s">
        <v>48</v>
      </c>
      <c r="AN43" s="1">
        <v>0.14258002281189</v>
      </c>
      <c r="AO43" s="1">
        <v>0.122250959906851</v>
      </c>
      <c r="AP43" s="1">
        <v>0.122250959906851</v>
      </c>
    </row>
    <row r="44" spans="1:42" customFormat="1" hidden="1" x14ac:dyDescent="0.35">
      <c r="C44" s="1">
        <v>1</v>
      </c>
      <c r="D44" s="1"/>
      <c r="E44" s="1"/>
      <c r="F44" s="1">
        <v>43</v>
      </c>
      <c r="G44" s="1" t="s">
        <v>124</v>
      </c>
      <c r="H44" s="1" t="s">
        <v>42</v>
      </c>
      <c r="I44" s="1" t="s">
        <v>42</v>
      </c>
      <c r="J44" s="1" t="s">
        <v>42</v>
      </c>
      <c r="K44" s="1" t="s">
        <v>42</v>
      </c>
      <c r="L44" s="1" t="s">
        <v>40</v>
      </c>
      <c r="M44" s="1"/>
      <c r="N44" s="1">
        <v>1</v>
      </c>
      <c r="O44" s="1" t="s">
        <v>42</v>
      </c>
      <c r="P44" s="1">
        <v>0</v>
      </c>
      <c r="Q44" s="1">
        <v>1</v>
      </c>
      <c r="R44" s="1" t="s">
        <v>42</v>
      </c>
      <c r="S44" s="1">
        <v>2</v>
      </c>
      <c r="T44" s="1" t="s">
        <v>42</v>
      </c>
      <c r="U44" s="1" t="s">
        <v>42</v>
      </c>
      <c r="V44" s="1" t="s">
        <v>42</v>
      </c>
      <c r="W44" s="1" t="s">
        <v>42</v>
      </c>
      <c r="X44" s="1" t="s">
        <v>42</v>
      </c>
      <c r="Y44" s="1" t="s">
        <v>42</v>
      </c>
      <c r="Z44" s="1" t="s">
        <v>42</v>
      </c>
      <c r="AA44" s="1" t="s">
        <v>42</v>
      </c>
      <c r="AB44" s="1" t="s">
        <v>42</v>
      </c>
      <c r="AC44" s="1">
        <v>10.5</v>
      </c>
      <c r="AD44" s="1" t="s">
        <v>42</v>
      </c>
      <c r="AE44" s="1" t="s">
        <v>42</v>
      </c>
      <c r="AF44" s="1" t="s">
        <v>157</v>
      </c>
      <c r="AG44" s="1"/>
      <c r="AH44" s="1">
        <v>2012</v>
      </c>
      <c r="AI44" s="1">
        <v>0</v>
      </c>
      <c r="AJ44" s="1" t="s">
        <v>154</v>
      </c>
      <c r="AK44" s="1">
        <v>1</v>
      </c>
      <c r="AL44" s="1" t="s">
        <v>42</v>
      </c>
      <c r="AM44" s="1" t="s">
        <v>48</v>
      </c>
      <c r="AN44" s="1">
        <v>0.105</v>
      </c>
      <c r="AO44" s="1">
        <v>9.3975000000000003E-2</v>
      </c>
      <c r="AP44" s="1">
        <v>9.3975000000000003E-2</v>
      </c>
    </row>
    <row r="45" spans="1:42" customFormat="1" hidden="1" x14ac:dyDescent="0.35">
      <c r="C45" s="1">
        <v>1</v>
      </c>
      <c r="D45" s="1"/>
      <c r="E45" s="1"/>
      <c r="F45" s="1">
        <v>44</v>
      </c>
      <c r="G45" s="1" t="s">
        <v>124</v>
      </c>
      <c r="H45" s="1" t="s">
        <v>42</v>
      </c>
      <c r="I45" s="1" t="s">
        <v>42</v>
      </c>
      <c r="J45" s="1" t="s">
        <v>42</v>
      </c>
      <c r="K45" s="1" t="s">
        <v>42</v>
      </c>
      <c r="L45" s="1" t="s">
        <v>63</v>
      </c>
      <c r="M45" s="1"/>
      <c r="N45" s="1">
        <v>1</v>
      </c>
      <c r="O45" s="1" t="s">
        <v>42</v>
      </c>
      <c r="P45" s="1">
        <v>0</v>
      </c>
      <c r="Q45" s="1">
        <v>0</v>
      </c>
      <c r="R45" s="1" t="s">
        <v>42</v>
      </c>
      <c r="S45" s="1">
        <v>6</v>
      </c>
      <c r="T45" s="1" t="s">
        <v>42</v>
      </c>
      <c r="U45" s="1" t="s">
        <v>42</v>
      </c>
      <c r="V45" s="1">
        <v>367425</v>
      </c>
      <c r="W45" s="1" t="s">
        <v>42</v>
      </c>
      <c r="X45" s="1">
        <v>19153</v>
      </c>
      <c r="Y45" s="1" t="s">
        <v>42</v>
      </c>
      <c r="Z45" s="1" t="s">
        <v>42</v>
      </c>
      <c r="AA45" s="1" t="s">
        <v>42</v>
      </c>
      <c r="AB45" s="1" t="s">
        <v>42</v>
      </c>
      <c r="AC45" s="1">
        <v>5.2127647399902299</v>
      </c>
      <c r="AD45" s="1" t="s">
        <v>42</v>
      </c>
      <c r="AE45" s="1" t="s">
        <v>42</v>
      </c>
      <c r="AF45" s="1" t="s">
        <v>158</v>
      </c>
      <c r="AG45" s="1"/>
      <c r="AH45" s="1">
        <v>2012</v>
      </c>
      <c r="AI45" s="1">
        <v>0</v>
      </c>
      <c r="AJ45" s="1" t="s">
        <v>154</v>
      </c>
      <c r="AK45" s="1">
        <v>1</v>
      </c>
      <c r="AL45" s="1" t="s">
        <v>42</v>
      </c>
      <c r="AM45" s="1" t="s">
        <v>48</v>
      </c>
      <c r="AN45" s="1">
        <v>5.2127647399902298E-2</v>
      </c>
      <c r="AO45" s="1">
        <v>4.94103557764538E-2</v>
      </c>
      <c r="AP45" s="1">
        <v>4.94103557764538E-2</v>
      </c>
    </row>
    <row r="46" spans="1:42" customFormat="1" hidden="1" x14ac:dyDescent="0.35">
      <c r="C46" s="1">
        <v>1</v>
      </c>
      <c r="D46" s="1"/>
      <c r="E46" s="1"/>
      <c r="F46" s="1">
        <v>45</v>
      </c>
      <c r="G46" s="1" t="s">
        <v>124</v>
      </c>
      <c r="H46" s="1" t="s">
        <v>42</v>
      </c>
      <c r="I46" s="1" t="s">
        <v>42</v>
      </c>
      <c r="J46" s="1" t="s">
        <v>42</v>
      </c>
      <c r="K46" s="1" t="s">
        <v>42</v>
      </c>
      <c r="L46" s="1" t="s">
        <v>54</v>
      </c>
      <c r="M46" s="1"/>
      <c r="N46" s="1">
        <v>1</v>
      </c>
      <c r="O46" s="1" t="s">
        <v>42</v>
      </c>
      <c r="P46" s="1">
        <v>0</v>
      </c>
      <c r="Q46" s="1">
        <v>0</v>
      </c>
      <c r="R46" s="1" t="s">
        <v>42</v>
      </c>
      <c r="S46" s="1">
        <v>6</v>
      </c>
      <c r="T46" s="1" t="s">
        <v>42</v>
      </c>
      <c r="U46" s="1" t="s">
        <v>42</v>
      </c>
      <c r="V46" s="1">
        <v>14196</v>
      </c>
      <c r="W46" s="1" t="s">
        <v>42</v>
      </c>
      <c r="X46" s="1">
        <v>586</v>
      </c>
      <c r="Y46" s="1" t="s">
        <v>42</v>
      </c>
      <c r="Z46" s="1" t="s">
        <v>42</v>
      </c>
      <c r="AA46" s="1" t="s">
        <v>42</v>
      </c>
      <c r="AB46" s="1" t="s">
        <v>42</v>
      </c>
      <c r="AC46" s="1">
        <v>4.1279234886169398</v>
      </c>
      <c r="AD46" s="1" t="s">
        <v>42</v>
      </c>
      <c r="AE46" s="1" t="s">
        <v>42</v>
      </c>
      <c r="AF46" s="1" t="s">
        <v>159</v>
      </c>
      <c r="AG46" s="1"/>
      <c r="AH46" s="1">
        <v>2012</v>
      </c>
      <c r="AI46" s="1">
        <v>0</v>
      </c>
      <c r="AJ46" s="1" t="s">
        <v>154</v>
      </c>
      <c r="AK46" s="1">
        <v>1</v>
      </c>
      <c r="AL46" s="1" t="s">
        <v>42</v>
      </c>
      <c r="AM46" s="1" t="s">
        <v>48</v>
      </c>
      <c r="AN46" s="1">
        <v>4.12792348861694E-2</v>
      </c>
      <c r="AO46" s="1">
        <v>3.9575259653381899E-2</v>
      </c>
      <c r="AP46" s="1">
        <v>3.9575259653381899E-2</v>
      </c>
    </row>
    <row r="47" spans="1:42" customFormat="1" hidden="1" x14ac:dyDescent="0.35">
      <c r="C47" s="1">
        <v>1</v>
      </c>
      <c r="D47" s="1"/>
      <c r="E47" s="1"/>
      <c r="F47" s="1">
        <v>46</v>
      </c>
      <c r="G47" s="1" t="s">
        <v>124</v>
      </c>
      <c r="H47" s="1" t="s">
        <v>42</v>
      </c>
      <c r="I47" s="1" t="s">
        <v>42</v>
      </c>
      <c r="J47" s="1" t="s">
        <v>42</v>
      </c>
      <c r="K47" s="1" t="s">
        <v>42</v>
      </c>
      <c r="L47" s="1" t="s">
        <v>54</v>
      </c>
      <c r="M47" s="1"/>
      <c r="N47" s="1" t="s">
        <v>42</v>
      </c>
      <c r="O47" s="1" t="s">
        <v>42</v>
      </c>
      <c r="P47" s="1">
        <v>0</v>
      </c>
      <c r="Q47" s="1">
        <v>0</v>
      </c>
      <c r="R47" s="1" t="s">
        <v>42</v>
      </c>
      <c r="S47" s="1">
        <v>3</v>
      </c>
      <c r="T47" s="1" t="s">
        <v>42</v>
      </c>
      <c r="U47" s="1" t="s">
        <v>42</v>
      </c>
      <c r="V47" s="1">
        <v>4090</v>
      </c>
      <c r="W47" s="1" t="s">
        <v>42</v>
      </c>
      <c r="X47" s="1">
        <v>261</v>
      </c>
      <c r="Y47" s="1" t="s">
        <v>42</v>
      </c>
      <c r="Z47" s="1" t="s">
        <v>42</v>
      </c>
      <c r="AA47" s="1" t="s">
        <v>42</v>
      </c>
      <c r="AB47" s="1" t="s">
        <v>42</v>
      </c>
      <c r="AC47" s="1">
        <v>6.3814182281494096</v>
      </c>
      <c r="AD47" s="1" t="s">
        <v>42</v>
      </c>
      <c r="AE47" s="1" t="s">
        <v>42</v>
      </c>
      <c r="AF47" s="1" t="s">
        <v>160</v>
      </c>
      <c r="AG47" s="1"/>
      <c r="AH47" s="1">
        <v>2012</v>
      </c>
      <c r="AI47" s="1">
        <v>0</v>
      </c>
      <c r="AJ47" s="1" t="s">
        <v>154</v>
      </c>
      <c r="AK47" s="1">
        <v>0</v>
      </c>
      <c r="AL47" s="1" t="s">
        <v>42</v>
      </c>
      <c r="AM47" s="1" t="s">
        <v>48</v>
      </c>
      <c r="AN47" s="1">
        <v>6.3814182281494103E-2</v>
      </c>
      <c r="AO47" s="1">
        <v>5.9741932421238299E-2</v>
      </c>
      <c r="AP47" s="1">
        <v>5.9741932421238299E-2</v>
      </c>
    </row>
    <row r="48" spans="1:42" customFormat="1" x14ac:dyDescent="0.35">
      <c r="A48">
        <v>1</v>
      </c>
      <c r="B48">
        <v>2</v>
      </c>
      <c r="C48" s="1">
        <v>0</v>
      </c>
      <c r="D48" s="1"/>
      <c r="E48" s="1"/>
      <c r="F48" s="1">
        <v>47</v>
      </c>
      <c r="G48" s="1" t="s">
        <v>124</v>
      </c>
      <c r="H48" s="1" t="s">
        <v>149</v>
      </c>
      <c r="I48" s="1" t="s">
        <v>150</v>
      </c>
      <c r="J48" s="1" t="s">
        <v>151</v>
      </c>
      <c r="K48" s="1" t="s">
        <v>152</v>
      </c>
      <c r="L48" s="1" t="s">
        <v>54</v>
      </c>
      <c r="M48" s="1" t="s">
        <v>41</v>
      </c>
      <c r="N48" s="1">
        <v>1</v>
      </c>
      <c r="O48" s="1" t="s">
        <v>42</v>
      </c>
      <c r="P48" s="1">
        <v>1</v>
      </c>
      <c r="Q48" s="1">
        <v>1</v>
      </c>
      <c r="R48" s="1" t="s">
        <v>43</v>
      </c>
      <c r="S48" s="1">
        <v>6</v>
      </c>
      <c r="T48" s="1" t="s">
        <v>43</v>
      </c>
      <c r="U48" s="1">
        <v>1451169.49152542</v>
      </c>
      <c r="V48" s="1">
        <v>1451169.49152542</v>
      </c>
      <c r="W48" s="1">
        <v>1451169.49152542</v>
      </c>
      <c r="X48" s="1">
        <v>85619</v>
      </c>
      <c r="Y48" s="1">
        <v>76158</v>
      </c>
      <c r="Z48" s="1">
        <v>9461</v>
      </c>
      <c r="AA48" s="1" t="s">
        <v>45</v>
      </c>
      <c r="AB48" s="1" t="s">
        <v>45</v>
      </c>
      <c r="AC48" s="1">
        <v>5.9</v>
      </c>
      <c r="AD48" s="1" t="s">
        <v>42</v>
      </c>
      <c r="AE48" s="1" t="s">
        <v>42</v>
      </c>
      <c r="AF48" s="1" t="s">
        <v>153</v>
      </c>
      <c r="AG48" s="1">
        <v>2013</v>
      </c>
      <c r="AH48" s="1">
        <v>2013</v>
      </c>
      <c r="AI48" s="1">
        <v>1</v>
      </c>
      <c r="AJ48" s="1" t="s">
        <v>161</v>
      </c>
      <c r="AK48" s="1">
        <v>1</v>
      </c>
      <c r="AL48" s="1">
        <v>1</v>
      </c>
      <c r="AM48" s="1" t="s">
        <v>48</v>
      </c>
      <c r="AN48" s="1">
        <v>5.8999999999999997E-2</v>
      </c>
      <c r="AO48" s="1">
        <v>5.5518999999999999E-2</v>
      </c>
      <c r="AP48" s="1">
        <v>5.5518999999999999E-2</v>
      </c>
    </row>
    <row r="49" spans="1:42" customFormat="1" hidden="1" x14ac:dyDescent="0.35">
      <c r="C49" s="1">
        <v>1</v>
      </c>
      <c r="D49" s="1"/>
      <c r="E49" s="1"/>
      <c r="F49" s="1">
        <v>48</v>
      </c>
      <c r="G49" s="1" t="s">
        <v>124</v>
      </c>
      <c r="H49" s="1" t="s">
        <v>42</v>
      </c>
      <c r="I49" s="1" t="s">
        <v>42</v>
      </c>
      <c r="J49" s="1" t="s">
        <v>42</v>
      </c>
      <c r="K49" s="1" t="s">
        <v>42</v>
      </c>
      <c r="L49" s="1" t="s">
        <v>54</v>
      </c>
      <c r="M49" s="1"/>
      <c r="N49" s="1">
        <v>1</v>
      </c>
      <c r="O49" s="1" t="s">
        <v>42</v>
      </c>
      <c r="P49" s="1">
        <v>0</v>
      </c>
      <c r="Q49" s="1">
        <v>0</v>
      </c>
      <c r="R49" s="1" t="s">
        <v>42</v>
      </c>
      <c r="S49" s="1">
        <v>2</v>
      </c>
      <c r="T49" s="1" t="s">
        <v>42</v>
      </c>
      <c r="U49" s="1" t="s">
        <v>42</v>
      </c>
      <c r="V49" s="1">
        <v>3083</v>
      </c>
      <c r="W49" s="1" t="s">
        <v>42</v>
      </c>
      <c r="X49" s="1">
        <v>261</v>
      </c>
      <c r="Y49" s="1" t="s">
        <v>42</v>
      </c>
      <c r="Z49" s="1" t="s">
        <v>42</v>
      </c>
      <c r="AA49" s="1" t="s">
        <v>42</v>
      </c>
      <c r="AB49" s="1" t="s">
        <v>42</v>
      </c>
      <c r="AC49" s="1">
        <v>8.4657802581787092</v>
      </c>
      <c r="AD49" s="1" t="s">
        <v>42</v>
      </c>
      <c r="AE49" s="1" t="s">
        <v>42</v>
      </c>
      <c r="AF49" s="1" t="s">
        <v>162</v>
      </c>
      <c r="AG49" s="1"/>
      <c r="AH49" s="1">
        <v>2013</v>
      </c>
      <c r="AI49" s="1">
        <v>0</v>
      </c>
      <c r="AJ49" s="1" t="s">
        <v>161</v>
      </c>
      <c r="AK49" s="1">
        <v>0</v>
      </c>
      <c r="AL49" s="1" t="s">
        <v>42</v>
      </c>
      <c r="AM49" s="1" t="s">
        <v>48</v>
      </c>
      <c r="AN49" s="1">
        <v>8.4657802581787095E-2</v>
      </c>
      <c r="AO49" s="1">
        <v>7.7490859043810298E-2</v>
      </c>
      <c r="AP49" s="1">
        <v>7.7490859043810298E-2</v>
      </c>
    </row>
    <row r="50" spans="1:42" customFormat="1" hidden="1" x14ac:dyDescent="0.35">
      <c r="C50" s="1">
        <v>1</v>
      </c>
      <c r="D50" s="1"/>
      <c r="E50" s="1"/>
      <c r="F50" s="1">
        <v>49</v>
      </c>
      <c r="G50" s="1" t="s">
        <v>124</v>
      </c>
      <c r="H50" s="1" t="s">
        <v>42</v>
      </c>
      <c r="I50" s="1" t="s">
        <v>42</v>
      </c>
      <c r="J50" s="1" t="s">
        <v>42</v>
      </c>
      <c r="K50" s="1" t="s">
        <v>42</v>
      </c>
      <c r="L50" s="1" t="s">
        <v>54</v>
      </c>
      <c r="M50" s="1"/>
      <c r="N50" s="1">
        <v>1</v>
      </c>
      <c r="O50" s="1" t="s">
        <v>42</v>
      </c>
      <c r="P50" s="1">
        <v>0</v>
      </c>
      <c r="Q50" s="1">
        <v>0</v>
      </c>
      <c r="R50" s="1" t="s">
        <v>42</v>
      </c>
      <c r="S50" s="1">
        <v>3</v>
      </c>
      <c r="T50" s="1" t="s">
        <v>42</v>
      </c>
      <c r="U50" s="1" t="s">
        <v>42</v>
      </c>
      <c r="V50" s="1">
        <v>159334</v>
      </c>
      <c r="W50" s="1" t="s">
        <v>42</v>
      </c>
      <c r="X50" s="1">
        <v>17495</v>
      </c>
      <c r="Y50" s="1" t="s">
        <v>42</v>
      </c>
      <c r="Z50" s="1" t="s">
        <v>42</v>
      </c>
      <c r="AA50" s="1" t="s">
        <v>42</v>
      </c>
      <c r="AB50" s="1" t="s">
        <v>42</v>
      </c>
      <c r="AC50" s="1">
        <v>10.980079650878899</v>
      </c>
      <c r="AD50" s="1" t="s">
        <v>42</v>
      </c>
      <c r="AE50" s="1" t="s">
        <v>42</v>
      </c>
      <c r="AF50" s="1" t="s">
        <v>163</v>
      </c>
      <c r="AG50" s="1"/>
      <c r="AH50" s="1">
        <v>2013</v>
      </c>
      <c r="AI50" s="1">
        <v>0</v>
      </c>
      <c r="AJ50" s="1" t="s">
        <v>161</v>
      </c>
      <c r="AK50" s="1">
        <v>1</v>
      </c>
      <c r="AL50" s="1" t="s">
        <v>42</v>
      </c>
      <c r="AM50" s="1" t="s">
        <v>48</v>
      </c>
      <c r="AN50" s="1">
        <v>0.109800796508789</v>
      </c>
      <c r="AO50" s="1">
        <v>9.7744581594824506E-2</v>
      </c>
      <c r="AP50" s="1">
        <v>9.7744581594824506E-2</v>
      </c>
    </row>
    <row r="51" spans="1:42" customFormat="1" x14ac:dyDescent="0.35">
      <c r="A51">
        <v>1</v>
      </c>
      <c r="B51">
        <v>2</v>
      </c>
      <c r="C51" s="1">
        <v>0</v>
      </c>
      <c r="D51" s="1"/>
      <c r="E51" s="1"/>
      <c r="F51" s="1">
        <v>50</v>
      </c>
      <c r="G51" s="1" t="s">
        <v>124</v>
      </c>
      <c r="H51" s="1" t="s">
        <v>149</v>
      </c>
      <c r="I51" s="1" t="s">
        <v>150</v>
      </c>
      <c r="J51" s="1" t="s">
        <v>151</v>
      </c>
      <c r="K51" s="1" t="s">
        <v>152</v>
      </c>
      <c r="L51" s="1" t="s">
        <v>54</v>
      </c>
      <c r="M51" s="1" t="s">
        <v>41</v>
      </c>
      <c r="N51" s="1">
        <v>1</v>
      </c>
      <c r="O51" s="1" t="s">
        <v>42</v>
      </c>
      <c r="P51" s="1">
        <v>1</v>
      </c>
      <c r="Q51" s="1">
        <v>1</v>
      </c>
      <c r="R51" s="1" t="s">
        <v>43</v>
      </c>
      <c r="S51" s="1">
        <v>6</v>
      </c>
      <c r="T51" s="1" t="s">
        <v>43</v>
      </c>
      <c r="U51" s="1">
        <v>1644305.0847457601</v>
      </c>
      <c r="V51" s="1">
        <v>1644305.0847457601</v>
      </c>
      <c r="W51" s="1">
        <v>1644305.0847457601</v>
      </c>
      <c r="X51" s="1">
        <v>97014</v>
      </c>
      <c r="Y51" s="1">
        <v>86259</v>
      </c>
      <c r="Z51" s="1">
        <v>10755</v>
      </c>
      <c r="AA51" s="1" t="s">
        <v>45</v>
      </c>
      <c r="AB51" s="1" t="s">
        <v>45</v>
      </c>
      <c r="AC51" s="1">
        <v>5.9</v>
      </c>
      <c r="AD51" s="1" t="s">
        <v>42</v>
      </c>
      <c r="AE51" s="1" t="s">
        <v>42</v>
      </c>
      <c r="AF51" s="1" t="s">
        <v>153</v>
      </c>
      <c r="AG51" s="1">
        <v>2014</v>
      </c>
      <c r="AH51" s="1">
        <v>2014</v>
      </c>
      <c r="AI51" s="1">
        <v>1</v>
      </c>
      <c r="AJ51" s="1" t="s">
        <v>164</v>
      </c>
      <c r="AK51" s="1">
        <v>1</v>
      </c>
      <c r="AL51" s="1">
        <v>1</v>
      </c>
      <c r="AM51" s="1" t="s">
        <v>48</v>
      </c>
      <c r="AN51" s="1">
        <v>5.8999999999999997E-2</v>
      </c>
      <c r="AO51" s="1">
        <v>5.5518999999999999E-2</v>
      </c>
      <c r="AP51" s="1">
        <v>5.5518999999999999E-2</v>
      </c>
    </row>
    <row r="52" spans="1:42" customFormat="1" hidden="1" x14ac:dyDescent="0.35">
      <c r="C52" s="1">
        <v>1</v>
      </c>
      <c r="D52" s="1"/>
      <c r="E52" s="1"/>
      <c r="F52" s="1">
        <v>51</v>
      </c>
      <c r="G52" s="1" t="s">
        <v>124</v>
      </c>
      <c r="H52" s="1" t="s">
        <v>42</v>
      </c>
      <c r="I52" s="1" t="s">
        <v>42</v>
      </c>
      <c r="J52" s="1" t="s">
        <v>42</v>
      </c>
      <c r="K52" s="1" t="s">
        <v>42</v>
      </c>
      <c r="L52" s="1" t="s">
        <v>54</v>
      </c>
      <c r="M52" s="1"/>
      <c r="N52" s="1">
        <v>1</v>
      </c>
      <c r="O52" s="1" t="s">
        <v>42</v>
      </c>
      <c r="P52" s="1">
        <v>0</v>
      </c>
      <c r="Q52" s="1">
        <v>0</v>
      </c>
      <c r="R52" s="1" t="s">
        <v>42</v>
      </c>
      <c r="S52" s="1">
        <v>2</v>
      </c>
      <c r="T52" s="1" t="s">
        <v>42</v>
      </c>
      <c r="U52" s="1" t="s">
        <v>42</v>
      </c>
      <c r="V52" s="1">
        <v>3197</v>
      </c>
      <c r="W52" s="1" t="s">
        <v>42</v>
      </c>
      <c r="X52" s="1">
        <v>107</v>
      </c>
      <c r="Y52" s="1" t="s">
        <v>42</v>
      </c>
      <c r="Z52" s="1" t="s">
        <v>42</v>
      </c>
      <c r="AA52" s="1" t="s">
        <v>42</v>
      </c>
      <c r="AB52" s="1" t="s">
        <v>42</v>
      </c>
      <c r="AC52" s="1">
        <v>3.3468875885009801</v>
      </c>
      <c r="AD52" s="1" t="s">
        <v>42</v>
      </c>
      <c r="AE52" s="1" t="s">
        <v>42</v>
      </c>
      <c r="AF52" s="1" t="s">
        <v>165</v>
      </c>
      <c r="AG52" s="1"/>
      <c r="AH52" s="1">
        <v>2014</v>
      </c>
      <c r="AI52" s="1">
        <v>0</v>
      </c>
      <c r="AJ52" s="1" t="s">
        <v>164</v>
      </c>
      <c r="AK52" s="1">
        <v>1</v>
      </c>
      <c r="AL52" s="1" t="s">
        <v>42</v>
      </c>
      <c r="AM52" s="1" t="s">
        <v>48</v>
      </c>
      <c r="AN52" s="1">
        <v>3.3468875885009797E-2</v>
      </c>
      <c r="AO52" s="1">
        <v>3.23487102320036E-2</v>
      </c>
      <c r="AP52" s="1">
        <v>3.23487102320036E-2</v>
      </c>
    </row>
    <row r="53" spans="1:42" customFormat="1" x14ac:dyDescent="0.35">
      <c r="A53">
        <v>1</v>
      </c>
      <c r="B53">
        <v>2</v>
      </c>
      <c r="C53" s="1">
        <v>0</v>
      </c>
      <c r="D53" s="1"/>
      <c r="E53" s="1"/>
      <c r="F53" s="1">
        <v>52</v>
      </c>
      <c r="G53" s="1" t="s">
        <v>124</v>
      </c>
      <c r="H53" s="1" t="s">
        <v>149</v>
      </c>
      <c r="I53" s="1" t="s">
        <v>150</v>
      </c>
      <c r="J53" s="1" t="s">
        <v>151</v>
      </c>
      <c r="K53" s="1" t="s">
        <v>152</v>
      </c>
      <c r="L53" s="1" t="s">
        <v>54</v>
      </c>
      <c r="M53" s="1" t="s">
        <v>41</v>
      </c>
      <c r="N53" s="1">
        <v>1</v>
      </c>
      <c r="O53" s="1" t="s">
        <v>42</v>
      </c>
      <c r="P53" s="1">
        <v>1</v>
      </c>
      <c r="Q53" s="1">
        <v>1</v>
      </c>
      <c r="R53" s="1" t="s">
        <v>43</v>
      </c>
      <c r="S53" s="1">
        <v>6</v>
      </c>
      <c r="T53" s="1" t="s">
        <v>43</v>
      </c>
      <c r="U53" s="1">
        <v>1452786.8852458999</v>
      </c>
      <c r="V53" s="1">
        <v>1452786.8852458999</v>
      </c>
      <c r="W53" s="1">
        <v>1452786.8852458999</v>
      </c>
      <c r="X53" s="1">
        <v>88620</v>
      </c>
      <c r="Y53" s="1">
        <v>78671</v>
      </c>
      <c r="Z53" s="1">
        <v>9949</v>
      </c>
      <c r="AA53" s="1" t="s">
        <v>45</v>
      </c>
      <c r="AB53" s="1" t="s">
        <v>45</v>
      </c>
      <c r="AC53" s="1">
        <v>6.1</v>
      </c>
      <c r="AD53" s="1" t="s">
        <v>42</v>
      </c>
      <c r="AE53" s="1" t="s">
        <v>42</v>
      </c>
      <c r="AF53" s="1" t="s">
        <v>153</v>
      </c>
      <c r="AG53" s="1">
        <v>2015</v>
      </c>
      <c r="AH53" s="1">
        <v>2015</v>
      </c>
      <c r="AI53" s="1">
        <v>1</v>
      </c>
      <c r="AJ53" s="1" t="s">
        <v>166</v>
      </c>
      <c r="AK53" s="1">
        <v>1</v>
      </c>
      <c r="AL53" s="1">
        <v>1</v>
      </c>
      <c r="AM53" s="1" t="s">
        <v>48</v>
      </c>
      <c r="AN53" s="1">
        <v>6.0999999999999999E-2</v>
      </c>
      <c r="AO53" s="1">
        <v>5.7278999999999997E-2</v>
      </c>
      <c r="AP53" s="1">
        <v>5.7278999999999997E-2</v>
      </c>
    </row>
    <row r="54" spans="1:42" customFormat="1" x14ac:dyDescent="0.35">
      <c r="A54">
        <v>1</v>
      </c>
      <c r="B54">
        <v>2</v>
      </c>
      <c r="C54" s="1">
        <v>0</v>
      </c>
      <c r="D54" s="1"/>
      <c r="E54" s="1"/>
      <c r="F54" s="1">
        <v>53</v>
      </c>
      <c r="G54" s="1" t="s">
        <v>124</v>
      </c>
      <c r="H54" s="1" t="s">
        <v>149</v>
      </c>
      <c r="I54" s="1" t="s">
        <v>150</v>
      </c>
      <c r="J54" s="1" t="s">
        <v>151</v>
      </c>
      <c r="K54" s="1" t="s">
        <v>152</v>
      </c>
      <c r="L54" s="1" t="s">
        <v>54</v>
      </c>
      <c r="M54" s="1" t="s">
        <v>41</v>
      </c>
      <c r="N54" s="1">
        <v>1</v>
      </c>
      <c r="O54" s="1" t="s">
        <v>42</v>
      </c>
      <c r="P54" s="1">
        <v>1</v>
      </c>
      <c r="Q54" s="1">
        <v>1</v>
      </c>
      <c r="R54" s="1" t="s">
        <v>43</v>
      </c>
      <c r="S54" s="1">
        <v>6</v>
      </c>
      <c r="T54" s="1" t="s">
        <v>43</v>
      </c>
      <c r="U54" s="1">
        <v>1664548.3870967701</v>
      </c>
      <c r="V54" s="1">
        <v>1664548.3870967701</v>
      </c>
      <c r="W54" s="1">
        <v>1664548.3870967701</v>
      </c>
      <c r="X54" s="1">
        <v>103202</v>
      </c>
      <c r="Y54" s="1">
        <v>91633</v>
      </c>
      <c r="Z54" s="1">
        <v>11569</v>
      </c>
      <c r="AA54" s="1" t="s">
        <v>45</v>
      </c>
      <c r="AB54" s="1" t="s">
        <v>45</v>
      </c>
      <c r="AC54" s="1">
        <v>6.2</v>
      </c>
      <c r="AD54" s="1" t="s">
        <v>42</v>
      </c>
      <c r="AE54" s="1" t="s">
        <v>42</v>
      </c>
      <c r="AF54" s="1" t="s">
        <v>153</v>
      </c>
      <c r="AG54" s="1">
        <v>2016</v>
      </c>
      <c r="AH54" s="1">
        <v>2016</v>
      </c>
      <c r="AI54" s="1">
        <v>1</v>
      </c>
      <c r="AJ54" s="1" t="s">
        <v>167</v>
      </c>
      <c r="AK54" s="1">
        <v>1</v>
      </c>
      <c r="AL54" s="1">
        <v>1</v>
      </c>
      <c r="AM54" s="1" t="s">
        <v>48</v>
      </c>
      <c r="AN54" s="1">
        <v>6.2E-2</v>
      </c>
      <c r="AO54" s="1">
        <v>5.8155999999999999E-2</v>
      </c>
      <c r="AP54" s="1">
        <v>5.8155999999999999E-2</v>
      </c>
    </row>
    <row r="55" spans="1:42" customFormat="1" x14ac:dyDescent="0.35">
      <c r="A55">
        <v>1</v>
      </c>
      <c r="B55">
        <v>2</v>
      </c>
      <c r="C55" s="1">
        <v>0</v>
      </c>
      <c r="D55" s="1"/>
      <c r="E55" s="1"/>
      <c r="F55" s="1">
        <v>54</v>
      </c>
      <c r="G55" s="1" t="s">
        <v>124</v>
      </c>
      <c r="H55" s="1" t="s">
        <v>149</v>
      </c>
      <c r="I55" s="1" t="s">
        <v>150</v>
      </c>
      <c r="J55" s="1" t="s">
        <v>151</v>
      </c>
      <c r="K55" s="1" t="s">
        <v>152</v>
      </c>
      <c r="L55" s="1" t="s">
        <v>54</v>
      </c>
      <c r="M55" s="1" t="s">
        <v>41</v>
      </c>
      <c r="N55" s="1">
        <v>1</v>
      </c>
      <c r="O55" s="1" t="s">
        <v>42</v>
      </c>
      <c r="P55" s="1">
        <v>1</v>
      </c>
      <c r="Q55" s="1">
        <v>1</v>
      </c>
      <c r="R55" s="1" t="s">
        <v>43</v>
      </c>
      <c r="S55" s="1">
        <v>6</v>
      </c>
      <c r="T55" s="1" t="s">
        <v>43</v>
      </c>
      <c r="U55" s="1">
        <v>1706564.5161290299</v>
      </c>
      <c r="V55" s="1">
        <v>1706564.5161290299</v>
      </c>
      <c r="W55" s="1">
        <v>1706564.5161290299</v>
      </c>
      <c r="X55" s="1">
        <v>105807</v>
      </c>
      <c r="Y55" s="1">
        <v>94023</v>
      </c>
      <c r="Z55" s="1">
        <v>11784</v>
      </c>
      <c r="AA55" s="1" t="s">
        <v>45</v>
      </c>
      <c r="AB55" s="1" t="s">
        <v>45</v>
      </c>
      <c r="AC55" s="1">
        <v>6.2</v>
      </c>
      <c r="AD55" s="1" t="s">
        <v>42</v>
      </c>
      <c r="AE55" s="1" t="s">
        <v>42</v>
      </c>
      <c r="AF55" s="1" t="s">
        <v>153</v>
      </c>
      <c r="AG55" s="1">
        <v>2017</v>
      </c>
      <c r="AH55" s="1">
        <v>2017</v>
      </c>
      <c r="AI55" s="1">
        <v>1</v>
      </c>
      <c r="AJ55" s="1" t="s">
        <v>168</v>
      </c>
      <c r="AK55" s="1">
        <v>1</v>
      </c>
      <c r="AL55" s="1">
        <v>1</v>
      </c>
      <c r="AM55" s="1" t="s">
        <v>48</v>
      </c>
      <c r="AN55" s="1">
        <v>6.2E-2</v>
      </c>
      <c r="AO55" s="1">
        <v>5.8155999999999999E-2</v>
      </c>
      <c r="AP55" s="1">
        <v>5.8155999999999999E-2</v>
      </c>
    </row>
    <row r="56" spans="1:42" customFormat="1" x14ac:dyDescent="0.35">
      <c r="A56">
        <v>1</v>
      </c>
      <c r="B56">
        <v>2</v>
      </c>
      <c r="C56" s="1">
        <v>0</v>
      </c>
      <c r="D56" s="1"/>
      <c r="E56" s="1"/>
      <c r="F56" s="1">
        <v>55</v>
      </c>
      <c r="G56" s="1" t="s">
        <v>124</v>
      </c>
      <c r="H56" s="1" t="s">
        <v>149</v>
      </c>
      <c r="I56" s="1" t="s">
        <v>150</v>
      </c>
      <c r="J56" s="1" t="s">
        <v>151</v>
      </c>
      <c r="K56" s="1" t="s">
        <v>152</v>
      </c>
      <c r="L56" s="1" t="s">
        <v>54</v>
      </c>
      <c r="M56" s="1" t="s">
        <v>41</v>
      </c>
      <c r="N56" s="1">
        <v>1</v>
      </c>
      <c r="O56" s="1" t="s">
        <v>42</v>
      </c>
      <c r="P56" s="1">
        <v>1</v>
      </c>
      <c r="Q56" s="1">
        <v>1</v>
      </c>
      <c r="R56" s="1" t="s">
        <v>43</v>
      </c>
      <c r="S56" s="1">
        <v>6</v>
      </c>
      <c r="T56" s="1" t="s">
        <v>43</v>
      </c>
      <c r="U56" s="1">
        <v>1540859.375</v>
      </c>
      <c r="V56" s="1">
        <v>1540859.375</v>
      </c>
      <c r="W56" s="1">
        <v>1540859.375</v>
      </c>
      <c r="X56" s="1">
        <v>98615</v>
      </c>
      <c r="Y56" s="1">
        <v>87531</v>
      </c>
      <c r="Z56" s="1">
        <v>11084</v>
      </c>
      <c r="AA56" s="1" t="s">
        <v>45</v>
      </c>
      <c r="AB56" s="1" t="s">
        <v>45</v>
      </c>
      <c r="AC56" s="1">
        <v>6.4</v>
      </c>
      <c r="AD56" s="1" t="s">
        <v>42</v>
      </c>
      <c r="AE56" s="1" t="s">
        <v>42</v>
      </c>
      <c r="AF56" s="1" t="s">
        <v>153</v>
      </c>
      <c r="AG56" s="1">
        <v>2018</v>
      </c>
      <c r="AH56" s="1">
        <v>2018</v>
      </c>
      <c r="AI56" s="1">
        <v>1</v>
      </c>
      <c r="AJ56" s="1" t="s">
        <v>169</v>
      </c>
      <c r="AK56" s="1">
        <v>1</v>
      </c>
      <c r="AL56" s="1">
        <v>1</v>
      </c>
      <c r="AM56" s="1" t="s">
        <v>48</v>
      </c>
      <c r="AN56" s="1">
        <v>6.4000000000000001E-2</v>
      </c>
      <c r="AO56" s="1">
        <v>5.9903999999999999E-2</v>
      </c>
      <c r="AP56" s="1">
        <v>5.9903999999999999E-2</v>
      </c>
    </row>
    <row r="57" spans="1:42" x14ac:dyDescent="0.35">
      <c r="A57" s="6">
        <v>1</v>
      </c>
      <c r="B57" s="6">
        <v>1</v>
      </c>
      <c r="C57" s="7">
        <v>0</v>
      </c>
      <c r="F57" s="7">
        <v>56</v>
      </c>
      <c r="G57" s="7" t="s">
        <v>170</v>
      </c>
      <c r="H57" s="7" t="s">
        <v>171</v>
      </c>
      <c r="I57" s="7" t="s">
        <v>172</v>
      </c>
      <c r="J57" s="7" t="s">
        <v>173</v>
      </c>
      <c r="K57" s="7" t="s">
        <v>174</v>
      </c>
      <c r="L57" s="7" t="s">
        <v>63</v>
      </c>
      <c r="M57" s="7" t="s">
        <v>41</v>
      </c>
      <c r="N57" s="7">
        <v>1</v>
      </c>
      <c r="O57" s="7" t="s">
        <v>42</v>
      </c>
      <c r="P57" s="7">
        <v>1</v>
      </c>
      <c r="Q57" s="7">
        <v>1</v>
      </c>
      <c r="R57" s="7" t="s">
        <v>43</v>
      </c>
      <c r="S57" s="20">
        <v>4</v>
      </c>
      <c r="T57" s="7" t="s">
        <v>44</v>
      </c>
      <c r="U57" s="7">
        <v>2976</v>
      </c>
      <c r="V57" s="7">
        <v>2858</v>
      </c>
      <c r="W57" s="7">
        <v>2858</v>
      </c>
      <c r="X57" s="7">
        <v>397</v>
      </c>
      <c r="Y57" s="7" t="s">
        <v>45</v>
      </c>
      <c r="Z57" s="7" t="s">
        <v>45</v>
      </c>
      <c r="AA57" s="7" t="s">
        <v>45</v>
      </c>
      <c r="AB57" s="7" t="s">
        <v>45</v>
      </c>
      <c r="AC57" s="7">
        <v>13.9</v>
      </c>
      <c r="AD57" s="7" t="s">
        <v>42</v>
      </c>
      <c r="AE57" s="7" t="s">
        <v>42</v>
      </c>
      <c r="AF57" s="7" t="s">
        <v>175</v>
      </c>
      <c r="AG57" s="7">
        <v>2013</v>
      </c>
      <c r="AH57" s="7">
        <v>2013</v>
      </c>
      <c r="AI57" s="7">
        <v>1</v>
      </c>
      <c r="AJ57" s="7" t="s">
        <v>176</v>
      </c>
      <c r="AK57" s="7">
        <v>4</v>
      </c>
      <c r="AL57" s="7">
        <v>1</v>
      </c>
      <c r="AM57" s="7" t="s">
        <v>48</v>
      </c>
      <c r="AN57" s="7">
        <v>0.13900000000000001</v>
      </c>
      <c r="AO57" s="7">
        <v>0.11967899999999999</v>
      </c>
      <c r="AP57" s="7">
        <v>0.11967899999999999</v>
      </c>
    </row>
    <row r="58" spans="1:42" ht="18.75" hidden="1" customHeight="1" x14ac:dyDescent="0.35">
      <c r="A58" s="6">
        <v>0</v>
      </c>
      <c r="B58" s="6">
        <v>2</v>
      </c>
      <c r="C58" s="7">
        <v>0</v>
      </c>
      <c r="E58" s="7" t="s">
        <v>868</v>
      </c>
      <c r="F58" s="7">
        <v>57</v>
      </c>
      <c r="G58" s="7" t="s">
        <v>177</v>
      </c>
      <c r="H58" s="7" t="s">
        <v>42</v>
      </c>
      <c r="I58" s="7" t="s">
        <v>42</v>
      </c>
      <c r="J58" s="7" t="s">
        <v>42</v>
      </c>
      <c r="K58" s="7" t="s">
        <v>42</v>
      </c>
      <c r="L58" s="7" t="s">
        <v>54</v>
      </c>
      <c r="M58" s="7" t="s">
        <v>42</v>
      </c>
      <c r="N58" s="7">
        <v>1</v>
      </c>
      <c r="O58" s="7" t="s">
        <v>42</v>
      </c>
      <c r="P58" s="7">
        <v>0</v>
      </c>
      <c r="Q58" s="7">
        <v>1</v>
      </c>
      <c r="R58" s="7" t="s">
        <v>42</v>
      </c>
      <c r="S58" s="20">
        <v>1</v>
      </c>
      <c r="T58" s="7" t="s">
        <v>42</v>
      </c>
      <c r="U58" s="7" t="s">
        <v>42</v>
      </c>
      <c r="V58" s="7">
        <v>8034</v>
      </c>
      <c r="W58" s="7" t="s">
        <v>42</v>
      </c>
      <c r="X58" s="7">
        <v>835</v>
      </c>
      <c r="Y58" s="7" t="s">
        <v>42</v>
      </c>
      <c r="Z58" s="7" t="s">
        <v>42</v>
      </c>
      <c r="AA58" s="7" t="s">
        <v>42</v>
      </c>
      <c r="AB58" s="7" t="s">
        <v>42</v>
      </c>
      <c r="AC58" s="7">
        <v>10.393328666686999</v>
      </c>
      <c r="AD58" s="7" t="s">
        <v>42</v>
      </c>
      <c r="AE58" s="7" t="s">
        <v>42</v>
      </c>
      <c r="AF58" s="7" t="s">
        <v>829</v>
      </c>
      <c r="AG58" s="7">
        <v>2011</v>
      </c>
      <c r="AH58" s="7">
        <v>2011</v>
      </c>
      <c r="AI58" s="7">
        <v>0</v>
      </c>
      <c r="AJ58" s="7" t="s">
        <v>178</v>
      </c>
      <c r="AK58" s="7">
        <v>1</v>
      </c>
      <c r="AL58" s="7" t="s">
        <v>42</v>
      </c>
      <c r="AM58" s="7" t="s">
        <v>48</v>
      </c>
      <c r="AN58" s="7">
        <v>0.10393328666687</v>
      </c>
      <c r="AO58" s="7">
        <v>9.3131158589492197E-2</v>
      </c>
      <c r="AP58" s="7">
        <v>9.3131158589492197E-2</v>
      </c>
    </row>
    <row r="59" spans="1:42" hidden="1" x14ac:dyDescent="0.35">
      <c r="A59" s="6">
        <v>1</v>
      </c>
      <c r="B59" s="6">
        <v>3</v>
      </c>
      <c r="C59" s="7">
        <v>0</v>
      </c>
      <c r="E59" s="7" t="s">
        <v>883</v>
      </c>
      <c r="F59" s="7">
        <v>58</v>
      </c>
      <c r="G59" s="7" t="s">
        <v>177</v>
      </c>
      <c r="H59" s="7" t="s">
        <v>42</v>
      </c>
      <c r="I59" s="7" t="s">
        <v>42</v>
      </c>
      <c r="J59" s="7" t="s">
        <v>42</v>
      </c>
      <c r="K59" s="7" t="s">
        <v>42</v>
      </c>
      <c r="L59" s="7" t="s">
        <v>54</v>
      </c>
      <c r="M59" s="7" t="s">
        <v>42</v>
      </c>
      <c r="N59" s="7">
        <v>1</v>
      </c>
      <c r="O59" s="7" t="s">
        <v>42</v>
      </c>
      <c r="P59" s="7">
        <v>1</v>
      </c>
      <c r="Q59" s="7">
        <v>0</v>
      </c>
      <c r="R59" s="7" t="s">
        <v>42</v>
      </c>
      <c r="S59" s="20" t="s">
        <v>717</v>
      </c>
      <c r="T59" s="7" t="s">
        <v>42</v>
      </c>
      <c r="U59" s="7" t="s">
        <v>42</v>
      </c>
      <c r="V59" s="7">
        <v>2086</v>
      </c>
      <c r="W59" s="7" t="s">
        <v>42</v>
      </c>
      <c r="X59" s="7">
        <v>293</v>
      </c>
      <c r="Y59" s="7" t="s">
        <v>42</v>
      </c>
      <c r="Z59" s="7" t="s">
        <v>42</v>
      </c>
      <c r="AA59" s="7" t="s">
        <v>42</v>
      </c>
      <c r="AB59" s="7" t="s">
        <v>42</v>
      </c>
      <c r="AC59" s="7">
        <v>14.0460214614868</v>
      </c>
      <c r="AD59" s="7" t="s">
        <v>42</v>
      </c>
      <c r="AE59" s="7" t="s">
        <v>42</v>
      </c>
      <c r="AF59" s="7" t="s">
        <v>179</v>
      </c>
      <c r="AG59" s="7">
        <v>2013</v>
      </c>
      <c r="AH59" s="7">
        <v>2013</v>
      </c>
      <c r="AI59" s="7">
        <v>0</v>
      </c>
      <c r="AJ59" s="7" t="s">
        <v>180</v>
      </c>
      <c r="AK59" s="7">
        <v>3</v>
      </c>
      <c r="AL59" s="7">
        <v>1</v>
      </c>
      <c r="AM59" s="7" t="s">
        <v>48</v>
      </c>
      <c r="AN59" s="7">
        <v>0.14046021461486799</v>
      </c>
      <c r="AO59" s="7">
        <v>0.120731142725213</v>
      </c>
      <c r="AP59" s="7">
        <v>0.120731142725213</v>
      </c>
    </row>
    <row r="60" spans="1:42" x14ac:dyDescent="0.35">
      <c r="A60" s="6">
        <v>1</v>
      </c>
      <c r="B60" s="6">
        <v>1</v>
      </c>
      <c r="C60" s="7">
        <v>0</v>
      </c>
      <c r="F60" s="7">
        <v>59</v>
      </c>
      <c r="G60" s="7" t="s">
        <v>177</v>
      </c>
      <c r="H60" s="7" t="s">
        <v>181</v>
      </c>
      <c r="I60" s="7" t="s">
        <v>182</v>
      </c>
      <c r="J60" s="7" t="s">
        <v>183</v>
      </c>
      <c r="K60" s="7" t="s">
        <v>104</v>
      </c>
      <c r="L60" s="7" t="s">
        <v>54</v>
      </c>
      <c r="M60" s="7" t="s">
        <v>70</v>
      </c>
      <c r="N60" s="7">
        <v>1</v>
      </c>
      <c r="O60" s="7" t="s">
        <v>42</v>
      </c>
      <c r="P60" s="7">
        <v>1</v>
      </c>
      <c r="Q60" s="7">
        <v>0</v>
      </c>
      <c r="R60" s="7" t="s">
        <v>43</v>
      </c>
      <c r="S60" s="20">
        <v>1</v>
      </c>
      <c r="T60" s="7" t="s">
        <v>44</v>
      </c>
      <c r="U60" s="7" t="s">
        <v>42</v>
      </c>
      <c r="V60" s="7" t="s">
        <v>42</v>
      </c>
      <c r="W60" s="7">
        <v>663</v>
      </c>
      <c r="X60" s="7">
        <v>113</v>
      </c>
      <c r="Y60" s="7" t="s">
        <v>45</v>
      </c>
      <c r="Z60" s="7" t="s">
        <v>45</v>
      </c>
      <c r="AA60" s="7" t="s">
        <v>45</v>
      </c>
      <c r="AB60" s="7" t="s">
        <v>45</v>
      </c>
      <c r="AC60" s="7">
        <v>17</v>
      </c>
      <c r="AD60" s="7" t="s">
        <v>42</v>
      </c>
      <c r="AE60" s="7" t="s">
        <v>42</v>
      </c>
      <c r="AF60" s="7" t="s">
        <v>184</v>
      </c>
      <c r="AG60" s="7">
        <v>2017</v>
      </c>
      <c r="AH60" s="7">
        <v>2017</v>
      </c>
      <c r="AI60" s="7">
        <v>1</v>
      </c>
      <c r="AJ60" s="7" t="s">
        <v>185</v>
      </c>
      <c r="AK60" s="7">
        <v>3</v>
      </c>
      <c r="AL60" s="7">
        <v>3</v>
      </c>
      <c r="AM60" s="7" t="s">
        <v>48</v>
      </c>
      <c r="AN60" s="7">
        <v>0.17</v>
      </c>
      <c r="AO60" s="7">
        <v>0.1411</v>
      </c>
      <c r="AP60" s="7">
        <v>0.1411</v>
      </c>
    </row>
    <row r="61" spans="1:42" hidden="1" x14ac:dyDescent="0.35">
      <c r="A61" s="6">
        <v>0</v>
      </c>
      <c r="B61" s="6">
        <v>2</v>
      </c>
      <c r="C61" s="7">
        <v>0</v>
      </c>
      <c r="E61" s="7" t="s">
        <v>868</v>
      </c>
      <c r="F61" s="7">
        <v>60</v>
      </c>
      <c r="G61" s="7" t="s">
        <v>186</v>
      </c>
      <c r="H61" s="7" t="s">
        <v>42</v>
      </c>
      <c r="I61" s="7" t="s">
        <v>42</v>
      </c>
      <c r="J61" s="7" t="s">
        <v>42</v>
      </c>
      <c r="K61" s="7" t="s">
        <v>42</v>
      </c>
      <c r="L61" s="7" t="s">
        <v>54</v>
      </c>
      <c r="M61" s="7" t="s">
        <v>42</v>
      </c>
      <c r="N61" s="7">
        <v>1</v>
      </c>
      <c r="O61" s="7" t="s">
        <v>42</v>
      </c>
      <c r="P61" s="7">
        <v>0</v>
      </c>
      <c r="Q61" s="7">
        <v>1</v>
      </c>
      <c r="R61" s="7" t="s">
        <v>42</v>
      </c>
      <c r="S61" s="20">
        <v>1</v>
      </c>
      <c r="T61" s="7" t="s">
        <v>42</v>
      </c>
      <c r="U61" s="7" t="s">
        <v>42</v>
      </c>
      <c r="V61" s="7">
        <v>10079</v>
      </c>
      <c r="W61" s="7" t="s">
        <v>42</v>
      </c>
      <c r="X61" s="7">
        <v>656</v>
      </c>
      <c r="Y61" s="7" t="s">
        <v>42</v>
      </c>
      <c r="Z61" s="7" t="s">
        <v>42</v>
      </c>
      <c r="AA61" s="7" t="s">
        <v>42</v>
      </c>
      <c r="AB61" s="7" t="s">
        <v>42</v>
      </c>
      <c r="AC61" s="7">
        <v>6.5085821151733398</v>
      </c>
      <c r="AD61" s="7" t="s">
        <v>42</v>
      </c>
      <c r="AE61" s="7" t="s">
        <v>42</v>
      </c>
      <c r="AF61" s="7" t="s">
        <v>829</v>
      </c>
      <c r="AG61" s="7">
        <v>2011</v>
      </c>
      <c r="AH61" s="7">
        <v>2011</v>
      </c>
      <c r="AI61" s="7">
        <v>0</v>
      </c>
      <c r="AJ61" s="7" t="s">
        <v>188</v>
      </c>
      <c r="AK61" s="7">
        <v>1</v>
      </c>
      <c r="AL61" s="7" t="s">
        <v>42</v>
      </c>
      <c r="AM61" s="7" t="s">
        <v>48</v>
      </c>
      <c r="AN61" s="7">
        <v>6.5085821151733406E-2</v>
      </c>
      <c r="AO61" s="7">
        <v>6.0849657036738003E-2</v>
      </c>
      <c r="AP61" s="7">
        <v>6.0849657036738003E-2</v>
      </c>
    </row>
    <row r="62" spans="1:42" x14ac:dyDescent="0.35">
      <c r="A62" s="6">
        <v>1</v>
      </c>
      <c r="B62" s="6">
        <v>2</v>
      </c>
      <c r="C62" s="7">
        <v>0</v>
      </c>
      <c r="E62" s="7" t="s">
        <v>884</v>
      </c>
      <c r="F62" s="7">
        <v>61</v>
      </c>
      <c r="G62" s="7" t="s">
        <v>189</v>
      </c>
      <c r="H62" s="7" t="s">
        <v>190</v>
      </c>
      <c r="I62" s="7" t="s">
        <v>191</v>
      </c>
      <c r="J62" s="7" t="s">
        <v>192</v>
      </c>
      <c r="K62" s="7" t="s">
        <v>193</v>
      </c>
      <c r="L62" s="7" t="s">
        <v>54</v>
      </c>
      <c r="M62" s="7" t="s">
        <v>70</v>
      </c>
      <c r="N62" s="7">
        <v>1</v>
      </c>
      <c r="O62" s="7" t="s">
        <v>42</v>
      </c>
      <c r="P62" s="7">
        <v>1</v>
      </c>
      <c r="Q62" s="7">
        <v>1</v>
      </c>
      <c r="R62" s="7" t="s">
        <v>43</v>
      </c>
      <c r="S62" s="20" t="s">
        <v>699</v>
      </c>
      <c r="T62" s="7" t="s">
        <v>44</v>
      </c>
      <c r="U62" s="7">
        <v>548</v>
      </c>
      <c r="V62" s="7" t="s">
        <v>42</v>
      </c>
      <c r="W62" s="7">
        <v>548</v>
      </c>
      <c r="X62" s="7">
        <v>70</v>
      </c>
      <c r="Y62" s="7" t="s">
        <v>45</v>
      </c>
      <c r="Z62" s="7" t="s">
        <v>45</v>
      </c>
      <c r="AA62" s="7" t="s">
        <v>45</v>
      </c>
      <c r="AB62" s="7" t="s">
        <v>45</v>
      </c>
      <c r="AC62" s="7">
        <v>12.8</v>
      </c>
      <c r="AD62" s="7" t="s">
        <v>42</v>
      </c>
      <c r="AE62" s="7" t="s">
        <v>42</v>
      </c>
      <c r="AF62" s="7" t="s">
        <v>194</v>
      </c>
      <c r="AG62" s="7">
        <v>2016</v>
      </c>
      <c r="AH62" s="7">
        <v>2016</v>
      </c>
      <c r="AI62" s="7">
        <v>1</v>
      </c>
      <c r="AJ62" s="7" t="s">
        <v>195</v>
      </c>
      <c r="AK62" s="7">
        <v>0</v>
      </c>
      <c r="AL62" s="7">
        <v>1</v>
      </c>
      <c r="AM62" s="7" t="s">
        <v>48</v>
      </c>
      <c r="AN62" s="7">
        <v>0.128</v>
      </c>
      <c r="AO62" s="7">
        <v>0.11161600000000001</v>
      </c>
      <c r="AP62" s="7">
        <v>0.11161600000000001</v>
      </c>
    </row>
    <row r="63" spans="1:42" x14ac:dyDescent="0.35">
      <c r="A63" s="6">
        <v>1</v>
      </c>
      <c r="B63" s="6">
        <v>2</v>
      </c>
      <c r="C63" s="7">
        <v>1</v>
      </c>
      <c r="D63" s="7">
        <v>1</v>
      </c>
      <c r="E63" s="7" t="s">
        <v>885</v>
      </c>
      <c r="F63" s="7">
        <v>62</v>
      </c>
      <c r="G63" s="7" t="s">
        <v>189</v>
      </c>
      <c r="H63" s="7" t="s">
        <v>190</v>
      </c>
      <c r="I63" s="7" t="s">
        <v>196</v>
      </c>
      <c r="J63" s="7" t="s">
        <v>197</v>
      </c>
      <c r="K63" s="7" t="s">
        <v>198</v>
      </c>
      <c r="L63" s="7" t="s">
        <v>54</v>
      </c>
      <c r="M63" s="7" t="s">
        <v>70</v>
      </c>
      <c r="N63" s="7">
        <v>1</v>
      </c>
      <c r="O63" s="7" t="s">
        <v>42</v>
      </c>
      <c r="P63" s="7">
        <v>0</v>
      </c>
      <c r="Q63" s="7">
        <v>0</v>
      </c>
      <c r="R63" s="7" t="s">
        <v>43</v>
      </c>
      <c r="S63" s="20">
        <v>0</v>
      </c>
      <c r="T63" s="7" t="s">
        <v>44</v>
      </c>
      <c r="U63" s="7">
        <v>580</v>
      </c>
      <c r="V63" s="7" t="s">
        <v>42</v>
      </c>
      <c r="W63" s="7">
        <v>580</v>
      </c>
      <c r="X63" s="7">
        <v>21</v>
      </c>
      <c r="Y63" s="7" t="s">
        <v>45</v>
      </c>
      <c r="Z63" s="7" t="s">
        <v>45</v>
      </c>
      <c r="AA63" s="7" t="s">
        <v>45</v>
      </c>
      <c r="AB63" s="7" t="s">
        <v>45</v>
      </c>
      <c r="AC63" s="7">
        <v>3.6</v>
      </c>
      <c r="AD63" s="7" t="s">
        <v>42</v>
      </c>
      <c r="AE63" s="7" t="s">
        <v>42</v>
      </c>
      <c r="AF63" s="7" t="s">
        <v>199</v>
      </c>
      <c r="AG63" s="7">
        <v>2017</v>
      </c>
      <c r="AH63" s="7">
        <v>2017</v>
      </c>
      <c r="AI63" s="7">
        <v>1</v>
      </c>
      <c r="AJ63" s="7" t="s">
        <v>200</v>
      </c>
      <c r="AK63" s="7">
        <v>3</v>
      </c>
      <c r="AL63" s="7" t="s">
        <v>42</v>
      </c>
      <c r="AM63" s="7" t="s">
        <v>48</v>
      </c>
      <c r="AN63" s="7">
        <v>3.5999999999999997E-2</v>
      </c>
      <c r="AO63" s="7">
        <v>3.4703999999999999E-2</v>
      </c>
      <c r="AP63" s="7">
        <v>3.4703999999999999E-2</v>
      </c>
    </row>
    <row r="64" spans="1:42" x14ac:dyDescent="0.35">
      <c r="A64" s="6">
        <v>1</v>
      </c>
      <c r="B64" s="6">
        <v>1</v>
      </c>
      <c r="C64" s="7">
        <v>0</v>
      </c>
      <c r="E64" s="7" t="s">
        <v>886</v>
      </c>
      <c r="F64" s="7">
        <v>63</v>
      </c>
      <c r="G64" s="7" t="s">
        <v>189</v>
      </c>
      <c r="H64" s="7" t="s">
        <v>190</v>
      </c>
      <c r="I64" s="7" t="s">
        <v>201</v>
      </c>
      <c r="J64" s="7" t="s">
        <v>202</v>
      </c>
      <c r="K64" s="7" t="s">
        <v>89</v>
      </c>
      <c r="L64" s="7" t="s">
        <v>63</v>
      </c>
      <c r="M64" s="7" t="s">
        <v>41</v>
      </c>
      <c r="N64" s="7">
        <v>1</v>
      </c>
      <c r="O64" s="7" t="s">
        <v>42</v>
      </c>
      <c r="P64" s="7">
        <v>1</v>
      </c>
      <c r="Q64" s="7">
        <v>1</v>
      </c>
      <c r="R64" s="7" t="s">
        <v>43</v>
      </c>
      <c r="S64" s="20" t="s">
        <v>703</v>
      </c>
      <c r="T64" s="7" t="s">
        <v>44</v>
      </c>
      <c r="U64" s="7">
        <v>895</v>
      </c>
      <c r="V64" s="7">
        <v>878</v>
      </c>
      <c r="W64" s="7">
        <v>878</v>
      </c>
      <c r="X64" s="7">
        <v>147</v>
      </c>
      <c r="Y64" s="7" t="s">
        <v>45</v>
      </c>
      <c r="Z64" s="7" t="s">
        <v>45</v>
      </c>
      <c r="AA64" s="7" t="s">
        <v>45</v>
      </c>
      <c r="AB64" s="7" t="s">
        <v>45</v>
      </c>
      <c r="AC64" s="7">
        <v>16.399999999999899</v>
      </c>
      <c r="AD64" s="7" t="s">
        <v>42</v>
      </c>
      <c r="AE64" s="7" t="s">
        <v>42</v>
      </c>
      <c r="AF64" s="7" t="s">
        <v>203</v>
      </c>
      <c r="AG64" s="7">
        <v>2018</v>
      </c>
      <c r="AH64" s="7">
        <v>2019</v>
      </c>
      <c r="AI64" s="7">
        <v>1</v>
      </c>
      <c r="AJ64" s="7" t="s">
        <v>204</v>
      </c>
      <c r="AK64" s="7">
        <v>3</v>
      </c>
      <c r="AL64" s="7">
        <v>3</v>
      </c>
      <c r="AM64" s="7" t="s">
        <v>48</v>
      </c>
      <c r="AN64" s="7">
        <v>0.16399999999999901</v>
      </c>
      <c r="AO64" s="7">
        <v>0.137103999999999</v>
      </c>
      <c r="AP64" s="7">
        <v>0.137103999999999</v>
      </c>
    </row>
    <row r="65" spans="1:42" customFormat="1" x14ac:dyDescent="0.35">
      <c r="C65" s="1">
        <v>1</v>
      </c>
      <c r="D65" s="1"/>
      <c r="E65" s="1"/>
      <c r="F65" s="1">
        <v>64</v>
      </c>
      <c r="G65" s="1" t="s">
        <v>205</v>
      </c>
      <c r="H65" s="1" t="s">
        <v>206</v>
      </c>
      <c r="I65" s="1" t="s">
        <v>51</v>
      </c>
      <c r="J65" s="1" t="s">
        <v>52</v>
      </c>
      <c r="K65" s="1" t="s">
        <v>53</v>
      </c>
      <c r="L65" s="1" t="s">
        <v>54</v>
      </c>
      <c r="M65" s="1" t="s">
        <v>55</v>
      </c>
      <c r="N65" s="1">
        <v>1</v>
      </c>
      <c r="O65" s="1" t="s">
        <v>42</v>
      </c>
      <c r="P65" s="1">
        <v>1</v>
      </c>
      <c r="Q65" s="1">
        <v>0</v>
      </c>
      <c r="R65" s="1" t="s">
        <v>43</v>
      </c>
      <c r="S65" s="1">
        <v>0</v>
      </c>
      <c r="T65" s="1" t="s">
        <v>44</v>
      </c>
      <c r="U65" s="1" t="s">
        <v>42</v>
      </c>
      <c r="V65" s="1">
        <v>14326</v>
      </c>
      <c r="W65" s="1">
        <v>14326</v>
      </c>
      <c r="X65" s="1">
        <v>788</v>
      </c>
      <c r="Y65" s="1" t="s">
        <v>45</v>
      </c>
      <c r="Z65" s="1" t="s">
        <v>45</v>
      </c>
      <c r="AA65" s="1" t="s">
        <v>45</v>
      </c>
      <c r="AB65" s="1" t="s">
        <v>45</v>
      </c>
      <c r="AC65" s="1">
        <v>5.5</v>
      </c>
      <c r="AD65" s="1" t="s">
        <v>42</v>
      </c>
      <c r="AE65" s="1" t="s">
        <v>42</v>
      </c>
      <c r="AF65" s="1" t="s">
        <v>56</v>
      </c>
      <c r="AG65" s="1"/>
      <c r="AH65" s="1">
        <v>2010</v>
      </c>
      <c r="AI65" s="1">
        <v>1</v>
      </c>
      <c r="AJ65" s="1" t="s">
        <v>207</v>
      </c>
      <c r="AK65" s="1">
        <v>1</v>
      </c>
      <c r="AL65" s="1">
        <v>2</v>
      </c>
      <c r="AM65" s="1" t="s">
        <v>48</v>
      </c>
      <c r="AN65" s="1">
        <v>5.5E-2</v>
      </c>
      <c r="AO65" s="1">
        <v>5.1975E-2</v>
      </c>
      <c r="AP65" s="1">
        <v>5.1975E-2</v>
      </c>
    </row>
    <row r="66" spans="1:42" customFormat="1" hidden="1" x14ac:dyDescent="0.35">
      <c r="C66" s="1">
        <v>1</v>
      </c>
      <c r="D66" s="1"/>
      <c r="E66" s="1"/>
      <c r="F66" s="1">
        <v>65</v>
      </c>
      <c r="G66" s="1" t="s">
        <v>205</v>
      </c>
      <c r="H66" s="1" t="s">
        <v>42</v>
      </c>
      <c r="I66" s="1" t="s">
        <v>42</v>
      </c>
      <c r="J66" s="1" t="s">
        <v>42</v>
      </c>
      <c r="K66" s="1" t="s">
        <v>42</v>
      </c>
      <c r="L66" s="1" t="s">
        <v>40</v>
      </c>
      <c r="M66" s="1"/>
      <c r="N66" s="1">
        <v>1</v>
      </c>
      <c r="O66" s="1" t="s">
        <v>42</v>
      </c>
      <c r="P66" s="1">
        <v>0</v>
      </c>
      <c r="Q66" s="1">
        <v>1</v>
      </c>
      <c r="R66" s="1" t="s">
        <v>42</v>
      </c>
      <c r="S66" s="1">
        <v>1</v>
      </c>
      <c r="T66" s="1" t="s">
        <v>42</v>
      </c>
      <c r="U66" s="1" t="s">
        <v>42</v>
      </c>
      <c r="V66" s="1" t="s">
        <v>42</v>
      </c>
      <c r="W66" s="1" t="s">
        <v>42</v>
      </c>
      <c r="X66" s="1" t="s">
        <v>42</v>
      </c>
      <c r="Y66" s="1" t="s">
        <v>42</v>
      </c>
      <c r="Z66" s="1" t="s">
        <v>42</v>
      </c>
      <c r="AA66" s="1" t="s">
        <v>42</v>
      </c>
      <c r="AB66" s="1" t="s">
        <v>42</v>
      </c>
      <c r="AC66" s="1">
        <v>6.5999999046325701</v>
      </c>
      <c r="AD66" s="1" t="s">
        <v>42</v>
      </c>
      <c r="AE66" s="1" t="s">
        <v>42</v>
      </c>
      <c r="AF66" s="1" t="s">
        <v>208</v>
      </c>
      <c r="AG66" s="1"/>
      <c r="AH66" s="1">
        <v>2010</v>
      </c>
      <c r="AI66" s="1">
        <v>0</v>
      </c>
      <c r="AJ66" s="1" t="s">
        <v>207</v>
      </c>
      <c r="AK66" s="1">
        <v>1</v>
      </c>
      <c r="AL66" s="1" t="s">
        <v>42</v>
      </c>
      <c r="AM66" s="1" t="s">
        <v>48</v>
      </c>
      <c r="AN66" s="1">
        <v>6.5999999046325697E-2</v>
      </c>
      <c r="AO66" s="1">
        <v>6.1643999172210702E-2</v>
      </c>
      <c r="AP66" s="1">
        <v>6.1643999172210702E-2</v>
      </c>
    </row>
    <row r="67" spans="1:42" customFormat="1" x14ac:dyDescent="0.35">
      <c r="C67" s="1">
        <v>1</v>
      </c>
      <c r="D67" s="1"/>
      <c r="E67" s="1"/>
      <c r="F67" s="1">
        <v>66</v>
      </c>
      <c r="G67" s="1" t="s">
        <v>205</v>
      </c>
      <c r="H67" s="1" t="s">
        <v>206</v>
      </c>
      <c r="I67" s="1" t="s">
        <v>209</v>
      </c>
      <c r="J67" s="1" t="s">
        <v>210</v>
      </c>
      <c r="K67" s="1" t="s">
        <v>211</v>
      </c>
      <c r="L67" s="1" t="s">
        <v>54</v>
      </c>
      <c r="M67" s="1" t="s">
        <v>41</v>
      </c>
      <c r="N67" s="1">
        <v>1</v>
      </c>
      <c r="O67" s="1" t="s">
        <v>42</v>
      </c>
      <c r="P67" s="1">
        <v>1</v>
      </c>
      <c r="Q67" s="1">
        <v>1</v>
      </c>
      <c r="R67" s="1" t="s">
        <v>43</v>
      </c>
      <c r="S67" s="1">
        <v>0</v>
      </c>
      <c r="T67" s="1" t="s">
        <v>44</v>
      </c>
      <c r="U67" s="1">
        <v>14681</v>
      </c>
      <c r="V67" s="1">
        <v>14644</v>
      </c>
      <c r="W67" s="1">
        <v>14644</v>
      </c>
      <c r="X67" s="1">
        <v>987</v>
      </c>
      <c r="Y67" s="1" t="s">
        <v>45</v>
      </c>
      <c r="Z67" s="1" t="s">
        <v>45</v>
      </c>
      <c r="AA67" s="1" t="s">
        <v>45</v>
      </c>
      <c r="AB67" s="1" t="s">
        <v>45</v>
      </c>
      <c r="AC67" s="1">
        <v>6.5</v>
      </c>
      <c r="AD67" s="1" t="s">
        <v>42</v>
      </c>
      <c r="AE67" s="1" t="s">
        <v>42</v>
      </c>
      <c r="AF67" s="1" t="s">
        <v>212</v>
      </c>
      <c r="AG67" s="1"/>
      <c r="AH67" s="1">
        <v>2016</v>
      </c>
      <c r="AI67" s="1">
        <v>1</v>
      </c>
      <c r="AJ67" s="1" t="s">
        <v>213</v>
      </c>
      <c r="AK67" s="1">
        <v>1</v>
      </c>
      <c r="AL67" s="1">
        <v>0</v>
      </c>
      <c r="AM67" s="1" t="s">
        <v>48</v>
      </c>
      <c r="AN67" s="1">
        <v>6.5000000000000002E-2</v>
      </c>
      <c r="AO67" s="1">
        <v>6.0775000000000003E-2</v>
      </c>
      <c r="AP67" s="1">
        <v>6.0775000000000003E-2</v>
      </c>
    </row>
    <row r="68" spans="1:42" x14ac:dyDescent="0.35">
      <c r="A68" s="6">
        <v>1</v>
      </c>
      <c r="B68" s="6">
        <v>1</v>
      </c>
      <c r="C68" s="7">
        <v>0</v>
      </c>
      <c r="F68" s="7">
        <v>67</v>
      </c>
      <c r="G68" s="7" t="s">
        <v>214</v>
      </c>
      <c r="H68" s="7" t="s">
        <v>215</v>
      </c>
      <c r="I68" s="7" t="s">
        <v>67</v>
      </c>
      <c r="J68" s="7" t="s">
        <v>68</v>
      </c>
      <c r="K68" s="7" t="s">
        <v>69</v>
      </c>
      <c r="L68" s="7" t="s">
        <v>54</v>
      </c>
      <c r="M68" s="7" t="s">
        <v>70</v>
      </c>
      <c r="N68" s="7">
        <v>1</v>
      </c>
      <c r="O68" s="7" t="s">
        <v>42</v>
      </c>
      <c r="P68" s="7">
        <v>0</v>
      </c>
      <c r="Q68" s="7">
        <v>0</v>
      </c>
      <c r="R68" s="7" t="s">
        <v>43</v>
      </c>
      <c r="S68" s="20" t="s">
        <v>707</v>
      </c>
      <c r="T68" s="7" t="s">
        <v>44</v>
      </c>
      <c r="U68" s="7" t="s">
        <v>42</v>
      </c>
      <c r="V68" s="7">
        <v>886</v>
      </c>
      <c r="W68" s="7">
        <v>886</v>
      </c>
      <c r="X68" s="7">
        <v>50</v>
      </c>
      <c r="Y68" s="7" t="s">
        <v>45</v>
      </c>
      <c r="Z68" s="7" t="s">
        <v>45</v>
      </c>
      <c r="AA68" s="7" t="s">
        <v>45</v>
      </c>
      <c r="AB68" s="7" t="s">
        <v>45</v>
      </c>
      <c r="AC68" s="7">
        <v>5.6</v>
      </c>
      <c r="AD68" s="7" t="s">
        <v>42</v>
      </c>
      <c r="AE68" s="7" t="s">
        <v>42</v>
      </c>
      <c r="AF68" s="7" t="s">
        <v>71</v>
      </c>
      <c r="AG68" s="7">
        <v>2011</v>
      </c>
      <c r="AH68" s="7">
        <v>2011</v>
      </c>
      <c r="AI68" s="7">
        <v>1</v>
      </c>
      <c r="AJ68" s="7" t="s">
        <v>216</v>
      </c>
      <c r="AK68" s="7">
        <v>2</v>
      </c>
      <c r="AL68" s="7" t="s">
        <v>42</v>
      </c>
      <c r="AM68" s="7" t="s">
        <v>48</v>
      </c>
      <c r="AN68" s="7">
        <v>5.6000000000000001E-2</v>
      </c>
      <c r="AO68" s="7">
        <v>5.2864000000000001E-2</v>
      </c>
      <c r="AP68" s="7">
        <v>5.2864000000000001E-2</v>
      </c>
    </row>
    <row r="69" spans="1:42" customFormat="1" x14ac:dyDescent="0.35">
      <c r="C69" s="1">
        <v>1</v>
      </c>
      <c r="D69" s="1"/>
      <c r="E69" s="1"/>
      <c r="F69" s="1">
        <v>68</v>
      </c>
      <c r="G69" s="1" t="s">
        <v>217</v>
      </c>
      <c r="H69" s="1" t="s">
        <v>218</v>
      </c>
      <c r="I69" s="1" t="s">
        <v>51</v>
      </c>
      <c r="J69" s="1" t="s">
        <v>52</v>
      </c>
      <c r="K69" s="1" t="s">
        <v>53</v>
      </c>
      <c r="L69" s="1" t="s">
        <v>54</v>
      </c>
      <c r="M69" s="1" t="s">
        <v>55</v>
      </c>
      <c r="N69" s="1">
        <v>1</v>
      </c>
      <c r="O69" s="1" t="s">
        <v>42</v>
      </c>
      <c r="P69" s="1">
        <v>1</v>
      </c>
      <c r="Q69" s="1">
        <v>0</v>
      </c>
      <c r="R69" s="1" t="s">
        <v>43</v>
      </c>
      <c r="S69" s="1">
        <v>0</v>
      </c>
      <c r="T69" s="1" t="s">
        <v>44</v>
      </c>
      <c r="U69" s="1" t="s">
        <v>42</v>
      </c>
      <c r="V69" s="1">
        <v>776258</v>
      </c>
      <c r="W69" s="1">
        <v>776258</v>
      </c>
      <c r="X69" s="1">
        <v>43470</v>
      </c>
      <c r="Y69" s="1" t="s">
        <v>45</v>
      </c>
      <c r="Z69" s="1" t="s">
        <v>45</v>
      </c>
      <c r="AA69" s="1" t="s">
        <v>45</v>
      </c>
      <c r="AB69" s="1" t="s">
        <v>45</v>
      </c>
      <c r="AC69" s="1">
        <v>5.6</v>
      </c>
      <c r="AD69" s="1" t="s">
        <v>42</v>
      </c>
      <c r="AE69" s="1" t="s">
        <v>42</v>
      </c>
      <c r="AF69" s="1" t="s">
        <v>56</v>
      </c>
      <c r="AG69" s="1"/>
      <c r="AH69" s="1">
        <v>2010</v>
      </c>
      <c r="AI69" s="1">
        <v>1</v>
      </c>
      <c r="AJ69" s="1" t="s">
        <v>219</v>
      </c>
      <c r="AK69" s="1">
        <v>1</v>
      </c>
      <c r="AL69" s="1">
        <v>2</v>
      </c>
      <c r="AM69" s="1" t="s">
        <v>48</v>
      </c>
      <c r="AN69" s="1">
        <v>5.6000000000000001E-2</v>
      </c>
      <c r="AO69" s="1">
        <v>5.2864000000000001E-2</v>
      </c>
      <c r="AP69" s="1">
        <v>5.2864000000000001E-2</v>
      </c>
    </row>
    <row r="70" spans="1:42" x14ac:dyDescent="0.35">
      <c r="A70" s="6">
        <v>1</v>
      </c>
      <c r="B70" s="6">
        <v>2</v>
      </c>
      <c r="C70" s="7">
        <v>0</v>
      </c>
      <c r="F70" s="7">
        <v>69</v>
      </c>
      <c r="G70" s="7" t="s">
        <v>220</v>
      </c>
      <c r="H70" s="7" t="s">
        <v>221</v>
      </c>
      <c r="I70" s="7" t="s">
        <v>222</v>
      </c>
      <c r="J70" s="7" t="s">
        <v>223</v>
      </c>
      <c r="K70" s="7" t="s">
        <v>224</v>
      </c>
      <c r="L70" s="7" t="s">
        <v>54</v>
      </c>
      <c r="M70" s="7" t="s">
        <v>41</v>
      </c>
      <c r="N70" s="7">
        <v>1</v>
      </c>
      <c r="O70" s="7" t="s">
        <v>42</v>
      </c>
      <c r="P70" s="7">
        <v>0</v>
      </c>
      <c r="Q70" s="7">
        <v>1</v>
      </c>
      <c r="R70" s="7" t="s">
        <v>43</v>
      </c>
      <c r="S70" s="20">
        <v>0</v>
      </c>
      <c r="T70" s="7" t="s">
        <v>44</v>
      </c>
      <c r="U70" s="7">
        <v>789</v>
      </c>
      <c r="V70" s="7">
        <v>789</v>
      </c>
      <c r="W70" s="7">
        <v>789</v>
      </c>
      <c r="X70" s="7">
        <v>57</v>
      </c>
      <c r="Y70" s="7" t="s">
        <v>45</v>
      </c>
      <c r="Z70" s="7" t="s">
        <v>45</v>
      </c>
      <c r="AA70" s="7" t="s">
        <v>45</v>
      </c>
      <c r="AB70" s="7" t="s">
        <v>45</v>
      </c>
      <c r="AC70" s="7">
        <v>7.2</v>
      </c>
      <c r="AD70" s="7" t="s">
        <v>42</v>
      </c>
      <c r="AE70" s="7" t="s">
        <v>42</v>
      </c>
      <c r="AF70" s="7" t="s">
        <v>225</v>
      </c>
      <c r="AG70" s="7">
        <v>2013</v>
      </c>
      <c r="AH70" s="7">
        <v>2013</v>
      </c>
      <c r="AI70" s="7">
        <v>1</v>
      </c>
      <c r="AJ70" s="7" t="s">
        <v>226</v>
      </c>
      <c r="AK70" s="7">
        <v>3</v>
      </c>
      <c r="AL70" s="20" t="s">
        <v>42</v>
      </c>
      <c r="AM70" s="7" t="s">
        <v>48</v>
      </c>
      <c r="AN70" s="7">
        <v>7.1999999999999995E-2</v>
      </c>
      <c r="AO70" s="7">
        <v>6.6816E-2</v>
      </c>
      <c r="AP70" s="7">
        <v>6.6816E-2</v>
      </c>
    </row>
    <row r="71" spans="1:42" x14ac:dyDescent="0.35">
      <c r="A71" s="6">
        <v>1</v>
      </c>
      <c r="B71" s="6">
        <v>1</v>
      </c>
      <c r="C71" s="7">
        <v>1</v>
      </c>
      <c r="D71" s="7">
        <v>1</v>
      </c>
      <c r="E71" s="7" t="s">
        <v>887</v>
      </c>
      <c r="F71" s="7">
        <v>70</v>
      </c>
      <c r="G71" s="7" t="s">
        <v>220</v>
      </c>
      <c r="H71" s="7" t="s">
        <v>221</v>
      </c>
      <c r="I71" s="7" t="s">
        <v>227</v>
      </c>
      <c r="J71" s="7" t="s">
        <v>228</v>
      </c>
      <c r="K71" s="7" t="s">
        <v>174</v>
      </c>
      <c r="L71" s="7" t="s">
        <v>54</v>
      </c>
      <c r="M71" s="7" t="s">
        <v>70</v>
      </c>
      <c r="N71" s="7">
        <v>0</v>
      </c>
      <c r="O71" s="7" t="s">
        <v>42</v>
      </c>
      <c r="P71" s="7">
        <v>0</v>
      </c>
      <c r="Q71" s="7">
        <v>1</v>
      </c>
      <c r="R71" s="7" t="s">
        <v>43</v>
      </c>
      <c r="S71" s="20">
        <v>0</v>
      </c>
      <c r="T71" s="7" t="s">
        <v>44</v>
      </c>
      <c r="U71" s="7">
        <v>926</v>
      </c>
      <c r="V71" s="7" t="s">
        <v>42</v>
      </c>
      <c r="W71" s="7">
        <v>926</v>
      </c>
      <c r="X71" s="7">
        <v>49</v>
      </c>
      <c r="Y71" s="7" t="s">
        <v>45</v>
      </c>
      <c r="Z71" s="7" t="s">
        <v>45</v>
      </c>
      <c r="AA71" s="7" t="s">
        <v>45</v>
      </c>
      <c r="AB71" s="7" t="s">
        <v>45</v>
      </c>
      <c r="AC71" s="7">
        <v>5.3</v>
      </c>
      <c r="AD71" s="7" t="s">
        <v>42</v>
      </c>
      <c r="AE71" s="7" t="s">
        <v>42</v>
      </c>
      <c r="AF71" s="7" t="s">
        <v>229</v>
      </c>
      <c r="AG71" s="7">
        <v>2014</v>
      </c>
      <c r="AH71" s="7">
        <v>2014</v>
      </c>
      <c r="AI71" s="7">
        <v>1</v>
      </c>
      <c r="AJ71" s="7" t="s">
        <v>230</v>
      </c>
      <c r="AK71" s="7">
        <v>3</v>
      </c>
      <c r="AL71" s="20" t="s">
        <v>42</v>
      </c>
      <c r="AM71" s="7" t="s">
        <v>48</v>
      </c>
      <c r="AN71" s="7">
        <v>5.2999999999999999E-2</v>
      </c>
      <c r="AO71" s="7">
        <v>5.0191E-2</v>
      </c>
      <c r="AP71" s="7">
        <v>5.0191E-2</v>
      </c>
    </row>
    <row r="72" spans="1:42" hidden="1" x14ac:dyDescent="0.35">
      <c r="A72" s="6">
        <v>1</v>
      </c>
      <c r="B72" s="6">
        <v>2</v>
      </c>
      <c r="C72" s="7">
        <v>0</v>
      </c>
      <c r="E72" s="7" t="s">
        <v>889</v>
      </c>
      <c r="F72" s="7">
        <v>71</v>
      </c>
      <c r="G72" s="7" t="s">
        <v>220</v>
      </c>
      <c r="H72" s="7" t="s">
        <v>42</v>
      </c>
      <c r="I72" s="7" t="s">
        <v>42</v>
      </c>
      <c r="J72" s="7" t="s">
        <v>42</v>
      </c>
      <c r="K72" s="7" t="s">
        <v>42</v>
      </c>
      <c r="L72" s="7" t="s">
        <v>54</v>
      </c>
      <c r="M72" s="7" t="s">
        <v>42</v>
      </c>
      <c r="N72" s="7">
        <v>1</v>
      </c>
      <c r="O72" s="7" t="s">
        <v>42</v>
      </c>
      <c r="P72" s="7">
        <v>0</v>
      </c>
      <c r="Q72" s="7">
        <v>0</v>
      </c>
      <c r="R72" s="7" t="s">
        <v>42</v>
      </c>
      <c r="S72" s="20">
        <v>0</v>
      </c>
      <c r="T72" s="7" t="s">
        <v>42</v>
      </c>
      <c r="U72" s="7" t="s">
        <v>42</v>
      </c>
      <c r="V72" s="7">
        <v>629</v>
      </c>
      <c r="W72" s="7" t="s">
        <v>42</v>
      </c>
      <c r="X72" s="7">
        <v>51</v>
      </c>
      <c r="Y72" s="7" t="s">
        <v>42</v>
      </c>
      <c r="Z72" s="7" t="s">
        <v>42</v>
      </c>
      <c r="AA72" s="7" t="s">
        <v>42</v>
      </c>
      <c r="AB72" s="7" t="s">
        <v>42</v>
      </c>
      <c r="AC72" s="7">
        <v>8.1081085205078107</v>
      </c>
      <c r="AD72" s="7" t="s">
        <v>42</v>
      </c>
      <c r="AE72" s="7" t="s">
        <v>42</v>
      </c>
      <c r="AF72" s="7" t="s">
        <v>888</v>
      </c>
      <c r="AG72" s="7">
        <v>2011</v>
      </c>
      <c r="AH72" s="7">
        <v>2014</v>
      </c>
      <c r="AI72" s="7">
        <v>0</v>
      </c>
      <c r="AJ72" s="7" t="s">
        <v>230</v>
      </c>
      <c r="AK72" s="7">
        <v>3</v>
      </c>
      <c r="AL72" s="20" t="s">
        <v>42</v>
      </c>
      <c r="AM72" s="7" t="s">
        <v>48</v>
      </c>
      <c r="AN72" s="7">
        <v>8.1081085205078104E-2</v>
      </c>
      <c r="AO72" s="7">
        <v>7.4506942827044995E-2</v>
      </c>
      <c r="AP72" s="7">
        <v>7.4506942827044995E-2</v>
      </c>
    </row>
    <row r="73" spans="1:42" x14ac:dyDescent="0.35">
      <c r="A73" s="6">
        <v>1</v>
      </c>
      <c r="B73" s="6">
        <v>1</v>
      </c>
      <c r="C73" s="7">
        <v>0</v>
      </c>
      <c r="F73" s="7">
        <v>72</v>
      </c>
      <c r="G73" s="7" t="s">
        <v>231</v>
      </c>
      <c r="H73" s="7" t="s">
        <v>232</v>
      </c>
      <c r="I73" s="7" t="s">
        <v>182</v>
      </c>
      <c r="J73" s="7" t="s">
        <v>183</v>
      </c>
      <c r="K73" s="7" t="s">
        <v>104</v>
      </c>
      <c r="L73" s="7" t="s">
        <v>54</v>
      </c>
      <c r="M73" s="7" t="s">
        <v>70</v>
      </c>
      <c r="N73" s="7">
        <v>1</v>
      </c>
      <c r="O73" s="7" t="s">
        <v>42</v>
      </c>
      <c r="P73" s="7">
        <v>1</v>
      </c>
      <c r="Q73" s="7">
        <v>0</v>
      </c>
      <c r="R73" s="7" t="s">
        <v>43</v>
      </c>
      <c r="S73" s="20">
        <v>1</v>
      </c>
      <c r="T73" s="7" t="s">
        <v>44</v>
      </c>
      <c r="U73" s="7" t="s">
        <v>42</v>
      </c>
      <c r="V73" s="7" t="s">
        <v>42</v>
      </c>
      <c r="W73" s="7">
        <v>835</v>
      </c>
      <c r="X73" s="7">
        <v>101</v>
      </c>
      <c r="Y73" s="7" t="s">
        <v>45</v>
      </c>
      <c r="Z73" s="7" t="s">
        <v>42</v>
      </c>
      <c r="AA73" s="7" t="s">
        <v>42</v>
      </c>
      <c r="AB73" s="7" t="s">
        <v>42</v>
      </c>
      <c r="AC73" s="7">
        <v>12.1</v>
      </c>
      <c r="AD73" s="7" t="s">
        <v>42</v>
      </c>
      <c r="AE73" s="7" t="s">
        <v>42</v>
      </c>
      <c r="AF73" s="7" t="s">
        <v>184</v>
      </c>
      <c r="AG73" s="7">
        <v>2017</v>
      </c>
      <c r="AH73" s="7">
        <v>2017</v>
      </c>
      <c r="AI73" s="7">
        <v>1</v>
      </c>
      <c r="AJ73" s="7" t="s">
        <v>233</v>
      </c>
      <c r="AK73" s="7">
        <v>3</v>
      </c>
      <c r="AL73" s="20">
        <v>3</v>
      </c>
      <c r="AM73" s="7" t="s">
        <v>48</v>
      </c>
      <c r="AN73" s="7">
        <v>0.121</v>
      </c>
      <c r="AO73" s="7">
        <v>0.106359</v>
      </c>
      <c r="AP73" s="7">
        <v>0.106359</v>
      </c>
    </row>
    <row r="74" spans="1:42" customFormat="1" x14ac:dyDescent="0.35">
      <c r="C74" s="1">
        <v>1</v>
      </c>
      <c r="D74" s="1"/>
      <c r="E74" s="1"/>
      <c r="F74" s="1">
        <v>73</v>
      </c>
      <c r="G74" s="1" t="s">
        <v>234</v>
      </c>
      <c r="H74" s="1" t="s">
        <v>235</v>
      </c>
      <c r="I74" s="1" t="s">
        <v>236</v>
      </c>
      <c r="J74" s="1" t="s">
        <v>237</v>
      </c>
      <c r="K74" s="1" t="s">
        <v>238</v>
      </c>
      <c r="L74" s="1" t="s">
        <v>54</v>
      </c>
      <c r="M74" s="1" t="s">
        <v>41</v>
      </c>
      <c r="N74" s="1">
        <v>1</v>
      </c>
      <c r="O74" s="1" t="s">
        <v>42</v>
      </c>
      <c r="P74" s="1">
        <v>1</v>
      </c>
      <c r="Q74" s="1">
        <v>1</v>
      </c>
      <c r="R74" s="1" t="s">
        <v>43</v>
      </c>
      <c r="S74" s="1">
        <v>3</v>
      </c>
      <c r="T74" s="1" t="s">
        <v>44</v>
      </c>
      <c r="U74" s="1" t="s">
        <v>42</v>
      </c>
      <c r="V74" s="1">
        <v>12983</v>
      </c>
      <c r="W74" s="1">
        <v>12983</v>
      </c>
      <c r="X74" s="1">
        <v>1755</v>
      </c>
      <c r="Y74" s="1" t="s">
        <v>45</v>
      </c>
      <c r="Z74" s="1" t="s">
        <v>45</v>
      </c>
      <c r="AA74" s="1" t="s">
        <v>45</v>
      </c>
      <c r="AB74" s="1" t="s">
        <v>45</v>
      </c>
      <c r="AC74" s="1">
        <v>13.5</v>
      </c>
      <c r="AD74" s="1" t="s">
        <v>42</v>
      </c>
      <c r="AE74" s="1" t="s">
        <v>42</v>
      </c>
      <c r="AF74" s="1" t="s">
        <v>239</v>
      </c>
      <c r="AG74" s="1"/>
      <c r="AH74" s="1">
        <v>2014</v>
      </c>
      <c r="AI74" s="1">
        <v>1</v>
      </c>
      <c r="AJ74" s="1" t="s">
        <v>240</v>
      </c>
      <c r="AK74" s="1">
        <v>1</v>
      </c>
      <c r="AL74" s="1">
        <v>2</v>
      </c>
      <c r="AM74" s="1" t="s">
        <v>48</v>
      </c>
      <c r="AN74" s="1">
        <v>0.13500000000000001</v>
      </c>
      <c r="AO74" s="1">
        <v>0.116775</v>
      </c>
      <c r="AP74" s="1">
        <v>0.116775</v>
      </c>
    </row>
    <row r="75" spans="1:42" hidden="1" x14ac:dyDescent="0.35">
      <c r="A75" s="6">
        <v>1</v>
      </c>
      <c r="B75" s="6">
        <v>3</v>
      </c>
      <c r="C75" s="7">
        <v>0</v>
      </c>
      <c r="F75" s="7">
        <v>74</v>
      </c>
      <c r="G75" s="7" t="s">
        <v>241</v>
      </c>
      <c r="H75" s="7" t="s">
        <v>42</v>
      </c>
      <c r="I75" s="7" t="s">
        <v>42</v>
      </c>
      <c r="J75" s="7" t="s">
        <v>42</v>
      </c>
      <c r="K75" s="7" t="s">
        <v>42</v>
      </c>
      <c r="L75" s="7" t="s">
        <v>54</v>
      </c>
      <c r="M75" s="7" t="s">
        <v>42</v>
      </c>
      <c r="N75" s="7">
        <v>1</v>
      </c>
      <c r="O75" s="7" t="s">
        <v>42</v>
      </c>
      <c r="P75" s="7">
        <v>0</v>
      </c>
      <c r="Q75" s="7">
        <v>0</v>
      </c>
      <c r="R75" s="7" t="s">
        <v>42</v>
      </c>
      <c r="S75" s="20">
        <v>1</v>
      </c>
      <c r="T75" s="7" t="s">
        <v>42</v>
      </c>
      <c r="U75" s="7" t="s">
        <v>42</v>
      </c>
      <c r="V75" s="7">
        <v>607</v>
      </c>
      <c r="W75" s="7" t="s">
        <v>42</v>
      </c>
      <c r="X75" s="7">
        <v>98</v>
      </c>
      <c r="Y75" s="7" t="s">
        <v>42</v>
      </c>
      <c r="Z75" s="7" t="s">
        <v>42</v>
      </c>
      <c r="AA75" s="7" t="s">
        <v>42</v>
      </c>
      <c r="AB75" s="7" t="s">
        <v>42</v>
      </c>
      <c r="AC75" s="7">
        <v>16.144975662231399</v>
      </c>
      <c r="AD75" s="7" t="s">
        <v>42</v>
      </c>
      <c r="AE75" s="7" t="s">
        <v>42</v>
      </c>
      <c r="AF75" s="7" t="s">
        <v>242</v>
      </c>
      <c r="AG75" s="7">
        <v>2010</v>
      </c>
      <c r="AH75" s="7">
        <v>2010</v>
      </c>
      <c r="AI75" s="7">
        <v>0</v>
      </c>
      <c r="AJ75" s="7" t="s">
        <v>243</v>
      </c>
      <c r="AK75" s="7">
        <v>1</v>
      </c>
      <c r="AL75" s="20" t="s">
        <v>42</v>
      </c>
      <c r="AM75" s="7" t="s">
        <v>48</v>
      </c>
      <c r="AN75" s="7">
        <v>0.16144975662231401</v>
      </c>
      <c r="AO75" s="7">
        <v>0.13538373270890999</v>
      </c>
      <c r="AP75" s="7">
        <v>0.13538373270890999</v>
      </c>
    </row>
    <row r="76" spans="1:42" ht="39" hidden="1" x14ac:dyDescent="0.35">
      <c r="C76" s="7">
        <v>1</v>
      </c>
      <c r="F76" s="7">
        <v>75</v>
      </c>
      <c r="G76" s="7" t="s">
        <v>241</v>
      </c>
      <c r="H76" s="7" t="s">
        <v>42</v>
      </c>
      <c r="I76" s="7" t="s">
        <v>42</v>
      </c>
      <c r="J76" s="7" t="s">
        <v>42</v>
      </c>
      <c r="K76" s="7" t="s">
        <v>42</v>
      </c>
      <c r="L76" s="7" t="s">
        <v>40</v>
      </c>
      <c r="N76" s="7">
        <v>3</v>
      </c>
      <c r="O76" s="7" t="s">
        <v>42</v>
      </c>
      <c r="P76" s="7">
        <v>0</v>
      </c>
      <c r="Q76" s="7">
        <v>0</v>
      </c>
      <c r="R76" s="7" t="s">
        <v>42</v>
      </c>
      <c r="S76" s="7">
        <v>1</v>
      </c>
      <c r="T76" s="7" t="s">
        <v>42</v>
      </c>
      <c r="U76" s="7" t="s">
        <v>42</v>
      </c>
      <c r="V76" s="7">
        <v>903</v>
      </c>
      <c r="W76" s="7" t="s">
        <v>42</v>
      </c>
      <c r="X76" s="7">
        <v>165</v>
      </c>
      <c r="Y76" s="7" t="s">
        <v>42</v>
      </c>
      <c r="Z76" s="7" t="s">
        <v>42</v>
      </c>
      <c r="AA76" s="7" t="s">
        <v>42</v>
      </c>
      <c r="AB76" s="7" t="s">
        <v>42</v>
      </c>
      <c r="AC76" s="7">
        <v>18.272424697876001</v>
      </c>
      <c r="AD76" s="7" t="s">
        <v>42</v>
      </c>
      <c r="AE76" s="7" t="s">
        <v>42</v>
      </c>
      <c r="AF76" s="8" t="s">
        <v>244</v>
      </c>
      <c r="AG76" s="8"/>
      <c r="AH76" s="7">
        <v>2010</v>
      </c>
      <c r="AI76" s="7">
        <v>0</v>
      </c>
      <c r="AJ76" s="7" t="s">
        <v>243</v>
      </c>
      <c r="AK76" s="7">
        <v>0</v>
      </c>
      <c r="AL76" s="7" t="s">
        <v>42</v>
      </c>
      <c r="AM76" s="7" t="s">
        <v>48</v>
      </c>
      <c r="AN76" s="7">
        <v>0.18272424697876</v>
      </c>
      <c r="AO76" s="7">
        <v>0.14933609654480501</v>
      </c>
      <c r="AP76" s="7">
        <v>0.14933609654480501</v>
      </c>
    </row>
    <row r="77" spans="1:42" x14ac:dyDescent="0.35">
      <c r="A77" s="6">
        <v>1</v>
      </c>
      <c r="B77" s="6">
        <v>3</v>
      </c>
      <c r="C77" s="7">
        <v>0</v>
      </c>
      <c r="F77" s="7">
        <v>76</v>
      </c>
      <c r="G77" s="7" t="s">
        <v>241</v>
      </c>
      <c r="H77" s="7" t="s">
        <v>245</v>
      </c>
      <c r="I77" s="7" t="s">
        <v>246</v>
      </c>
      <c r="J77" s="7" t="s">
        <v>247</v>
      </c>
      <c r="K77" s="7" t="s">
        <v>42</v>
      </c>
      <c r="L77" s="7" t="s">
        <v>54</v>
      </c>
      <c r="M77" s="7" t="s">
        <v>41</v>
      </c>
      <c r="N77" s="7">
        <v>1</v>
      </c>
      <c r="O77" s="7" t="s">
        <v>42</v>
      </c>
      <c r="P77" s="7">
        <v>0</v>
      </c>
      <c r="Q77" s="7">
        <v>0</v>
      </c>
      <c r="R77" s="7" t="s">
        <v>43</v>
      </c>
      <c r="S77" s="20" t="s">
        <v>714</v>
      </c>
      <c r="T77" s="7" t="s">
        <v>43</v>
      </c>
      <c r="U77" s="7">
        <v>685</v>
      </c>
      <c r="V77" s="7">
        <v>655</v>
      </c>
      <c r="W77" s="7">
        <v>655</v>
      </c>
      <c r="X77" s="7">
        <v>40</v>
      </c>
      <c r="Y77" s="7" t="s">
        <v>45</v>
      </c>
      <c r="Z77" s="7" t="s">
        <v>45</v>
      </c>
      <c r="AA77" s="7" t="s">
        <v>45</v>
      </c>
      <c r="AB77" s="7">
        <v>4</v>
      </c>
      <c r="AC77" s="7">
        <v>6.1</v>
      </c>
      <c r="AD77" s="7" t="s">
        <v>42</v>
      </c>
      <c r="AE77" s="7" t="s">
        <v>42</v>
      </c>
      <c r="AF77" s="7" t="s">
        <v>248</v>
      </c>
      <c r="AG77" s="7">
        <v>2011</v>
      </c>
      <c r="AH77" s="7">
        <v>2011</v>
      </c>
      <c r="AI77" s="7">
        <v>1</v>
      </c>
      <c r="AJ77" s="7" t="s">
        <v>249</v>
      </c>
      <c r="AK77" s="7">
        <v>1</v>
      </c>
      <c r="AL77" s="20" t="s">
        <v>42</v>
      </c>
      <c r="AM77" s="7" t="s">
        <v>48</v>
      </c>
      <c r="AN77" s="7">
        <v>6.0999999999999999E-2</v>
      </c>
      <c r="AO77" s="7">
        <v>5.7278999999999997E-2</v>
      </c>
      <c r="AP77" s="7">
        <v>5.7278999999999997E-2</v>
      </c>
    </row>
    <row r="78" spans="1:42" hidden="1" x14ac:dyDescent="0.35">
      <c r="A78" s="6">
        <v>0</v>
      </c>
      <c r="B78" s="6">
        <v>2</v>
      </c>
      <c r="C78" s="7">
        <v>0</v>
      </c>
      <c r="E78" s="7" t="s">
        <v>868</v>
      </c>
      <c r="F78" s="7">
        <v>77</v>
      </c>
      <c r="G78" s="7" t="s">
        <v>241</v>
      </c>
      <c r="H78" s="7" t="s">
        <v>42</v>
      </c>
      <c r="I78" s="7" t="s">
        <v>42</v>
      </c>
      <c r="J78" s="7" t="s">
        <v>42</v>
      </c>
      <c r="K78" s="7" t="s">
        <v>42</v>
      </c>
      <c r="L78" s="7" t="s">
        <v>54</v>
      </c>
      <c r="M78" s="7" t="s">
        <v>42</v>
      </c>
      <c r="N78" s="7">
        <v>1</v>
      </c>
      <c r="O78" s="7" t="s">
        <v>42</v>
      </c>
      <c r="P78" s="7">
        <v>0</v>
      </c>
      <c r="Q78" s="7">
        <v>1</v>
      </c>
      <c r="R78" s="7" t="s">
        <v>42</v>
      </c>
      <c r="S78" s="20">
        <v>1</v>
      </c>
      <c r="T78" s="7" t="s">
        <v>42</v>
      </c>
      <c r="U78" s="7" t="s">
        <v>42</v>
      </c>
      <c r="V78" s="7">
        <v>30091</v>
      </c>
      <c r="W78" s="7" t="s">
        <v>42</v>
      </c>
      <c r="X78" s="7">
        <v>3209</v>
      </c>
      <c r="Y78" s="7" t="s">
        <v>42</v>
      </c>
      <c r="Z78" s="7" t="s">
        <v>42</v>
      </c>
      <c r="AA78" s="7" t="s">
        <v>42</v>
      </c>
      <c r="AB78" s="7" t="s">
        <v>42</v>
      </c>
      <c r="AC78" s="7">
        <v>10.6643180847168</v>
      </c>
      <c r="AD78" s="7" t="s">
        <v>42</v>
      </c>
      <c r="AE78" s="7" t="s">
        <v>42</v>
      </c>
      <c r="AF78" s="7" t="s">
        <v>829</v>
      </c>
      <c r="AG78" s="7">
        <v>2011</v>
      </c>
      <c r="AH78" s="7">
        <v>2011</v>
      </c>
      <c r="AI78" s="7">
        <v>0</v>
      </c>
      <c r="AJ78" s="7" t="s">
        <v>249</v>
      </c>
      <c r="AK78" s="7">
        <v>1</v>
      </c>
      <c r="AL78" s="20" t="s">
        <v>42</v>
      </c>
      <c r="AM78" s="7" t="s">
        <v>48</v>
      </c>
      <c r="AN78" s="7">
        <v>0.10664318084716801</v>
      </c>
      <c r="AO78" s="7">
        <v>9.5270412825966197E-2</v>
      </c>
      <c r="AP78" s="7">
        <v>9.5270412825966197E-2</v>
      </c>
    </row>
    <row r="79" spans="1:42" hidden="1" x14ac:dyDescent="0.35">
      <c r="A79" s="6">
        <v>1</v>
      </c>
      <c r="B79" s="6">
        <v>3</v>
      </c>
      <c r="C79" s="7">
        <v>0</v>
      </c>
      <c r="F79" s="7">
        <v>78</v>
      </c>
      <c r="G79" s="7" t="s">
        <v>241</v>
      </c>
      <c r="H79" s="7" t="s">
        <v>42</v>
      </c>
      <c r="I79" s="7" t="s">
        <v>42</v>
      </c>
      <c r="J79" s="7" t="s">
        <v>42</v>
      </c>
      <c r="K79" s="7" t="s">
        <v>42</v>
      </c>
      <c r="L79" s="7" t="s">
        <v>54</v>
      </c>
      <c r="M79" s="7" t="s">
        <v>42</v>
      </c>
      <c r="N79" s="7">
        <v>1</v>
      </c>
      <c r="O79" s="7" t="s">
        <v>42</v>
      </c>
      <c r="P79" s="7">
        <v>0</v>
      </c>
      <c r="Q79" s="13">
        <v>1</v>
      </c>
      <c r="R79" s="7" t="s">
        <v>42</v>
      </c>
      <c r="S79" s="20">
        <v>1</v>
      </c>
      <c r="T79" s="7" t="s">
        <v>42</v>
      </c>
      <c r="U79" s="7" t="s">
        <v>42</v>
      </c>
      <c r="V79" s="7">
        <v>1050</v>
      </c>
      <c r="W79" s="7" t="s">
        <v>42</v>
      </c>
      <c r="X79" s="7">
        <v>232</v>
      </c>
      <c r="Y79" s="7" t="s">
        <v>42</v>
      </c>
      <c r="Z79" s="7" t="s">
        <v>42</v>
      </c>
      <c r="AA79" s="7" t="s">
        <v>42</v>
      </c>
      <c r="AB79" s="7" t="s">
        <v>42</v>
      </c>
      <c r="AC79" s="7">
        <v>22.095237731933601</v>
      </c>
      <c r="AD79" s="7" t="s">
        <v>42</v>
      </c>
      <c r="AE79" s="7" t="s">
        <v>42</v>
      </c>
      <c r="AF79" s="7" t="s">
        <v>250</v>
      </c>
      <c r="AG79" s="7">
        <v>2011</v>
      </c>
      <c r="AH79" s="7">
        <v>2011</v>
      </c>
      <c r="AI79" s="7">
        <v>0</v>
      </c>
      <c r="AJ79" s="7" t="s">
        <v>249</v>
      </c>
      <c r="AK79" s="7">
        <v>1</v>
      </c>
      <c r="AL79" s="20" t="s">
        <v>42</v>
      </c>
      <c r="AM79" s="7" t="s">
        <v>48</v>
      </c>
      <c r="AN79" s="7">
        <v>0.22095237731933601</v>
      </c>
      <c r="AO79" s="7">
        <v>0.17213242427627001</v>
      </c>
      <c r="AP79" s="7">
        <v>0.17213242427627001</v>
      </c>
    </row>
    <row r="80" spans="1:42" hidden="1" x14ac:dyDescent="0.35">
      <c r="A80" s="6">
        <v>1</v>
      </c>
      <c r="B80" s="6">
        <v>3</v>
      </c>
      <c r="C80" s="7">
        <v>0</v>
      </c>
      <c r="F80" s="7">
        <v>79</v>
      </c>
      <c r="G80" s="7" t="s">
        <v>241</v>
      </c>
      <c r="H80" s="7" t="s">
        <v>42</v>
      </c>
      <c r="I80" s="7" t="s">
        <v>42</v>
      </c>
      <c r="J80" s="7" t="s">
        <v>42</v>
      </c>
      <c r="K80" s="7" t="s">
        <v>42</v>
      </c>
      <c r="L80" s="7" t="s">
        <v>54</v>
      </c>
      <c r="M80" s="7" t="s">
        <v>42</v>
      </c>
      <c r="N80" s="7">
        <v>1</v>
      </c>
      <c r="O80" s="7" t="s">
        <v>42</v>
      </c>
      <c r="P80" s="7">
        <v>0</v>
      </c>
      <c r="Q80" s="7">
        <v>0</v>
      </c>
      <c r="R80" s="7" t="s">
        <v>42</v>
      </c>
      <c r="S80" s="20">
        <v>0</v>
      </c>
      <c r="T80" s="7" t="s">
        <v>42</v>
      </c>
      <c r="U80" s="7" t="s">
        <v>42</v>
      </c>
      <c r="V80" s="7">
        <v>1000</v>
      </c>
      <c r="W80" s="7" t="s">
        <v>42</v>
      </c>
      <c r="X80" s="7">
        <v>88</v>
      </c>
      <c r="Y80" s="7" t="s">
        <v>42</v>
      </c>
      <c r="Z80" s="7" t="s">
        <v>42</v>
      </c>
      <c r="AA80" s="7" t="s">
        <v>42</v>
      </c>
      <c r="AB80" s="7" t="s">
        <v>42</v>
      </c>
      <c r="AC80" s="7">
        <v>8.8000001907348597</v>
      </c>
      <c r="AD80" s="7" t="s">
        <v>42</v>
      </c>
      <c r="AE80" s="7" t="s">
        <v>42</v>
      </c>
      <c r="AF80" s="7" t="s">
        <v>251</v>
      </c>
      <c r="AG80" s="7">
        <v>2011</v>
      </c>
      <c r="AH80" s="7">
        <v>2011</v>
      </c>
      <c r="AI80" s="7">
        <v>0</v>
      </c>
      <c r="AJ80" s="7" t="s">
        <v>249</v>
      </c>
      <c r="AK80" s="7">
        <v>0</v>
      </c>
      <c r="AL80" s="20" t="s">
        <v>42</v>
      </c>
      <c r="AM80" s="7" t="s">
        <v>48</v>
      </c>
      <c r="AN80" s="7">
        <v>8.8000001907348593E-2</v>
      </c>
      <c r="AO80" s="7">
        <v>8.0256001571655203E-2</v>
      </c>
      <c r="AP80" s="7">
        <v>8.0256001571655203E-2</v>
      </c>
    </row>
    <row r="81" spans="1:42" hidden="1" x14ac:dyDescent="0.35">
      <c r="A81" s="6">
        <v>1</v>
      </c>
      <c r="C81" s="7">
        <v>1</v>
      </c>
      <c r="D81" s="7">
        <v>3</v>
      </c>
      <c r="E81" s="13" t="s">
        <v>722</v>
      </c>
      <c r="F81" s="7">
        <v>80</v>
      </c>
      <c r="G81" s="7" t="s">
        <v>241</v>
      </c>
      <c r="H81" s="7" t="s">
        <v>42</v>
      </c>
      <c r="I81" s="7" t="s">
        <v>42</v>
      </c>
      <c r="J81" s="7" t="s">
        <v>42</v>
      </c>
      <c r="K81" s="7" t="s">
        <v>42</v>
      </c>
      <c r="L81" s="7" t="s">
        <v>40</v>
      </c>
      <c r="M81" s="7" t="s">
        <v>42</v>
      </c>
      <c r="N81" s="7">
        <v>1</v>
      </c>
      <c r="O81" s="7" t="s">
        <v>42</v>
      </c>
      <c r="P81" s="7">
        <v>1</v>
      </c>
      <c r="Q81" s="7">
        <v>1</v>
      </c>
      <c r="R81" s="7" t="s">
        <v>42</v>
      </c>
      <c r="S81" s="7" t="s">
        <v>717</v>
      </c>
      <c r="T81" s="7" t="s">
        <v>42</v>
      </c>
      <c r="U81" s="7" t="s">
        <v>42</v>
      </c>
      <c r="V81" s="7">
        <v>7112</v>
      </c>
      <c r="W81" s="7" t="s">
        <v>42</v>
      </c>
      <c r="X81" s="7">
        <v>1081</v>
      </c>
      <c r="Y81" s="7" t="s">
        <v>42</v>
      </c>
      <c r="Z81" s="7" t="s">
        <v>42</v>
      </c>
      <c r="AA81" s="7" t="s">
        <v>42</v>
      </c>
      <c r="AB81" s="7" t="s">
        <v>42</v>
      </c>
      <c r="AC81" s="7">
        <v>15.1996622085571</v>
      </c>
      <c r="AD81" s="7" t="s">
        <v>42</v>
      </c>
      <c r="AE81" s="7" t="s">
        <v>42</v>
      </c>
      <c r="AF81" s="7" t="s">
        <v>252</v>
      </c>
      <c r="AH81" s="7">
        <v>2012</v>
      </c>
      <c r="AI81" s="7">
        <v>0</v>
      </c>
      <c r="AJ81" s="7" t="s">
        <v>253</v>
      </c>
      <c r="AK81" s="7">
        <v>3</v>
      </c>
      <c r="AL81" s="7">
        <v>4</v>
      </c>
      <c r="AM81" s="7" t="s">
        <v>48</v>
      </c>
      <c r="AN81" s="7">
        <v>0.15199662208557099</v>
      </c>
      <c r="AO81" s="7">
        <v>0.12889364896014699</v>
      </c>
      <c r="AP81" s="7">
        <v>0.12889364896014699</v>
      </c>
    </row>
    <row r="82" spans="1:42" hidden="1" x14ac:dyDescent="0.35">
      <c r="A82" s="6">
        <v>1</v>
      </c>
      <c r="B82" s="6">
        <v>3</v>
      </c>
      <c r="C82" s="7">
        <v>1</v>
      </c>
      <c r="D82" s="7">
        <v>5</v>
      </c>
      <c r="E82" s="7" t="s">
        <v>890</v>
      </c>
      <c r="F82" s="7">
        <v>81</v>
      </c>
      <c r="G82" s="7" t="s">
        <v>241</v>
      </c>
      <c r="H82" s="7" t="s">
        <v>42</v>
      </c>
      <c r="I82" s="7" t="s">
        <v>42</v>
      </c>
      <c r="J82" s="7" t="s">
        <v>42</v>
      </c>
      <c r="K82" s="7" t="s">
        <v>42</v>
      </c>
      <c r="L82" s="7" t="s">
        <v>54</v>
      </c>
      <c r="M82" s="7" t="s">
        <v>42</v>
      </c>
      <c r="N82" s="7">
        <v>1</v>
      </c>
      <c r="O82" s="7" t="s">
        <v>42</v>
      </c>
      <c r="P82" s="7">
        <v>0</v>
      </c>
      <c r="Q82" s="7">
        <v>0</v>
      </c>
      <c r="R82" s="7" t="s">
        <v>42</v>
      </c>
      <c r="S82" s="20">
        <v>3</v>
      </c>
      <c r="T82" s="7" t="s">
        <v>42</v>
      </c>
      <c r="U82" s="7" t="s">
        <v>42</v>
      </c>
      <c r="V82" s="7">
        <v>1196</v>
      </c>
      <c r="W82" s="7" t="s">
        <v>42</v>
      </c>
      <c r="X82" s="7">
        <v>103</v>
      </c>
      <c r="Y82" s="7" t="s">
        <v>42</v>
      </c>
      <c r="Z82" s="7" t="s">
        <v>42</v>
      </c>
      <c r="AA82" s="7" t="s">
        <v>42</v>
      </c>
      <c r="AB82" s="7" t="s">
        <v>42</v>
      </c>
      <c r="AC82" s="7">
        <v>8.6120405197143608</v>
      </c>
      <c r="AD82" s="7" t="s">
        <v>42</v>
      </c>
      <c r="AE82" s="7" t="s">
        <v>42</v>
      </c>
      <c r="AF82" s="7" t="s">
        <v>254</v>
      </c>
      <c r="AG82" s="7">
        <v>2012</v>
      </c>
      <c r="AH82" s="7">
        <v>2012</v>
      </c>
      <c r="AI82" s="7">
        <v>0</v>
      </c>
      <c r="AJ82" s="7" t="s">
        <v>253</v>
      </c>
      <c r="AK82" s="7">
        <v>1</v>
      </c>
      <c r="AL82" s="20" t="s">
        <v>42</v>
      </c>
      <c r="AM82" s="7" t="s">
        <v>48</v>
      </c>
      <c r="AN82" s="7">
        <v>8.6120405197143604E-2</v>
      </c>
      <c r="AO82" s="7">
        <v>7.8703681005823395E-2</v>
      </c>
      <c r="AP82" s="7">
        <v>7.8703681005823395E-2</v>
      </c>
    </row>
    <row r="83" spans="1:42" x14ac:dyDescent="0.35">
      <c r="A83" s="6">
        <v>1</v>
      </c>
      <c r="B83" s="6">
        <v>1</v>
      </c>
      <c r="C83" s="7">
        <v>1</v>
      </c>
      <c r="D83" s="7">
        <v>2</v>
      </c>
      <c r="E83" s="7" t="s">
        <v>892</v>
      </c>
      <c r="F83" s="7">
        <v>82</v>
      </c>
      <c r="G83" s="7" t="s">
        <v>241</v>
      </c>
      <c r="H83" s="7" t="s">
        <v>245</v>
      </c>
      <c r="I83" s="7" t="s">
        <v>255</v>
      </c>
      <c r="J83" s="7" t="s">
        <v>256</v>
      </c>
      <c r="K83" s="7" t="s">
        <v>257</v>
      </c>
      <c r="L83" s="7" t="s">
        <v>63</v>
      </c>
      <c r="M83" s="7" t="s">
        <v>70</v>
      </c>
      <c r="N83" s="7">
        <v>1</v>
      </c>
      <c r="O83" s="7" t="s">
        <v>42</v>
      </c>
      <c r="P83" s="7">
        <v>0</v>
      </c>
      <c r="Q83" s="7">
        <v>1</v>
      </c>
      <c r="R83" s="7" t="s">
        <v>43</v>
      </c>
      <c r="S83" s="20">
        <v>4</v>
      </c>
      <c r="T83" s="7" t="s">
        <v>44</v>
      </c>
      <c r="W83" s="7">
        <v>2009</v>
      </c>
      <c r="X83" s="7">
        <v>180</v>
      </c>
      <c r="Y83" s="7" t="s">
        <v>45</v>
      </c>
      <c r="Z83" s="7" t="s">
        <v>45</v>
      </c>
      <c r="AA83" s="7" t="s">
        <v>45</v>
      </c>
      <c r="AB83" s="7" t="s">
        <v>45</v>
      </c>
      <c r="AC83" s="7">
        <f>X83/W83*100</f>
        <v>8.9596814335490294</v>
      </c>
      <c r="AD83" s="7" t="s">
        <v>42</v>
      </c>
      <c r="AE83" s="7" t="s">
        <v>42</v>
      </c>
      <c r="AF83" s="7" t="s">
        <v>258</v>
      </c>
      <c r="AG83" s="7">
        <v>2013</v>
      </c>
      <c r="AH83" s="7">
        <v>2013</v>
      </c>
      <c r="AI83" s="7">
        <v>1</v>
      </c>
      <c r="AJ83" s="7" t="s">
        <v>259</v>
      </c>
      <c r="AK83" s="7">
        <v>3</v>
      </c>
      <c r="AL83" s="20" t="s">
        <v>42</v>
      </c>
      <c r="AM83" s="7" t="s">
        <v>48</v>
      </c>
    </row>
    <row r="84" spans="1:42" hidden="1" x14ac:dyDescent="0.35">
      <c r="A84" s="6">
        <v>1</v>
      </c>
      <c r="B84" s="6">
        <v>1</v>
      </c>
      <c r="C84" s="7">
        <v>1</v>
      </c>
      <c r="D84" s="7">
        <v>4</v>
      </c>
      <c r="E84" s="13" t="s">
        <v>826</v>
      </c>
      <c r="F84" s="7">
        <v>83</v>
      </c>
      <c r="G84" s="7" t="s">
        <v>241</v>
      </c>
      <c r="H84" s="7" t="s">
        <v>42</v>
      </c>
      <c r="I84" s="7" t="s">
        <v>42</v>
      </c>
      <c r="J84" s="7" t="s">
        <v>42</v>
      </c>
      <c r="K84" s="7" t="s">
        <v>42</v>
      </c>
      <c r="L84" s="7" t="s">
        <v>54</v>
      </c>
      <c r="M84" s="7" t="s">
        <v>42</v>
      </c>
      <c r="N84" s="7">
        <v>1</v>
      </c>
      <c r="O84" s="7" t="s">
        <v>42</v>
      </c>
      <c r="P84" s="7">
        <v>0</v>
      </c>
      <c r="Q84" s="7">
        <v>9</v>
      </c>
      <c r="R84" s="7" t="s">
        <v>42</v>
      </c>
      <c r="S84" s="20">
        <v>4</v>
      </c>
      <c r="T84" s="7" t="s">
        <v>42</v>
      </c>
      <c r="U84" s="7" t="s">
        <v>42</v>
      </c>
      <c r="V84" s="7" t="s">
        <v>42</v>
      </c>
      <c r="W84" s="7" t="s">
        <v>42</v>
      </c>
      <c r="X84" s="7" t="s">
        <v>42</v>
      </c>
      <c r="Y84" s="7" t="s">
        <v>42</v>
      </c>
      <c r="Z84" s="7" t="s">
        <v>42</v>
      </c>
      <c r="AA84" s="7" t="s">
        <v>42</v>
      </c>
      <c r="AB84" s="7" t="s">
        <v>42</v>
      </c>
      <c r="AC84" s="7">
        <v>9.1000003814697301</v>
      </c>
      <c r="AD84" s="7" t="s">
        <v>42</v>
      </c>
      <c r="AE84" s="7" t="s">
        <v>42</v>
      </c>
      <c r="AF84" s="7" t="s">
        <v>260</v>
      </c>
      <c r="AH84" s="7">
        <v>2013</v>
      </c>
      <c r="AI84" s="7">
        <v>0</v>
      </c>
      <c r="AJ84" s="7" t="s">
        <v>259</v>
      </c>
      <c r="AK84" s="7">
        <v>0</v>
      </c>
      <c r="AL84" s="20" t="s">
        <v>42</v>
      </c>
      <c r="AM84" s="7" t="s">
        <v>48</v>
      </c>
      <c r="AN84" s="7">
        <v>9.1000003814697306E-2</v>
      </c>
      <c r="AO84" s="7">
        <v>8.2719003120422394E-2</v>
      </c>
      <c r="AP84" s="7">
        <v>8.2719003120422394E-2</v>
      </c>
    </row>
    <row r="85" spans="1:42" hidden="1" x14ac:dyDescent="0.35">
      <c r="A85" s="6">
        <v>1</v>
      </c>
      <c r="C85" s="7">
        <v>1</v>
      </c>
      <c r="D85" s="7">
        <v>4</v>
      </c>
      <c r="E85" s="13" t="s">
        <v>826</v>
      </c>
      <c r="F85" s="7">
        <v>84</v>
      </c>
      <c r="G85" s="7" t="s">
        <v>241</v>
      </c>
      <c r="H85" s="7" t="s">
        <v>42</v>
      </c>
      <c r="I85" s="7" t="s">
        <v>42</v>
      </c>
      <c r="J85" s="7" t="s">
        <v>42</v>
      </c>
      <c r="K85" s="7" t="s">
        <v>42</v>
      </c>
      <c r="L85" s="7" t="s">
        <v>54</v>
      </c>
      <c r="M85" s="7" t="s">
        <v>42</v>
      </c>
      <c r="N85" s="7">
        <v>1</v>
      </c>
      <c r="O85" s="7" t="s">
        <v>42</v>
      </c>
      <c r="P85" s="7">
        <v>0</v>
      </c>
      <c r="Q85" s="7">
        <v>9</v>
      </c>
      <c r="R85" s="7" t="s">
        <v>42</v>
      </c>
      <c r="S85" s="7">
        <v>1</v>
      </c>
      <c r="T85" s="7" t="s">
        <v>42</v>
      </c>
      <c r="U85" s="7" t="s">
        <v>42</v>
      </c>
      <c r="V85" s="7">
        <v>996</v>
      </c>
      <c r="W85" s="7" t="s">
        <v>42</v>
      </c>
      <c r="X85" s="7">
        <v>137</v>
      </c>
      <c r="Y85" s="7" t="s">
        <v>42</v>
      </c>
      <c r="Z85" s="7" t="s">
        <v>42</v>
      </c>
      <c r="AA85" s="7" t="s">
        <v>42</v>
      </c>
      <c r="AB85" s="7" t="s">
        <v>42</v>
      </c>
      <c r="AC85" s="7">
        <v>13.7550201416016</v>
      </c>
      <c r="AD85" s="7" t="s">
        <v>42</v>
      </c>
      <c r="AE85" s="7" t="s">
        <v>42</v>
      </c>
      <c r="AF85" s="7" t="s">
        <v>260</v>
      </c>
      <c r="AH85" s="7">
        <v>2013</v>
      </c>
      <c r="AI85" s="7">
        <v>0</v>
      </c>
      <c r="AJ85" s="7" t="s">
        <v>259</v>
      </c>
      <c r="AK85" s="7">
        <v>0</v>
      </c>
      <c r="AL85" s="7" t="s">
        <v>42</v>
      </c>
      <c r="AM85" s="7" t="s">
        <v>48</v>
      </c>
      <c r="AN85" s="7">
        <v>0.13755020141601601</v>
      </c>
      <c r="AO85" s="7">
        <v>0.118630143506429</v>
      </c>
      <c r="AP85" s="7">
        <v>0.118630143506429</v>
      </c>
    </row>
    <row r="86" spans="1:42" x14ac:dyDescent="0.35">
      <c r="A86" s="6">
        <v>1</v>
      </c>
      <c r="B86" s="6">
        <v>2</v>
      </c>
      <c r="C86" s="7">
        <v>0</v>
      </c>
      <c r="F86" s="7">
        <v>85</v>
      </c>
      <c r="G86" s="7" t="s">
        <v>241</v>
      </c>
      <c r="H86" s="7" t="s">
        <v>245</v>
      </c>
      <c r="I86" s="7" t="s">
        <v>261</v>
      </c>
      <c r="J86" s="7" t="s">
        <v>262</v>
      </c>
      <c r="K86" s="7" t="s">
        <v>263</v>
      </c>
      <c r="L86" s="7" t="s">
        <v>40</v>
      </c>
      <c r="M86" s="7" t="s">
        <v>41</v>
      </c>
      <c r="N86" s="7">
        <v>1</v>
      </c>
      <c r="O86" s="7" t="s">
        <v>42</v>
      </c>
      <c r="P86" s="7">
        <v>1</v>
      </c>
      <c r="Q86" s="7">
        <v>1</v>
      </c>
      <c r="R86" s="7" t="s">
        <v>43</v>
      </c>
      <c r="S86" s="20" t="s">
        <v>717</v>
      </c>
      <c r="T86" s="7" t="s">
        <v>44</v>
      </c>
      <c r="U86" s="7" t="s">
        <v>42</v>
      </c>
      <c r="V86" s="7" t="s">
        <v>42</v>
      </c>
      <c r="W86" s="7">
        <v>7112</v>
      </c>
      <c r="X86" s="7">
        <v>1081</v>
      </c>
      <c r="Y86" s="7" t="s">
        <v>45</v>
      </c>
      <c r="Z86" s="7" t="s">
        <v>45</v>
      </c>
      <c r="AA86" s="7" t="s">
        <v>45</v>
      </c>
      <c r="AB86" s="7" t="s">
        <v>45</v>
      </c>
      <c r="AC86" s="7">
        <v>15.2</v>
      </c>
      <c r="AD86" s="7" t="s">
        <v>42</v>
      </c>
      <c r="AE86" s="7" t="s">
        <v>42</v>
      </c>
      <c r="AF86" s="7" t="s">
        <v>264</v>
      </c>
      <c r="AG86" s="7">
        <v>2011</v>
      </c>
      <c r="AH86" s="7">
        <v>2014</v>
      </c>
      <c r="AI86" s="7">
        <v>1</v>
      </c>
      <c r="AJ86" s="7" t="s">
        <v>265</v>
      </c>
      <c r="AK86" s="7">
        <v>3</v>
      </c>
      <c r="AL86" s="20">
        <v>4</v>
      </c>
      <c r="AM86" s="7" t="s">
        <v>48</v>
      </c>
      <c r="AN86" s="7">
        <v>0.152</v>
      </c>
      <c r="AO86" s="7">
        <v>0.12889600000000001</v>
      </c>
      <c r="AP86" s="7">
        <v>0.12889600000000001</v>
      </c>
    </row>
    <row r="87" spans="1:42" x14ac:dyDescent="0.35">
      <c r="A87" s="6">
        <v>1</v>
      </c>
      <c r="B87" s="6">
        <v>1</v>
      </c>
      <c r="C87" s="7">
        <v>0</v>
      </c>
      <c r="E87" s="7" t="s">
        <v>893</v>
      </c>
      <c r="F87" s="7">
        <v>86</v>
      </c>
      <c r="G87" s="7" t="s">
        <v>241</v>
      </c>
      <c r="H87" s="7" t="s">
        <v>245</v>
      </c>
      <c r="I87" s="7" t="s">
        <v>266</v>
      </c>
      <c r="J87" s="7" t="s">
        <v>267</v>
      </c>
      <c r="K87" s="7" t="s">
        <v>89</v>
      </c>
      <c r="L87" s="7" t="s">
        <v>63</v>
      </c>
      <c r="M87" s="7" t="s">
        <v>70</v>
      </c>
      <c r="N87" s="7">
        <v>1</v>
      </c>
      <c r="O87" s="7" t="s">
        <v>42</v>
      </c>
      <c r="P87" s="7">
        <v>0</v>
      </c>
      <c r="Q87" s="7">
        <v>9</v>
      </c>
      <c r="R87" s="7" t="s">
        <v>43</v>
      </c>
      <c r="S87" s="20">
        <v>4</v>
      </c>
      <c r="T87" s="7" t="s">
        <v>44</v>
      </c>
      <c r="U87" s="7">
        <v>667</v>
      </c>
      <c r="V87" s="7" t="s">
        <v>42</v>
      </c>
      <c r="W87" s="7">
        <v>667</v>
      </c>
      <c r="X87" s="7">
        <v>130</v>
      </c>
      <c r="Y87" s="7" t="s">
        <v>45</v>
      </c>
      <c r="Z87" s="7" t="s">
        <v>45</v>
      </c>
      <c r="AA87" s="7" t="s">
        <v>45</v>
      </c>
      <c r="AB87" s="7" t="s">
        <v>45</v>
      </c>
      <c r="AC87" s="7">
        <v>19.399999999999899</v>
      </c>
      <c r="AD87" s="7" t="s">
        <v>42</v>
      </c>
      <c r="AE87" s="7" t="s">
        <v>42</v>
      </c>
      <c r="AF87" s="7" t="s">
        <v>268</v>
      </c>
      <c r="AG87" s="13">
        <v>2011</v>
      </c>
      <c r="AH87" s="7">
        <v>2014</v>
      </c>
      <c r="AI87" s="7">
        <v>1</v>
      </c>
      <c r="AJ87" s="7" t="s">
        <v>265</v>
      </c>
      <c r="AK87" s="7">
        <v>3</v>
      </c>
      <c r="AL87" s="20" t="s">
        <v>42</v>
      </c>
      <c r="AM87" s="7" t="s">
        <v>48</v>
      </c>
      <c r="AN87" s="7">
        <v>0.19399999999999901</v>
      </c>
      <c r="AO87" s="7">
        <v>0.156363999999999</v>
      </c>
      <c r="AP87" s="7">
        <v>0.156363999999999</v>
      </c>
    </row>
    <row r="88" spans="1:42" x14ac:dyDescent="0.35">
      <c r="A88" s="6">
        <v>1</v>
      </c>
      <c r="B88" s="6">
        <v>1</v>
      </c>
      <c r="C88" s="7">
        <v>0</v>
      </c>
      <c r="F88" s="7">
        <v>87</v>
      </c>
      <c r="G88" s="7" t="s">
        <v>241</v>
      </c>
      <c r="H88" s="7" t="s">
        <v>245</v>
      </c>
      <c r="I88" s="7" t="s">
        <v>269</v>
      </c>
      <c r="J88" s="7" t="s">
        <v>270</v>
      </c>
      <c r="K88" s="7" t="s">
        <v>271</v>
      </c>
      <c r="L88" s="7" t="s">
        <v>63</v>
      </c>
      <c r="M88" s="7" t="s">
        <v>41</v>
      </c>
      <c r="N88" s="7">
        <v>1</v>
      </c>
      <c r="O88" s="7" t="s">
        <v>42</v>
      </c>
      <c r="P88" s="7">
        <v>0</v>
      </c>
      <c r="Q88" s="7">
        <v>1</v>
      </c>
      <c r="R88" s="7" t="s">
        <v>43</v>
      </c>
      <c r="S88" s="20">
        <v>4</v>
      </c>
      <c r="T88" s="7" t="s">
        <v>44</v>
      </c>
      <c r="U88" s="7">
        <v>2430</v>
      </c>
      <c r="V88" s="7" t="s">
        <v>42</v>
      </c>
      <c r="W88" s="7">
        <v>2430</v>
      </c>
      <c r="X88" s="7">
        <v>389</v>
      </c>
      <c r="Y88" s="7" t="s">
        <v>45</v>
      </c>
      <c r="Z88" s="7" t="s">
        <v>45</v>
      </c>
      <c r="AA88" s="7" t="s">
        <v>45</v>
      </c>
      <c r="AB88" s="7">
        <v>1105</v>
      </c>
      <c r="AC88" s="7">
        <v>16</v>
      </c>
      <c r="AD88" s="7" t="s">
        <v>42</v>
      </c>
      <c r="AE88" s="7" t="s">
        <v>42</v>
      </c>
      <c r="AF88" s="7" t="s">
        <v>272</v>
      </c>
      <c r="AG88" s="7">
        <v>2014</v>
      </c>
      <c r="AH88" s="7">
        <v>2014</v>
      </c>
      <c r="AI88" s="7">
        <v>1</v>
      </c>
      <c r="AJ88" s="7" t="s">
        <v>265</v>
      </c>
      <c r="AK88" s="7">
        <v>3</v>
      </c>
      <c r="AL88" s="20" t="s">
        <v>42</v>
      </c>
      <c r="AM88" s="7" t="s">
        <v>48</v>
      </c>
      <c r="AN88" s="7">
        <v>0.16</v>
      </c>
      <c r="AO88" s="7">
        <v>0.13439999999999999</v>
      </c>
      <c r="AP88" s="7">
        <v>0.13439999999999999</v>
      </c>
    </row>
    <row r="89" spans="1:42" hidden="1" x14ac:dyDescent="0.35">
      <c r="A89" s="6">
        <v>1</v>
      </c>
      <c r="C89" s="7">
        <v>1</v>
      </c>
      <c r="D89" s="7">
        <v>3</v>
      </c>
      <c r="E89" s="13" t="s">
        <v>722</v>
      </c>
      <c r="F89" s="7">
        <v>88</v>
      </c>
      <c r="G89" s="7" t="s">
        <v>241</v>
      </c>
      <c r="H89" s="7" t="s">
        <v>42</v>
      </c>
      <c r="I89" s="7" t="s">
        <v>42</v>
      </c>
      <c r="J89" s="7" t="s">
        <v>42</v>
      </c>
      <c r="K89" s="7" t="s">
        <v>42</v>
      </c>
      <c r="L89" s="7" t="s">
        <v>54</v>
      </c>
      <c r="M89" s="7" t="s">
        <v>42</v>
      </c>
      <c r="N89" s="7">
        <v>1</v>
      </c>
      <c r="O89" s="7" t="s">
        <v>42</v>
      </c>
      <c r="P89" s="7">
        <v>0</v>
      </c>
      <c r="Q89" s="7">
        <v>9</v>
      </c>
      <c r="R89" s="7" t="s">
        <v>42</v>
      </c>
      <c r="S89" s="7">
        <v>3</v>
      </c>
      <c r="T89" s="7" t="s">
        <v>42</v>
      </c>
      <c r="U89" s="7" t="s">
        <v>42</v>
      </c>
      <c r="V89" s="7">
        <v>667</v>
      </c>
      <c r="W89" s="7" t="s">
        <v>42</v>
      </c>
      <c r="X89" s="7">
        <v>130</v>
      </c>
      <c r="Y89" s="7" t="s">
        <v>42</v>
      </c>
      <c r="Z89" s="7" t="s">
        <v>42</v>
      </c>
      <c r="AA89" s="7" t="s">
        <v>42</v>
      </c>
      <c r="AB89" s="7" t="s">
        <v>42</v>
      </c>
      <c r="AC89" s="7">
        <v>19.490255355835</v>
      </c>
      <c r="AD89" s="7" t="s">
        <v>42</v>
      </c>
      <c r="AE89" s="7" t="s">
        <v>42</v>
      </c>
      <c r="AF89" s="7" t="s">
        <v>273</v>
      </c>
      <c r="AH89" s="7">
        <v>2014</v>
      </c>
      <c r="AI89" s="7">
        <v>0</v>
      </c>
      <c r="AJ89" s="7" t="s">
        <v>265</v>
      </c>
      <c r="AK89" s="7">
        <v>3</v>
      </c>
      <c r="AL89" s="7" t="s">
        <v>42</v>
      </c>
      <c r="AM89" s="7" t="s">
        <v>48</v>
      </c>
      <c r="AN89" s="7">
        <v>0.19490255355835001</v>
      </c>
      <c r="AO89" s="7">
        <v>0.15691554817478501</v>
      </c>
      <c r="AP89" s="7">
        <v>0.15691554817478501</v>
      </c>
    </row>
    <row r="90" spans="1:42" hidden="1" x14ac:dyDescent="0.35">
      <c r="A90" s="6">
        <v>1</v>
      </c>
      <c r="B90" s="6">
        <v>3</v>
      </c>
      <c r="C90" s="7">
        <v>0</v>
      </c>
      <c r="F90" s="7">
        <v>89</v>
      </c>
      <c r="G90" s="7" t="s">
        <v>241</v>
      </c>
      <c r="H90" s="7" t="s">
        <v>42</v>
      </c>
      <c r="I90" s="7" t="s">
        <v>42</v>
      </c>
      <c r="J90" s="7" t="s">
        <v>42</v>
      </c>
      <c r="K90" s="7" t="s">
        <v>42</v>
      </c>
      <c r="L90" s="7" t="s">
        <v>54</v>
      </c>
      <c r="M90" s="7" t="s">
        <v>42</v>
      </c>
      <c r="N90" s="7">
        <v>0</v>
      </c>
      <c r="O90" s="7" t="s">
        <v>42</v>
      </c>
      <c r="P90" s="7">
        <v>0</v>
      </c>
      <c r="Q90" s="7">
        <v>9</v>
      </c>
      <c r="R90" s="7" t="s">
        <v>42</v>
      </c>
      <c r="S90" s="20">
        <v>0</v>
      </c>
      <c r="T90" s="7" t="s">
        <v>42</v>
      </c>
      <c r="U90" s="7" t="s">
        <v>42</v>
      </c>
      <c r="V90" s="7">
        <v>524</v>
      </c>
      <c r="W90" s="7" t="s">
        <v>42</v>
      </c>
      <c r="X90" s="7">
        <v>50</v>
      </c>
      <c r="Y90" s="7" t="s">
        <v>42</v>
      </c>
      <c r="Z90" s="7" t="s">
        <v>42</v>
      </c>
      <c r="AA90" s="7" t="s">
        <v>42</v>
      </c>
      <c r="AB90" s="7" t="s">
        <v>42</v>
      </c>
      <c r="AC90" s="7">
        <v>9.5419845581054705</v>
      </c>
      <c r="AD90" s="7" t="s">
        <v>42</v>
      </c>
      <c r="AE90" s="7" t="s">
        <v>42</v>
      </c>
      <c r="AF90" s="7" t="s">
        <v>274</v>
      </c>
      <c r="AG90" s="13">
        <v>2011</v>
      </c>
      <c r="AH90" s="7">
        <v>2014</v>
      </c>
      <c r="AI90" s="7">
        <v>0</v>
      </c>
      <c r="AJ90" s="7" t="s">
        <v>265</v>
      </c>
      <c r="AK90" s="7">
        <v>3</v>
      </c>
      <c r="AL90" s="20" t="s">
        <v>42</v>
      </c>
      <c r="AM90" s="7" t="s">
        <v>48</v>
      </c>
      <c r="AN90" s="7">
        <v>9.5419845581054694E-2</v>
      </c>
      <c r="AO90" s="7">
        <v>8.6314898650342406E-2</v>
      </c>
      <c r="AP90" s="7">
        <v>8.6314898650342406E-2</v>
      </c>
    </row>
    <row r="91" spans="1:42" x14ac:dyDescent="0.35">
      <c r="A91" s="6">
        <v>1</v>
      </c>
      <c r="B91" s="6">
        <v>3</v>
      </c>
      <c r="C91" s="7">
        <v>0</v>
      </c>
      <c r="F91" s="7">
        <v>90</v>
      </c>
      <c r="G91" s="7" t="s">
        <v>241</v>
      </c>
      <c r="H91" s="7" t="s">
        <v>245</v>
      </c>
      <c r="I91" s="7" t="s">
        <v>275</v>
      </c>
      <c r="J91" s="7" t="s">
        <v>276</v>
      </c>
      <c r="K91" s="7" t="s">
        <v>277</v>
      </c>
      <c r="L91" s="7" t="s">
        <v>54</v>
      </c>
      <c r="M91" s="7" t="s">
        <v>41</v>
      </c>
      <c r="N91" s="7">
        <v>1</v>
      </c>
      <c r="O91" s="7" t="s">
        <v>42</v>
      </c>
      <c r="P91" s="7">
        <v>0</v>
      </c>
      <c r="Q91" s="7">
        <v>1</v>
      </c>
      <c r="R91" s="7" t="s">
        <v>43</v>
      </c>
      <c r="S91" s="20" t="s">
        <v>736</v>
      </c>
      <c r="T91" s="7" t="s">
        <v>44</v>
      </c>
      <c r="U91" s="7">
        <v>1739</v>
      </c>
      <c r="V91" s="7">
        <v>1662</v>
      </c>
      <c r="W91" s="7">
        <v>1662</v>
      </c>
      <c r="X91" s="7">
        <v>247</v>
      </c>
      <c r="Y91" s="7" t="s">
        <v>45</v>
      </c>
      <c r="Z91" s="7" t="s">
        <v>45</v>
      </c>
      <c r="AA91" s="7" t="s">
        <v>45</v>
      </c>
      <c r="AB91" s="7" t="s">
        <v>45</v>
      </c>
      <c r="AC91" s="7">
        <v>14.9</v>
      </c>
      <c r="AD91" s="7" t="s">
        <v>42</v>
      </c>
      <c r="AE91" s="7" t="s">
        <v>42</v>
      </c>
      <c r="AF91" s="7" t="s">
        <v>278</v>
      </c>
      <c r="AG91" s="7">
        <v>2017</v>
      </c>
      <c r="AH91" s="7">
        <v>2017</v>
      </c>
      <c r="AI91" s="7">
        <v>1</v>
      </c>
      <c r="AJ91" s="7" t="s">
        <v>279</v>
      </c>
      <c r="AK91" s="7">
        <v>4</v>
      </c>
      <c r="AL91" s="20" t="s">
        <v>42</v>
      </c>
      <c r="AM91" s="7" t="s">
        <v>48</v>
      </c>
      <c r="AN91" s="7">
        <v>0.14899999999999999</v>
      </c>
      <c r="AO91" s="7">
        <v>0.126799</v>
      </c>
      <c r="AP91" s="7">
        <v>0.126799</v>
      </c>
    </row>
    <row r="92" spans="1:42" x14ac:dyDescent="0.35">
      <c r="A92" s="6">
        <v>1</v>
      </c>
      <c r="B92" s="6">
        <v>1</v>
      </c>
      <c r="C92" s="7">
        <v>0</v>
      </c>
      <c r="F92" s="7">
        <v>91</v>
      </c>
      <c r="G92" s="7" t="s">
        <v>241</v>
      </c>
      <c r="H92" s="7" t="s">
        <v>280</v>
      </c>
      <c r="I92" s="7" t="s">
        <v>182</v>
      </c>
      <c r="J92" s="7" t="s">
        <v>183</v>
      </c>
      <c r="K92" s="7" t="s">
        <v>104</v>
      </c>
      <c r="L92" s="7" t="s">
        <v>54</v>
      </c>
      <c r="M92" s="7" t="s">
        <v>70</v>
      </c>
      <c r="N92" s="7">
        <v>1</v>
      </c>
      <c r="O92" s="7" t="s">
        <v>42</v>
      </c>
      <c r="P92" s="7">
        <v>1</v>
      </c>
      <c r="Q92" s="7">
        <v>0</v>
      </c>
      <c r="R92" s="7" t="s">
        <v>43</v>
      </c>
      <c r="S92" s="20">
        <v>1</v>
      </c>
      <c r="T92" s="7" t="s">
        <v>44</v>
      </c>
      <c r="U92" s="7" t="s">
        <v>42</v>
      </c>
      <c r="V92" s="7" t="s">
        <v>42</v>
      </c>
      <c r="W92" s="7">
        <v>1321</v>
      </c>
      <c r="X92" s="7">
        <v>130</v>
      </c>
      <c r="Y92" s="7" t="s">
        <v>45</v>
      </c>
      <c r="Z92" s="7" t="s">
        <v>42</v>
      </c>
      <c r="AA92" s="7" t="s">
        <v>42</v>
      </c>
      <c r="AB92" s="7" t="s">
        <v>42</v>
      </c>
      <c r="AC92" s="7">
        <v>9.8000000000000007</v>
      </c>
      <c r="AD92" s="7" t="s">
        <v>42</v>
      </c>
      <c r="AE92" s="7" t="s">
        <v>42</v>
      </c>
      <c r="AF92" s="7" t="s">
        <v>184</v>
      </c>
      <c r="AG92" s="7">
        <v>2017</v>
      </c>
      <c r="AH92" s="7">
        <v>2017</v>
      </c>
      <c r="AI92" s="7">
        <v>1</v>
      </c>
      <c r="AJ92" s="7" t="s">
        <v>279</v>
      </c>
      <c r="AK92" s="7">
        <v>3</v>
      </c>
      <c r="AL92" s="20">
        <v>3</v>
      </c>
      <c r="AM92" s="7" t="s">
        <v>48</v>
      </c>
      <c r="AN92" s="7">
        <v>9.8000000000000004E-2</v>
      </c>
      <c r="AO92" s="7">
        <v>8.8396000000000002E-2</v>
      </c>
      <c r="AP92" s="7">
        <v>8.8396000000000002E-2</v>
      </c>
    </row>
    <row r="93" spans="1:42" x14ac:dyDescent="0.35">
      <c r="A93" s="6">
        <v>1</v>
      </c>
      <c r="B93" s="6">
        <v>1</v>
      </c>
      <c r="C93" s="7">
        <v>0</v>
      </c>
      <c r="E93" s="13" t="s">
        <v>825</v>
      </c>
      <c r="F93" s="7">
        <v>92</v>
      </c>
      <c r="G93" s="7" t="s">
        <v>241</v>
      </c>
      <c r="H93" s="7" t="s">
        <v>281</v>
      </c>
      <c r="I93" s="7" t="s">
        <v>182</v>
      </c>
      <c r="J93" s="7" t="s">
        <v>183</v>
      </c>
      <c r="K93" s="7" t="s">
        <v>104</v>
      </c>
      <c r="L93" s="7" t="s">
        <v>54</v>
      </c>
      <c r="M93" s="7" t="s">
        <v>70</v>
      </c>
      <c r="N93" s="7">
        <v>1</v>
      </c>
      <c r="O93" s="7" t="s">
        <v>42</v>
      </c>
      <c r="P93" s="7">
        <v>1</v>
      </c>
      <c r="Q93" s="7">
        <v>0</v>
      </c>
      <c r="R93" s="7" t="s">
        <v>43</v>
      </c>
      <c r="S93" s="7">
        <v>1</v>
      </c>
      <c r="T93" s="7" t="s">
        <v>44</v>
      </c>
      <c r="U93" s="7" t="s">
        <v>42</v>
      </c>
      <c r="V93" s="7" t="s">
        <v>42</v>
      </c>
      <c r="W93" s="7">
        <v>1019</v>
      </c>
      <c r="X93" s="7">
        <v>115</v>
      </c>
      <c r="Y93" s="7" t="s">
        <v>45</v>
      </c>
      <c r="Z93" s="7" t="s">
        <v>42</v>
      </c>
      <c r="AA93" s="7" t="s">
        <v>42</v>
      </c>
      <c r="AB93" s="7" t="s">
        <v>42</v>
      </c>
      <c r="AC93" s="7">
        <v>11.3</v>
      </c>
      <c r="AD93" s="7" t="s">
        <v>42</v>
      </c>
      <c r="AE93" s="7" t="s">
        <v>42</v>
      </c>
      <c r="AF93" s="7" t="s">
        <v>184</v>
      </c>
      <c r="AG93" s="7">
        <v>2017</v>
      </c>
      <c r="AH93" s="7">
        <v>2017</v>
      </c>
      <c r="AI93" s="7">
        <v>1</v>
      </c>
      <c r="AJ93" s="7" t="s">
        <v>279</v>
      </c>
      <c r="AK93" s="7">
        <v>3</v>
      </c>
      <c r="AL93" s="7">
        <v>3</v>
      </c>
      <c r="AM93" s="7" t="s">
        <v>48</v>
      </c>
      <c r="AN93" s="7">
        <v>0.113</v>
      </c>
      <c r="AO93" s="7">
        <v>0.100231</v>
      </c>
      <c r="AP93" s="7">
        <v>0.100231</v>
      </c>
    </row>
    <row r="94" spans="1:42" customFormat="1" x14ac:dyDescent="0.35">
      <c r="C94" s="1">
        <v>1</v>
      </c>
      <c r="D94" s="1"/>
      <c r="E94" s="1"/>
      <c r="F94" s="1">
        <v>93</v>
      </c>
      <c r="G94" s="1" t="s">
        <v>282</v>
      </c>
      <c r="H94" s="1" t="s">
        <v>283</v>
      </c>
      <c r="I94" s="1" t="s">
        <v>51</v>
      </c>
      <c r="J94" s="1" t="s">
        <v>52</v>
      </c>
      <c r="K94" s="1" t="s">
        <v>53</v>
      </c>
      <c r="L94" s="1" t="s">
        <v>54</v>
      </c>
      <c r="M94" s="1" t="s">
        <v>55</v>
      </c>
      <c r="N94" s="1">
        <v>1</v>
      </c>
      <c r="O94" s="1" t="s">
        <v>42</v>
      </c>
      <c r="P94" s="1">
        <v>1</v>
      </c>
      <c r="Q94" s="1">
        <v>0</v>
      </c>
      <c r="R94" s="1" t="s">
        <v>43</v>
      </c>
      <c r="S94" s="1">
        <v>0</v>
      </c>
      <c r="T94" s="1" t="s">
        <v>44</v>
      </c>
      <c r="U94" s="1" t="s">
        <v>42</v>
      </c>
      <c r="V94" s="1">
        <v>72707</v>
      </c>
      <c r="W94" s="1">
        <v>72707</v>
      </c>
      <c r="X94" s="1">
        <v>3054</v>
      </c>
      <c r="Y94" s="1" t="s">
        <v>45</v>
      </c>
      <c r="Z94" s="1" t="s">
        <v>45</v>
      </c>
      <c r="AA94" s="1" t="s">
        <v>45</v>
      </c>
      <c r="AB94" s="1" t="s">
        <v>45</v>
      </c>
      <c r="AC94" s="1">
        <v>4.2</v>
      </c>
      <c r="AD94" s="1" t="s">
        <v>42</v>
      </c>
      <c r="AE94" s="1" t="s">
        <v>42</v>
      </c>
      <c r="AF94" s="1" t="s">
        <v>56</v>
      </c>
      <c r="AG94" s="1"/>
      <c r="AH94" s="1">
        <v>2010</v>
      </c>
      <c r="AI94" s="1">
        <v>1</v>
      </c>
      <c r="AJ94" s="1" t="s">
        <v>284</v>
      </c>
      <c r="AK94" s="1">
        <v>1</v>
      </c>
      <c r="AL94" s="1">
        <v>2</v>
      </c>
      <c r="AM94" s="1" t="s">
        <v>48</v>
      </c>
      <c r="AN94" s="1">
        <v>4.2000000000000003E-2</v>
      </c>
      <c r="AO94" s="1">
        <v>4.0236000000000001E-2</v>
      </c>
      <c r="AP94" s="1">
        <v>4.0236000000000001E-2</v>
      </c>
    </row>
    <row r="95" spans="1:42" hidden="1" x14ac:dyDescent="0.35">
      <c r="A95" s="6">
        <v>1</v>
      </c>
      <c r="B95" s="6">
        <v>3</v>
      </c>
      <c r="C95" s="7">
        <v>0</v>
      </c>
      <c r="F95" s="7">
        <v>94</v>
      </c>
      <c r="G95" s="7" t="s">
        <v>285</v>
      </c>
      <c r="H95" s="7" t="s">
        <v>42</v>
      </c>
      <c r="I95" s="7" t="s">
        <v>42</v>
      </c>
      <c r="J95" s="7" t="s">
        <v>42</v>
      </c>
      <c r="K95" s="7" t="s">
        <v>42</v>
      </c>
      <c r="L95" s="7" t="s">
        <v>54</v>
      </c>
      <c r="M95" s="7" t="s">
        <v>42</v>
      </c>
      <c r="N95" s="7">
        <v>0</v>
      </c>
      <c r="O95" s="7" t="s">
        <v>42</v>
      </c>
      <c r="P95" s="7">
        <v>0</v>
      </c>
      <c r="Q95" s="7">
        <v>0</v>
      </c>
      <c r="R95" s="7" t="s">
        <v>42</v>
      </c>
      <c r="S95" s="20">
        <v>1</v>
      </c>
      <c r="T95" s="7" t="s">
        <v>42</v>
      </c>
      <c r="U95" s="7" t="s">
        <v>42</v>
      </c>
      <c r="V95" s="7">
        <v>3076</v>
      </c>
      <c r="W95" s="7" t="s">
        <v>42</v>
      </c>
      <c r="X95" s="7">
        <v>229</v>
      </c>
      <c r="Y95" s="7" t="s">
        <v>42</v>
      </c>
      <c r="Z95" s="7" t="s">
        <v>42</v>
      </c>
      <c r="AA95" s="7" t="s">
        <v>42</v>
      </c>
      <c r="AB95" s="7" t="s">
        <v>42</v>
      </c>
      <c r="AC95" s="7">
        <v>7.4447336196899396</v>
      </c>
      <c r="AD95" s="7" t="s">
        <v>42</v>
      </c>
      <c r="AE95" s="7" t="s">
        <v>42</v>
      </c>
      <c r="AF95" s="7" t="s">
        <v>286</v>
      </c>
      <c r="AG95" s="13">
        <v>2009</v>
      </c>
      <c r="AH95" s="7">
        <v>2011</v>
      </c>
      <c r="AI95" s="7">
        <v>0</v>
      </c>
      <c r="AJ95" s="7" t="s">
        <v>287</v>
      </c>
      <c r="AK95" s="7">
        <v>0</v>
      </c>
      <c r="AL95" s="20" t="s">
        <v>42</v>
      </c>
      <c r="AM95" s="7" t="s">
        <v>48</v>
      </c>
      <c r="AN95" s="7">
        <v>7.4447336196899402E-2</v>
      </c>
      <c r="AO95" s="7">
        <v>6.8904930330085198E-2</v>
      </c>
      <c r="AP95" s="7">
        <v>6.8904930330085198E-2</v>
      </c>
    </row>
    <row r="96" spans="1:42" x14ac:dyDescent="0.35">
      <c r="A96" s="6">
        <v>1</v>
      </c>
      <c r="B96" s="6">
        <v>3</v>
      </c>
      <c r="C96" s="7">
        <v>0</v>
      </c>
      <c r="F96" s="7">
        <v>95</v>
      </c>
      <c r="G96" s="7" t="s">
        <v>285</v>
      </c>
      <c r="H96" s="7" t="s">
        <v>288</v>
      </c>
      <c r="I96" s="7" t="s">
        <v>289</v>
      </c>
      <c r="J96" s="7" t="s">
        <v>290</v>
      </c>
      <c r="K96" s="7" t="s">
        <v>291</v>
      </c>
      <c r="L96" s="7" t="s">
        <v>54</v>
      </c>
      <c r="M96" s="7" t="s">
        <v>70</v>
      </c>
      <c r="N96" s="7">
        <v>0</v>
      </c>
      <c r="O96" s="7" t="s">
        <v>42</v>
      </c>
      <c r="P96" s="7">
        <v>0</v>
      </c>
      <c r="Q96" s="7">
        <v>1</v>
      </c>
      <c r="R96" s="7" t="s">
        <v>43</v>
      </c>
      <c r="S96" s="20">
        <v>0</v>
      </c>
      <c r="T96" s="7" t="s">
        <v>44</v>
      </c>
      <c r="U96" s="7">
        <v>2716</v>
      </c>
      <c r="V96" s="7" t="s">
        <v>42</v>
      </c>
      <c r="W96" s="7">
        <v>2716</v>
      </c>
      <c r="X96" s="7">
        <v>542</v>
      </c>
      <c r="Y96" s="7" t="s">
        <v>45</v>
      </c>
      <c r="Z96" s="7" t="s">
        <v>45</v>
      </c>
      <c r="AA96" s="7" t="s">
        <v>45</v>
      </c>
      <c r="AB96" s="7" t="s">
        <v>45</v>
      </c>
      <c r="AC96" s="7">
        <v>19.899999999999899</v>
      </c>
      <c r="AD96" s="7" t="s">
        <v>42</v>
      </c>
      <c r="AE96" s="7" t="s">
        <v>42</v>
      </c>
      <c r="AF96" s="7" t="s">
        <v>292</v>
      </c>
      <c r="AG96" s="13">
        <v>2012</v>
      </c>
      <c r="AH96" s="7">
        <v>2014</v>
      </c>
      <c r="AI96" s="7">
        <v>1</v>
      </c>
      <c r="AJ96" s="7" t="s">
        <v>293</v>
      </c>
      <c r="AK96" s="7">
        <v>1</v>
      </c>
      <c r="AL96" s="20" t="s">
        <v>42</v>
      </c>
      <c r="AM96" s="7" t="s">
        <v>48</v>
      </c>
      <c r="AN96" s="7">
        <v>0.19899999999999901</v>
      </c>
      <c r="AO96" s="7">
        <v>0.15939899999999901</v>
      </c>
      <c r="AP96" s="7">
        <v>0.15939899999999901</v>
      </c>
    </row>
    <row r="97" spans="1:42" x14ac:dyDescent="0.35">
      <c r="A97" s="6">
        <v>1</v>
      </c>
      <c r="B97" s="6">
        <v>2</v>
      </c>
      <c r="C97" s="7">
        <v>0</v>
      </c>
      <c r="E97" s="7" t="s">
        <v>897</v>
      </c>
      <c r="F97" s="7">
        <v>96</v>
      </c>
      <c r="G97" s="7" t="s">
        <v>285</v>
      </c>
      <c r="H97" s="7" t="s">
        <v>288</v>
      </c>
      <c r="I97" s="7" t="s">
        <v>294</v>
      </c>
      <c r="J97" s="7" t="s">
        <v>295</v>
      </c>
      <c r="K97" s="7" t="s">
        <v>296</v>
      </c>
      <c r="L97" s="7" t="s">
        <v>54</v>
      </c>
      <c r="M97" s="7" t="s">
        <v>70</v>
      </c>
      <c r="N97" s="7">
        <v>1</v>
      </c>
      <c r="O97" s="7" t="s">
        <v>42</v>
      </c>
      <c r="P97" s="7">
        <v>0</v>
      </c>
      <c r="Q97" s="7">
        <v>1</v>
      </c>
      <c r="R97" s="7" t="s">
        <v>43</v>
      </c>
      <c r="S97" s="20">
        <v>4</v>
      </c>
      <c r="T97" s="7" t="s">
        <v>44</v>
      </c>
      <c r="U97" s="7">
        <v>4415</v>
      </c>
      <c r="V97" s="7" t="s">
        <v>42</v>
      </c>
      <c r="W97" s="7">
        <v>4415</v>
      </c>
      <c r="X97" s="7">
        <v>244</v>
      </c>
      <c r="Y97" s="7" t="s">
        <v>45</v>
      </c>
      <c r="Z97" s="7" t="s">
        <v>45</v>
      </c>
      <c r="AA97" s="7" t="s">
        <v>45</v>
      </c>
      <c r="AB97" s="7" t="s">
        <v>45</v>
      </c>
      <c r="AC97" s="7">
        <v>5.5</v>
      </c>
      <c r="AD97" s="7" t="s">
        <v>42</v>
      </c>
      <c r="AE97" s="7" t="s">
        <v>42</v>
      </c>
      <c r="AF97" s="7" t="s">
        <v>297</v>
      </c>
      <c r="AG97" s="7">
        <v>2015</v>
      </c>
      <c r="AH97" s="7">
        <v>2015</v>
      </c>
      <c r="AI97" s="7">
        <v>1</v>
      </c>
      <c r="AJ97" s="7" t="s">
        <v>298</v>
      </c>
      <c r="AK97" s="7">
        <v>3</v>
      </c>
      <c r="AL97" s="20" t="s">
        <v>42</v>
      </c>
      <c r="AM97" s="7" t="s">
        <v>48</v>
      </c>
      <c r="AN97" s="7">
        <v>5.5E-2</v>
      </c>
      <c r="AO97" s="7">
        <v>5.1975E-2</v>
      </c>
      <c r="AP97" s="7">
        <v>5.1975E-2</v>
      </c>
    </row>
    <row r="98" spans="1:42" x14ac:dyDescent="0.35">
      <c r="A98" s="6">
        <v>1</v>
      </c>
      <c r="B98" s="6">
        <v>2</v>
      </c>
      <c r="C98" s="7">
        <v>0</v>
      </c>
      <c r="D98" s="7">
        <v>3</v>
      </c>
      <c r="E98" s="7" t="s">
        <v>894</v>
      </c>
      <c r="F98" s="7">
        <v>97</v>
      </c>
      <c r="G98" s="7" t="s">
        <v>285</v>
      </c>
      <c r="H98" s="7" t="s">
        <v>288</v>
      </c>
      <c r="I98" s="7" t="s">
        <v>299</v>
      </c>
      <c r="J98" s="7" t="s">
        <v>300</v>
      </c>
      <c r="K98" s="7" t="s">
        <v>301</v>
      </c>
      <c r="L98" s="7" t="s">
        <v>54</v>
      </c>
      <c r="M98" s="7" t="s">
        <v>70</v>
      </c>
      <c r="N98" s="7">
        <v>1</v>
      </c>
      <c r="O98" s="7" t="s">
        <v>42</v>
      </c>
      <c r="P98" s="7">
        <v>0</v>
      </c>
      <c r="Q98" s="7">
        <v>1</v>
      </c>
      <c r="R98" s="7" t="s">
        <v>43</v>
      </c>
      <c r="S98" s="20">
        <v>0</v>
      </c>
      <c r="T98" s="7" t="s">
        <v>44</v>
      </c>
      <c r="U98" s="7">
        <v>4419</v>
      </c>
      <c r="V98" s="7" t="s">
        <v>42</v>
      </c>
      <c r="W98" s="7">
        <v>4419</v>
      </c>
      <c r="X98" s="7">
        <v>247</v>
      </c>
      <c r="Y98" s="7" t="s">
        <v>45</v>
      </c>
      <c r="Z98" s="7" t="s">
        <v>45</v>
      </c>
      <c r="AA98" s="7" t="s">
        <v>45</v>
      </c>
      <c r="AB98" s="7" t="s">
        <v>45</v>
      </c>
      <c r="AC98" s="7">
        <v>5.6</v>
      </c>
      <c r="AD98" s="7" t="s">
        <v>42</v>
      </c>
      <c r="AE98" s="7" t="s">
        <v>42</v>
      </c>
      <c r="AF98" s="7" t="s">
        <v>302</v>
      </c>
      <c r="AG98" s="7">
        <v>2015</v>
      </c>
      <c r="AH98" s="7">
        <v>2015</v>
      </c>
      <c r="AI98" s="7">
        <v>1</v>
      </c>
      <c r="AJ98" s="7" t="s">
        <v>298</v>
      </c>
      <c r="AK98" s="7">
        <v>3</v>
      </c>
      <c r="AL98" s="20" t="s">
        <v>42</v>
      </c>
      <c r="AM98" s="7" t="s">
        <v>48</v>
      </c>
      <c r="AN98" s="7">
        <v>5.6000000000000001E-2</v>
      </c>
      <c r="AO98" s="7">
        <v>5.2864000000000001E-2</v>
      </c>
      <c r="AP98" s="7">
        <v>5.2864000000000001E-2</v>
      </c>
    </row>
    <row r="99" spans="1:42" x14ac:dyDescent="0.35">
      <c r="A99" s="6">
        <v>1</v>
      </c>
      <c r="B99" s="6">
        <v>2</v>
      </c>
      <c r="C99" s="7">
        <v>0</v>
      </c>
      <c r="D99" s="7">
        <v>3</v>
      </c>
      <c r="E99" s="7" t="s">
        <v>895</v>
      </c>
      <c r="F99" s="7">
        <v>98</v>
      </c>
      <c r="G99" s="7" t="s">
        <v>285</v>
      </c>
      <c r="H99" s="7" t="s">
        <v>288</v>
      </c>
      <c r="I99" s="7" t="s">
        <v>303</v>
      </c>
      <c r="J99" s="7" t="s">
        <v>304</v>
      </c>
      <c r="K99" s="7" t="s">
        <v>305</v>
      </c>
      <c r="L99" s="7" t="s">
        <v>54</v>
      </c>
      <c r="M99" s="7" t="s">
        <v>41</v>
      </c>
      <c r="N99" s="7">
        <v>1</v>
      </c>
      <c r="O99" s="7" t="s">
        <v>42</v>
      </c>
      <c r="P99" s="7">
        <v>0</v>
      </c>
      <c r="Q99" s="7">
        <v>0</v>
      </c>
      <c r="R99" s="7" t="s">
        <v>43</v>
      </c>
      <c r="S99" s="20">
        <v>4</v>
      </c>
      <c r="T99" s="7" t="s">
        <v>44</v>
      </c>
      <c r="U99" s="7">
        <v>4397</v>
      </c>
      <c r="V99" s="7" t="s">
        <v>42</v>
      </c>
      <c r="W99" s="7">
        <v>4397</v>
      </c>
      <c r="X99" s="7">
        <v>210</v>
      </c>
      <c r="Y99" s="7" t="s">
        <v>45</v>
      </c>
      <c r="Z99" s="7" t="s">
        <v>45</v>
      </c>
      <c r="AA99" s="7" t="s">
        <v>45</v>
      </c>
      <c r="AB99" s="7" t="s">
        <v>45</v>
      </c>
      <c r="AC99" s="7">
        <v>4.8</v>
      </c>
      <c r="AD99" s="7" t="s">
        <v>42</v>
      </c>
      <c r="AE99" s="7" t="s">
        <v>42</v>
      </c>
      <c r="AF99" s="7" t="s">
        <v>306</v>
      </c>
      <c r="AG99" s="7">
        <v>2015</v>
      </c>
      <c r="AH99" s="7">
        <v>2015</v>
      </c>
      <c r="AI99" s="7">
        <v>1</v>
      </c>
      <c r="AJ99" s="7" t="s">
        <v>298</v>
      </c>
      <c r="AK99" s="7">
        <v>0</v>
      </c>
      <c r="AL99" s="20" t="s">
        <v>42</v>
      </c>
      <c r="AM99" s="7" t="s">
        <v>48</v>
      </c>
      <c r="AN99" s="7">
        <v>4.8000000000000001E-2</v>
      </c>
      <c r="AO99" s="7">
        <v>4.5696000000000001E-2</v>
      </c>
      <c r="AP99" s="7">
        <v>4.5696000000000001E-2</v>
      </c>
    </row>
    <row r="100" spans="1:42" x14ac:dyDescent="0.35">
      <c r="A100" s="6">
        <v>1</v>
      </c>
      <c r="B100" s="6">
        <v>2</v>
      </c>
      <c r="C100" s="7">
        <v>0</v>
      </c>
      <c r="E100" s="7" t="s">
        <v>896</v>
      </c>
      <c r="F100" s="7">
        <v>99</v>
      </c>
      <c r="G100" s="7" t="s">
        <v>285</v>
      </c>
      <c r="H100" s="7" t="s">
        <v>288</v>
      </c>
      <c r="I100" s="7" t="s">
        <v>307</v>
      </c>
      <c r="J100" s="7" t="s">
        <v>308</v>
      </c>
      <c r="K100" s="7" t="s">
        <v>309</v>
      </c>
      <c r="L100" s="7" t="s">
        <v>54</v>
      </c>
      <c r="M100" s="7" t="s">
        <v>41</v>
      </c>
      <c r="N100" s="7">
        <v>0</v>
      </c>
      <c r="O100" s="7" t="s">
        <v>42</v>
      </c>
      <c r="P100" s="7">
        <v>0</v>
      </c>
      <c r="Q100" s="7">
        <v>0</v>
      </c>
      <c r="R100" s="7" t="s">
        <v>43</v>
      </c>
      <c r="S100" s="20">
        <v>0</v>
      </c>
      <c r="T100" s="7" t="s">
        <v>44</v>
      </c>
      <c r="U100" s="7" t="s">
        <v>42</v>
      </c>
      <c r="V100" s="7">
        <v>60273</v>
      </c>
      <c r="W100" s="7">
        <v>60273</v>
      </c>
      <c r="X100" s="7">
        <v>4092</v>
      </c>
      <c r="Z100" s="7" t="s">
        <v>45</v>
      </c>
      <c r="AA100" s="7" t="s">
        <v>45</v>
      </c>
      <c r="AB100" s="7" t="s">
        <v>45</v>
      </c>
      <c r="AC100" s="7">
        <v>6.8</v>
      </c>
      <c r="AD100" s="7" t="s">
        <v>42</v>
      </c>
      <c r="AE100" s="7" t="s">
        <v>42</v>
      </c>
      <c r="AF100" s="7" t="s">
        <v>310</v>
      </c>
      <c r="AG100" s="7">
        <v>2014</v>
      </c>
      <c r="AH100" s="7">
        <v>2015</v>
      </c>
      <c r="AI100" s="7">
        <v>1</v>
      </c>
      <c r="AJ100" s="7" t="s">
        <v>298</v>
      </c>
      <c r="AK100" s="7">
        <v>1</v>
      </c>
      <c r="AL100" s="20" t="s">
        <v>42</v>
      </c>
      <c r="AM100" s="7" t="s">
        <v>48</v>
      </c>
      <c r="AN100" s="7">
        <v>6.8000000000000005E-2</v>
      </c>
      <c r="AO100" s="7">
        <v>6.3376000000000002E-2</v>
      </c>
      <c r="AP100" s="7">
        <v>6.3376000000000002E-2</v>
      </c>
    </row>
    <row r="101" spans="1:42" x14ac:dyDescent="0.35">
      <c r="A101" s="6">
        <v>1</v>
      </c>
      <c r="B101" s="6">
        <v>2</v>
      </c>
      <c r="C101" s="7">
        <v>0</v>
      </c>
      <c r="D101" s="7">
        <v>3</v>
      </c>
      <c r="E101" s="7" t="s">
        <v>898</v>
      </c>
      <c r="F101" s="7">
        <v>100</v>
      </c>
      <c r="G101" s="7" t="s">
        <v>285</v>
      </c>
      <c r="H101" s="7" t="s">
        <v>288</v>
      </c>
      <c r="I101" s="7" t="s">
        <v>311</v>
      </c>
      <c r="J101" s="7" t="s">
        <v>312</v>
      </c>
      <c r="K101" s="7" t="s">
        <v>305</v>
      </c>
      <c r="L101" s="7" t="s">
        <v>54</v>
      </c>
      <c r="M101" s="7" t="s">
        <v>41</v>
      </c>
      <c r="N101" s="7">
        <v>1</v>
      </c>
      <c r="O101" s="7" t="s">
        <v>42</v>
      </c>
      <c r="P101" s="7">
        <v>0</v>
      </c>
      <c r="Q101" s="7">
        <v>0</v>
      </c>
      <c r="R101" s="7" t="s">
        <v>43</v>
      </c>
      <c r="S101" s="20">
        <v>0</v>
      </c>
      <c r="T101" s="7" t="s">
        <v>44</v>
      </c>
      <c r="U101" s="7">
        <v>4914</v>
      </c>
      <c r="V101" s="7" t="s">
        <v>42</v>
      </c>
      <c r="W101" s="7">
        <v>4914</v>
      </c>
      <c r="X101" s="7">
        <v>424</v>
      </c>
      <c r="Y101" s="7" t="s">
        <v>45</v>
      </c>
      <c r="Z101" s="7" t="s">
        <v>45</v>
      </c>
      <c r="AA101" s="7" t="s">
        <v>45</v>
      </c>
      <c r="AB101" s="7" t="s">
        <v>45</v>
      </c>
      <c r="AC101" s="7">
        <v>8.9</v>
      </c>
      <c r="AD101" s="7" t="s">
        <v>42</v>
      </c>
      <c r="AE101" s="7" t="s">
        <v>42</v>
      </c>
      <c r="AF101" s="7" t="s">
        <v>313</v>
      </c>
      <c r="AG101" s="7">
        <v>2015</v>
      </c>
      <c r="AH101" s="7">
        <v>2015</v>
      </c>
      <c r="AI101" s="7">
        <v>1</v>
      </c>
      <c r="AJ101" s="7" t="s">
        <v>298</v>
      </c>
      <c r="AK101" s="7">
        <v>0</v>
      </c>
      <c r="AL101" s="20" t="s">
        <v>42</v>
      </c>
      <c r="AM101" s="7" t="s">
        <v>48</v>
      </c>
      <c r="AN101" s="7">
        <v>8.8999999999999996E-2</v>
      </c>
      <c r="AO101" s="7">
        <v>8.1078999999999998E-2</v>
      </c>
      <c r="AP101" s="7">
        <v>8.1078999999999998E-2</v>
      </c>
    </row>
    <row r="102" spans="1:42" x14ac:dyDescent="0.35">
      <c r="A102" s="6">
        <v>1</v>
      </c>
      <c r="B102" s="6">
        <v>2</v>
      </c>
      <c r="C102" s="7">
        <v>0</v>
      </c>
      <c r="D102" s="7">
        <v>3</v>
      </c>
      <c r="E102" s="7" t="s">
        <v>899</v>
      </c>
      <c r="F102" s="7">
        <v>101</v>
      </c>
      <c r="G102" s="7" t="s">
        <v>285</v>
      </c>
      <c r="H102" s="7" t="s">
        <v>288</v>
      </c>
      <c r="I102" s="7" t="s">
        <v>314</v>
      </c>
      <c r="J102" s="7" t="s">
        <v>315</v>
      </c>
      <c r="K102" s="7" t="s">
        <v>316</v>
      </c>
      <c r="L102" s="7" t="s">
        <v>54</v>
      </c>
      <c r="M102" s="7" t="s">
        <v>41</v>
      </c>
      <c r="N102" s="7">
        <v>0</v>
      </c>
      <c r="O102" s="7" t="s">
        <v>42</v>
      </c>
      <c r="P102" s="7">
        <v>0</v>
      </c>
      <c r="Q102" s="7">
        <v>9</v>
      </c>
      <c r="R102" s="7" t="s">
        <v>43</v>
      </c>
      <c r="S102" s="20">
        <v>0</v>
      </c>
      <c r="T102" s="7" t="s">
        <v>44</v>
      </c>
      <c r="U102" s="7">
        <v>5152</v>
      </c>
      <c r="V102" s="7" t="s">
        <v>42</v>
      </c>
      <c r="W102" s="7">
        <v>5152</v>
      </c>
      <c r="X102" s="7">
        <v>473</v>
      </c>
      <c r="Y102" s="7" t="s">
        <v>45</v>
      </c>
      <c r="Z102" s="7" t="s">
        <v>45</v>
      </c>
      <c r="AA102" s="7" t="s">
        <v>45</v>
      </c>
      <c r="AB102" s="7" t="s">
        <v>45</v>
      </c>
      <c r="AC102" s="7">
        <v>9.1999999999999904</v>
      </c>
      <c r="AD102" s="7" t="s">
        <v>42</v>
      </c>
      <c r="AE102" s="7" t="s">
        <v>42</v>
      </c>
      <c r="AF102" s="7" t="s">
        <v>317</v>
      </c>
      <c r="AG102" s="7">
        <v>2015</v>
      </c>
      <c r="AH102" s="7">
        <v>2015</v>
      </c>
      <c r="AI102" s="7">
        <v>1</v>
      </c>
      <c r="AJ102" s="7" t="s">
        <v>298</v>
      </c>
      <c r="AK102" s="7">
        <v>0</v>
      </c>
      <c r="AL102" s="20" t="s">
        <v>42</v>
      </c>
      <c r="AM102" s="7" t="s">
        <v>48</v>
      </c>
      <c r="AN102" s="7">
        <v>9.1999999999999901E-2</v>
      </c>
      <c r="AO102" s="7">
        <v>8.3535999999999902E-2</v>
      </c>
      <c r="AP102" s="7">
        <v>8.3535999999999902E-2</v>
      </c>
    </row>
    <row r="103" spans="1:42" x14ac:dyDescent="0.35">
      <c r="A103" s="6">
        <v>1</v>
      </c>
      <c r="B103" s="6">
        <v>3</v>
      </c>
      <c r="C103" s="7">
        <v>0</v>
      </c>
      <c r="D103" s="7">
        <v>1</v>
      </c>
      <c r="E103" s="7" t="s">
        <v>900</v>
      </c>
      <c r="F103" s="7">
        <v>102</v>
      </c>
      <c r="G103" s="7" t="s">
        <v>285</v>
      </c>
      <c r="H103" s="7" t="s">
        <v>288</v>
      </c>
      <c r="I103" s="7" t="s">
        <v>318</v>
      </c>
      <c r="J103" s="7" t="s">
        <v>319</v>
      </c>
      <c r="K103" s="7" t="s">
        <v>320</v>
      </c>
      <c r="L103" s="7" t="s">
        <v>54</v>
      </c>
      <c r="M103" s="7" t="s">
        <v>70</v>
      </c>
      <c r="N103" s="7">
        <v>0</v>
      </c>
      <c r="O103" s="7" t="s">
        <v>42</v>
      </c>
      <c r="P103" s="7">
        <v>0</v>
      </c>
      <c r="Q103" s="7">
        <v>1</v>
      </c>
      <c r="R103" s="7" t="s">
        <v>43</v>
      </c>
      <c r="S103" s="20">
        <v>0</v>
      </c>
      <c r="T103" s="7" t="s">
        <v>44</v>
      </c>
      <c r="U103" s="7">
        <v>826</v>
      </c>
      <c r="V103" s="7" t="s">
        <v>42</v>
      </c>
      <c r="W103" s="7">
        <v>826</v>
      </c>
      <c r="X103" s="7">
        <v>25</v>
      </c>
      <c r="Y103" s="7" t="s">
        <v>45</v>
      </c>
      <c r="Z103" s="7" t="s">
        <v>45</v>
      </c>
      <c r="AA103" s="7" t="s">
        <v>45</v>
      </c>
      <c r="AB103" s="7" t="s">
        <v>45</v>
      </c>
      <c r="AC103" s="7">
        <v>3</v>
      </c>
      <c r="AD103" s="7" t="s">
        <v>42</v>
      </c>
      <c r="AE103" s="7" t="s">
        <v>42</v>
      </c>
      <c r="AF103" s="7" t="s">
        <v>321</v>
      </c>
      <c r="AG103" s="7">
        <v>2016</v>
      </c>
      <c r="AH103" s="7">
        <v>2016</v>
      </c>
      <c r="AI103" s="7">
        <v>1</v>
      </c>
      <c r="AJ103" s="7" t="s">
        <v>322</v>
      </c>
      <c r="AK103" s="7">
        <v>3</v>
      </c>
      <c r="AL103" s="20" t="s">
        <v>42</v>
      </c>
      <c r="AM103" s="7" t="s">
        <v>48</v>
      </c>
      <c r="AN103" s="7">
        <v>0.03</v>
      </c>
      <c r="AO103" s="7">
        <v>2.9100000000000001E-2</v>
      </c>
      <c r="AP103" s="7">
        <v>2.9100000000000001E-2</v>
      </c>
    </row>
    <row r="104" spans="1:42" x14ac:dyDescent="0.35">
      <c r="A104" s="6">
        <v>1</v>
      </c>
      <c r="B104" s="6">
        <v>3</v>
      </c>
      <c r="C104" s="7">
        <v>0</v>
      </c>
      <c r="E104" s="7" t="s">
        <v>901</v>
      </c>
      <c r="F104" s="7">
        <v>103</v>
      </c>
      <c r="G104" s="7" t="s">
        <v>285</v>
      </c>
      <c r="H104" s="7" t="s">
        <v>288</v>
      </c>
      <c r="I104" s="7" t="s">
        <v>323</v>
      </c>
      <c r="J104" s="7" t="s">
        <v>324</v>
      </c>
      <c r="K104" s="7" t="s">
        <v>325</v>
      </c>
      <c r="L104" s="7" t="s">
        <v>54</v>
      </c>
      <c r="M104" s="7" t="s">
        <v>70</v>
      </c>
      <c r="N104" s="7">
        <v>1</v>
      </c>
      <c r="O104" s="7" t="s">
        <v>42</v>
      </c>
      <c r="P104" s="7">
        <v>0</v>
      </c>
      <c r="Q104" s="7">
        <v>0</v>
      </c>
      <c r="R104" s="7" t="s">
        <v>43</v>
      </c>
      <c r="S104" s="20">
        <v>0</v>
      </c>
      <c r="T104" s="7" t="s">
        <v>44</v>
      </c>
      <c r="U104" s="7">
        <v>837</v>
      </c>
      <c r="V104" s="7" t="s">
        <v>42</v>
      </c>
      <c r="W104" s="7">
        <v>674</v>
      </c>
      <c r="X104" s="7">
        <v>52</v>
      </c>
      <c r="Y104" s="7" t="s">
        <v>45</v>
      </c>
      <c r="Z104" s="7" t="s">
        <v>45</v>
      </c>
      <c r="AA104" s="7" t="s">
        <v>45</v>
      </c>
      <c r="AB104" s="7" t="s">
        <v>45</v>
      </c>
      <c r="AC104" s="7">
        <v>7.7</v>
      </c>
      <c r="AD104" s="7" t="s">
        <v>42</v>
      </c>
      <c r="AE104" s="7" t="s">
        <v>42</v>
      </c>
      <c r="AF104" s="7" t="s">
        <v>326</v>
      </c>
      <c r="AG104" s="7">
        <v>2017</v>
      </c>
      <c r="AH104" s="7">
        <v>2017</v>
      </c>
      <c r="AI104" s="7">
        <v>1</v>
      </c>
      <c r="AJ104" s="7" t="s">
        <v>327</v>
      </c>
      <c r="AK104" s="7">
        <v>0</v>
      </c>
      <c r="AL104" s="20" t="s">
        <v>42</v>
      </c>
      <c r="AM104" s="7" t="s">
        <v>48</v>
      </c>
      <c r="AN104" s="7">
        <v>7.6999999999999999E-2</v>
      </c>
      <c r="AO104" s="7">
        <v>7.1070999999999995E-2</v>
      </c>
      <c r="AP104" s="7">
        <v>7.1070999999999995E-2</v>
      </c>
    </row>
    <row r="105" spans="1:42" customFormat="1" x14ac:dyDescent="0.35">
      <c r="C105" s="1">
        <v>1</v>
      </c>
      <c r="D105" s="1"/>
      <c r="E105" s="1"/>
      <c r="F105" s="1">
        <v>104</v>
      </c>
      <c r="G105" s="1" t="s">
        <v>328</v>
      </c>
      <c r="H105" s="1" t="s">
        <v>329</v>
      </c>
      <c r="I105" s="1" t="s">
        <v>51</v>
      </c>
      <c r="J105" s="1" t="s">
        <v>52</v>
      </c>
      <c r="K105" s="1" t="s">
        <v>53</v>
      </c>
      <c r="L105" s="1" t="s">
        <v>54</v>
      </c>
      <c r="M105" s="1" t="s">
        <v>55</v>
      </c>
      <c r="N105" s="1">
        <v>1</v>
      </c>
      <c r="O105" s="1" t="s">
        <v>42</v>
      </c>
      <c r="P105" s="1">
        <v>1</v>
      </c>
      <c r="Q105" s="1">
        <v>0</v>
      </c>
      <c r="R105" s="1" t="s">
        <v>43</v>
      </c>
      <c r="S105" s="1">
        <v>0</v>
      </c>
      <c r="T105" s="1" t="s">
        <v>44</v>
      </c>
      <c r="U105" s="1" t="s">
        <v>42</v>
      </c>
      <c r="V105" s="1">
        <v>4751</v>
      </c>
      <c r="W105" s="1">
        <v>4751</v>
      </c>
      <c r="X105" s="1">
        <v>195</v>
      </c>
      <c r="Y105" s="1" t="s">
        <v>45</v>
      </c>
      <c r="Z105" s="1" t="s">
        <v>45</v>
      </c>
      <c r="AA105" s="1" t="s">
        <v>45</v>
      </c>
      <c r="AB105" s="1" t="s">
        <v>45</v>
      </c>
      <c r="AC105" s="1">
        <v>4.0999999999999899</v>
      </c>
      <c r="AD105" s="1" t="s">
        <v>42</v>
      </c>
      <c r="AE105" s="1" t="s">
        <v>42</v>
      </c>
      <c r="AF105" s="1" t="s">
        <v>56</v>
      </c>
      <c r="AG105" s="1"/>
      <c r="AH105" s="1">
        <v>2010</v>
      </c>
      <c r="AI105" s="1">
        <v>1</v>
      </c>
      <c r="AJ105" s="1" t="s">
        <v>330</v>
      </c>
      <c r="AK105" s="1">
        <v>1</v>
      </c>
      <c r="AL105" s="1">
        <v>2</v>
      </c>
      <c r="AM105" s="1" t="s">
        <v>48</v>
      </c>
      <c r="AN105" s="1">
        <v>4.0999999999999898E-2</v>
      </c>
      <c r="AO105" s="1">
        <v>3.9318999999999903E-2</v>
      </c>
      <c r="AP105" s="1">
        <v>3.9318999999999903E-2</v>
      </c>
    </row>
    <row r="106" spans="1:42" customFormat="1" hidden="1" x14ac:dyDescent="0.35">
      <c r="C106" s="1">
        <v>1</v>
      </c>
      <c r="D106" s="1"/>
      <c r="E106" s="1"/>
      <c r="F106" s="1">
        <v>105</v>
      </c>
      <c r="G106" s="1" t="s">
        <v>331</v>
      </c>
      <c r="H106" s="1" t="s">
        <v>42</v>
      </c>
      <c r="I106" s="1" t="s">
        <v>42</v>
      </c>
      <c r="J106" s="1" t="s">
        <v>42</v>
      </c>
      <c r="K106" s="1" t="s">
        <v>42</v>
      </c>
      <c r="L106" s="1" t="s">
        <v>54</v>
      </c>
      <c r="M106" s="1"/>
      <c r="N106" s="1">
        <v>1</v>
      </c>
      <c r="O106" s="1" t="s">
        <v>42</v>
      </c>
      <c r="P106" s="1">
        <v>0</v>
      </c>
      <c r="Q106" s="1">
        <v>0</v>
      </c>
      <c r="R106" s="1" t="s">
        <v>42</v>
      </c>
      <c r="S106" s="1">
        <v>3</v>
      </c>
      <c r="T106" s="1" t="s">
        <v>42</v>
      </c>
      <c r="U106" s="1" t="s">
        <v>42</v>
      </c>
      <c r="V106" s="1">
        <v>2105</v>
      </c>
      <c r="W106" s="1" t="s">
        <v>42</v>
      </c>
      <c r="X106" s="1">
        <v>380</v>
      </c>
      <c r="Y106" s="1" t="s">
        <v>42</v>
      </c>
      <c r="Z106" s="1" t="s">
        <v>42</v>
      </c>
      <c r="AA106" s="1" t="s">
        <v>42</v>
      </c>
      <c r="AB106" s="1" t="s">
        <v>42</v>
      </c>
      <c r="AC106" s="1">
        <v>18.0522556304932</v>
      </c>
      <c r="AD106" s="1" t="s">
        <v>42</v>
      </c>
      <c r="AE106" s="1" t="s">
        <v>42</v>
      </c>
      <c r="AF106" s="1" t="s">
        <v>332</v>
      </c>
      <c r="AG106" s="1"/>
      <c r="AH106" s="1">
        <v>2010</v>
      </c>
      <c r="AI106" s="1">
        <v>0</v>
      </c>
      <c r="AJ106" s="1" t="s">
        <v>333</v>
      </c>
      <c r="AK106" s="1">
        <v>1</v>
      </c>
      <c r="AL106" s="1" t="s">
        <v>42</v>
      </c>
      <c r="AM106" s="1" t="s">
        <v>48</v>
      </c>
      <c r="AN106" s="1">
        <v>0.180522556304932</v>
      </c>
      <c r="AO106" s="1">
        <v>0.14793416297006501</v>
      </c>
      <c r="AP106" s="1">
        <v>0.14793416297006501</v>
      </c>
    </row>
    <row r="107" spans="1:42" customFormat="1" hidden="1" x14ac:dyDescent="0.35">
      <c r="C107" s="1">
        <v>1</v>
      </c>
      <c r="D107" s="1"/>
      <c r="E107" s="1"/>
      <c r="F107" s="1">
        <v>106</v>
      </c>
      <c r="G107" s="1" t="s">
        <v>331</v>
      </c>
      <c r="H107" s="1" t="s">
        <v>42</v>
      </c>
      <c r="I107" s="1" t="s">
        <v>42</v>
      </c>
      <c r="J107" s="1" t="s">
        <v>42</v>
      </c>
      <c r="K107" s="1" t="s">
        <v>42</v>
      </c>
      <c r="L107" s="1" t="s">
        <v>63</v>
      </c>
      <c r="M107" s="1"/>
      <c r="N107" s="1">
        <v>1</v>
      </c>
      <c r="O107" s="1" t="s">
        <v>42</v>
      </c>
      <c r="P107" s="1">
        <v>0</v>
      </c>
      <c r="Q107" s="1">
        <v>1</v>
      </c>
      <c r="R107" s="1" t="s">
        <v>42</v>
      </c>
      <c r="S107" s="1">
        <v>3</v>
      </c>
      <c r="T107" s="1" t="s">
        <v>42</v>
      </c>
      <c r="U107" s="1" t="s">
        <v>42</v>
      </c>
      <c r="V107" s="1">
        <v>3162</v>
      </c>
      <c r="W107" s="1" t="s">
        <v>42</v>
      </c>
      <c r="X107" s="1">
        <v>157</v>
      </c>
      <c r="Y107" s="1" t="s">
        <v>42</v>
      </c>
      <c r="Z107" s="1" t="s">
        <v>42</v>
      </c>
      <c r="AA107" s="1" t="s">
        <v>42</v>
      </c>
      <c r="AB107" s="1" t="s">
        <v>42</v>
      </c>
      <c r="AC107" s="1">
        <v>4.9652118682861301</v>
      </c>
      <c r="AD107" s="1" t="s">
        <v>42</v>
      </c>
      <c r="AE107" s="1" t="s">
        <v>42</v>
      </c>
      <c r="AF107" s="1" t="s">
        <v>334</v>
      </c>
      <c r="AG107" s="1"/>
      <c r="AH107" s="1">
        <v>2013</v>
      </c>
      <c r="AI107" s="1">
        <v>0</v>
      </c>
      <c r="AJ107" s="1" t="s">
        <v>335</v>
      </c>
      <c r="AK107" s="1">
        <v>1</v>
      </c>
      <c r="AL107" s="1" t="s">
        <v>42</v>
      </c>
      <c r="AM107" s="1" t="s">
        <v>48</v>
      </c>
      <c r="AN107" s="1">
        <v>4.9652118682861297E-2</v>
      </c>
      <c r="AO107" s="1">
        <v>4.7186785793164397E-2</v>
      </c>
      <c r="AP107" s="1">
        <v>4.7186785793164397E-2</v>
      </c>
    </row>
    <row r="108" spans="1:42" customFormat="1" hidden="1" x14ac:dyDescent="0.35">
      <c r="C108" s="1">
        <v>1</v>
      </c>
      <c r="D108" s="1"/>
      <c r="E108" s="1"/>
      <c r="F108" s="1">
        <v>107</v>
      </c>
      <c r="G108" s="1" t="s">
        <v>336</v>
      </c>
      <c r="H108" s="1" t="s">
        <v>42</v>
      </c>
      <c r="I108" s="1" t="s">
        <v>42</v>
      </c>
      <c r="J108" s="1" t="s">
        <v>42</v>
      </c>
      <c r="K108" s="1" t="s">
        <v>42</v>
      </c>
      <c r="L108" s="1" t="s">
        <v>54</v>
      </c>
      <c r="M108" s="1"/>
      <c r="N108" s="1">
        <v>1</v>
      </c>
      <c r="O108" s="1" t="s">
        <v>42</v>
      </c>
      <c r="P108" s="1">
        <v>0</v>
      </c>
      <c r="Q108" s="1">
        <v>0</v>
      </c>
      <c r="R108" s="1" t="s">
        <v>42</v>
      </c>
      <c r="S108" s="1">
        <v>3</v>
      </c>
      <c r="T108" s="1" t="s">
        <v>42</v>
      </c>
      <c r="U108" s="1" t="s">
        <v>42</v>
      </c>
      <c r="V108" s="1">
        <v>132691</v>
      </c>
      <c r="W108" s="1" t="s">
        <v>42</v>
      </c>
      <c r="X108" s="1">
        <v>7259</v>
      </c>
      <c r="Y108" s="1" t="s">
        <v>42</v>
      </c>
      <c r="Z108" s="1" t="s">
        <v>42</v>
      </c>
      <c r="AA108" s="1" t="s">
        <v>42</v>
      </c>
      <c r="AB108" s="1" t="s">
        <v>42</v>
      </c>
      <c r="AC108" s="1">
        <v>5.4706044197082502</v>
      </c>
      <c r="AD108" s="1" t="s">
        <v>42</v>
      </c>
      <c r="AE108" s="1" t="s">
        <v>42</v>
      </c>
      <c r="AF108" s="1" t="s">
        <v>337</v>
      </c>
      <c r="AG108" s="1"/>
      <c r="AH108" s="1">
        <v>2010</v>
      </c>
      <c r="AI108" s="1">
        <v>0</v>
      </c>
      <c r="AJ108" s="1" t="s">
        <v>338</v>
      </c>
      <c r="AK108" s="1">
        <v>1</v>
      </c>
      <c r="AL108" s="1" t="s">
        <v>42</v>
      </c>
      <c r="AM108" s="1" t="s">
        <v>48</v>
      </c>
      <c r="AN108" s="1">
        <v>5.4706044197082498E-2</v>
      </c>
      <c r="AO108" s="1">
        <v>5.1713292925389398E-2</v>
      </c>
      <c r="AP108" s="1">
        <v>5.1713292925389398E-2</v>
      </c>
    </row>
    <row r="109" spans="1:42" customFormat="1" hidden="1" x14ac:dyDescent="0.35">
      <c r="C109" s="1">
        <v>1</v>
      </c>
      <c r="D109" s="1"/>
      <c r="E109" s="1"/>
      <c r="F109" s="1">
        <v>108</v>
      </c>
      <c r="G109" s="1" t="s">
        <v>336</v>
      </c>
      <c r="H109" s="1" t="s">
        <v>42</v>
      </c>
      <c r="I109" s="1" t="s">
        <v>42</v>
      </c>
      <c r="J109" s="1" t="s">
        <v>42</v>
      </c>
      <c r="K109" s="1" t="s">
        <v>42</v>
      </c>
      <c r="L109" s="1" t="s">
        <v>40</v>
      </c>
      <c r="M109" s="1"/>
      <c r="N109" s="1">
        <v>1</v>
      </c>
      <c r="O109" s="1" t="s">
        <v>42</v>
      </c>
      <c r="P109" s="1">
        <v>0</v>
      </c>
      <c r="Q109" s="1">
        <v>1</v>
      </c>
      <c r="R109" s="1" t="s">
        <v>42</v>
      </c>
      <c r="S109" s="1">
        <v>1</v>
      </c>
      <c r="T109" s="1" t="s">
        <v>42</v>
      </c>
      <c r="U109" s="1" t="s">
        <v>42</v>
      </c>
      <c r="V109" s="1">
        <v>5957</v>
      </c>
      <c r="W109" s="1" t="s">
        <v>42</v>
      </c>
      <c r="X109" s="1">
        <v>469</v>
      </c>
      <c r="Y109" s="1" t="s">
        <v>42</v>
      </c>
      <c r="Z109" s="1" t="s">
        <v>42</v>
      </c>
      <c r="AA109" s="1" t="s">
        <v>42</v>
      </c>
      <c r="AB109" s="1" t="s">
        <v>42</v>
      </c>
      <c r="AC109" s="1">
        <v>7.8730902671814</v>
      </c>
      <c r="AD109" s="1" t="s">
        <v>42</v>
      </c>
      <c r="AE109" s="1" t="s">
        <v>42</v>
      </c>
      <c r="AF109" s="1" t="s">
        <v>337</v>
      </c>
      <c r="AG109" s="1"/>
      <c r="AH109" s="1">
        <v>2011</v>
      </c>
      <c r="AI109" s="1">
        <v>0</v>
      </c>
      <c r="AJ109" s="1" t="s">
        <v>339</v>
      </c>
      <c r="AK109" s="1">
        <v>4</v>
      </c>
      <c r="AL109" s="1" t="s">
        <v>42</v>
      </c>
      <c r="AM109" s="1" t="s">
        <v>48</v>
      </c>
      <c r="AN109" s="1">
        <v>7.8730902671813999E-2</v>
      </c>
      <c r="AO109" s="1">
        <v>7.2532347636295305E-2</v>
      </c>
      <c r="AP109" s="1">
        <v>7.2532347636295305E-2</v>
      </c>
    </row>
    <row r="110" spans="1:42" customFormat="1" x14ac:dyDescent="0.35">
      <c r="C110" s="1">
        <v>1</v>
      </c>
      <c r="D110" s="1"/>
      <c r="E110" s="1"/>
      <c r="F110" s="1">
        <v>109</v>
      </c>
      <c r="G110" s="1" t="s">
        <v>336</v>
      </c>
      <c r="H110" s="1" t="s">
        <v>340</v>
      </c>
      <c r="I110" s="1" t="s">
        <v>341</v>
      </c>
      <c r="J110" s="1" t="s">
        <v>342</v>
      </c>
      <c r="K110" s="1" t="s">
        <v>343</v>
      </c>
      <c r="L110" s="1" t="s">
        <v>54</v>
      </c>
      <c r="M110" s="1" t="s">
        <v>41</v>
      </c>
      <c r="N110" s="1">
        <v>1</v>
      </c>
      <c r="O110" s="1" t="s">
        <v>42</v>
      </c>
      <c r="P110" s="1">
        <v>1</v>
      </c>
      <c r="Q110" s="1">
        <v>0</v>
      </c>
      <c r="R110" s="1" t="s">
        <v>43</v>
      </c>
      <c r="S110" s="1">
        <v>0</v>
      </c>
      <c r="T110" s="1" t="s">
        <v>44</v>
      </c>
      <c r="U110" s="1" t="s">
        <v>42</v>
      </c>
      <c r="V110" s="1">
        <v>549082</v>
      </c>
      <c r="W110" s="1">
        <v>549082</v>
      </c>
      <c r="X110" s="1">
        <v>23638</v>
      </c>
      <c r="Y110" s="1" t="s">
        <v>45</v>
      </c>
      <c r="Z110" s="1" t="s">
        <v>45</v>
      </c>
      <c r="AA110" s="1" t="s">
        <v>45</v>
      </c>
      <c r="AB110" s="1" t="s">
        <v>45</v>
      </c>
      <c r="AC110" s="1">
        <v>4.3</v>
      </c>
      <c r="AD110" s="1" t="s">
        <v>42</v>
      </c>
      <c r="AE110" s="1" t="s">
        <v>42</v>
      </c>
      <c r="AF110" s="1" t="s">
        <v>344</v>
      </c>
      <c r="AG110" s="1"/>
      <c r="AH110" s="1">
        <v>2012</v>
      </c>
      <c r="AI110" s="1">
        <v>1</v>
      </c>
      <c r="AJ110" s="1" t="s">
        <v>345</v>
      </c>
      <c r="AK110" s="1">
        <v>1</v>
      </c>
      <c r="AL110" s="1">
        <v>1</v>
      </c>
      <c r="AM110" s="1" t="s">
        <v>48</v>
      </c>
      <c r="AN110" s="1">
        <v>4.2999999999999997E-2</v>
      </c>
      <c r="AO110" s="1">
        <v>4.1151E-2</v>
      </c>
      <c r="AP110" s="1">
        <v>4.1151E-2</v>
      </c>
    </row>
    <row r="111" spans="1:42" customFormat="1" hidden="1" x14ac:dyDescent="0.35">
      <c r="C111" s="1">
        <v>1</v>
      </c>
      <c r="D111" s="1"/>
      <c r="E111" s="1"/>
      <c r="F111" s="1">
        <v>110</v>
      </c>
      <c r="G111" s="1" t="s">
        <v>336</v>
      </c>
      <c r="H111" s="1" t="s">
        <v>42</v>
      </c>
      <c r="I111" s="1" t="s">
        <v>42</v>
      </c>
      <c r="J111" s="1" t="s">
        <v>42</v>
      </c>
      <c r="K111" s="1" t="s">
        <v>42</v>
      </c>
      <c r="L111" s="1" t="s">
        <v>40</v>
      </c>
      <c r="M111" s="1"/>
      <c r="N111" s="1">
        <v>1</v>
      </c>
      <c r="O111" s="1" t="s">
        <v>42</v>
      </c>
      <c r="P111" s="1">
        <v>0</v>
      </c>
      <c r="Q111" s="1">
        <v>1</v>
      </c>
      <c r="R111" s="1" t="s">
        <v>42</v>
      </c>
      <c r="S111" s="1">
        <v>3</v>
      </c>
      <c r="T111" s="1" t="s">
        <v>42</v>
      </c>
      <c r="U111" s="1" t="s">
        <v>42</v>
      </c>
      <c r="V111" s="1">
        <v>6886</v>
      </c>
      <c r="W111" s="1" t="s">
        <v>42</v>
      </c>
      <c r="X111" s="1">
        <v>611</v>
      </c>
      <c r="Y111" s="1" t="s">
        <v>42</v>
      </c>
      <c r="Z111" s="1" t="s">
        <v>42</v>
      </c>
      <c r="AA111" s="1" t="s">
        <v>42</v>
      </c>
      <c r="AB111" s="1" t="s">
        <v>42</v>
      </c>
      <c r="AC111" s="1">
        <v>8.8730754852294904</v>
      </c>
      <c r="AD111" s="1" t="s">
        <v>42</v>
      </c>
      <c r="AE111" s="1" t="s">
        <v>42</v>
      </c>
      <c r="AF111" s="1" t="s">
        <v>346</v>
      </c>
      <c r="AG111" s="1"/>
      <c r="AH111" s="1">
        <v>2012</v>
      </c>
      <c r="AI111" s="1">
        <v>0</v>
      </c>
      <c r="AJ111" s="1" t="s">
        <v>345</v>
      </c>
      <c r="AK111" s="1">
        <v>0</v>
      </c>
      <c r="AL111" s="1" t="s">
        <v>42</v>
      </c>
      <c r="AM111" s="1" t="s">
        <v>48</v>
      </c>
      <c r="AN111" s="1">
        <v>8.8730754852294896E-2</v>
      </c>
      <c r="AO111" s="1">
        <v>8.0857607995636904E-2</v>
      </c>
      <c r="AP111" s="1">
        <v>8.0857607995636904E-2</v>
      </c>
    </row>
    <row r="112" spans="1:42" customFormat="1" x14ac:dyDescent="0.35">
      <c r="C112" s="1">
        <v>1</v>
      </c>
      <c r="D112" s="1"/>
      <c r="E112" s="1"/>
      <c r="F112" s="1">
        <v>111</v>
      </c>
      <c r="G112" s="1" t="s">
        <v>336</v>
      </c>
      <c r="H112" s="1" t="s">
        <v>340</v>
      </c>
      <c r="I112" s="1" t="s">
        <v>347</v>
      </c>
      <c r="J112" s="1" t="s">
        <v>348</v>
      </c>
      <c r="K112" s="1" t="s">
        <v>349</v>
      </c>
      <c r="L112" s="1" t="s">
        <v>54</v>
      </c>
      <c r="M112" s="1" t="s">
        <v>41</v>
      </c>
      <c r="N112" s="1">
        <v>1</v>
      </c>
      <c r="O112" s="1" t="s">
        <v>42</v>
      </c>
      <c r="P112" s="1">
        <v>1</v>
      </c>
      <c r="Q112" s="1">
        <v>0</v>
      </c>
      <c r="R112" s="1" t="s">
        <v>43</v>
      </c>
      <c r="S112" s="1">
        <v>0</v>
      </c>
      <c r="T112" s="1" t="s">
        <v>44</v>
      </c>
      <c r="U112" s="1">
        <v>2048</v>
      </c>
      <c r="V112" s="1" t="s">
        <v>42</v>
      </c>
      <c r="W112" s="1">
        <v>2048</v>
      </c>
      <c r="X112" s="1">
        <v>177</v>
      </c>
      <c r="Y112" s="1" t="s">
        <v>45</v>
      </c>
      <c r="Z112" s="1" t="s">
        <v>45</v>
      </c>
      <c r="AA112" s="1" t="s">
        <v>45</v>
      </c>
      <c r="AB112" s="1" t="s">
        <v>45</v>
      </c>
      <c r="AC112" s="1">
        <v>8.6</v>
      </c>
      <c r="AD112" s="1" t="s">
        <v>42</v>
      </c>
      <c r="AE112" s="1" t="s">
        <v>42</v>
      </c>
      <c r="AF112" s="1" t="s">
        <v>350</v>
      </c>
      <c r="AG112" s="1"/>
      <c r="AH112" s="1">
        <v>2014</v>
      </c>
      <c r="AI112" s="1">
        <v>1</v>
      </c>
      <c r="AJ112" s="1" t="s">
        <v>351</v>
      </c>
      <c r="AK112" s="1">
        <v>3</v>
      </c>
      <c r="AL112" s="1">
        <v>0</v>
      </c>
      <c r="AM112" s="1" t="s">
        <v>48</v>
      </c>
      <c r="AN112" s="1">
        <v>8.5999999999999993E-2</v>
      </c>
      <c r="AO112" s="1">
        <v>7.8603999999999993E-2</v>
      </c>
      <c r="AP112" s="1">
        <v>7.8603999999999993E-2</v>
      </c>
    </row>
    <row r="113" spans="1:42" ht="16.5" hidden="1" customHeight="1" x14ac:dyDescent="0.35">
      <c r="A113" s="6">
        <v>1</v>
      </c>
      <c r="B113" s="6">
        <v>3</v>
      </c>
      <c r="C113" s="7">
        <v>0</v>
      </c>
      <c r="F113" s="7">
        <v>112</v>
      </c>
      <c r="G113" s="7" t="s">
        <v>352</v>
      </c>
      <c r="H113" s="7" t="s">
        <v>354</v>
      </c>
      <c r="I113" s="7" t="s">
        <v>871</v>
      </c>
      <c r="J113" s="7" t="s">
        <v>42</v>
      </c>
      <c r="K113" s="7" t="s">
        <v>42</v>
      </c>
      <c r="L113" s="7" t="s">
        <v>54</v>
      </c>
      <c r="M113" s="7" t="s">
        <v>42</v>
      </c>
      <c r="N113" s="7">
        <v>1</v>
      </c>
      <c r="O113" s="7" t="s">
        <v>42</v>
      </c>
      <c r="P113" s="7">
        <v>0</v>
      </c>
      <c r="Q113" s="7">
        <v>1</v>
      </c>
      <c r="R113" s="7" t="s">
        <v>42</v>
      </c>
      <c r="S113" s="20">
        <v>1</v>
      </c>
      <c r="T113" s="7" t="s">
        <v>42</v>
      </c>
      <c r="U113" s="7" t="s">
        <v>42</v>
      </c>
      <c r="V113" s="7">
        <v>5061</v>
      </c>
      <c r="W113" s="7" t="s">
        <v>42</v>
      </c>
      <c r="X113" s="7" t="s">
        <v>42</v>
      </c>
      <c r="Y113" s="7" t="s">
        <v>42</v>
      </c>
      <c r="Z113" s="7" t="s">
        <v>42</v>
      </c>
      <c r="AA113" s="7" t="s">
        <v>42</v>
      </c>
      <c r="AB113" s="7" t="s">
        <v>42</v>
      </c>
      <c r="AC113" s="7">
        <v>12.8</v>
      </c>
      <c r="AD113" s="7" t="s">
        <v>42</v>
      </c>
      <c r="AE113" s="7" t="s">
        <v>42</v>
      </c>
      <c r="AF113" s="8" t="s">
        <v>870</v>
      </c>
      <c r="AG113" s="8">
        <v>2011</v>
      </c>
      <c r="AH113" s="7">
        <v>2011</v>
      </c>
      <c r="AI113" s="7">
        <v>0</v>
      </c>
      <c r="AJ113" s="7" t="s">
        <v>353</v>
      </c>
      <c r="AK113" s="7">
        <v>3</v>
      </c>
      <c r="AL113" s="20" t="s">
        <v>42</v>
      </c>
      <c r="AM113" s="7" t="s">
        <v>48</v>
      </c>
      <c r="AN113" s="7">
        <v>0.128000001907349</v>
      </c>
      <c r="AO113" s="7">
        <v>0.11161600141906799</v>
      </c>
      <c r="AP113" s="7">
        <v>0.11161600141906799</v>
      </c>
    </row>
    <row r="114" spans="1:42" hidden="1" x14ac:dyDescent="0.35">
      <c r="A114" s="6">
        <v>0</v>
      </c>
      <c r="B114" s="6">
        <v>2</v>
      </c>
      <c r="C114" s="7">
        <v>0</v>
      </c>
      <c r="E114" s="7" t="s">
        <v>868</v>
      </c>
      <c r="F114" s="7">
        <v>113</v>
      </c>
      <c r="G114" s="7" t="s">
        <v>352</v>
      </c>
      <c r="H114" s="7" t="s">
        <v>42</v>
      </c>
      <c r="I114" s="7" t="s">
        <v>42</v>
      </c>
      <c r="J114" s="7" t="s">
        <v>42</v>
      </c>
      <c r="K114" s="7" t="s">
        <v>42</v>
      </c>
      <c r="L114" s="7" t="s">
        <v>54</v>
      </c>
      <c r="M114" s="7" t="s">
        <v>42</v>
      </c>
      <c r="N114" s="7">
        <v>1</v>
      </c>
      <c r="O114" s="7" t="s">
        <v>42</v>
      </c>
      <c r="P114" s="7">
        <v>0</v>
      </c>
      <c r="Q114" s="7">
        <v>1</v>
      </c>
      <c r="R114" s="7" t="s">
        <v>42</v>
      </c>
      <c r="S114" s="20">
        <v>1</v>
      </c>
      <c r="T114" s="7" t="s">
        <v>42</v>
      </c>
      <c r="U114" s="7" t="s">
        <v>42</v>
      </c>
      <c r="V114" s="7">
        <v>1158</v>
      </c>
      <c r="W114" s="7" t="s">
        <v>42</v>
      </c>
      <c r="X114" s="7">
        <v>133</v>
      </c>
      <c r="Y114" s="7" t="s">
        <v>42</v>
      </c>
      <c r="Z114" s="7" t="s">
        <v>42</v>
      </c>
      <c r="AA114" s="7" t="s">
        <v>42</v>
      </c>
      <c r="AB114" s="7" t="s">
        <v>42</v>
      </c>
      <c r="AC114" s="7">
        <v>11.4853191375732</v>
      </c>
      <c r="AD114" s="7" t="s">
        <v>42</v>
      </c>
      <c r="AE114" s="7" t="s">
        <v>42</v>
      </c>
      <c r="AF114" s="7" t="s">
        <v>829</v>
      </c>
      <c r="AG114" s="7">
        <v>2011</v>
      </c>
      <c r="AH114" s="7">
        <v>2011</v>
      </c>
      <c r="AI114" s="7">
        <v>0</v>
      </c>
      <c r="AJ114" s="7" t="s">
        <v>353</v>
      </c>
      <c r="AK114" s="7">
        <v>1</v>
      </c>
      <c r="AL114" s="20" t="s">
        <v>42</v>
      </c>
      <c r="AM114" s="7" t="s">
        <v>48</v>
      </c>
      <c r="AN114" s="7">
        <v>0.11485319137573199</v>
      </c>
      <c r="AO114" s="7">
        <v>0.101661935806541</v>
      </c>
      <c r="AP114" s="7">
        <v>0.101661935806541</v>
      </c>
    </row>
    <row r="115" spans="1:42" x14ac:dyDescent="0.35">
      <c r="A115" s="6">
        <v>1</v>
      </c>
      <c r="B115" s="6">
        <v>2</v>
      </c>
      <c r="C115" s="7">
        <v>0</v>
      </c>
      <c r="E115" s="7" t="s">
        <v>902</v>
      </c>
      <c r="F115" s="7">
        <v>114</v>
      </c>
      <c r="G115" s="7" t="s">
        <v>352</v>
      </c>
      <c r="H115" s="7" t="s">
        <v>354</v>
      </c>
      <c r="I115" s="7" t="s">
        <v>355</v>
      </c>
      <c r="J115" s="7" t="s">
        <v>356</v>
      </c>
      <c r="K115" s="7" t="s">
        <v>357</v>
      </c>
      <c r="L115" s="7" t="s">
        <v>54</v>
      </c>
      <c r="M115" s="7" t="s">
        <v>41</v>
      </c>
      <c r="N115" s="7">
        <v>1</v>
      </c>
      <c r="O115" s="7" t="s">
        <v>42</v>
      </c>
      <c r="P115" s="7">
        <v>1</v>
      </c>
      <c r="Q115" s="7">
        <v>0</v>
      </c>
      <c r="R115" s="7" t="s">
        <v>43</v>
      </c>
      <c r="S115" s="20" t="s">
        <v>736</v>
      </c>
      <c r="T115" s="7" t="s">
        <v>44</v>
      </c>
      <c r="U115" s="7" t="s">
        <v>42</v>
      </c>
      <c r="V115" s="7">
        <v>21066</v>
      </c>
      <c r="W115" s="7">
        <v>21066</v>
      </c>
      <c r="X115" s="7">
        <v>1232</v>
      </c>
      <c r="Y115" s="7">
        <v>1047</v>
      </c>
      <c r="Z115" s="7" t="s">
        <v>45</v>
      </c>
      <c r="AA115" s="7" t="s">
        <v>45</v>
      </c>
      <c r="AB115" s="7" t="s">
        <v>45</v>
      </c>
      <c r="AC115" s="7">
        <v>5.8</v>
      </c>
      <c r="AD115" s="7" t="s">
        <v>42</v>
      </c>
      <c r="AE115" s="7" t="s">
        <v>42</v>
      </c>
      <c r="AF115" s="7" t="s">
        <v>358</v>
      </c>
      <c r="AG115" s="7">
        <v>2013</v>
      </c>
      <c r="AH115" s="7">
        <v>2013</v>
      </c>
      <c r="AI115" s="7">
        <v>1</v>
      </c>
      <c r="AJ115" s="7" t="s">
        <v>359</v>
      </c>
      <c r="AK115" s="7">
        <v>2</v>
      </c>
      <c r="AL115" s="20">
        <v>3</v>
      </c>
      <c r="AM115" s="7" t="s">
        <v>48</v>
      </c>
      <c r="AN115" s="7">
        <v>5.8000000000000003E-2</v>
      </c>
      <c r="AO115" s="7">
        <v>5.4635999999999997E-2</v>
      </c>
      <c r="AP115" s="7">
        <v>5.4635999999999997E-2</v>
      </c>
    </row>
    <row r="116" spans="1:42" hidden="1" x14ac:dyDescent="0.35">
      <c r="A116" s="6">
        <v>1</v>
      </c>
      <c r="B116" s="6">
        <v>3</v>
      </c>
      <c r="C116" s="7">
        <v>0</v>
      </c>
      <c r="E116" s="7" t="s">
        <v>903</v>
      </c>
      <c r="F116" s="7">
        <v>115</v>
      </c>
      <c r="G116" s="7" t="s">
        <v>360</v>
      </c>
      <c r="H116" s="7" t="s">
        <v>42</v>
      </c>
      <c r="I116" s="7" t="s">
        <v>42</v>
      </c>
      <c r="J116" s="7" t="s">
        <v>42</v>
      </c>
      <c r="K116" s="7" t="s">
        <v>42</v>
      </c>
      <c r="L116" s="7" t="s">
        <v>54</v>
      </c>
      <c r="M116" s="7" t="s">
        <v>42</v>
      </c>
      <c r="N116" s="7">
        <v>1</v>
      </c>
      <c r="O116" s="7" t="s">
        <v>42</v>
      </c>
      <c r="P116" s="7">
        <v>0</v>
      </c>
      <c r="Q116" s="7">
        <v>1</v>
      </c>
      <c r="R116" s="7" t="s">
        <v>42</v>
      </c>
      <c r="S116" s="20">
        <v>0</v>
      </c>
      <c r="T116" s="7" t="s">
        <v>42</v>
      </c>
      <c r="U116" s="7" t="s">
        <v>42</v>
      </c>
      <c r="V116" s="7">
        <f>1714+1812</f>
        <v>3526</v>
      </c>
      <c r="W116" s="7" t="s">
        <v>42</v>
      </c>
      <c r="X116" s="7">
        <f>270+279</f>
        <v>549</v>
      </c>
      <c r="Y116" s="7" t="s">
        <v>42</v>
      </c>
      <c r="Z116" s="7" t="s">
        <v>42</v>
      </c>
      <c r="AA116" s="7" t="s">
        <v>42</v>
      </c>
      <c r="AB116" s="7" t="s">
        <v>42</v>
      </c>
      <c r="AC116" s="7">
        <f>X116/V116*100</f>
        <v>15.570051049347702</v>
      </c>
      <c r="AD116" s="7" t="s">
        <v>42</v>
      </c>
      <c r="AE116" s="7" t="s">
        <v>42</v>
      </c>
      <c r="AF116" s="7" t="s">
        <v>361</v>
      </c>
      <c r="AG116" s="7">
        <v>2010</v>
      </c>
      <c r="AH116" s="7">
        <v>2010</v>
      </c>
      <c r="AI116" s="7">
        <v>0</v>
      </c>
      <c r="AJ116" s="7" t="s">
        <v>362</v>
      </c>
      <c r="AK116" s="7">
        <v>0</v>
      </c>
      <c r="AL116" s="20" t="s">
        <v>42</v>
      </c>
      <c r="AM116" s="7" t="s">
        <v>48</v>
      </c>
      <c r="AN116" s="7">
        <v>0.15508328437805199</v>
      </c>
      <c r="AO116" s="7">
        <v>0.131032459284568</v>
      </c>
      <c r="AP116" s="7">
        <v>0.131032459284568</v>
      </c>
    </row>
    <row r="117" spans="1:42" hidden="1" x14ac:dyDescent="0.35">
      <c r="A117" s="6">
        <v>0</v>
      </c>
      <c r="B117" s="6">
        <v>2</v>
      </c>
      <c r="C117" s="7">
        <v>0</v>
      </c>
      <c r="E117" s="7" t="s">
        <v>868</v>
      </c>
      <c r="F117" s="7">
        <v>116</v>
      </c>
      <c r="G117" s="7" t="s">
        <v>360</v>
      </c>
      <c r="H117" s="7" t="s">
        <v>42</v>
      </c>
      <c r="I117" s="7" t="s">
        <v>42</v>
      </c>
      <c r="J117" s="7" t="s">
        <v>42</v>
      </c>
      <c r="K117" s="7" t="s">
        <v>42</v>
      </c>
      <c r="L117" s="7" t="s">
        <v>40</v>
      </c>
      <c r="M117" s="7" t="s">
        <v>42</v>
      </c>
      <c r="N117" s="7">
        <v>1</v>
      </c>
      <c r="O117" s="7" t="s">
        <v>42</v>
      </c>
      <c r="P117" s="7">
        <v>0</v>
      </c>
      <c r="Q117" s="7">
        <v>1</v>
      </c>
      <c r="R117" s="7" t="s">
        <v>42</v>
      </c>
      <c r="S117" s="20">
        <v>1</v>
      </c>
      <c r="T117" s="7" t="s">
        <v>42</v>
      </c>
      <c r="U117" s="7" t="s">
        <v>42</v>
      </c>
      <c r="V117" s="7">
        <v>19646</v>
      </c>
      <c r="W117" s="7" t="s">
        <v>42</v>
      </c>
      <c r="X117" s="7">
        <v>1428</v>
      </c>
      <c r="Y117" s="7" t="s">
        <v>42</v>
      </c>
      <c r="Z117" s="7" t="s">
        <v>42</v>
      </c>
      <c r="AA117" s="7" t="s">
        <v>42</v>
      </c>
      <c r="AB117" s="7" t="s">
        <v>42</v>
      </c>
      <c r="AC117" s="7">
        <v>7.26865530014038</v>
      </c>
      <c r="AD117" s="7" t="s">
        <v>42</v>
      </c>
      <c r="AE117" s="7" t="s">
        <v>42</v>
      </c>
      <c r="AF117" s="7" t="s">
        <v>829</v>
      </c>
      <c r="AG117" s="7">
        <v>2011</v>
      </c>
      <c r="AH117" s="7">
        <v>2011</v>
      </c>
      <c r="AI117" s="7">
        <v>0</v>
      </c>
      <c r="AJ117" s="7" t="s">
        <v>363</v>
      </c>
      <c r="AK117" s="7">
        <v>1</v>
      </c>
      <c r="AL117" s="20" t="s">
        <v>42</v>
      </c>
      <c r="AM117" s="7" t="s">
        <v>48</v>
      </c>
      <c r="AN117" s="7">
        <v>7.2686553001403795E-2</v>
      </c>
      <c r="AO117" s="7">
        <v>6.7403218014177896E-2</v>
      </c>
      <c r="AP117" s="7">
        <v>6.7403218014177896E-2</v>
      </c>
    </row>
    <row r="118" spans="1:42" ht="65" hidden="1" x14ac:dyDescent="0.35">
      <c r="A118" s="6">
        <v>1</v>
      </c>
      <c r="C118" s="7">
        <v>1</v>
      </c>
      <c r="D118" s="7">
        <v>3</v>
      </c>
      <c r="E118" s="13" t="s">
        <v>722</v>
      </c>
      <c r="F118" s="7">
        <v>117</v>
      </c>
      <c r="G118" s="7" t="s">
        <v>360</v>
      </c>
      <c r="H118" s="7" t="s">
        <v>42</v>
      </c>
      <c r="I118" s="7" t="s">
        <v>42</v>
      </c>
      <c r="J118" s="7" t="s">
        <v>42</v>
      </c>
      <c r="K118" s="7" t="s">
        <v>42</v>
      </c>
      <c r="L118" s="7" t="s">
        <v>40</v>
      </c>
      <c r="M118" s="7" t="s">
        <v>42</v>
      </c>
      <c r="N118" s="7">
        <v>1</v>
      </c>
      <c r="O118" s="7" t="s">
        <v>42</v>
      </c>
      <c r="P118" s="7">
        <v>1</v>
      </c>
      <c r="Q118" s="7">
        <v>1</v>
      </c>
      <c r="R118" s="7" t="s">
        <v>42</v>
      </c>
      <c r="S118" s="7" t="s">
        <v>717</v>
      </c>
      <c r="T118" s="7" t="s">
        <v>42</v>
      </c>
      <c r="U118" s="7" t="s">
        <v>42</v>
      </c>
      <c r="V118" s="7">
        <v>6935</v>
      </c>
      <c r="W118" s="7" t="s">
        <v>42</v>
      </c>
      <c r="X118" s="7">
        <v>578</v>
      </c>
      <c r="Y118" s="7" t="s">
        <v>42</v>
      </c>
      <c r="Z118" s="7" t="s">
        <v>42</v>
      </c>
      <c r="AA118" s="7" t="s">
        <v>42</v>
      </c>
      <c r="AB118" s="7" t="s">
        <v>42</v>
      </c>
      <c r="AC118" s="7">
        <v>8.33453464508057</v>
      </c>
      <c r="AD118" s="7" t="s">
        <v>42</v>
      </c>
      <c r="AE118" s="7" t="s">
        <v>42</v>
      </c>
      <c r="AF118" s="8" t="s">
        <v>720</v>
      </c>
      <c r="AG118" s="8"/>
      <c r="AH118" s="7">
        <v>2012</v>
      </c>
      <c r="AI118" s="7">
        <v>0</v>
      </c>
      <c r="AJ118" s="7" t="s">
        <v>364</v>
      </c>
      <c r="AK118" s="7">
        <v>3</v>
      </c>
      <c r="AL118" s="7">
        <v>4</v>
      </c>
      <c r="AM118" s="7" t="s">
        <v>48</v>
      </c>
      <c r="AN118" s="7">
        <v>8.3345346450805699E-2</v>
      </c>
      <c r="AO118" s="7">
        <v>7.6398899675800894E-2</v>
      </c>
      <c r="AP118" s="7">
        <v>7.6398899675800894E-2</v>
      </c>
    </row>
    <row r="119" spans="1:42" x14ac:dyDescent="0.35">
      <c r="A119" s="6">
        <v>1</v>
      </c>
      <c r="B119" s="6">
        <v>2</v>
      </c>
      <c r="C119" s="7">
        <v>0</v>
      </c>
      <c r="F119" s="7">
        <v>118</v>
      </c>
      <c r="G119" s="7" t="s">
        <v>360</v>
      </c>
      <c r="H119" s="7" t="s">
        <v>365</v>
      </c>
      <c r="I119" s="7" t="s">
        <v>261</v>
      </c>
      <c r="J119" s="7" t="s">
        <v>262</v>
      </c>
      <c r="K119" s="7" t="s">
        <v>263</v>
      </c>
      <c r="L119" s="7" t="s">
        <v>40</v>
      </c>
      <c r="M119" s="7" t="s">
        <v>41</v>
      </c>
      <c r="N119" s="7">
        <v>1</v>
      </c>
      <c r="O119" s="7" t="s">
        <v>42</v>
      </c>
      <c r="P119" s="7">
        <v>1</v>
      </c>
      <c r="Q119" s="7">
        <v>1</v>
      </c>
      <c r="R119" s="7" t="s">
        <v>43</v>
      </c>
      <c r="S119" s="20" t="s">
        <v>717</v>
      </c>
      <c r="T119" s="7" t="s">
        <v>44</v>
      </c>
      <c r="U119" s="7" t="s">
        <v>42</v>
      </c>
      <c r="V119" s="7" t="s">
        <v>42</v>
      </c>
      <c r="W119" s="7">
        <v>6935</v>
      </c>
      <c r="X119" s="7">
        <v>578</v>
      </c>
      <c r="Y119" s="7" t="s">
        <v>45</v>
      </c>
      <c r="Z119" s="7" t="s">
        <v>45</v>
      </c>
      <c r="AA119" s="7" t="s">
        <v>45</v>
      </c>
      <c r="AB119" s="7" t="s">
        <v>45</v>
      </c>
      <c r="AC119" s="7">
        <v>8.3000000000000007</v>
      </c>
      <c r="AD119" s="7" t="s">
        <v>42</v>
      </c>
      <c r="AE119" s="7" t="s">
        <v>42</v>
      </c>
      <c r="AF119" s="7" t="s">
        <v>264</v>
      </c>
      <c r="AG119" s="7">
        <v>2011</v>
      </c>
      <c r="AH119" s="7">
        <v>2014</v>
      </c>
      <c r="AI119" s="7">
        <v>1</v>
      </c>
      <c r="AJ119" s="7" t="s">
        <v>366</v>
      </c>
      <c r="AK119" s="7">
        <v>3</v>
      </c>
      <c r="AL119" s="20">
        <v>4</v>
      </c>
      <c r="AM119" s="7" t="s">
        <v>48</v>
      </c>
      <c r="AN119" s="7">
        <v>8.3000000000000004E-2</v>
      </c>
      <c r="AO119" s="7">
        <v>7.6110999999999998E-2</v>
      </c>
      <c r="AP119" s="7">
        <v>7.6110999999999998E-2</v>
      </c>
    </row>
    <row r="120" spans="1:42" x14ac:dyDescent="0.35">
      <c r="A120" s="6">
        <v>1</v>
      </c>
      <c r="B120" s="6">
        <v>1</v>
      </c>
      <c r="C120" s="7">
        <v>0</v>
      </c>
      <c r="F120" s="7">
        <v>119</v>
      </c>
      <c r="G120" s="7" t="s">
        <v>360</v>
      </c>
      <c r="H120" s="7" t="s">
        <v>365</v>
      </c>
      <c r="I120" s="7" t="s">
        <v>182</v>
      </c>
      <c r="J120" s="7" t="s">
        <v>183</v>
      </c>
      <c r="K120" s="7" t="s">
        <v>104</v>
      </c>
      <c r="L120" s="7" t="s">
        <v>54</v>
      </c>
      <c r="M120" s="7" t="s">
        <v>70</v>
      </c>
      <c r="N120" s="7">
        <v>1</v>
      </c>
      <c r="O120" s="7" t="s">
        <v>42</v>
      </c>
      <c r="P120" s="7">
        <v>1</v>
      </c>
      <c r="Q120" s="7">
        <v>0</v>
      </c>
      <c r="R120" s="7" t="s">
        <v>43</v>
      </c>
      <c r="S120" s="20">
        <v>1</v>
      </c>
      <c r="T120" s="7" t="s">
        <v>44</v>
      </c>
      <c r="U120" s="7" t="s">
        <v>42</v>
      </c>
      <c r="V120" s="7" t="s">
        <v>42</v>
      </c>
      <c r="W120" s="7">
        <v>654</v>
      </c>
      <c r="X120" s="7">
        <v>61</v>
      </c>
      <c r="Y120" s="7" t="s">
        <v>45</v>
      </c>
      <c r="Z120" s="7" t="s">
        <v>42</v>
      </c>
      <c r="AA120" s="7" t="s">
        <v>42</v>
      </c>
      <c r="AB120" s="7" t="s">
        <v>42</v>
      </c>
      <c r="AC120" s="7">
        <v>9.3000000000000007</v>
      </c>
      <c r="AD120" s="7" t="s">
        <v>42</v>
      </c>
      <c r="AE120" s="7" t="s">
        <v>42</v>
      </c>
      <c r="AF120" s="7" t="s">
        <v>184</v>
      </c>
      <c r="AG120" s="7">
        <v>2017</v>
      </c>
      <c r="AH120" s="7">
        <v>2017</v>
      </c>
      <c r="AI120" s="7">
        <v>1</v>
      </c>
      <c r="AJ120" s="7" t="s">
        <v>367</v>
      </c>
      <c r="AK120" s="7">
        <v>3</v>
      </c>
      <c r="AL120" s="20">
        <v>3</v>
      </c>
      <c r="AM120" s="7" t="s">
        <v>48</v>
      </c>
      <c r="AN120" s="7">
        <v>9.2999999999999999E-2</v>
      </c>
      <c r="AO120" s="7">
        <v>8.4350999999999995E-2</v>
      </c>
      <c r="AP120" s="7">
        <v>8.4350999999999995E-2</v>
      </c>
    </row>
    <row r="121" spans="1:42" hidden="1" x14ac:dyDescent="0.35">
      <c r="A121" s="6">
        <v>0</v>
      </c>
      <c r="B121" s="6">
        <v>2</v>
      </c>
      <c r="C121" s="7">
        <v>0</v>
      </c>
      <c r="E121" s="7" t="s">
        <v>868</v>
      </c>
      <c r="F121" s="7">
        <v>120</v>
      </c>
      <c r="G121" s="7" t="s">
        <v>368</v>
      </c>
      <c r="H121" s="7" t="s">
        <v>42</v>
      </c>
      <c r="I121" s="7" t="s">
        <v>42</v>
      </c>
      <c r="J121" s="7" t="s">
        <v>42</v>
      </c>
      <c r="K121" s="7" t="s">
        <v>42</v>
      </c>
      <c r="L121" s="7" t="s">
        <v>54</v>
      </c>
      <c r="M121" s="7" t="s">
        <v>42</v>
      </c>
      <c r="N121" s="7">
        <v>1</v>
      </c>
      <c r="O121" s="7" t="s">
        <v>42</v>
      </c>
      <c r="P121" s="7">
        <v>0</v>
      </c>
      <c r="Q121" s="7">
        <v>1</v>
      </c>
      <c r="R121" s="7" t="s">
        <v>42</v>
      </c>
      <c r="S121" s="20">
        <v>1</v>
      </c>
      <c r="T121" s="7" t="s">
        <v>42</v>
      </c>
      <c r="U121" s="7" t="s">
        <v>42</v>
      </c>
      <c r="V121" s="7">
        <v>4615</v>
      </c>
      <c r="W121" s="7" t="s">
        <v>42</v>
      </c>
      <c r="X121" s="7">
        <v>250</v>
      </c>
      <c r="Y121" s="7" t="s">
        <v>42</v>
      </c>
      <c r="Z121" s="7" t="s">
        <v>42</v>
      </c>
      <c r="AA121" s="7" t="s">
        <v>42</v>
      </c>
      <c r="AB121" s="7" t="s">
        <v>42</v>
      </c>
      <c r="AC121" s="7">
        <v>5.4171180725097701</v>
      </c>
      <c r="AD121" s="7" t="s">
        <v>42</v>
      </c>
      <c r="AE121" s="7" t="s">
        <v>42</v>
      </c>
      <c r="AF121" s="7" t="s">
        <v>829</v>
      </c>
      <c r="AG121" s="7">
        <v>2011</v>
      </c>
      <c r="AH121" s="7">
        <v>2011</v>
      </c>
      <c r="AI121" s="7">
        <v>0</v>
      </c>
      <c r="AJ121" s="7" t="s">
        <v>369</v>
      </c>
      <c r="AK121" s="7">
        <v>1</v>
      </c>
      <c r="AL121" s="20" t="s">
        <v>42</v>
      </c>
      <c r="AM121" s="7" t="s">
        <v>48</v>
      </c>
      <c r="AN121" s="7">
        <v>5.4171180725097703E-2</v>
      </c>
      <c r="AO121" s="7">
        <v>5.1236663903946503E-2</v>
      </c>
      <c r="AP121" s="7">
        <v>5.1236663903946503E-2</v>
      </c>
    </row>
    <row r="122" spans="1:42" x14ac:dyDescent="0.35">
      <c r="A122" s="6">
        <v>1</v>
      </c>
      <c r="B122" s="6">
        <v>3</v>
      </c>
      <c r="C122" s="7">
        <v>0</v>
      </c>
      <c r="F122" s="7">
        <v>121</v>
      </c>
      <c r="G122" s="7" t="s">
        <v>370</v>
      </c>
      <c r="H122" s="7" t="s">
        <v>371</v>
      </c>
      <c r="I122" s="7" t="s">
        <v>372</v>
      </c>
      <c r="J122" s="7" t="s">
        <v>373</v>
      </c>
      <c r="K122" s="7" t="s">
        <v>62</v>
      </c>
      <c r="L122" s="7" t="s">
        <v>54</v>
      </c>
      <c r="M122" s="7" t="s">
        <v>41</v>
      </c>
      <c r="N122" s="7">
        <v>1</v>
      </c>
      <c r="O122" s="7" t="s">
        <v>42</v>
      </c>
      <c r="P122" s="7">
        <v>1</v>
      </c>
      <c r="Q122" s="7">
        <v>0</v>
      </c>
      <c r="R122" s="7" t="s">
        <v>43</v>
      </c>
      <c r="S122" s="20">
        <v>4</v>
      </c>
      <c r="T122" s="7" t="s">
        <v>44</v>
      </c>
      <c r="U122" s="7">
        <v>3709</v>
      </c>
      <c r="V122" s="7" t="s">
        <v>42</v>
      </c>
      <c r="W122" s="7">
        <v>3709</v>
      </c>
      <c r="X122" s="7">
        <v>378</v>
      </c>
      <c r="Y122" s="7" t="s">
        <v>45</v>
      </c>
      <c r="Z122" s="7" t="s">
        <v>45</v>
      </c>
      <c r="AA122" s="7" t="s">
        <v>45</v>
      </c>
      <c r="AB122" s="7" t="s">
        <v>45</v>
      </c>
      <c r="AC122" s="7">
        <v>10.1999999999999</v>
      </c>
      <c r="AD122" s="7" t="s">
        <v>42</v>
      </c>
      <c r="AE122" s="7" t="s">
        <v>42</v>
      </c>
      <c r="AF122" s="7" t="s">
        <v>374</v>
      </c>
      <c r="AG122" s="7">
        <v>2014</v>
      </c>
      <c r="AH122" s="7">
        <v>2015</v>
      </c>
      <c r="AI122" s="7">
        <v>1</v>
      </c>
      <c r="AJ122" s="7" t="s">
        <v>375</v>
      </c>
      <c r="AK122" s="7">
        <v>1</v>
      </c>
      <c r="AL122" s="20">
        <v>2</v>
      </c>
      <c r="AM122" s="7" t="s">
        <v>48</v>
      </c>
      <c r="AN122" s="7">
        <v>0.10199999999999899</v>
      </c>
      <c r="AO122" s="7">
        <v>9.1595999999999206E-2</v>
      </c>
      <c r="AP122" s="7">
        <v>9.1595999999999206E-2</v>
      </c>
    </row>
    <row r="123" spans="1:42" hidden="1" x14ac:dyDescent="0.35">
      <c r="A123" s="6">
        <v>0</v>
      </c>
      <c r="B123" s="6">
        <v>2</v>
      </c>
      <c r="C123" s="7">
        <v>0</v>
      </c>
      <c r="E123" s="7" t="s">
        <v>868</v>
      </c>
      <c r="F123" s="7">
        <v>122</v>
      </c>
      <c r="G123" s="7" t="s">
        <v>376</v>
      </c>
      <c r="H123" s="7" t="s">
        <v>42</v>
      </c>
      <c r="I123" s="7" t="s">
        <v>42</v>
      </c>
      <c r="J123" s="7" t="s">
        <v>42</v>
      </c>
      <c r="K123" s="7" t="s">
        <v>42</v>
      </c>
      <c r="L123" s="7" t="s">
        <v>54</v>
      </c>
      <c r="M123" s="7" t="s">
        <v>42</v>
      </c>
      <c r="N123" s="7">
        <v>1</v>
      </c>
      <c r="O123" s="7" t="s">
        <v>42</v>
      </c>
      <c r="P123" s="7">
        <v>0</v>
      </c>
      <c r="Q123" s="7">
        <v>1</v>
      </c>
      <c r="R123" s="7" t="s">
        <v>42</v>
      </c>
      <c r="S123" s="20">
        <v>1</v>
      </c>
      <c r="T123" s="7" t="s">
        <v>42</v>
      </c>
      <c r="U123" s="7" t="s">
        <v>42</v>
      </c>
      <c r="V123" s="7">
        <v>4008</v>
      </c>
      <c r="W123" s="7" t="s">
        <v>42</v>
      </c>
      <c r="X123" s="7">
        <v>359</v>
      </c>
      <c r="Y123" s="7" t="s">
        <v>42</v>
      </c>
      <c r="Z123" s="7" t="s">
        <v>42</v>
      </c>
      <c r="AA123" s="7" t="s">
        <v>42</v>
      </c>
      <c r="AB123" s="7" t="s">
        <v>42</v>
      </c>
      <c r="AC123" s="7">
        <v>8.9570856094360405</v>
      </c>
      <c r="AD123" s="7" t="s">
        <v>42</v>
      </c>
      <c r="AE123" s="7" t="s">
        <v>42</v>
      </c>
      <c r="AF123" s="7" t="s">
        <v>829</v>
      </c>
      <c r="AG123" s="7">
        <v>2011</v>
      </c>
      <c r="AH123" s="7">
        <v>2011</v>
      </c>
      <c r="AI123" s="7">
        <v>0</v>
      </c>
      <c r="AJ123" s="7" t="s">
        <v>377</v>
      </c>
      <c r="AK123" s="7">
        <v>1</v>
      </c>
      <c r="AL123" s="20" t="s">
        <v>42</v>
      </c>
      <c r="AM123" s="7" t="s">
        <v>48</v>
      </c>
      <c r="AN123" s="7">
        <v>8.9570856094360399E-2</v>
      </c>
      <c r="AO123" s="7">
        <v>8.1547917832883801E-2</v>
      </c>
      <c r="AP123" s="7">
        <v>8.1547917832883801E-2</v>
      </c>
    </row>
    <row r="124" spans="1:42" hidden="1" x14ac:dyDescent="0.35">
      <c r="A124" s="6">
        <v>1</v>
      </c>
      <c r="B124" s="6">
        <v>3</v>
      </c>
      <c r="C124" s="7">
        <v>0</v>
      </c>
      <c r="F124" s="7">
        <v>123</v>
      </c>
      <c r="G124" s="7" t="s">
        <v>378</v>
      </c>
      <c r="H124" s="7" t="s">
        <v>42</v>
      </c>
      <c r="I124" s="7" t="s">
        <v>42</v>
      </c>
      <c r="J124" s="7" t="s">
        <v>42</v>
      </c>
      <c r="K124" s="7" t="s">
        <v>42</v>
      </c>
      <c r="L124" s="7" t="s">
        <v>54</v>
      </c>
      <c r="M124" s="7" t="s">
        <v>42</v>
      </c>
      <c r="N124" s="7">
        <v>0</v>
      </c>
      <c r="O124" s="7" t="s">
        <v>42</v>
      </c>
      <c r="P124" s="7">
        <v>0</v>
      </c>
      <c r="Q124" s="7">
        <v>0</v>
      </c>
      <c r="R124" s="7" t="s">
        <v>42</v>
      </c>
      <c r="S124" s="20" t="s">
        <v>736</v>
      </c>
      <c r="T124" s="7" t="s">
        <v>42</v>
      </c>
      <c r="U124" s="7" t="s">
        <v>42</v>
      </c>
      <c r="V124" s="7">
        <v>28140</v>
      </c>
      <c r="W124" s="7" t="s">
        <v>42</v>
      </c>
      <c r="X124" s="7">
        <v>1730</v>
      </c>
      <c r="Y124" s="7" t="s">
        <v>42</v>
      </c>
      <c r="Z124" s="7" t="s">
        <v>42</v>
      </c>
      <c r="AA124" s="7" t="s">
        <v>42</v>
      </c>
      <c r="AB124" s="7" t="s">
        <v>42</v>
      </c>
      <c r="AC124" s="7">
        <v>6.1478323936462402</v>
      </c>
      <c r="AD124" s="7" t="s">
        <v>42</v>
      </c>
      <c r="AE124" s="7" t="s">
        <v>42</v>
      </c>
      <c r="AF124" s="7" t="s">
        <v>379</v>
      </c>
      <c r="AG124" s="7">
        <v>2010</v>
      </c>
      <c r="AH124" s="7">
        <v>2010</v>
      </c>
      <c r="AI124" s="7">
        <v>0</v>
      </c>
      <c r="AJ124" s="7" t="s">
        <v>380</v>
      </c>
      <c r="AK124" s="7">
        <v>1</v>
      </c>
      <c r="AL124" s="20" t="s">
        <v>42</v>
      </c>
      <c r="AM124" s="7" t="s">
        <v>48</v>
      </c>
      <c r="AN124" s="7">
        <v>6.1478323936462402E-2</v>
      </c>
      <c r="AO124" s="7">
        <v>5.7698739622425797E-2</v>
      </c>
      <c r="AP124" s="7">
        <v>5.7698739622425797E-2</v>
      </c>
    </row>
    <row r="125" spans="1:42" hidden="1" x14ac:dyDescent="0.35">
      <c r="A125" s="6">
        <v>0</v>
      </c>
      <c r="B125" s="6">
        <v>2</v>
      </c>
      <c r="C125" s="7">
        <v>0</v>
      </c>
      <c r="E125" s="7" t="s">
        <v>868</v>
      </c>
      <c r="F125" s="7">
        <v>124</v>
      </c>
      <c r="G125" s="7" t="s">
        <v>381</v>
      </c>
      <c r="H125" s="7" t="s">
        <v>42</v>
      </c>
      <c r="I125" s="7" t="s">
        <v>42</v>
      </c>
      <c r="J125" s="7" t="s">
        <v>42</v>
      </c>
      <c r="K125" s="7" t="s">
        <v>42</v>
      </c>
      <c r="L125" s="7" t="s">
        <v>54</v>
      </c>
      <c r="M125" s="7" t="s">
        <v>42</v>
      </c>
      <c r="N125" s="7">
        <v>1</v>
      </c>
      <c r="O125" s="7" t="s">
        <v>42</v>
      </c>
      <c r="P125" s="7">
        <v>0</v>
      </c>
      <c r="Q125" s="7">
        <v>1</v>
      </c>
      <c r="R125" s="7" t="s">
        <v>42</v>
      </c>
      <c r="S125" s="20">
        <v>1</v>
      </c>
      <c r="T125" s="7" t="s">
        <v>42</v>
      </c>
      <c r="U125" s="7" t="s">
        <v>42</v>
      </c>
      <c r="V125" s="7">
        <v>17961</v>
      </c>
      <c r="W125" s="7" t="s">
        <v>42</v>
      </c>
      <c r="X125" s="7">
        <v>1333</v>
      </c>
      <c r="Y125" s="7" t="s">
        <v>42</v>
      </c>
      <c r="Z125" s="7" t="s">
        <v>42</v>
      </c>
      <c r="AA125" s="7" t="s">
        <v>42</v>
      </c>
      <c r="AB125" s="7" t="s">
        <v>42</v>
      </c>
      <c r="AC125" s="7">
        <v>7.4216356277465803</v>
      </c>
      <c r="AD125" s="7" t="s">
        <v>42</v>
      </c>
      <c r="AE125" s="7" t="s">
        <v>42</v>
      </c>
      <c r="AF125" s="7" t="s">
        <v>829</v>
      </c>
      <c r="AG125" s="7">
        <v>2011</v>
      </c>
      <c r="AH125" s="7">
        <v>2011</v>
      </c>
      <c r="AI125" s="7">
        <v>0</v>
      </c>
      <c r="AJ125" s="7" t="s">
        <v>382</v>
      </c>
      <c r="AK125" s="7">
        <v>1</v>
      </c>
      <c r="AL125" s="20" t="s">
        <v>42</v>
      </c>
      <c r="AM125" s="7" t="s">
        <v>48</v>
      </c>
      <c r="AN125" s="7">
        <v>7.4216356277465798E-2</v>
      </c>
      <c r="AO125" s="7">
        <v>6.87082887383621E-2</v>
      </c>
      <c r="AP125" s="7">
        <v>6.87082887383621E-2</v>
      </c>
    </row>
    <row r="126" spans="1:42" customFormat="1" hidden="1" x14ac:dyDescent="0.35">
      <c r="C126" s="1">
        <v>1</v>
      </c>
      <c r="D126" s="1"/>
      <c r="E126" s="1"/>
      <c r="F126" s="1">
        <v>125</v>
      </c>
      <c r="G126" s="1" t="s">
        <v>383</v>
      </c>
      <c r="H126" s="1" t="s">
        <v>42</v>
      </c>
      <c r="I126" s="1" t="s">
        <v>42</v>
      </c>
      <c r="J126" s="1" t="s">
        <v>42</v>
      </c>
      <c r="K126" s="1" t="s">
        <v>42</v>
      </c>
      <c r="L126" s="1" t="s">
        <v>54</v>
      </c>
      <c r="M126" s="1"/>
      <c r="N126" s="1">
        <v>1</v>
      </c>
      <c r="O126" s="1" t="s">
        <v>42</v>
      </c>
      <c r="P126" s="1">
        <v>0</v>
      </c>
      <c r="Q126" s="1">
        <v>1</v>
      </c>
      <c r="R126" s="1" t="s">
        <v>42</v>
      </c>
      <c r="S126" s="1">
        <v>4</v>
      </c>
      <c r="T126" s="1" t="s">
        <v>42</v>
      </c>
      <c r="U126" s="1" t="s">
        <v>42</v>
      </c>
      <c r="V126" s="1">
        <v>3135757</v>
      </c>
      <c r="W126" s="1" t="s">
        <v>42</v>
      </c>
      <c r="X126" s="1">
        <v>240351</v>
      </c>
      <c r="Y126" s="1" t="s">
        <v>42</v>
      </c>
      <c r="Z126" s="1" t="s">
        <v>42</v>
      </c>
      <c r="AA126" s="1" t="s">
        <v>42</v>
      </c>
      <c r="AB126" s="1" t="s">
        <v>42</v>
      </c>
      <c r="AC126" s="1">
        <v>7.6648478507995597</v>
      </c>
      <c r="AD126" s="1" t="s">
        <v>42</v>
      </c>
      <c r="AE126" s="1" t="s">
        <v>42</v>
      </c>
      <c r="AF126" s="1" t="s">
        <v>384</v>
      </c>
      <c r="AG126" s="1"/>
      <c r="AH126" s="1">
        <v>2010</v>
      </c>
      <c r="AI126" s="1">
        <v>0</v>
      </c>
      <c r="AJ126" s="1" t="s">
        <v>385</v>
      </c>
      <c r="AK126" s="1">
        <v>1</v>
      </c>
      <c r="AL126" s="1" t="s">
        <v>42</v>
      </c>
      <c r="AM126" s="1" t="s">
        <v>48</v>
      </c>
      <c r="AN126" s="1">
        <v>7.6648478507995596E-2</v>
      </c>
      <c r="AO126" s="1">
        <v>7.07734892504049E-2</v>
      </c>
      <c r="AP126" s="1">
        <v>7.07734892504049E-2</v>
      </c>
    </row>
    <row r="127" spans="1:42" customFormat="1" hidden="1" x14ac:dyDescent="0.35">
      <c r="C127" s="1">
        <v>1</v>
      </c>
      <c r="D127" s="1"/>
      <c r="E127" s="1"/>
      <c r="F127" s="1">
        <v>126</v>
      </c>
      <c r="G127" s="1" t="s">
        <v>383</v>
      </c>
      <c r="H127" s="1" t="s">
        <v>42</v>
      </c>
      <c r="I127" s="1" t="s">
        <v>42</v>
      </c>
      <c r="J127" s="1" t="s">
        <v>42</v>
      </c>
      <c r="K127" s="1" t="s">
        <v>42</v>
      </c>
      <c r="L127" s="1" t="s">
        <v>54</v>
      </c>
      <c r="M127" s="1"/>
      <c r="N127" s="1">
        <v>1</v>
      </c>
      <c r="O127" s="1" t="s">
        <v>42</v>
      </c>
      <c r="P127" s="1">
        <v>0</v>
      </c>
      <c r="Q127" s="1">
        <v>9</v>
      </c>
      <c r="R127" s="1" t="s">
        <v>42</v>
      </c>
      <c r="S127" s="1">
        <v>1</v>
      </c>
      <c r="T127" s="1" t="s">
        <v>42</v>
      </c>
      <c r="U127" s="1" t="s">
        <v>42</v>
      </c>
      <c r="V127" s="1">
        <v>858</v>
      </c>
      <c r="W127" s="1" t="s">
        <v>42</v>
      </c>
      <c r="X127" s="1">
        <v>63</v>
      </c>
      <c r="Y127" s="1" t="s">
        <v>42</v>
      </c>
      <c r="Z127" s="1" t="s">
        <v>42</v>
      </c>
      <c r="AA127" s="1" t="s">
        <v>42</v>
      </c>
      <c r="AB127" s="1" t="s">
        <v>42</v>
      </c>
      <c r="AC127" s="1">
        <v>7.3426575660705602</v>
      </c>
      <c r="AD127" s="1" t="s">
        <v>42</v>
      </c>
      <c r="AE127" s="1" t="s">
        <v>42</v>
      </c>
      <c r="AF127" s="1" t="s">
        <v>386</v>
      </c>
      <c r="AG127" s="1"/>
      <c r="AH127" s="1">
        <v>2010</v>
      </c>
      <c r="AI127" s="1">
        <v>0</v>
      </c>
      <c r="AJ127" s="1" t="s">
        <v>385</v>
      </c>
      <c r="AK127" s="1">
        <v>0</v>
      </c>
      <c r="AL127" s="1" t="s">
        <v>42</v>
      </c>
      <c r="AM127" s="1" t="s">
        <v>48</v>
      </c>
      <c r="AN127" s="1">
        <v>7.3426575660705595E-2</v>
      </c>
      <c r="AO127" s="1">
        <v>6.8035113647448298E-2</v>
      </c>
      <c r="AP127" s="1">
        <v>6.8035113647448298E-2</v>
      </c>
    </row>
    <row r="128" spans="1:42" customFormat="1" hidden="1" x14ac:dyDescent="0.35">
      <c r="C128" s="1">
        <v>1</v>
      </c>
      <c r="D128" s="1"/>
      <c r="E128" s="1" t="s">
        <v>868</v>
      </c>
      <c r="F128" s="1">
        <v>127</v>
      </c>
      <c r="G128" s="1" t="s">
        <v>383</v>
      </c>
      <c r="H128" s="1" t="s">
        <v>42</v>
      </c>
      <c r="I128" s="1" t="s">
        <v>42</v>
      </c>
      <c r="J128" s="1" t="s">
        <v>42</v>
      </c>
      <c r="K128" s="1" t="s">
        <v>42</v>
      </c>
      <c r="L128" s="1" t="s">
        <v>54</v>
      </c>
      <c r="M128" s="1"/>
      <c r="N128" s="1">
        <v>1</v>
      </c>
      <c r="O128" s="1" t="s">
        <v>42</v>
      </c>
      <c r="P128" s="1">
        <v>0</v>
      </c>
      <c r="Q128" s="1">
        <v>1</v>
      </c>
      <c r="R128" s="1" t="s">
        <v>42</v>
      </c>
      <c r="S128" s="1">
        <v>1</v>
      </c>
      <c r="T128" s="1" t="s">
        <v>42</v>
      </c>
      <c r="U128" s="1" t="s">
        <v>42</v>
      </c>
      <c r="V128" s="1">
        <v>13156</v>
      </c>
      <c r="W128" s="1" t="s">
        <v>42</v>
      </c>
      <c r="X128" s="1">
        <v>1338</v>
      </c>
      <c r="Y128" s="1" t="s">
        <v>42</v>
      </c>
      <c r="Z128" s="1" t="s">
        <v>42</v>
      </c>
      <c r="AA128" s="1" t="s">
        <v>42</v>
      </c>
      <c r="AB128" s="1" t="s">
        <v>42</v>
      </c>
      <c r="AC128" s="1">
        <v>10.170264244079601</v>
      </c>
      <c r="AD128" s="1" t="s">
        <v>42</v>
      </c>
      <c r="AE128" s="1" t="s">
        <v>42</v>
      </c>
      <c r="AF128" s="1" t="s">
        <v>140</v>
      </c>
      <c r="AG128" s="1"/>
      <c r="AH128" s="1">
        <v>2011</v>
      </c>
      <c r="AI128" s="1">
        <v>0</v>
      </c>
      <c r="AJ128" s="1" t="s">
        <v>387</v>
      </c>
      <c r="AK128" s="1">
        <v>1</v>
      </c>
      <c r="AL128" s="1" t="s">
        <v>42</v>
      </c>
      <c r="AM128" s="1" t="s">
        <v>48</v>
      </c>
      <c r="AN128" s="1">
        <v>0.10170264244079601</v>
      </c>
      <c r="AO128" s="1">
        <v>9.13592149613556E-2</v>
      </c>
      <c r="AP128" s="1">
        <v>9.13592149613556E-2</v>
      </c>
    </row>
    <row r="129" spans="1:42" customFormat="1" hidden="1" x14ac:dyDescent="0.35">
      <c r="C129" s="1">
        <v>1</v>
      </c>
      <c r="D129" s="1"/>
      <c r="E129" s="1"/>
      <c r="F129" s="1">
        <v>128</v>
      </c>
      <c r="G129" s="1" t="s">
        <v>383</v>
      </c>
      <c r="H129" s="1" t="s">
        <v>42</v>
      </c>
      <c r="I129" s="1" t="s">
        <v>42</v>
      </c>
      <c r="J129" s="1" t="s">
        <v>42</v>
      </c>
      <c r="K129" s="1" t="s">
        <v>42</v>
      </c>
      <c r="L129" s="1" t="s">
        <v>54</v>
      </c>
      <c r="M129" s="1"/>
      <c r="N129" s="1">
        <v>1</v>
      </c>
      <c r="O129" s="1" t="s">
        <v>42</v>
      </c>
      <c r="P129" s="1">
        <v>0</v>
      </c>
      <c r="Q129" s="1">
        <v>9</v>
      </c>
      <c r="R129" s="1" t="s">
        <v>42</v>
      </c>
      <c r="S129" s="1">
        <v>3</v>
      </c>
      <c r="T129" s="1" t="s">
        <v>42</v>
      </c>
      <c r="U129" s="1" t="s">
        <v>42</v>
      </c>
      <c r="V129" s="1">
        <v>10532</v>
      </c>
      <c r="W129" s="1" t="s">
        <v>42</v>
      </c>
      <c r="X129" s="1">
        <v>736</v>
      </c>
      <c r="Y129" s="1" t="s">
        <v>42</v>
      </c>
      <c r="Z129" s="1" t="s">
        <v>42</v>
      </c>
      <c r="AA129" s="1" t="s">
        <v>42</v>
      </c>
      <c r="AB129" s="1" t="s">
        <v>42</v>
      </c>
      <c r="AC129" s="1">
        <v>6.9882264137268102</v>
      </c>
      <c r="AD129" s="1" t="s">
        <v>42</v>
      </c>
      <c r="AE129" s="1" t="s">
        <v>42</v>
      </c>
      <c r="AF129" s="1" t="s">
        <v>388</v>
      </c>
      <c r="AG129" s="1"/>
      <c r="AH129" s="1">
        <v>2012</v>
      </c>
      <c r="AI129" s="1">
        <v>0</v>
      </c>
      <c r="AJ129" s="1" t="s">
        <v>389</v>
      </c>
      <c r="AK129" s="1">
        <v>3</v>
      </c>
      <c r="AL129" s="1" t="s">
        <v>42</v>
      </c>
      <c r="AM129" s="1" t="s">
        <v>48</v>
      </c>
      <c r="AN129" s="1">
        <v>6.9882264137268099E-2</v>
      </c>
      <c r="AO129" s="1">
        <v>6.4998733296317196E-2</v>
      </c>
      <c r="AP129" s="1">
        <v>6.4998733296317196E-2</v>
      </c>
    </row>
    <row r="130" spans="1:42" x14ac:dyDescent="0.35">
      <c r="A130" s="6">
        <v>1</v>
      </c>
      <c r="B130" s="6">
        <v>1</v>
      </c>
      <c r="C130" s="7">
        <v>0</v>
      </c>
      <c r="F130" s="7">
        <v>129</v>
      </c>
      <c r="G130" s="7" t="s">
        <v>390</v>
      </c>
      <c r="H130" s="7" t="s">
        <v>391</v>
      </c>
      <c r="I130" s="7" t="s">
        <v>392</v>
      </c>
      <c r="J130" s="7" t="s">
        <v>393</v>
      </c>
      <c r="K130" s="7" t="s">
        <v>198</v>
      </c>
      <c r="L130" s="7" t="s">
        <v>54</v>
      </c>
      <c r="M130" s="7" t="s">
        <v>41</v>
      </c>
      <c r="N130" s="7">
        <v>1</v>
      </c>
      <c r="O130" s="7" t="s">
        <v>42</v>
      </c>
      <c r="P130" s="7">
        <v>1</v>
      </c>
      <c r="Q130" s="7">
        <v>0</v>
      </c>
      <c r="R130" s="7" t="s">
        <v>43</v>
      </c>
      <c r="S130" s="20">
        <v>3</v>
      </c>
      <c r="T130" s="7" t="s">
        <v>44</v>
      </c>
      <c r="U130" s="7">
        <v>1814</v>
      </c>
      <c r="V130" s="7">
        <v>1779</v>
      </c>
      <c r="W130" s="7">
        <v>1814</v>
      </c>
      <c r="X130" s="7">
        <v>86</v>
      </c>
      <c r="Y130" s="7" t="s">
        <v>45</v>
      </c>
      <c r="Z130" s="7" t="s">
        <v>45</v>
      </c>
      <c r="AA130" s="7" t="s">
        <v>45</v>
      </c>
      <c r="AB130" s="7" t="s">
        <v>45</v>
      </c>
      <c r="AC130" s="7">
        <v>4.7</v>
      </c>
      <c r="AD130" s="7" t="s">
        <v>42</v>
      </c>
      <c r="AE130" s="7" t="s">
        <v>42</v>
      </c>
      <c r="AF130" s="7" t="s">
        <v>394</v>
      </c>
      <c r="AG130" s="7">
        <v>2017</v>
      </c>
      <c r="AH130" s="7">
        <v>2018</v>
      </c>
      <c r="AI130" s="7">
        <v>1</v>
      </c>
      <c r="AJ130" s="7" t="s">
        <v>395</v>
      </c>
      <c r="AK130" s="7">
        <v>3</v>
      </c>
      <c r="AL130" s="20">
        <v>1</v>
      </c>
      <c r="AM130" s="7" t="s">
        <v>48</v>
      </c>
      <c r="AN130" s="7">
        <v>4.7E-2</v>
      </c>
      <c r="AO130" s="7">
        <v>4.4790999999999997E-2</v>
      </c>
      <c r="AP130" s="7">
        <v>4.4790999999999997E-2</v>
      </c>
    </row>
    <row r="131" spans="1:42" hidden="1" x14ac:dyDescent="0.35">
      <c r="A131" s="6">
        <v>0</v>
      </c>
      <c r="B131" s="6">
        <v>2</v>
      </c>
      <c r="C131" s="7">
        <v>0</v>
      </c>
      <c r="E131" s="7" t="s">
        <v>868</v>
      </c>
      <c r="F131" s="7">
        <v>130</v>
      </c>
      <c r="G131" s="7" t="s">
        <v>396</v>
      </c>
      <c r="H131" s="7" t="s">
        <v>42</v>
      </c>
      <c r="I131" s="7" t="s">
        <v>42</v>
      </c>
      <c r="J131" s="7" t="s">
        <v>42</v>
      </c>
      <c r="K131" s="7" t="s">
        <v>42</v>
      </c>
      <c r="L131" s="7" t="s">
        <v>54</v>
      </c>
      <c r="M131" s="7" t="s">
        <v>42</v>
      </c>
      <c r="N131" s="7">
        <v>1</v>
      </c>
      <c r="O131" s="7" t="s">
        <v>42</v>
      </c>
      <c r="P131" s="7">
        <v>0</v>
      </c>
      <c r="Q131" s="7">
        <v>1</v>
      </c>
      <c r="R131" s="7" t="s">
        <v>42</v>
      </c>
      <c r="S131" s="20">
        <v>1</v>
      </c>
      <c r="T131" s="7" t="s">
        <v>42</v>
      </c>
      <c r="U131" s="7" t="s">
        <v>42</v>
      </c>
      <c r="V131" s="7">
        <v>7302</v>
      </c>
      <c r="W131" s="7" t="s">
        <v>42</v>
      </c>
      <c r="X131" s="7">
        <v>378</v>
      </c>
      <c r="Y131" s="7" t="s">
        <v>42</v>
      </c>
      <c r="Z131" s="7" t="s">
        <v>42</v>
      </c>
      <c r="AA131" s="7" t="s">
        <v>42</v>
      </c>
      <c r="AB131" s="7" t="s">
        <v>42</v>
      </c>
      <c r="AC131" s="7">
        <v>5.1766638755798304</v>
      </c>
      <c r="AD131" s="7" t="s">
        <v>42</v>
      </c>
      <c r="AE131" s="7" t="s">
        <v>42</v>
      </c>
      <c r="AF131" s="7" t="s">
        <v>829</v>
      </c>
      <c r="AG131" s="7">
        <v>2011</v>
      </c>
      <c r="AH131" s="7">
        <v>2011</v>
      </c>
      <c r="AI131" s="7">
        <v>0</v>
      </c>
      <c r="AJ131" s="7" t="s">
        <v>397</v>
      </c>
      <c r="AK131" s="7">
        <v>1</v>
      </c>
      <c r="AL131" s="20" t="s">
        <v>42</v>
      </c>
      <c r="AM131" s="7" t="s">
        <v>48</v>
      </c>
      <c r="AN131" s="7">
        <v>5.1766638755798303E-2</v>
      </c>
      <c r="AO131" s="7">
        <v>4.9086853867725003E-2</v>
      </c>
      <c r="AP131" s="7">
        <v>4.9086853867725003E-2</v>
      </c>
    </row>
    <row r="132" spans="1:42" x14ac:dyDescent="0.35">
      <c r="A132" s="6">
        <v>1</v>
      </c>
      <c r="B132" s="6">
        <v>1</v>
      </c>
      <c r="C132" s="7">
        <v>0</v>
      </c>
      <c r="F132" s="7">
        <v>131</v>
      </c>
      <c r="G132" s="7" t="s">
        <v>398</v>
      </c>
      <c r="H132" s="7" t="s">
        <v>399</v>
      </c>
      <c r="I132" s="7" t="s">
        <v>400</v>
      </c>
      <c r="J132" s="7" t="s">
        <v>401</v>
      </c>
      <c r="K132" s="7" t="s">
        <v>402</v>
      </c>
      <c r="L132" s="7" t="s">
        <v>54</v>
      </c>
      <c r="M132" s="7" t="s">
        <v>70</v>
      </c>
      <c r="N132" s="7">
        <v>1</v>
      </c>
      <c r="O132" s="7" t="s">
        <v>42</v>
      </c>
      <c r="P132" s="7">
        <v>1</v>
      </c>
      <c r="Q132" s="7">
        <v>1</v>
      </c>
      <c r="R132" s="7" t="s">
        <v>43</v>
      </c>
      <c r="S132" s="20">
        <v>6</v>
      </c>
      <c r="T132" s="7" t="s">
        <v>43</v>
      </c>
      <c r="U132" s="7" t="s">
        <v>42</v>
      </c>
      <c r="V132" s="7">
        <v>993</v>
      </c>
      <c r="W132" s="7">
        <v>993</v>
      </c>
      <c r="X132" s="7">
        <v>66</v>
      </c>
      <c r="Y132" s="7" t="s">
        <v>45</v>
      </c>
      <c r="Z132" s="7" t="s">
        <v>45</v>
      </c>
      <c r="AA132" s="7" t="s">
        <v>45</v>
      </c>
      <c r="AB132" s="7" t="s">
        <v>45</v>
      </c>
      <c r="AC132" s="7">
        <v>6.7</v>
      </c>
      <c r="AD132" s="7" t="s">
        <v>42</v>
      </c>
      <c r="AE132" s="7" t="s">
        <v>42</v>
      </c>
      <c r="AF132" s="7" t="s">
        <v>403</v>
      </c>
      <c r="AG132" s="7">
        <v>2011</v>
      </c>
      <c r="AH132" s="7">
        <v>2011</v>
      </c>
      <c r="AI132" s="7">
        <v>1</v>
      </c>
      <c r="AJ132" s="7" t="s">
        <v>404</v>
      </c>
      <c r="AK132" s="7">
        <v>1</v>
      </c>
      <c r="AL132" s="20">
        <v>3</v>
      </c>
      <c r="AM132" s="7" t="s">
        <v>48</v>
      </c>
      <c r="AN132" s="7">
        <v>6.7000000000000004E-2</v>
      </c>
      <c r="AO132" s="7">
        <v>6.2510999999999997E-2</v>
      </c>
      <c r="AP132" s="7">
        <v>6.2510999999999997E-2</v>
      </c>
    </row>
    <row r="133" spans="1:42" x14ac:dyDescent="0.35">
      <c r="A133" s="6">
        <v>1</v>
      </c>
      <c r="B133" s="6">
        <v>1</v>
      </c>
      <c r="C133" s="7">
        <v>0</v>
      </c>
      <c r="F133" s="7">
        <v>132</v>
      </c>
      <c r="G133" s="7" t="s">
        <v>398</v>
      </c>
      <c r="H133" s="7" t="s">
        <v>399</v>
      </c>
      <c r="I133" s="7" t="s">
        <v>67</v>
      </c>
      <c r="J133" s="7" t="s">
        <v>68</v>
      </c>
      <c r="K133" s="7" t="s">
        <v>69</v>
      </c>
      <c r="L133" s="7" t="s">
        <v>54</v>
      </c>
      <c r="M133" s="7" t="s">
        <v>70</v>
      </c>
      <c r="N133" s="7">
        <v>1</v>
      </c>
      <c r="O133" s="7" t="s">
        <v>42</v>
      </c>
      <c r="P133" s="7">
        <v>0</v>
      </c>
      <c r="Q133" s="7">
        <v>0</v>
      </c>
      <c r="R133" s="7" t="s">
        <v>43</v>
      </c>
      <c r="S133" s="20" t="s">
        <v>707</v>
      </c>
      <c r="T133" s="7" t="s">
        <v>44</v>
      </c>
      <c r="U133" s="7" t="s">
        <v>42</v>
      </c>
      <c r="V133" s="7">
        <v>982</v>
      </c>
      <c r="W133" s="7">
        <v>982</v>
      </c>
      <c r="X133" s="7">
        <v>64</v>
      </c>
      <c r="Y133" s="7" t="s">
        <v>45</v>
      </c>
      <c r="Z133" s="7" t="s">
        <v>45</v>
      </c>
      <c r="AA133" s="7" t="s">
        <v>45</v>
      </c>
      <c r="AB133" s="7" t="s">
        <v>45</v>
      </c>
      <c r="AC133" s="7">
        <v>6.5</v>
      </c>
      <c r="AD133" s="7" t="s">
        <v>42</v>
      </c>
      <c r="AE133" s="7" t="s">
        <v>42</v>
      </c>
      <c r="AF133" s="7" t="s">
        <v>71</v>
      </c>
      <c r="AG133" s="7">
        <v>2011</v>
      </c>
      <c r="AH133" s="7">
        <v>2011</v>
      </c>
      <c r="AI133" s="7">
        <v>1</v>
      </c>
      <c r="AJ133" s="7" t="s">
        <v>404</v>
      </c>
      <c r="AK133" s="7">
        <v>2</v>
      </c>
      <c r="AL133" s="20" t="s">
        <v>42</v>
      </c>
      <c r="AM133" s="7" t="s">
        <v>48</v>
      </c>
      <c r="AN133" s="7">
        <v>6.5000000000000002E-2</v>
      </c>
      <c r="AO133" s="7">
        <v>6.0775000000000003E-2</v>
      </c>
      <c r="AP133" s="7">
        <v>6.0775000000000003E-2</v>
      </c>
    </row>
    <row r="134" spans="1:42" x14ac:dyDescent="0.35">
      <c r="A134" s="6">
        <v>1</v>
      </c>
      <c r="B134" s="6">
        <v>2</v>
      </c>
      <c r="C134" s="7">
        <v>0</v>
      </c>
      <c r="F134" s="7">
        <v>133</v>
      </c>
      <c r="G134" s="7" t="s">
        <v>398</v>
      </c>
      <c r="H134" s="7" t="s">
        <v>399</v>
      </c>
      <c r="I134" s="7" t="s">
        <v>405</v>
      </c>
      <c r="J134" s="7" t="s">
        <v>406</v>
      </c>
      <c r="K134" s="7" t="s">
        <v>89</v>
      </c>
      <c r="L134" s="7" t="s">
        <v>54</v>
      </c>
      <c r="M134" s="7" t="s">
        <v>41</v>
      </c>
      <c r="N134" s="7">
        <v>1</v>
      </c>
      <c r="O134" s="7" t="s">
        <v>42</v>
      </c>
      <c r="P134" s="7">
        <v>0</v>
      </c>
      <c r="Q134" s="7">
        <v>1</v>
      </c>
      <c r="R134" s="7" t="s">
        <v>43</v>
      </c>
      <c r="S134" s="20">
        <v>6</v>
      </c>
      <c r="T134" s="7" t="s">
        <v>44</v>
      </c>
      <c r="U134" s="7" t="s">
        <v>42</v>
      </c>
      <c r="V134" s="7">
        <v>2385</v>
      </c>
      <c r="W134" s="7">
        <v>2385</v>
      </c>
      <c r="X134" s="7">
        <v>158</v>
      </c>
      <c r="Y134" s="7" t="s">
        <v>45</v>
      </c>
      <c r="Z134" s="7" t="s">
        <v>45</v>
      </c>
      <c r="AA134" s="7" t="s">
        <v>45</v>
      </c>
      <c r="AB134" s="7" t="s">
        <v>45</v>
      </c>
      <c r="AC134" s="7">
        <v>6.6</v>
      </c>
      <c r="AD134" s="7" t="s">
        <v>42</v>
      </c>
      <c r="AE134" s="7" t="s">
        <v>42</v>
      </c>
      <c r="AF134" s="7" t="s">
        <v>407</v>
      </c>
      <c r="AG134" s="7">
        <v>2011</v>
      </c>
      <c r="AH134" s="7">
        <v>2015</v>
      </c>
      <c r="AI134" s="7">
        <v>1</v>
      </c>
      <c r="AJ134" s="7" t="s">
        <v>408</v>
      </c>
      <c r="AK134" s="7">
        <v>1</v>
      </c>
      <c r="AL134" s="20" t="s">
        <v>42</v>
      </c>
      <c r="AM134" s="7" t="s">
        <v>48</v>
      </c>
    </row>
    <row r="135" spans="1:42" x14ac:dyDescent="0.35">
      <c r="A135" s="6">
        <v>1</v>
      </c>
      <c r="B135" s="6">
        <v>1</v>
      </c>
      <c r="C135" s="7">
        <v>0</v>
      </c>
      <c r="D135" s="7">
        <v>3</v>
      </c>
      <c r="E135" s="7" t="s">
        <v>905</v>
      </c>
      <c r="F135" s="7">
        <v>134</v>
      </c>
      <c r="G135" s="7" t="s">
        <v>409</v>
      </c>
      <c r="H135" s="7" t="s">
        <v>410</v>
      </c>
      <c r="I135" s="7" t="s">
        <v>411</v>
      </c>
      <c r="J135" s="7" t="s">
        <v>412</v>
      </c>
      <c r="K135" s="7" t="s">
        <v>224</v>
      </c>
      <c r="L135" s="7" t="s">
        <v>54</v>
      </c>
      <c r="M135" s="7" t="s">
        <v>70</v>
      </c>
      <c r="N135" s="7">
        <v>1</v>
      </c>
      <c r="O135" s="7" t="s">
        <v>42</v>
      </c>
      <c r="P135" s="7">
        <v>0</v>
      </c>
      <c r="Q135" s="7">
        <v>0</v>
      </c>
      <c r="R135" s="7" t="s">
        <v>43</v>
      </c>
      <c r="S135" s="20">
        <v>3</v>
      </c>
      <c r="T135" s="7" t="s">
        <v>44</v>
      </c>
      <c r="U135" s="7">
        <v>1024</v>
      </c>
      <c r="V135" s="7" t="s">
        <v>42</v>
      </c>
      <c r="W135" s="7">
        <v>1024</v>
      </c>
      <c r="X135" s="7">
        <v>81</v>
      </c>
      <c r="Y135" s="7" t="s">
        <v>45</v>
      </c>
      <c r="Z135" s="7" t="s">
        <v>45</v>
      </c>
      <c r="AA135" s="7" t="s">
        <v>45</v>
      </c>
      <c r="AB135" s="7" t="s">
        <v>45</v>
      </c>
      <c r="AC135" s="7">
        <v>7.9</v>
      </c>
      <c r="AD135" s="7" t="s">
        <v>42</v>
      </c>
      <c r="AE135" s="7" t="s">
        <v>42</v>
      </c>
      <c r="AF135" s="7" t="s">
        <v>413</v>
      </c>
      <c r="AG135" s="7">
        <v>2012</v>
      </c>
      <c r="AH135" s="7">
        <v>2012</v>
      </c>
      <c r="AI135" s="7">
        <v>1</v>
      </c>
      <c r="AJ135" s="7" t="s">
        <v>414</v>
      </c>
      <c r="AK135" s="7">
        <v>0</v>
      </c>
      <c r="AL135" s="20" t="s">
        <v>42</v>
      </c>
      <c r="AM135" s="7" t="s">
        <v>48</v>
      </c>
      <c r="AN135" s="7">
        <v>7.9000000000000001E-2</v>
      </c>
      <c r="AO135" s="7">
        <v>7.2759000000000004E-2</v>
      </c>
      <c r="AP135" s="7">
        <v>7.2759000000000004E-2</v>
      </c>
    </row>
    <row r="136" spans="1:42" x14ac:dyDescent="0.35">
      <c r="A136" s="6">
        <v>1</v>
      </c>
      <c r="B136" s="6">
        <v>1</v>
      </c>
      <c r="C136" s="7">
        <v>0</v>
      </c>
      <c r="E136" s="7" t="s">
        <v>904</v>
      </c>
      <c r="F136" s="7">
        <v>135</v>
      </c>
      <c r="G136" s="7" t="s">
        <v>409</v>
      </c>
      <c r="H136" s="7" t="s">
        <v>410</v>
      </c>
      <c r="I136" s="7" t="s">
        <v>415</v>
      </c>
      <c r="J136" s="7" t="s">
        <v>416</v>
      </c>
      <c r="K136" s="7" t="s">
        <v>417</v>
      </c>
      <c r="L136" s="7" t="s">
        <v>54</v>
      </c>
      <c r="M136" s="7" t="s">
        <v>70</v>
      </c>
      <c r="N136" s="7">
        <v>1</v>
      </c>
      <c r="O136" s="7" t="s">
        <v>42</v>
      </c>
      <c r="P136" s="7">
        <v>1</v>
      </c>
      <c r="Q136" s="7">
        <v>0</v>
      </c>
      <c r="R136" s="7" t="s">
        <v>43</v>
      </c>
      <c r="S136" s="20" t="s">
        <v>754</v>
      </c>
      <c r="T136" s="7" t="s">
        <v>44</v>
      </c>
      <c r="U136" s="7" t="s">
        <v>42</v>
      </c>
      <c r="V136" s="7">
        <v>853</v>
      </c>
      <c r="W136" s="7">
        <v>853</v>
      </c>
      <c r="X136" s="7">
        <v>173</v>
      </c>
      <c r="Y136" s="7" t="s">
        <v>45</v>
      </c>
      <c r="Z136" s="7" t="s">
        <v>45</v>
      </c>
      <c r="AA136" s="7" t="s">
        <v>45</v>
      </c>
      <c r="AB136" s="7" t="s">
        <v>45</v>
      </c>
      <c r="AC136" s="7">
        <v>20.3</v>
      </c>
      <c r="AD136" s="7" t="s">
        <v>42</v>
      </c>
      <c r="AE136" s="7" t="s">
        <v>42</v>
      </c>
      <c r="AF136" s="7" t="s">
        <v>418</v>
      </c>
      <c r="AG136" s="7">
        <v>2012</v>
      </c>
      <c r="AH136" s="7">
        <v>2012</v>
      </c>
      <c r="AI136" s="7">
        <v>1</v>
      </c>
      <c r="AJ136" s="7" t="s">
        <v>414</v>
      </c>
      <c r="AK136" s="7">
        <v>1</v>
      </c>
      <c r="AL136" s="20">
        <v>1</v>
      </c>
      <c r="AM136" s="7" t="s">
        <v>48</v>
      </c>
      <c r="AN136" s="7">
        <v>0.20300000000000001</v>
      </c>
      <c r="AO136" s="7">
        <v>0.16179099999999999</v>
      </c>
      <c r="AP136" s="7">
        <v>0.16179099999999999</v>
      </c>
    </row>
    <row r="137" spans="1:42" hidden="1" x14ac:dyDescent="0.35">
      <c r="A137" s="6">
        <v>1</v>
      </c>
      <c r="B137" s="6">
        <v>1</v>
      </c>
      <c r="C137" s="7">
        <v>0</v>
      </c>
      <c r="F137" s="7">
        <v>136</v>
      </c>
      <c r="G137" s="7" t="s">
        <v>409</v>
      </c>
      <c r="H137" s="7" t="s">
        <v>42</v>
      </c>
      <c r="I137" s="7" t="s">
        <v>42</v>
      </c>
      <c r="J137" s="7" t="s">
        <v>42</v>
      </c>
      <c r="K137" s="7" t="s">
        <v>42</v>
      </c>
      <c r="L137" s="7" t="s">
        <v>63</v>
      </c>
      <c r="M137" s="7" t="s">
        <v>42</v>
      </c>
      <c r="N137" s="7">
        <v>1</v>
      </c>
      <c r="O137" s="7" t="s">
        <v>42</v>
      </c>
      <c r="P137" s="7">
        <v>0</v>
      </c>
      <c r="Q137" s="7">
        <v>0</v>
      </c>
      <c r="R137" s="7" t="s">
        <v>42</v>
      </c>
      <c r="S137" s="20">
        <v>3</v>
      </c>
      <c r="T137" s="7" t="s">
        <v>42</v>
      </c>
      <c r="U137" s="7" t="s">
        <v>42</v>
      </c>
      <c r="V137" s="7">
        <v>1295</v>
      </c>
      <c r="W137" s="7" t="s">
        <v>42</v>
      </c>
      <c r="X137" s="7">
        <v>129</v>
      </c>
      <c r="Y137" s="7" t="s">
        <v>42</v>
      </c>
      <c r="Z137" s="7" t="s">
        <v>42</v>
      </c>
      <c r="AA137" s="7" t="s">
        <v>42</v>
      </c>
      <c r="AB137" s="7" t="s">
        <v>42</v>
      </c>
      <c r="AC137" s="7">
        <v>9.9613895416259801</v>
      </c>
      <c r="AD137" s="7" t="s">
        <v>42</v>
      </c>
      <c r="AE137" s="7" t="s">
        <v>42</v>
      </c>
      <c r="AF137" s="7" t="s">
        <v>419</v>
      </c>
      <c r="AG137" s="7">
        <v>2012</v>
      </c>
      <c r="AH137" s="7">
        <v>2012</v>
      </c>
      <c r="AI137" s="7">
        <v>0</v>
      </c>
      <c r="AJ137" s="7" t="s">
        <v>414</v>
      </c>
      <c r="AK137" s="7">
        <v>0</v>
      </c>
      <c r="AL137" s="20" t="s">
        <v>42</v>
      </c>
      <c r="AM137" s="7" t="s">
        <v>48</v>
      </c>
      <c r="AN137" s="7">
        <v>9.9613895416259798E-2</v>
      </c>
      <c r="AO137" s="7">
        <v>8.9690967256258303E-2</v>
      </c>
      <c r="AP137" s="7">
        <v>8.9690967256258303E-2</v>
      </c>
    </row>
    <row r="138" spans="1:42" hidden="1" x14ac:dyDescent="0.35">
      <c r="C138" s="7">
        <v>1</v>
      </c>
      <c r="D138" s="7">
        <v>3</v>
      </c>
      <c r="E138" s="7" t="s">
        <v>722</v>
      </c>
      <c r="F138" s="7">
        <v>137</v>
      </c>
      <c r="G138" s="7" t="s">
        <v>409</v>
      </c>
      <c r="H138" s="7" t="s">
        <v>42</v>
      </c>
      <c r="I138" s="7" t="s">
        <v>42</v>
      </c>
      <c r="J138" s="7" t="s">
        <v>42</v>
      </c>
      <c r="K138" s="7" t="s">
        <v>42</v>
      </c>
      <c r="L138" s="7" t="s">
        <v>63</v>
      </c>
      <c r="M138" s="7" t="s">
        <v>42</v>
      </c>
      <c r="N138" s="7">
        <v>1</v>
      </c>
      <c r="O138" s="7" t="s">
        <v>42</v>
      </c>
      <c r="P138" s="7">
        <v>0</v>
      </c>
      <c r="Q138" s="7">
        <v>0</v>
      </c>
      <c r="R138" s="7" t="s">
        <v>42</v>
      </c>
      <c r="S138" s="7">
        <v>3</v>
      </c>
      <c r="T138" s="7" t="s">
        <v>42</v>
      </c>
      <c r="U138" s="7" t="s">
        <v>42</v>
      </c>
      <c r="V138" s="7">
        <v>1024</v>
      </c>
      <c r="W138" s="7" t="s">
        <v>42</v>
      </c>
      <c r="X138" s="7">
        <v>81</v>
      </c>
      <c r="Y138" s="7" t="s">
        <v>42</v>
      </c>
      <c r="Z138" s="7" t="s">
        <v>42</v>
      </c>
      <c r="AA138" s="7" t="s">
        <v>42</v>
      </c>
      <c r="AB138" s="7" t="s">
        <v>42</v>
      </c>
      <c r="AC138" s="7">
        <v>7.91015625</v>
      </c>
      <c r="AD138" s="7" t="s">
        <v>42</v>
      </c>
      <c r="AE138" s="7" t="s">
        <v>42</v>
      </c>
      <c r="AF138" s="7" t="s">
        <v>420</v>
      </c>
      <c r="AH138" s="7">
        <v>2012</v>
      </c>
      <c r="AI138" s="7">
        <v>0</v>
      </c>
      <c r="AJ138" s="7" t="s">
        <v>414</v>
      </c>
      <c r="AK138" s="7">
        <v>0</v>
      </c>
      <c r="AL138" s="7" t="s">
        <v>42</v>
      </c>
      <c r="AM138" s="7" t="s">
        <v>48</v>
      </c>
      <c r="AN138" s="7">
        <v>7.91015625E-2</v>
      </c>
      <c r="AO138" s="7">
        <v>7.2844505310058594E-2</v>
      </c>
      <c r="AP138" s="7">
        <v>7.2844505310058594E-2</v>
      </c>
    </row>
    <row r="139" spans="1:42" x14ac:dyDescent="0.35">
      <c r="A139" s="6">
        <v>1</v>
      </c>
      <c r="B139" s="6">
        <v>1</v>
      </c>
      <c r="C139" s="7">
        <v>0</v>
      </c>
      <c r="F139" s="7">
        <v>138</v>
      </c>
      <c r="G139" s="7" t="s">
        <v>409</v>
      </c>
      <c r="H139" s="7" t="s">
        <v>410</v>
      </c>
      <c r="I139" s="7" t="s">
        <v>421</v>
      </c>
      <c r="J139" s="7" t="s">
        <v>422</v>
      </c>
      <c r="K139" s="7" t="s">
        <v>423</v>
      </c>
      <c r="L139" s="7" t="s">
        <v>40</v>
      </c>
      <c r="M139" s="7" t="s">
        <v>41</v>
      </c>
      <c r="N139" s="7">
        <v>1</v>
      </c>
      <c r="O139" s="7" t="s">
        <v>42</v>
      </c>
      <c r="P139" s="7">
        <v>0</v>
      </c>
      <c r="Q139" s="13">
        <v>1</v>
      </c>
      <c r="R139" s="7" t="s">
        <v>43</v>
      </c>
      <c r="S139" s="20" t="s">
        <v>744</v>
      </c>
      <c r="T139" s="7" t="s">
        <v>44</v>
      </c>
      <c r="U139" s="7">
        <v>14792</v>
      </c>
      <c r="V139" s="7">
        <v>14317</v>
      </c>
      <c r="W139" s="7">
        <v>14792</v>
      </c>
      <c r="X139" s="7">
        <v>2861</v>
      </c>
      <c r="Y139" s="7" t="s">
        <v>45</v>
      </c>
      <c r="Z139" s="7" t="s">
        <v>45</v>
      </c>
      <c r="AA139" s="7" t="s">
        <v>45</v>
      </c>
      <c r="AB139" s="7" t="s">
        <v>45</v>
      </c>
      <c r="AC139" s="7">
        <v>19.3</v>
      </c>
      <c r="AD139" s="7" t="s">
        <v>42</v>
      </c>
      <c r="AE139" s="7" t="s">
        <v>42</v>
      </c>
      <c r="AF139" s="7" t="s">
        <v>424</v>
      </c>
      <c r="AG139" s="7">
        <v>2014</v>
      </c>
      <c r="AH139" s="7">
        <v>2014</v>
      </c>
      <c r="AI139" s="7">
        <v>1</v>
      </c>
      <c r="AJ139" s="7" t="s">
        <v>425</v>
      </c>
      <c r="AK139" s="7">
        <v>3</v>
      </c>
      <c r="AL139" s="20" t="s">
        <v>42</v>
      </c>
      <c r="AM139" s="7" t="s">
        <v>48</v>
      </c>
      <c r="AN139" s="7">
        <v>0.193</v>
      </c>
      <c r="AO139" s="7">
        <v>0.155751</v>
      </c>
      <c r="AP139" s="7">
        <v>0.155751</v>
      </c>
    </row>
    <row r="140" spans="1:42" hidden="1" x14ac:dyDescent="0.35">
      <c r="A140" s="6">
        <v>1</v>
      </c>
      <c r="B140" s="6">
        <v>3</v>
      </c>
      <c r="C140" s="7">
        <v>0</v>
      </c>
      <c r="F140" s="7">
        <v>139</v>
      </c>
      <c r="G140" s="7" t="s">
        <v>426</v>
      </c>
      <c r="H140" s="7" t="s">
        <v>42</v>
      </c>
      <c r="I140" s="7" t="s">
        <v>42</v>
      </c>
      <c r="J140" s="7" t="s">
        <v>42</v>
      </c>
      <c r="K140" s="7" t="s">
        <v>42</v>
      </c>
      <c r="L140" s="7" t="s">
        <v>54</v>
      </c>
      <c r="M140" s="7" t="s">
        <v>42</v>
      </c>
      <c r="N140" s="7">
        <v>1</v>
      </c>
      <c r="O140" s="7" t="s">
        <v>42</v>
      </c>
      <c r="P140" s="7">
        <v>0</v>
      </c>
      <c r="Q140" s="7">
        <v>9</v>
      </c>
      <c r="R140" s="7" t="s">
        <v>42</v>
      </c>
      <c r="S140" s="20">
        <v>5</v>
      </c>
      <c r="T140" s="7" t="s">
        <v>42</v>
      </c>
      <c r="U140" s="7" t="s">
        <v>42</v>
      </c>
      <c r="V140" s="7">
        <v>2396</v>
      </c>
      <c r="W140" s="7" t="s">
        <v>42</v>
      </c>
      <c r="X140" s="7" t="s">
        <v>42</v>
      </c>
      <c r="Y140" s="7" t="s">
        <v>42</v>
      </c>
      <c r="Z140" s="7" t="s">
        <v>42</v>
      </c>
      <c r="AA140" s="7" t="s">
        <v>42</v>
      </c>
      <c r="AB140" s="7" t="s">
        <v>42</v>
      </c>
      <c r="AC140" s="7">
        <v>9.8999996185302699</v>
      </c>
      <c r="AD140" s="7" t="s">
        <v>42</v>
      </c>
      <c r="AE140" s="7" t="s">
        <v>42</v>
      </c>
      <c r="AF140" s="7" t="s">
        <v>427</v>
      </c>
      <c r="AG140" s="13">
        <v>2008</v>
      </c>
      <c r="AH140" s="7">
        <v>2011</v>
      </c>
      <c r="AI140" s="7">
        <v>0</v>
      </c>
      <c r="AJ140" s="7" t="s">
        <v>428</v>
      </c>
      <c r="AK140" s="7">
        <v>3</v>
      </c>
      <c r="AL140" s="20" t="s">
        <v>42</v>
      </c>
      <c r="AM140" s="7" t="s">
        <v>48</v>
      </c>
      <c r="AN140" s="7">
        <v>9.8999996185302697E-2</v>
      </c>
      <c r="AO140" s="7">
        <v>8.9198996940612701E-2</v>
      </c>
      <c r="AP140" s="7">
        <v>8.9198996940612701E-2</v>
      </c>
    </row>
    <row r="141" spans="1:42" hidden="1" x14ac:dyDescent="0.35">
      <c r="A141" s="6">
        <v>0</v>
      </c>
      <c r="B141" s="6">
        <v>2</v>
      </c>
      <c r="C141" s="7">
        <v>0</v>
      </c>
      <c r="D141" s="7">
        <v>1</v>
      </c>
      <c r="E141" s="7" t="s">
        <v>922</v>
      </c>
      <c r="F141" s="7">
        <v>140</v>
      </c>
      <c r="G141" s="7" t="s">
        <v>429</v>
      </c>
      <c r="H141" s="7" t="s">
        <v>42</v>
      </c>
      <c r="I141" s="7" t="s">
        <v>42</v>
      </c>
      <c r="J141" s="7" t="s">
        <v>42</v>
      </c>
      <c r="K141" s="7" t="s">
        <v>42</v>
      </c>
      <c r="L141" s="7" t="s">
        <v>54</v>
      </c>
      <c r="M141" s="7" t="s">
        <v>42</v>
      </c>
      <c r="N141" s="7">
        <v>1</v>
      </c>
      <c r="O141" s="7" t="s">
        <v>42</v>
      </c>
      <c r="P141" s="7">
        <v>0</v>
      </c>
      <c r="Q141" s="7">
        <v>1</v>
      </c>
      <c r="R141" s="7" t="s">
        <v>42</v>
      </c>
      <c r="S141" s="20">
        <v>4</v>
      </c>
      <c r="T141" s="7" t="s">
        <v>42</v>
      </c>
      <c r="U141" s="7" t="s">
        <v>42</v>
      </c>
      <c r="V141" s="7">
        <v>8108</v>
      </c>
      <c r="W141" s="7" t="s">
        <v>42</v>
      </c>
      <c r="X141" s="7">
        <v>303</v>
      </c>
      <c r="Y141" s="7" t="s">
        <v>42</v>
      </c>
      <c r="Z141" s="7" t="s">
        <v>42</v>
      </c>
      <c r="AA141" s="7" t="s">
        <v>42</v>
      </c>
      <c r="AB141" s="7" t="s">
        <v>42</v>
      </c>
      <c r="AC141" s="7">
        <v>3.73704981803894</v>
      </c>
      <c r="AD141" s="7" t="s">
        <v>42</v>
      </c>
      <c r="AE141" s="7" t="s">
        <v>42</v>
      </c>
      <c r="AF141" s="7" t="s">
        <v>829</v>
      </c>
      <c r="AG141" s="7">
        <v>2011</v>
      </c>
      <c r="AH141" s="7">
        <v>2011</v>
      </c>
      <c r="AI141" s="7">
        <v>0</v>
      </c>
      <c r="AJ141" s="7" t="s">
        <v>430</v>
      </c>
      <c r="AK141" s="7">
        <v>1</v>
      </c>
      <c r="AL141" s="20" t="s">
        <v>42</v>
      </c>
      <c r="AM141" s="7" t="s">
        <v>48</v>
      </c>
      <c r="AN141" s="7">
        <v>3.73704981803894E-2</v>
      </c>
      <c r="AO141" s="7">
        <v>3.5973944046138899E-2</v>
      </c>
      <c r="AP141" s="7">
        <v>3.5973944046138899E-2</v>
      </c>
    </row>
    <row r="142" spans="1:42" hidden="1" x14ac:dyDescent="0.35">
      <c r="A142" s="6">
        <v>1</v>
      </c>
      <c r="B142" s="6">
        <v>3</v>
      </c>
      <c r="C142" s="7">
        <v>0</v>
      </c>
      <c r="D142" s="7">
        <v>5</v>
      </c>
      <c r="E142" s="7" t="s">
        <v>906</v>
      </c>
      <c r="F142" s="7">
        <v>141</v>
      </c>
      <c r="G142" s="7" t="s">
        <v>431</v>
      </c>
      <c r="H142" s="7" t="s">
        <v>42</v>
      </c>
      <c r="I142" s="7" t="s">
        <v>42</v>
      </c>
      <c r="J142" s="7" t="s">
        <v>42</v>
      </c>
      <c r="K142" s="7" t="s">
        <v>42</v>
      </c>
      <c r="L142" s="7" t="s">
        <v>54</v>
      </c>
      <c r="M142" s="7" t="s">
        <v>42</v>
      </c>
      <c r="N142" s="7">
        <v>1</v>
      </c>
      <c r="O142" s="7" t="s">
        <v>42</v>
      </c>
      <c r="P142" s="7">
        <v>1</v>
      </c>
      <c r="Q142" s="7">
        <v>1</v>
      </c>
      <c r="R142" s="7" t="s">
        <v>42</v>
      </c>
      <c r="S142" s="20">
        <v>4</v>
      </c>
      <c r="T142" s="7" t="s">
        <v>42</v>
      </c>
      <c r="U142" s="7" t="s">
        <v>42</v>
      </c>
      <c r="V142" s="7">
        <v>1684</v>
      </c>
      <c r="W142" s="7" t="s">
        <v>42</v>
      </c>
      <c r="X142" s="7">
        <v>147</v>
      </c>
      <c r="Y142" s="7" t="s">
        <v>42</v>
      </c>
      <c r="Z142" s="7" t="s">
        <v>42</v>
      </c>
      <c r="AA142" s="7" t="s">
        <v>42</v>
      </c>
      <c r="AB142" s="7" t="s">
        <v>42</v>
      </c>
      <c r="AC142" s="7">
        <v>8.7292165756225604</v>
      </c>
      <c r="AD142" s="7" t="s">
        <v>42</v>
      </c>
      <c r="AE142" s="7" t="s">
        <v>42</v>
      </c>
      <c r="AF142" s="7" t="s">
        <v>432</v>
      </c>
      <c r="AG142" s="7">
        <v>2011</v>
      </c>
      <c r="AH142" s="7">
        <v>2011</v>
      </c>
      <c r="AI142" s="7">
        <v>0</v>
      </c>
      <c r="AJ142" s="7" t="s">
        <v>433</v>
      </c>
      <c r="AK142" s="7">
        <v>3</v>
      </c>
      <c r="AL142" s="20">
        <v>4</v>
      </c>
      <c r="AM142" s="7" t="s">
        <v>48</v>
      </c>
      <c r="AN142" s="7">
        <v>8.7292165756225601E-2</v>
      </c>
      <c r="AO142" s="7">
        <v>7.9672243553813193E-2</v>
      </c>
      <c r="AP142" s="7">
        <v>7.9672243553813193E-2</v>
      </c>
    </row>
    <row r="143" spans="1:42" hidden="1" x14ac:dyDescent="0.35">
      <c r="A143" s="6">
        <v>1</v>
      </c>
      <c r="B143" s="6">
        <v>3</v>
      </c>
      <c r="C143" s="7">
        <v>0</v>
      </c>
      <c r="F143" s="7">
        <v>142</v>
      </c>
      <c r="G143" s="7" t="s">
        <v>431</v>
      </c>
      <c r="H143" s="7" t="s">
        <v>42</v>
      </c>
      <c r="I143" s="7" t="s">
        <v>42</v>
      </c>
      <c r="J143" s="7" t="s">
        <v>42</v>
      </c>
      <c r="K143" s="7" t="s">
        <v>42</v>
      </c>
      <c r="L143" s="7" t="s">
        <v>54</v>
      </c>
      <c r="M143" s="7" t="s">
        <v>42</v>
      </c>
      <c r="N143" s="7">
        <v>1</v>
      </c>
      <c r="O143" s="7" t="s">
        <v>42</v>
      </c>
      <c r="P143" s="7">
        <v>1</v>
      </c>
      <c r="Q143" s="7">
        <v>1</v>
      </c>
      <c r="R143" s="7" t="s">
        <v>42</v>
      </c>
      <c r="S143" s="20" t="s">
        <v>769</v>
      </c>
      <c r="T143" s="7" t="s">
        <v>42</v>
      </c>
      <c r="U143" s="7" t="s">
        <v>42</v>
      </c>
      <c r="V143" s="7">
        <v>3760</v>
      </c>
      <c r="W143" s="7" t="s">
        <v>42</v>
      </c>
      <c r="X143" s="7">
        <v>636</v>
      </c>
      <c r="Y143" s="7" t="s">
        <v>42</v>
      </c>
      <c r="Z143" s="7" t="s">
        <v>42</v>
      </c>
      <c r="AA143" s="7" t="s">
        <v>42</v>
      </c>
      <c r="AB143" s="7" t="s">
        <v>42</v>
      </c>
      <c r="AC143" s="7">
        <v>16.914894104003899</v>
      </c>
      <c r="AD143" s="7" t="s">
        <v>42</v>
      </c>
      <c r="AE143" s="7" t="s">
        <v>42</v>
      </c>
      <c r="AF143" s="7" t="s">
        <v>434</v>
      </c>
      <c r="AG143" s="7">
        <v>2011</v>
      </c>
      <c r="AH143" s="7">
        <v>2011</v>
      </c>
      <c r="AI143" s="7">
        <v>0</v>
      </c>
      <c r="AJ143" s="7" t="s">
        <v>433</v>
      </c>
      <c r="AK143" s="7">
        <v>1</v>
      </c>
      <c r="AL143" s="20">
        <v>1</v>
      </c>
      <c r="AM143" s="7" t="s">
        <v>48</v>
      </c>
      <c r="AN143" s="7">
        <v>0.169148941040039</v>
      </c>
      <c r="AO143" s="7">
        <v>0.140537576785072</v>
      </c>
      <c r="AP143" s="7">
        <v>0.140537576785072</v>
      </c>
    </row>
    <row r="144" spans="1:42" hidden="1" x14ac:dyDescent="0.35">
      <c r="A144" s="6">
        <v>0</v>
      </c>
      <c r="B144" s="6">
        <v>2</v>
      </c>
      <c r="C144" s="7">
        <v>0</v>
      </c>
      <c r="E144" s="7" t="s">
        <v>868</v>
      </c>
      <c r="F144" s="7">
        <v>143</v>
      </c>
      <c r="G144" s="7" t="s">
        <v>431</v>
      </c>
      <c r="H144" s="7" t="s">
        <v>42</v>
      </c>
      <c r="I144" s="7" t="s">
        <v>42</v>
      </c>
      <c r="J144" s="7" t="s">
        <v>42</v>
      </c>
      <c r="K144" s="7" t="s">
        <v>42</v>
      </c>
      <c r="L144" s="7" t="s">
        <v>54</v>
      </c>
      <c r="M144" s="7" t="s">
        <v>42</v>
      </c>
      <c r="N144" s="7">
        <v>1</v>
      </c>
      <c r="O144" s="7" t="s">
        <v>42</v>
      </c>
      <c r="P144" s="7">
        <v>0</v>
      </c>
      <c r="Q144" s="7">
        <v>1</v>
      </c>
      <c r="R144" s="7" t="s">
        <v>42</v>
      </c>
      <c r="S144" s="20">
        <v>4</v>
      </c>
      <c r="T144" s="7" t="s">
        <v>42</v>
      </c>
      <c r="U144" s="7" t="s">
        <v>42</v>
      </c>
      <c r="V144" s="7">
        <v>11247</v>
      </c>
      <c r="W144" s="7" t="s">
        <v>42</v>
      </c>
      <c r="X144" s="7">
        <v>1024</v>
      </c>
      <c r="Y144" s="7" t="s">
        <v>42</v>
      </c>
      <c r="Z144" s="7" t="s">
        <v>42</v>
      </c>
      <c r="AA144" s="7" t="s">
        <v>42</v>
      </c>
      <c r="AB144" s="7" t="s">
        <v>42</v>
      </c>
      <c r="AC144" s="7">
        <v>9.1046504974365199</v>
      </c>
      <c r="AD144" s="7" t="s">
        <v>42</v>
      </c>
      <c r="AE144" s="7" t="s">
        <v>42</v>
      </c>
      <c r="AF144" s="7" t="s">
        <v>829</v>
      </c>
      <c r="AG144" s="7">
        <v>2011</v>
      </c>
      <c r="AH144" s="7">
        <v>2011</v>
      </c>
      <c r="AI144" s="7">
        <v>0</v>
      </c>
      <c r="AJ144" s="7" t="s">
        <v>433</v>
      </c>
      <c r="AK144" s="7">
        <v>1</v>
      </c>
      <c r="AL144" s="20" t="s">
        <v>42</v>
      </c>
      <c r="AM144" s="7" t="s">
        <v>48</v>
      </c>
      <c r="AN144" s="7">
        <v>9.10465049743652E-2</v>
      </c>
      <c r="AO144" s="7">
        <v>8.2757038906318095E-2</v>
      </c>
      <c r="AP144" s="7">
        <v>8.2757038906318095E-2</v>
      </c>
    </row>
    <row r="145" spans="1:42" customFormat="1" hidden="1" x14ac:dyDescent="0.35">
      <c r="C145" s="1">
        <v>1</v>
      </c>
      <c r="D145" s="1"/>
      <c r="E145" s="1" t="s">
        <v>868</v>
      </c>
      <c r="F145" s="1">
        <v>144</v>
      </c>
      <c r="G145" s="1" t="s">
        <v>435</v>
      </c>
      <c r="H145" s="1" t="s">
        <v>42</v>
      </c>
      <c r="I145" s="1" t="s">
        <v>42</v>
      </c>
      <c r="J145" s="1" t="s">
        <v>42</v>
      </c>
      <c r="K145" s="1" t="s">
        <v>42</v>
      </c>
      <c r="L145" s="1" t="s">
        <v>54</v>
      </c>
      <c r="M145" s="1"/>
      <c r="N145" s="1">
        <v>1</v>
      </c>
      <c r="O145" s="1" t="s">
        <v>42</v>
      </c>
      <c r="P145" s="1">
        <v>0</v>
      </c>
      <c r="Q145" s="1">
        <v>1</v>
      </c>
      <c r="R145" s="1" t="s">
        <v>42</v>
      </c>
      <c r="S145" s="1">
        <v>4</v>
      </c>
      <c r="T145" s="1" t="s">
        <v>42</v>
      </c>
      <c r="U145" s="1" t="s">
        <v>42</v>
      </c>
      <c r="V145" s="1">
        <v>6421</v>
      </c>
      <c r="W145" s="1" t="s">
        <v>42</v>
      </c>
      <c r="X145" s="1">
        <v>570</v>
      </c>
      <c r="Y145" s="1" t="s">
        <v>42</v>
      </c>
      <c r="Z145" s="1" t="s">
        <v>42</v>
      </c>
      <c r="AA145" s="1" t="s">
        <v>42</v>
      </c>
      <c r="AB145" s="1" t="s">
        <v>42</v>
      </c>
      <c r="AC145" s="1">
        <v>8.8771219253540004</v>
      </c>
      <c r="AD145" s="1" t="s">
        <v>42</v>
      </c>
      <c r="AE145" s="1" t="s">
        <v>42</v>
      </c>
      <c r="AF145" s="1" t="s">
        <v>187</v>
      </c>
      <c r="AG145" s="1"/>
      <c r="AH145" s="1">
        <v>2011</v>
      </c>
      <c r="AI145" s="1">
        <v>0</v>
      </c>
      <c r="AJ145" s="1" t="s">
        <v>436</v>
      </c>
      <c r="AK145" s="1">
        <v>1</v>
      </c>
      <c r="AL145" s="1" t="s">
        <v>42</v>
      </c>
      <c r="AM145" s="1" t="s">
        <v>48</v>
      </c>
      <c r="AN145" s="1">
        <v>8.8771219253540007E-2</v>
      </c>
      <c r="AO145" s="1">
        <v>8.0890889885779901E-2</v>
      </c>
      <c r="AP145" s="1">
        <v>8.0890889885779901E-2</v>
      </c>
    </row>
    <row r="146" spans="1:42" hidden="1" x14ac:dyDescent="0.35">
      <c r="A146" s="6">
        <v>0</v>
      </c>
      <c r="B146" s="6">
        <v>3</v>
      </c>
      <c r="C146" s="7">
        <v>1</v>
      </c>
      <c r="D146" s="7">
        <v>5</v>
      </c>
      <c r="E146" s="7" t="s">
        <v>864</v>
      </c>
      <c r="F146" s="7">
        <v>145</v>
      </c>
      <c r="G146" s="7" t="s">
        <v>437</v>
      </c>
      <c r="H146" s="7" t="s">
        <v>42</v>
      </c>
      <c r="I146" s="7" t="s">
        <v>42</v>
      </c>
      <c r="J146" s="7" t="s">
        <v>42</v>
      </c>
      <c r="K146" s="7" t="s">
        <v>42</v>
      </c>
      <c r="L146" s="7" t="s">
        <v>54</v>
      </c>
      <c r="M146" s="7" t="s">
        <v>42</v>
      </c>
      <c r="N146" s="7" t="s">
        <v>42</v>
      </c>
      <c r="O146" s="7" t="s">
        <v>42</v>
      </c>
      <c r="P146" s="7">
        <v>0</v>
      </c>
      <c r="Q146" s="7">
        <v>0</v>
      </c>
      <c r="R146" s="7" t="s">
        <v>42</v>
      </c>
      <c r="S146" s="20">
        <v>4</v>
      </c>
      <c r="T146" s="7" t="s">
        <v>42</v>
      </c>
      <c r="U146" s="7" t="s">
        <v>42</v>
      </c>
      <c r="V146" s="7">
        <v>1254</v>
      </c>
      <c r="W146" s="7" t="s">
        <v>42</v>
      </c>
      <c r="X146" s="7" t="s">
        <v>42</v>
      </c>
      <c r="Y146" s="7" t="s">
        <v>42</v>
      </c>
      <c r="Z146" s="7" t="s">
        <v>42</v>
      </c>
      <c r="AA146" s="7" t="s">
        <v>42</v>
      </c>
      <c r="AB146" s="7" t="s">
        <v>42</v>
      </c>
      <c r="AC146" s="7">
        <v>6.5700001716613796</v>
      </c>
      <c r="AD146" s="7" t="s">
        <v>42</v>
      </c>
      <c r="AE146" s="7" t="s">
        <v>42</v>
      </c>
      <c r="AF146" s="7" t="s">
        <v>438</v>
      </c>
      <c r="AG146" s="7">
        <v>2010</v>
      </c>
      <c r="AH146" s="7">
        <v>2011</v>
      </c>
      <c r="AI146" s="7">
        <v>0</v>
      </c>
      <c r="AJ146" s="7" t="s">
        <v>439</v>
      </c>
      <c r="AK146" s="7">
        <v>0</v>
      </c>
      <c r="AL146" s="20" t="s">
        <v>42</v>
      </c>
      <c r="AM146" s="7" t="s">
        <v>48</v>
      </c>
      <c r="AN146" s="7">
        <v>6.5700001716613804E-2</v>
      </c>
      <c r="AO146" s="7">
        <v>6.1383511491050702E-2</v>
      </c>
      <c r="AP146" s="7">
        <v>6.1383511491050702E-2</v>
      </c>
    </row>
    <row r="147" spans="1:42" hidden="1" x14ac:dyDescent="0.35">
      <c r="A147" s="6">
        <v>0</v>
      </c>
      <c r="B147" s="6">
        <v>2</v>
      </c>
      <c r="C147" s="7">
        <v>0</v>
      </c>
      <c r="E147" s="7" t="s">
        <v>868</v>
      </c>
      <c r="F147" s="7">
        <v>146</v>
      </c>
      <c r="G147" s="7" t="s">
        <v>437</v>
      </c>
      <c r="H147" s="7" t="s">
        <v>42</v>
      </c>
      <c r="I147" s="7" t="s">
        <v>42</v>
      </c>
      <c r="J147" s="7" t="s">
        <v>42</v>
      </c>
      <c r="K147" s="7" t="s">
        <v>42</v>
      </c>
      <c r="L147" s="7" t="s">
        <v>54</v>
      </c>
      <c r="M147" s="7" t="s">
        <v>42</v>
      </c>
      <c r="N147" s="7">
        <v>1</v>
      </c>
      <c r="O147" s="7" t="s">
        <v>42</v>
      </c>
      <c r="P147" s="7">
        <v>0</v>
      </c>
      <c r="Q147" s="7">
        <v>1</v>
      </c>
      <c r="R147" s="7" t="s">
        <v>42</v>
      </c>
      <c r="S147" s="20">
        <v>1</v>
      </c>
      <c r="T147" s="7" t="s">
        <v>42</v>
      </c>
      <c r="U147" s="7" t="s">
        <v>42</v>
      </c>
      <c r="V147" s="7">
        <v>10999</v>
      </c>
      <c r="W147" s="7" t="s">
        <v>42</v>
      </c>
      <c r="X147" s="7">
        <v>606</v>
      </c>
      <c r="Y147" s="7" t="s">
        <v>42</v>
      </c>
      <c r="Z147" s="7" t="s">
        <v>42</v>
      </c>
      <c r="AA147" s="7" t="s">
        <v>42</v>
      </c>
      <c r="AB147" s="7" t="s">
        <v>42</v>
      </c>
      <c r="AC147" s="7">
        <v>5.5095915794372603</v>
      </c>
      <c r="AD147" s="7" t="s">
        <v>42</v>
      </c>
      <c r="AE147" s="7" t="s">
        <v>42</v>
      </c>
      <c r="AF147" s="7" t="s">
        <v>829</v>
      </c>
      <c r="AG147" s="7">
        <v>2011</v>
      </c>
      <c r="AH147" s="7">
        <v>2011</v>
      </c>
      <c r="AI147" s="7">
        <v>0</v>
      </c>
      <c r="AJ147" s="7" t="s">
        <v>439</v>
      </c>
      <c r="AK147" s="7">
        <v>1</v>
      </c>
      <c r="AL147" s="20" t="s">
        <v>42</v>
      </c>
      <c r="AM147" s="7" t="s">
        <v>48</v>
      </c>
      <c r="AN147" s="7">
        <v>5.5095915794372598E-2</v>
      </c>
      <c r="AO147" s="7">
        <v>5.2060355857151998E-2</v>
      </c>
      <c r="AP147" s="7">
        <v>5.2060355857151998E-2</v>
      </c>
    </row>
    <row r="148" spans="1:42" x14ac:dyDescent="0.35">
      <c r="A148" s="6">
        <v>1</v>
      </c>
      <c r="B148" s="6">
        <v>1</v>
      </c>
      <c r="C148" s="7">
        <v>0</v>
      </c>
      <c r="F148" s="7">
        <v>147</v>
      </c>
      <c r="G148" s="7" t="s">
        <v>437</v>
      </c>
      <c r="H148" s="7" t="s">
        <v>440</v>
      </c>
      <c r="I148" s="7" t="s">
        <v>441</v>
      </c>
      <c r="J148" s="7" t="s">
        <v>442</v>
      </c>
      <c r="K148" s="7" t="s">
        <v>62</v>
      </c>
      <c r="L148" s="7" t="s">
        <v>63</v>
      </c>
      <c r="M148" s="7" t="s">
        <v>70</v>
      </c>
      <c r="N148" s="7">
        <v>1</v>
      </c>
      <c r="O148" s="7" t="s">
        <v>42</v>
      </c>
      <c r="P148" s="7">
        <v>0</v>
      </c>
      <c r="Q148" s="7">
        <v>1</v>
      </c>
      <c r="R148" s="7" t="s">
        <v>43</v>
      </c>
      <c r="S148" s="20">
        <v>4</v>
      </c>
      <c r="T148" s="7" t="s">
        <v>44</v>
      </c>
      <c r="U148" s="7" t="s">
        <v>42</v>
      </c>
      <c r="V148" s="7">
        <v>1813</v>
      </c>
      <c r="W148" s="7">
        <v>1813</v>
      </c>
      <c r="X148" s="7">
        <v>247</v>
      </c>
      <c r="Y148" s="7" t="s">
        <v>45</v>
      </c>
      <c r="Z148" s="7" t="s">
        <v>45</v>
      </c>
      <c r="AA148" s="7" t="s">
        <v>45</v>
      </c>
      <c r="AB148" s="7" t="s">
        <v>45</v>
      </c>
      <c r="AC148" s="7">
        <v>13.6</v>
      </c>
      <c r="AD148" s="7" t="s">
        <v>42</v>
      </c>
      <c r="AE148" s="7" t="s">
        <v>42</v>
      </c>
      <c r="AF148" s="7" t="s">
        <v>443</v>
      </c>
      <c r="AG148" s="7">
        <v>2012</v>
      </c>
      <c r="AH148" s="7">
        <v>2012</v>
      </c>
      <c r="AI148" s="7">
        <v>1</v>
      </c>
      <c r="AJ148" s="7" t="s">
        <v>444</v>
      </c>
      <c r="AK148" s="7">
        <v>3</v>
      </c>
      <c r="AL148" s="20" t="s">
        <v>42</v>
      </c>
      <c r="AM148" s="7" t="s">
        <v>48</v>
      </c>
      <c r="AN148" s="7">
        <v>0.13600000000000001</v>
      </c>
      <c r="AO148" s="7">
        <v>0.117504</v>
      </c>
      <c r="AP148" s="7">
        <v>0.117504</v>
      </c>
    </row>
    <row r="149" spans="1:42" x14ac:dyDescent="0.35">
      <c r="A149" s="6">
        <v>1</v>
      </c>
      <c r="B149" s="6">
        <v>1</v>
      </c>
      <c r="C149" s="7">
        <v>0</v>
      </c>
      <c r="D149" s="7">
        <v>3</v>
      </c>
      <c r="E149" s="7" t="s">
        <v>907</v>
      </c>
      <c r="F149" s="7">
        <v>148</v>
      </c>
      <c r="G149" s="7" t="s">
        <v>437</v>
      </c>
      <c r="H149" s="7" t="s">
        <v>440</v>
      </c>
      <c r="I149" s="7" t="s">
        <v>445</v>
      </c>
      <c r="J149" s="7" t="s">
        <v>446</v>
      </c>
      <c r="K149" s="7" t="s">
        <v>447</v>
      </c>
      <c r="L149" s="7" t="s">
        <v>54</v>
      </c>
      <c r="M149" s="7" t="s">
        <v>70</v>
      </c>
      <c r="N149" s="7">
        <v>1</v>
      </c>
      <c r="O149" s="7" t="s">
        <v>42</v>
      </c>
      <c r="P149" s="7">
        <v>1</v>
      </c>
      <c r="Q149" s="7">
        <v>1</v>
      </c>
      <c r="R149" s="7" t="s">
        <v>43</v>
      </c>
      <c r="S149" s="20">
        <v>6</v>
      </c>
      <c r="T149" s="7" t="s">
        <v>44</v>
      </c>
      <c r="U149" s="7">
        <v>1300</v>
      </c>
      <c r="V149" s="7" t="s">
        <v>42</v>
      </c>
      <c r="W149" s="7">
        <v>1300</v>
      </c>
      <c r="X149" s="7">
        <v>178</v>
      </c>
      <c r="Y149" s="7" t="s">
        <v>45</v>
      </c>
      <c r="Z149" s="7" t="s">
        <v>45</v>
      </c>
      <c r="AA149" s="7" t="s">
        <v>45</v>
      </c>
      <c r="AB149" s="7" t="s">
        <v>45</v>
      </c>
      <c r="AC149" s="7">
        <v>13.6</v>
      </c>
      <c r="AD149" s="7" t="s">
        <v>42</v>
      </c>
      <c r="AE149" s="7" t="s">
        <v>42</v>
      </c>
      <c r="AF149" s="7" t="s">
        <v>448</v>
      </c>
      <c r="AG149" s="7">
        <v>2012</v>
      </c>
      <c r="AH149" s="7">
        <v>2012</v>
      </c>
      <c r="AI149" s="7">
        <v>1</v>
      </c>
      <c r="AJ149" s="7" t="s">
        <v>444</v>
      </c>
      <c r="AK149" s="7">
        <v>3</v>
      </c>
      <c r="AL149" s="20">
        <v>4</v>
      </c>
      <c r="AM149" s="7" t="s">
        <v>48</v>
      </c>
      <c r="AN149" s="7">
        <v>0.13600000000000001</v>
      </c>
      <c r="AO149" s="7">
        <v>0.117504</v>
      </c>
      <c r="AP149" s="7">
        <v>0.117504</v>
      </c>
    </row>
    <row r="150" spans="1:42" x14ac:dyDescent="0.35">
      <c r="A150" s="6">
        <v>1</v>
      </c>
      <c r="B150" s="6">
        <v>1</v>
      </c>
      <c r="C150" s="7">
        <v>0</v>
      </c>
      <c r="D150" s="7">
        <v>3</v>
      </c>
      <c r="E150" s="7" t="s">
        <v>907</v>
      </c>
      <c r="F150" s="7">
        <v>149</v>
      </c>
      <c r="G150" s="7" t="s">
        <v>437</v>
      </c>
      <c r="H150" s="7" t="s">
        <v>440</v>
      </c>
      <c r="I150" s="7" t="s">
        <v>449</v>
      </c>
      <c r="J150" s="7" t="s">
        <v>450</v>
      </c>
      <c r="K150" s="7" t="s">
        <v>174</v>
      </c>
      <c r="L150" s="7" t="s">
        <v>63</v>
      </c>
      <c r="M150" s="7" t="s">
        <v>41</v>
      </c>
      <c r="N150" s="7">
        <v>1</v>
      </c>
      <c r="O150" s="7" t="s">
        <v>42</v>
      </c>
      <c r="P150" s="7">
        <v>0</v>
      </c>
      <c r="Q150" s="7">
        <v>0</v>
      </c>
      <c r="R150" s="7" t="s">
        <v>43</v>
      </c>
      <c r="S150" s="20">
        <v>4</v>
      </c>
      <c r="T150" s="7" t="s">
        <v>44</v>
      </c>
      <c r="U150" s="7" t="s">
        <v>42</v>
      </c>
      <c r="V150" s="7">
        <v>3623</v>
      </c>
      <c r="W150" s="7">
        <v>3623</v>
      </c>
      <c r="X150" s="7">
        <v>490</v>
      </c>
      <c r="Y150" s="7" t="s">
        <v>45</v>
      </c>
      <c r="Z150" s="7" t="s">
        <v>45</v>
      </c>
      <c r="AA150" s="7" t="s">
        <v>45</v>
      </c>
      <c r="AB150" s="7" t="s">
        <v>45</v>
      </c>
      <c r="AC150" s="7">
        <v>13.5</v>
      </c>
      <c r="AD150" s="7" t="s">
        <v>42</v>
      </c>
      <c r="AE150" s="7" t="s">
        <v>42</v>
      </c>
      <c r="AF150" s="7" t="s">
        <v>451</v>
      </c>
      <c r="AG150" s="7">
        <v>2012</v>
      </c>
      <c r="AH150" s="7">
        <v>2012</v>
      </c>
      <c r="AI150" s="7">
        <v>1</v>
      </c>
      <c r="AJ150" s="7" t="s">
        <v>444</v>
      </c>
      <c r="AK150" s="7">
        <v>3</v>
      </c>
      <c r="AL150" s="20" t="s">
        <v>42</v>
      </c>
      <c r="AM150" s="7" t="s">
        <v>48</v>
      </c>
      <c r="AN150" s="7">
        <v>0.13500000000000001</v>
      </c>
      <c r="AO150" s="7">
        <v>0.116775</v>
      </c>
      <c r="AP150" s="7">
        <v>0.116775</v>
      </c>
    </row>
    <row r="151" spans="1:42" x14ac:dyDescent="0.35">
      <c r="A151" s="6">
        <v>1</v>
      </c>
      <c r="B151" s="6">
        <v>1</v>
      </c>
      <c r="C151" s="7">
        <v>0</v>
      </c>
      <c r="D151" s="7">
        <v>3</v>
      </c>
      <c r="E151" s="7" t="s">
        <v>908</v>
      </c>
      <c r="F151" s="7">
        <v>150</v>
      </c>
      <c r="G151" s="7" t="s">
        <v>437</v>
      </c>
      <c r="H151" s="7" t="s">
        <v>440</v>
      </c>
      <c r="I151" s="7" t="s">
        <v>452</v>
      </c>
      <c r="J151" s="7" t="s">
        <v>453</v>
      </c>
      <c r="K151" s="7" t="s">
        <v>89</v>
      </c>
      <c r="L151" s="7" t="s">
        <v>63</v>
      </c>
      <c r="M151" s="7" t="s">
        <v>70</v>
      </c>
      <c r="N151" s="7">
        <v>1</v>
      </c>
      <c r="O151" s="7" t="s">
        <v>42</v>
      </c>
      <c r="P151" s="7">
        <v>0</v>
      </c>
      <c r="Q151" s="7">
        <v>9</v>
      </c>
      <c r="R151" s="7" t="s">
        <v>43</v>
      </c>
      <c r="S151" s="20">
        <v>4</v>
      </c>
      <c r="T151" s="7" t="s">
        <v>44</v>
      </c>
      <c r="U151" s="7" t="s">
        <v>42</v>
      </c>
      <c r="V151" s="7">
        <v>3686</v>
      </c>
      <c r="W151" s="7">
        <v>3686</v>
      </c>
      <c r="X151" s="7">
        <v>467</v>
      </c>
      <c r="Y151" s="7" t="s">
        <v>45</v>
      </c>
      <c r="Z151" s="7" t="s">
        <v>45</v>
      </c>
      <c r="AA151" s="7" t="s">
        <v>45</v>
      </c>
      <c r="AB151" s="7" t="s">
        <v>45</v>
      </c>
      <c r="AC151" s="7">
        <v>12.8</v>
      </c>
      <c r="AD151" s="7" t="s">
        <v>42</v>
      </c>
      <c r="AE151" s="7" t="s">
        <v>42</v>
      </c>
      <c r="AF151" s="7" t="s">
        <v>454</v>
      </c>
      <c r="AG151" s="7">
        <v>2013</v>
      </c>
      <c r="AH151" s="7">
        <v>2013</v>
      </c>
      <c r="AI151" s="7">
        <v>1</v>
      </c>
      <c r="AJ151" s="7" t="s">
        <v>455</v>
      </c>
      <c r="AK151" s="7">
        <v>3</v>
      </c>
      <c r="AL151" s="20" t="s">
        <v>42</v>
      </c>
      <c r="AM151" s="7" t="s">
        <v>48</v>
      </c>
      <c r="AN151" s="7">
        <v>0.128</v>
      </c>
      <c r="AO151" s="7">
        <v>0.11161600000000001</v>
      </c>
      <c r="AP151" s="7">
        <v>0.11161600000000001</v>
      </c>
    </row>
    <row r="152" spans="1:42" x14ac:dyDescent="0.35">
      <c r="A152" s="6">
        <v>1</v>
      </c>
      <c r="B152" s="6">
        <v>1</v>
      </c>
      <c r="C152" s="7">
        <v>0</v>
      </c>
      <c r="D152" s="7">
        <v>3</v>
      </c>
      <c r="E152" s="7" t="s">
        <v>907</v>
      </c>
      <c r="F152" s="7">
        <v>151</v>
      </c>
      <c r="G152" s="7" t="s">
        <v>437</v>
      </c>
      <c r="H152" s="7" t="s">
        <v>440</v>
      </c>
      <c r="I152" s="7" t="s">
        <v>456</v>
      </c>
      <c r="J152" s="7" t="s">
        <v>457</v>
      </c>
      <c r="K152" s="7" t="s">
        <v>458</v>
      </c>
      <c r="L152" s="7" t="s">
        <v>63</v>
      </c>
      <c r="M152" s="7" t="s">
        <v>70</v>
      </c>
      <c r="N152" s="7">
        <v>1</v>
      </c>
      <c r="O152" s="7" t="s">
        <v>42</v>
      </c>
      <c r="P152" s="7">
        <v>0</v>
      </c>
      <c r="Q152" s="7">
        <v>9</v>
      </c>
      <c r="R152" s="7" t="s">
        <v>43</v>
      </c>
      <c r="S152" s="20">
        <v>0</v>
      </c>
      <c r="T152" s="7" t="s">
        <v>44</v>
      </c>
      <c r="U152" s="7">
        <v>3693</v>
      </c>
      <c r="V152" s="7" t="s">
        <v>42</v>
      </c>
      <c r="W152" s="7">
        <v>3693</v>
      </c>
      <c r="X152" s="7">
        <v>492</v>
      </c>
      <c r="Y152" s="7" t="s">
        <v>45</v>
      </c>
      <c r="Z152" s="7" t="s">
        <v>45</v>
      </c>
      <c r="AA152" s="7" t="s">
        <v>45</v>
      </c>
      <c r="AB152" s="7" t="s">
        <v>45</v>
      </c>
      <c r="AC152" s="7">
        <v>13.4</v>
      </c>
      <c r="AD152" s="7" t="s">
        <v>42</v>
      </c>
      <c r="AE152" s="7" t="s">
        <v>42</v>
      </c>
      <c r="AF152" s="7" t="s">
        <v>459</v>
      </c>
      <c r="AG152" s="7">
        <v>2013</v>
      </c>
      <c r="AH152" s="7">
        <v>2013</v>
      </c>
      <c r="AI152" s="7">
        <v>1</v>
      </c>
      <c r="AJ152" s="7" t="s">
        <v>455</v>
      </c>
      <c r="AK152" s="7">
        <v>3</v>
      </c>
      <c r="AL152" s="20" t="s">
        <v>42</v>
      </c>
      <c r="AM152" s="7" t="s">
        <v>48</v>
      </c>
      <c r="AN152" s="7">
        <v>0.13400000000000001</v>
      </c>
      <c r="AO152" s="7">
        <v>0.11604399999999999</v>
      </c>
      <c r="AP152" s="7">
        <v>0.11604399999999999</v>
      </c>
    </row>
    <row r="153" spans="1:42" hidden="1" x14ac:dyDescent="0.35">
      <c r="A153" s="6">
        <v>1</v>
      </c>
      <c r="B153" s="6">
        <v>3</v>
      </c>
      <c r="C153" s="7">
        <v>0</v>
      </c>
      <c r="D153" s="7">
        <v>1</v>
      </c>
      <c r="E153" s="7" t="s">
        <v>909</v>
      </c>
      <c r="F153" s="7">
        <v>152</v>
      </c>
      <c r="G153" s="7" t="s">
        <v>437</v>
      </c>
      <c r="H153" s="7" t="s">
        <v>42</v>
      </c>
      <c r="I153" s="7" t="s">
        <v>42</v>
      </c>
      <c r="J153" s="7" t="s">
        <v>42</v>
      </c>
      <c r="K153" s="7" t="s">
        <v>42</v>
      </c>
      <c r="L153" s="7" t="s">
        <v>54</v>
      </c>
      <c r="M153" s="7" t="s">
        <v>42</v>
      </c>
      <c r="N153" s="7">
        <v>1</v>
      </c>
      <c r="O153" s="7" t="s">
        <v>42</v>
      </c>
      <c r="P153" s="7">
        <v>1</v>
      </c>
      <c r="Q153" s="7">
        <v>0</v>
      </c>
      <c r="R153" s="7" t="s">
        <v>42</v>
      </c>
      <c r="S153" s="20">
        <v>4</v>
      </c>
      <c r="T153" s="7" t="s">
        <v>42</v>
      </c>
      <c r="U153" s="7" t="s">
        <v>42</v>
      </c>
      <c r="V153" s="7">
        <v>811</v>
      </c>
      <c r="W153" s="7" t="s">
        <v>42</v>
      </c>
      <c r="X153" s="7">
        <v>54</v>
      </c>
      <c r="Y153" s="7" t="s">
        <v>42</v>
      </c>
      <c r="Z153" s="7" t="s">
        <v>42</v>
      </c>
      <c r="AA153" s="7" t="s">
        <v>42</v>
      </c>
      <c r="AB153" s="7" t="s">
        <v>42</v>
      </c>
      <c r="AC153" s="7">
        <v>6.65844631195068</v>
      </c>
      <c r="AD153" s="7" t="s">
        <v>42</v>
      </c>
      <c r="AE153" s="7" t="s">
        <v>42</v>
      </c>
      <c r="AF153" s="7" t="s">
        <v>460</v>
      </c>
      <c r="AG153" s="7">
        <v>2014</v>
      </c>
      <c r="AH153" s="7">
        <v>2014</v>
      </c>
      <c r="AI153" s="7">
        <v>0</v>
      </c>
      <c r="AJ153" s="7" t="s">
        <v>461</v>
      </c>
      <c r="AK153" s="7">
        <v>2</v>
      </c>
      <c r="AL153" s="20">
        <v>1</v>
      </c>
      <c r="AM153" s="7" t="s">
        <v>48</v>
      </c>
      <c r="AN153" s="7">
        <v>6.6584463119506804E-2</v>
      </c>
      <c r="AO153" s="7">
        <v>6.2150972390593799E-2</v>
      </c>
      <c r="AP153" s="7">
        <v>6.2150972390593799E-2</v>
      </c>
    </row>
    <row r="154" spans="1:42" x14ac:dyDescent="0.35">
      <c r="A154" s="6">
        <v>1</v>
      </c>
      <c r="B154" s="6">
        <v>1</v>
      </c>
      <c r="C154" s="7">
        <v>0</v>
      </c>
      <c r="E154" s="7" t="s">
        <v>910</v>
      </c>
      <c r="F154" s="7">
        <v>153</v>
      </c>
      <c r="G154" s="7" t="s">
        <v>437</v>
      </c>
      <c r="H154" s="7" t="s">
        <v>440</v>
      </c>
      <c r="I154" s="7" t="s">
        <v>462</v>
      </c>
      <c r="J154" s="7" t="s">
        <v>463</v>
      </c>
      <c r="K154" s="7" t="s">
        <v>464</v>
      </c>
      <c r="L154" s="7" t="s">
        <v>63</v>
      </c>
      <c r="M154" s="7" t="s">
        <v>41</v>
      </c>
      <c r="N154" s="7">
        <v>1</v>
      </c>
      <c r="O154" s="7" t="s">
        <v>42</v>
      </c>
      <c r="P154" s="7">
        <v>0</v>
      </c>
      <c r="Q154" s="7">
        <v>0</v>
      </c>
      <c r="R154" s="7" t="s">
        <v>43</v>
      </c>
      <c r="S154" s="20">
        <v>4</v>
      </c>
      <c r="T154" s="7" t="s">
        <v>44</v>
      </c>
      <c r="U154" s="7">
        <v>1621</v>
      </c>
      <c r="V154" s="7">
        <v>1556</v>
      </c>
      <c r="W154" s="7">
        <v>1556</v>
      </c>
      <c r="X154" s="7">
        <v>199</v>
      </c>
      <c r="Y154" s="7" t="s">
        <v>45</v>
      </c>
      <c r="Z154" s="7" t="s">
        <v>45</v>
      </c>
      <c r="AA154" s="7" t="s">
        <v>45</v>
      </c>
      <c r="AB154" s="7" t="s">
        <v>45</v>
      </c>
      <c r="AC154" s="7">
        <v>12.8</v>
      </c>
      <c r="AD154" s="7" t="s">
        <v>42</v>
      </c>
      <c r="AE154" s="7" t="s">
        <v>42</v>
      </c>
      <c r="AF154" s="7" t="s">
        <v>465</v>
      </c>
      <c r="AG154" s="7">
        <v>2016</v>
      </c>
      <c r="AH154" s="7">
        <v>2016</v>
      </c>
      <c r="AI154" s="7">
        <v>1</v>
      </c>
      <c r="AJ154" s="7" t="s">
        <v>466</v>
      </c>
      <c r="AK154" s="7">
        <v>1</v>
      </c>
      <c r="AL154" s="20" t="s">
        <v>42</v>
      </c>
      <c r="AM154" s="7" t="s">
        <v>48</v>
      </c>
      <c r="AN154" s="7">
        <v>0.128</v>
      </c>
      <c r="AO154" s="7">
        <v>0.11161600000000001</v>
      </c>
      <c r="AP154" s="7">
        <v>0.11161600000000001</v>
      </c>
    </row>
    <row r="155" spans="1:42" x14ac:dyDescent="0.35">
      <c r="A155" s="6">
        <v>1</v>
      </c>
      <c r="B155" s="6">
        <v>1</v>
      </c>
      <c r="C155" s="7">
        <v>0</v>
      </c>
      <c r="E155" s="7" t="s">
        <v>911</v>
      </c>
      <c r="F155" s="7">
        <v>154</v>
      </c>
      <c r="G155" s="7" t="s">
        <v>437</v>
      </c>
      <c r="H155" s="7" t="s">
        <v>440</v>
      </c>
      <c r="I155" s="7" t="s">
        <v>467</v>
      </c>
      <c r="J155" s="7" t="s">
        <v>468</v>
      </c>
      <c r="K155" s="7" t="s">
        <v>469</v>
      </c>
      <c r="L155" s="7" t="s">
        <v>63</v>
      </c>
      <c r="M155" s="7" t="s">
        <v>70</v>
      </c>
      <c r="N155" s="7">
        <v>1</v>
      </c>
      <c r="O155" s="7" t="s">
        <v>42</v>
      </c>
      <c r="P155" s="7">
        <v>0</v>
      </c>
      <c r="Q155" s="7">
        <v>0</v>
      </c>
      <c r="R155" s="7" t="s">
        <v>43</v>
      </c>
      <c r="S155" s="20">
        <v>4</v>
      </c>
      <c r="T155" s="7" t="s">
        <v>44</v>
      </c>
      <c r="U155" s="7">
        <v>1496</v>
      </c>
      <c r="V155" s="7">
        <v>1496</v>
      </c>
      <c r="W155" s="7">
        <v>1496</v>
      </c>
      <c r="X155" s="7">
        <v>241</v>
      </c>
      <c r="Y155" s="7" t="s">
        <v>45</v>
      </c>
      <c r="Z155" s="7" t="s">
        <v>45</v>
      </c>
      <c r="AA155" s="7" t="s">
        <v>45</v>
      </c>
      <c r="AB155" s="7" t="s">
        <v>45</v>
      </c>
      <c r="AC155" s="7">
        <v>16.100000000000001</v>
      </c>
      <c r="AD155" s="7" t="s">
        <v>42</v>
      </c>
      <c r="AE155" s="7" t="s">
        <v>42</v>
      </c>
      <c r="AF155" s="7" t="s">
        <v>470</v>
      </c>
      <c r="AG155" s="7">
        <v>2016</v>
      </c>
      <c r="AH155" s="7">
        <v>2016</v>
      </c>
      <c r="AI155" s="7">
        <v>1</v>
      </c>
      <c r="AJ155" s="7" t="s">
        <v>466</v>
      </c>
      <c r="AK155" s="7">
        <v>1</v>
      </c>
      <c r="AL155" s="20" t="s">
        <v>42</v>
      </c>
      <c r="AM155" s="7" t="s">
        <v>48</v>
      </c>
      <c r="AN155" s="7">
        <v>0.161</v>
      </c>
      <c r="AO155" s="7">
        <v>0.135079</v>
      </c>
      <c r="AP155" s="7">
        <v>0.135079</v>
      </c>
    </row>
    <row r="156" spans="1:42" customFormat="1" hidden="1" x14ac:dyDescent="0.35">
      <c r="C156" s="1">
        <v>1</v>
      </c>
      <c r="D156" s="1"/>
      <c r="E156" s="1"/>
      <c r="F156" s="1">
        <v>155</v>
      </c>
      <c r="G156" s="1" t="s">
        <v>471</v>
      </c>
      <c r="H156" s="1" t="s">
        <v>42</v>
      </c>
      <c r="I156" s="1" t="s">
        <v>42</v>
      </c>
      <c r="J156" s="1" t="s">
        <v>42</v>
      </c>
      <c r="K156" s="1" t="s">
        <v>42</v>
      </c>
      <c r="L156" s="1" t="s">
        <v>54</v>
      </c>
      <c r="M156" s="1"/>
      <c r="N156" s="1">
        <v>1</v>
      </c>
      <c r="O156" s="1" t="s">
        <v>42</v>
      </c>
      <c r="P156" s="1">
        <v>0</v>
      </c>
      <c r="Q156" s="1">
        <v>9</v>
      </c>
      <c r="R156" s="1" t="s">
        <v>42</v>
      </c>
      <c r="S156" s="1">
        <v>6</v>
      </c>
      <c r="T156" s="1" t="s">
        <v>42</v>
      </c>
      <c r="U156" s="1" t="s">
        <v>42</v>
      </c>
      <c r="V156" s="1">
        <v>7914</v>
      </c>
      <c r="W156" s="1" t="s">
        <v>42</v>
      </c>
      <c r="X156" s="1">
        <v>644</v>
      </c>
      <c r="Y156" s="1" t="s">
        <v>42</v>
      </c>
      <c r="Z156" s="1" t="s">
        <v>42</v>
      </c>
      <c r="AA156" s="1" t="s">
        <v>42</v>
      </c>
      <c r="AB156" s="1" t="s">
        <v>42</v>
      </c>
      <c r="AC156" s="1">
        <v>8.1374778747558594</v>
      </c>
      <c r="AD156" s="1" t="s">
        <v>42</v>
      </c>
      <c r="AE156" s="1" t="s">
        <v>42</v>
      </c>
      <c r="AF156" s="1" t="s">
        <v>346</v>
      </c>
      <c r="AG156" s="1"/>
      <c r="AH156" s="1">
        <v>2012</v>
      </c>
      <c r="AI156" s="1">
        <v>0</v>
      </c>
      <c r="AJ156" s="1" t="s">
        <v>472</v>
      </c>
      <c r="AK156" s="1">
        <v>1</v>
      </c>
      <c r="AL156" s="1" t="s">
        <v>42</v>
      </c>
      <c r="AM156" s="1" t="s">
        <v>48</v>
      </c>
      <c r="AN156" s="1">
        <v>8.1374778747558593E-2</v>
      </c>
      <c r="AO156" s="1">
        <v>7.4752924131344503E-2</v>
      </c>
      <c r="AP156" s="1">
        <v>7.4752924131344503E-2</v>
      </c>
    </row>
    <row r="157" spans="1:42" customFormat="1" x14ac:dyDescent="0.35">
      <c r="A157">
        <v>1</v>
      </c>
      <c r="B157">
        <v>2</v>
      </c>
      <c r="C157" s="1">
        <v>1</v>
      </c>
      <c r="D157" s="1"/>
      <c r="E157" s="1"/>
      <c r="F157" s="1">
        <v>156</v>
      </c>
      <c r="G157" s="1" t="s">
        <v>471</v>
      </c>
      <c r="H157" s="1" t="s">
        <v>473</v>
      </c>
      <c r="I157" s="1" t="s">
        <v>261</v>
      </c>
      <c r="J157" s="1" t="s">
        <v>262</v>
      </c>
      <c r="K157" s="1" t="s">
        <v>263</v>
      </c>
      <c r="L157" s="1" t="s">
        <v>40</v>
      </c>
      <c r="M157" s="1" t="s">
        <v>41</v>
      </c>
      <c r="N157" s="1">
        <v>1</v>
      </c>
      <c r="O157" s="1" t="s">
        <v>42</v>
      </c>
      <c r="P157" s="1">
        <v>1</v>
      </c>
      <c r="Q157" s="1">
        <v>1</v>
      </c>
      <c r="R157" s="1" t="s">
        <v>43</v>
      </c>
      <c r="S157" s="1">
        <v>6</v>
      </c>
      <c r="T157" s="1" t="s">
        <v>44</v>
      </c>
      <c r="U157" s="1" t="s">
        <v>42</v>
      </c>
      <c r="V157" s="1" t="s">
        <v>42</v>
      </c>
      <c r="W157" s="1">
        <v>7914</v>
      </c>
      <c r="X157" s="1">
        <v>644</v>
      </c>
      <c r="Y157" s="1" t="s">
        <v>45</v>
      </c>
      <c r="Z157" s="1" t="s">
        <v>45</v>
      </c>
      <c r="AA157" s="1" t="s">
        <v>45</v>
      </c>
      <c r="AB157" s="1" t="s">
        <v>45</v>
      </c>
      <c r="AC157" s="1">
        <v>8.1</v>
      </c>
      <c r="AD157" s="1" t="s">
        <v>42</v>
      </c>
      <c r="AE157" s="1" t="s">
        <v>42</v>
      </c>
      <c r="AF157" s="1" t="s">
        <v>264</v>
      </c>
      <c r="AG157" s="1">
        <v>2011</v>
      </c>
      <c r="AH157" s="1">
        <v>2014</v>
      </c>
      <c r="AI157" s="1">
        <v>1</v>
      </c>
      <c r="AJ157" s="1" t="s">
        <v>474</v>
      </c>
      <c r="AK157" s="1">
        <v>3</v>
      </c>
      <c r="AL157" s="1">
        <v>0</v>
      </c>
      <c r="AM157" s="1" t="s">
        <v>48</v>
      </c>
      <c r="AN157" s="1">
        <v>8.1000000000000003E-2</v>
      </c>
      <c r="AO157" s="1">
        <v>7.4439000000000005E-2</v>
      </c>
      <c r="AP157" s="1">
        <v>7.4439000000000005E-2</v>
      </c>
    </row>
    <row r="158" spans="1:42" hidden="1" x14ac:dyDescent="0.35">
      <c r="A158" s="6">
        <v>0</v>
      </c>
      <c r="B158" s="6">
        <v>2</v>
      </c>
      <c r="C158" s="7">
        <v>0</v>
      </c>
      <c r="E158" s="7" t="s">
        <v>868</v>
      </c>
      <c r="F158" s="7">
        <v>157</v>
      </c>
      <c r="G158" s="7" t="s">
        <v>475</v>
      </c>
      <c r="H158" s="7" t="s">
        <v>42</v>
      </c>
      <c r="I158" s="7" t="s">
        <v>42</v>
      </c>
      <c r="J158" s="7" t="s">
        <v>42</v>
      </c>
      <c r="K158" s="7" t="s">
        <v>42</v>
      </c>
      <c r="L158" s="7" t="s">
        <v>54</v>
      </c>
      <c r="M158" s="7" t="s">
        <v>42</v>
      </c>
      <c r="N158" s="7">
        <v>1</v>
      </c>
      <c r="O158" s="7" t="s">
        <v>42</v>
      </c>
      <c r="P158" s="7">
        <v>0</v>
      </c>
      <c r="Q158" s="7">
        <v>1</v>
      </c>
      <c r="R158" s="7" t="s">
        <v>42</v>
      </c>
      <c r="S158" s="20">
        <v>4</v>
      </c>
      <c r="T158" s="7" t="s">
        <v>42</v>
      </c>
      <c r="U158" s="7" t="s">
        <v>42</v>
      </c>
      <c r="V158" s="7">
        <v>12729</v>
      </c>
      <c r="W158" s="7" t="s">
        <v>42</v>
      </c>
      <c r="X158" s="7">
        <v>1227</v>
      </c>
      <c r="Y158" s="7" t="s">
        <v>42</v>
      </c>
      <c r="Z158" s="7" t="s">
        <v>42</v>
      </c>
      <c r="AA158" s="7" t="s">
        <v>42</v>
      </c>
      <c r="AB158" s="7" t="s">
        <v>42</v>
      </c>
      <c r="AC158" s="7">
        <v>9.6394062042236293</v>
      </c>
      <c r="AD158" s="7" t="s">
        <v>42</v>
      </c>
      <c r="AE158" s="7" t="s">
        <v>42</v>
      </c>
      <c r="AF158" s="7" t="s">
        <v>829</v>
      </c>
      <c r="AG158" s="7">
        <v>2011</v>
      </c>
      <c r="AH158" s="7">
        <v>2011</v>
      </c>
      <c r="AI158" s="7">
        <v>0</v>
      </c>
      <c r="AJ158" s="7" t="s">
        <v>476</v>
      </c>
      <c r="AK158" s="7">
        <v>1</v>
      </c>
      <c r="AL158" s="20" t="s">
        <v>42</v>
      </c>
      <c r="AM158" s="7" t="s">
        <v>48</v>
      </c>
      <c r="AN158" s="7">
        <v>9.63940620422363E-2</v>
      </c>
      <c r="AO158" s="7">
        <v>8.7102246845233794E-2</v>
      </c>
      <c r="AP158" s="7">
        <v>8.7102246845233794E-2</v>
      </c>
    </row>
    <row r="159" spans="1:42" x14ac:dyDescent="0.35">
      <c r="A159" s="6">
        <v>1</v>
      </c>
      <c r="B159" s="6">
        <v>1</v>
      </c>
      <c r="C159" s="7">
        <v>0</v>
      </c>
      <c r="F159" s="7">
        <v>158</v>
      </c>
      <c r="G159" s="7" t="s">
        <v>475</v>
      </c>
      <c r="H159" s="7" t="s">
        <v>477</v>
      </c>
      <c r="I159" s="7" t="s">
        <v>182</v>
      </c>
      <c r="J159" s="7" t="s">
        <v>183</v>
      </c>
      <c r="K159" s="7" t="s">
        <v>104</v>
      </c>
      <c r="L159" s="7" t="s">
        <v>54</v>
      </c>
      <c r="M159" s="7" t="s">
        <v>70</v>
      </c>
      <c r="N159" s="7">
        <v>1</v>
      </c>
      <c r="O159" s="7" t="s">
        <v>42</v>
      </c>
      <c r="P159" s="7">
        <v>1</v>
      </c>
      <c r="Q159" s="7">
        <v>0</v>
      </c>
      <c r="R159" s="7" t="s">
        <v>43</v>
      </c>
      <c r="S159" s="20">
        <v>1</v>
      </c>
      <c r="T159" s="7" t="s">
        <v>44</v>
      </c>
      <c r="U159" s="7" t="s">
        <v>42</v>
      </c>
      <c r="V159" s="7" t="s">
        <v>42</v>
      </c>
      <c r="W159" s="7">
        <v>762</v>
      </c>
      <c r="X159" s="7">
        <v>180</v>
      </c>
      <c r="Y159" s="7" t="s">
        <v>45</v>
      </c>
      <c r="Z159" s="7" t="s">
        <v>42</v>
      </c>
      <c r="AA159" s="7" t="s">
        <v>42</v>
      </c>
      <c r="AB159" s="7" t="s">
        <v>42</v>
      </c>
      <c r="AC159" s="7">
        <v>23.6</v>
      </c>
      <c r="AD159" s="7" t="s">
        <v>42</v>
      </c>
      <c r="AE159" s="7" t="s">
        <v>42</v>
      </c>
      <c r="AF159" s="7" t="s">
        <v>184</v>
      </c>
      <c r="AG159" s="7">
        <v>2017</v>
      </c>
      <c r="AH159" s="7">
        <v>2017</v>
      </c>
      <c r="AI159" s="7">
        <v>1</v>
      </c>
      <c r="AJ159" s="7" t="s">
        <v>478</v>
      </c>
      <c r="AK159" s="7">
        <v>3</v>
      </c>
      <c r="AL159" s="20">
        <v>3</v>
      </c>
      <c r="AM159" s="7" t="s">
        <v>48</v>
      </c>
      <c r="AN159" s="7">
        <v>0.23599999999999999</v>
      </c>
      <c r="AO159" s="7">
        <v>0.18030399999999999</v>
      </c>
      <c r="AP159" s="7">
        <v>0.18030399999999999</v>
      </c>
    </row>
    <row r="160" spans="1:42" hidden="1" x14ac:dyDescent="0.35">
      <c r="A160" s="6">
        <v>1</v>
      </c>
      <c r="B160" s="6">
        <v>2</v>
      </c>
      <c r="C160" s="7">
        <v>1</v>
      </c>
      <c r="D160" s="7">
        <v>4</v>
      </c>
      <c r="E160" s="7" t="s">
        <v>863</v>
      </c>
      <c r="F160" s="7">
        <v>159</v>
      </c>
      <c r="G160" s="7" t="s">
        <v>479</v>
      </c>
      <c r="H160" s="7" t="s">
        <v>42</v>
      </c>
      <c r="I160" s="7" t="s">
        <v>42</v>
      </c>
      <c r="J160" s="7" t="s">
        <v>42</v>
      </c>
      <c r="K160" s="7" t="s">
        <v>42</v>
      </c>
      <c r="L160" s="7" t="s">
        <v>54</v>
      </c>
      <c r="M160" s="7" t="s">
        <v>42</v>
      </c>
      <c r="N160" s="7">
        <v>1</v>
      </c>
      <c r="O160" s="7" t="s">
        <v>42</v>
      </c>
      <c r="P160" s="7">
        <v>0</v>
      </c>
      <c r="Q160" s="7">
        <v>0</v>
      </c>
      <c r="R160" s="7" t="s">
        <v>42</v>
      </c>
      <c r="S160" s="20">
        <v>2</v>
      </c>
      <c r="T160" s="7" t="s">
        <v>42</v>
      </c>
      <c r="U160" s="7" t="s">
        <v>42</v>
      </c>
      <c r="V160" s="7">
        <v>295651</v>
      </c>
      <c r="W160" s="7" t="s">
        <v>42</v>
      </c>
      <c r="X160" s="7">
        <v>23930</v>
      </c>
      <c r="Y160" s="7" t="s">
        <v>42</v>
      </c>
      <c r="Z160" s="7" t="s">
        <v>42</v>
      </c>
      <c r="AA160" s="7" t="s">
        <v>42</v>
      </c>
      <c r="AB160" s="7" t="s">
        <v>42</v>
      </c>
      <c r="AC160" s="7">
        <v>8.0940027236938494</v>
      </c>
      <c r="AD160" s="7" t="s">
        <v>42</v>
      </c>
      <c r="AE160" s="7" t="s">
        <v>42</v>
      </c>
      <c r="AF160" s="7" t="s">
        <v>480</v>
      </c>
      <c r="AH160" s="7">
        <v>2005</v>
      </c>
      <c r="AI160" s="7">
        <v>0</v>
      </c>
      <c r="AJ160" s="7" t="s">
        <v>481</v>
      </c>
      <c r="AK160" s="7">
        <v>3</v>
      </c>
      <c r="AL160" s="20" t="s">
        <v>42</v>
      </c>
      <c r="AM160" s="7" t="s">
        <v>48</v>
      </c>
      <c r="AN160" s="7">
        <v>8.0940027236938494E-2</v>
      </c>
      <c r="AO160" s="7">
        <v>7.4388739227822104E-2</v>
      </c>
      <c r="AP160" s="7">
        <v>7.4388739227822104E-2</v>
      </c>
    </row>
    <row r="161" spans="1:42" hidden="1" x14ac:dyDescent="0.35">
      <c r="A161" s="6">
        <v>0</v>
      </c>
      <c r="B161" s="6">
        <v>2</v>
      </c>
      <c r="C161" s="7">
        <v>0</v>
      </c>
      <c r="E161" s="7" t="s">
        <v>868</v>
      </c>
      <c r="F161" s="7">
        <v>160</v>
      </c>
      <c r="G161" s="7" t="s">
        <v>479</v>
      </c>
      <c r="H161" s="7" t="s">
        <v>42</v>
      </c>
      <c r="I161" s="7" t="s">
        <v>42</v>
      </c>
      <c r="J161" s="7" t="s">
        <v>42</v>
      </c>
      <c r="K161" s="7" t="s">
        <v>42</v>
      </c>
      <c r="L161" s="7" t="s">
        <v>54</v>
      </c>
      <c r="M161" s="7" t="s">
        <v>42</v>
      </c>
      <c r="N161" s="7">
        <v>1</v>
      </c>
      <c r="O161" s="7" t="s">
        <v>42</v>
      </c>
      <c r="P161" s="7">
        <v>0</v>
      </c>
      <c r="Q161" s="7">
        <v>1</v>
      </c>
      <c r="R161" s="7" t="s">
        <v>42</v>
      </c>
      <c r="S161" s="20">
        <v>1</v>
      </c>
      <c r="T161" s="7" t="s">
        <v>42</v>
      </c>
      <c r="U161" s="7" t="s">
        <v>42</v>
      </c>
      <c r="V161" s="7">
        <v>15018</v>
      </c>
      <c r="W161" s="7" t="s">
        <v>42</v>
      </c>
      <c r="X161" s="7">
        <v>993</v>
      </c>
      <c r="Y161" s="7" t="s">
        <v>42</v>
      </c>
      <c r="Z161" s="7" t="s">
        <v>42</v>
      </c>
      <c r="AA161" s="7" t="s">
        <v>42</v>
      </c>
      <c r="AB161" s="7" t="s">
        <v>42</v>
      </c>
      <c r="AC161" s="7">
        <v>6.6120653152465803</v>
      </c>
      <c r="AD161" s="7" t="s">
        <v>42</v>
      </c>
      <c r="AE161" s="7" t="s">
        <v>42</v>
      </c>
      <c r="AF161" s="7" t="s">
        <v>829</v>
      </c>
      <c r="AG161" s="7">
        <v>2011</v>
      </c>
      <c r="AH161" s="7">
        <v>2011</v>
      </c>
      <c r="AI161" s="7">
        <v>0</v>
      </c>
      <c r="AJ161" s="7" t="s">
        <v>482</v>
      </c>
      <c r="AK161" s="7">
        <v>1</v>
      </c>
      <c r="AL161" s="20" t="s">
        <v>42</v>
      </c>
      <c r="AM161" s="7" t="s">
        <v>48</v>
      </c>
      <c r="AN161" s="7">
        <v>6.6120653152465805E-2</v>
      </c>
      <c r="AO161" s="7">
        <v>6.1748712379157099E-2</v>
      </c>
      <c r="AP161" s="7">
        <v>6.1748712379157099E-2</v>
      </c>
    </row>
    <row r="162" spans="1:42" hidden="1" x14ac:dyDescent="0.35">
      <c r="A162" s="6">
        <v>0</v>
      </c>
      <c r="B162" s="6">
        <v>2</v>
      </c>
      <c r="C162" s="7">
        <v>0</v>
      </c>
      <c r="E162" s="7" t="s">
        <v>868</v>
      </c>
      <c r="F162" s="7">
        <v>161</v>
      </c>
      <c r="G162" s="7" t="s">
        <v>483</v>
      </c>
      <c r="H162" s="7" t="s">
        <v>42</v>
      </c>
      <c r="I162" s="7" t="s">
        <v>42</v>
      </c>
      <c r="J162" s="7" t="s">
        <v>42</v>
      </c>
      <c r="K162" s="7" t="s">
        <v>42</v>
      </c>
      <c r="L162" s="7" t="s">
        <v>54</v>
      </c>
      <c r="M162" s="7" t="s">
        <v>42</v>
      </c>
      <c r="N162" s="7">
        <v>1</v>
      </c>
      <c r="O162" s="7" t="s">
        <v>42</v>
      </c>
      <c r="P162" s="7">
        <v>0</v>
      </c>
      <c r="Q162" s="7">
        <v>1</v>
      </c>
      <c r="R162" s="7" t="s">
        <v>42</v>
      </c>
      <c r="S162" s="20">
        <v>1</v>
      </c>
      <c r="T162" s="7" t="s">
        <v>42</v>
      </c>
      <c r="U162" s="7" t="s">
        <v>42</v>
      </c>
      <c r="V162" s="7">
        <v>10590</v>
      </c>
      <c r="W162" s="7" t="s">
        <v>42</v>
      </c>
      <c r="X162" s="7">
        <v>822</v>
      </c>
      <c r="Y162" s="7" t="s">
        <v>42</v>
      </c>
      <c r="Z162" s="7" t="s">
        <v>42</v>
      </c>
      <c r="AA162" s="7" t="s">
        <v>42</v>
      </c>
      <c r="AB162" s="7" t="s">
        <v>42</v>
      </c>
      <c r="AC162" s="7">
        <v>7.7620396614074698</v>
      </c>
      <c r="AD162" s="7" t="s">
        <v>42</v>
      </c>
      <c r="AE162" s="7" t="s">
        <v>42</v>
      </c>
      <c r="AF162" s="7" t="s">
        <v>829</v>
      </c>
      <c r="AG162" s="7">
        <v>2011</v>
      </c>
      <c r="AH162" s="7">
        <v>2011</v>
      </c>
      <c r="AI162" s="7">
        <v>0</v>
      </c>
      <c r="AJ162" s="7" t="s">
        <v>484</v>
      </c>
      <c r="AK162" s="7">
        <v>1</v>
      </c>
      <c r="AL162" s="20" t="s">
        <v>42</v>
      </c>
      <c r="AM162" s="7" t="s">
        <v>48</v>
      </c>
      <c r="AN162" s="7">
        <v>7.7620396614074702E-2</v>
      </c>
      <c r="AO162" s="7">
        <v>7.1595470643548403E-2</v>
      </c>
      <c r="AP162" s="7">
        <v>7.1595470643548403E-2</v>
      </c>
    </row>
    <row r="163" spans="1:42" hidden="1" x14ac:dyDescent="0.35">
      <c r="A163" s="6">
        <v>1</v>
      </c>
      <c r="B163" s="6">
        <v>1</v>
      </c>
      <c r="C163" s="13">
        <v>1</v>
      </c>
      <c r="D163" s="13">
        <v>4</v>
      </c>
      <c r="E163" s="13" t="s">
        <v>827</v>
      </c>
      <c r="F163" s="7">
        <v>162</v>
      </c>
      <c r="G163" s="7" t="s">
        <v>483</v>
      </c>
      <c r="H163" s="7" t="s">
        <v>42</v>
      </c>
      <c r="I163" s="7" t="s">
        <v>42</v>
      </c>
      <c r="J163" s="7" t="s">
        <v>42</v>
      </c>
      <c r="K163" s="7" t="s">
        <v>42</v>
      </c>
      <c r="L163" s="7" t="s">
        <v>54</v>
      </c>
      <c r="M163" s="7" t="s">
        <v>42</v>
      </c>
      <c r="N163" s="7">
        <v>1</v>
      </c>
      <c r="O163" s="7" t="s">
        <v>42</v>
      </c>
      <c r="P163" s="7">
        <v>0</v>
      </c>
      <c r="Q163" s="7">
        <v>9</v>
      </c>
      <c r="R163" s="7" t="s">
        <v>42</v>
      </c>
      <c r="S163" s="20" t="s">
        <v>764</v>
      </c>
      <c r="T163" s="7" t="s">
        <v>42</v>
      </c>
      <c r="U163" s="7" t="s">
        <v>42</v>
      </c>
      <c r="V163" s="7">
        <v>1828</v>
      </c>
      <c r="W163" s="7" t="s">
        <v>42</v>
      </c>
      <c r="X163" s="7">
        <v>268</v>
      </c>
      <c r="Y163" s="7" t="s">
        <v>42</v>
      </c>
      <c r="Z163" s="7" t="s">
        <v>42</v>
      </c>
      <c r="AA163" s="7" t="s">
        <v>42</v>
      </c>
      <c r="AB163" s="7" t="s">
        <v>42</v>
      </c>
      <c r="AC163" s="7">
        <v>14.660831451416</v>
      </c>
      <c r="AD163" s="7" t="s">
        <v>42</v>
      </c>
      <c r="AE163" s="7" t="s">
        <v>42</v>
      </c>
      <c r="AF163" s="7" t="s">
        <v>485</v>
      </c>
      <c r="AH163" s="7">
        <v>2013</v>
      </c>
      <c r="AI163" s="7">
        <v>0</v>
      </c>
      <c r="AJ163" s="7" t="s">
        <v>486</v>
      </c>
      <c r="AK163" s="7">
        <v>0</v>
      </c>
      <c r="AL163" s="20" t="s">
        <v>42</v>
      </c>
      <c r="AM163" s="7" t="s">
        <v>48</v>
      </c>
      <c r="AN163" s="7">
        <v>0.14660831451416001</v>
      </c>
      <c r="AO163" s="7">
        <v>0.125114316629477</v>
      </c>
      <c r="AP163" s="7">
        <v>0.125114316629477</v>
      </c>
    </row>
    <row r="164" spans="1:42" customFormat="1" x14ac:dyDescent="0.35">
      <c r="A164">
        <v>1</v>
      </c>
      <c r="B164">
        <v>3</v>
      </c>
      <c r="C164" s="1">
        <v>0</v>
      </c>
      <c r="D164" s="1"/>
      <c r="E164" s="1" t="s">
        <v>860</v>
      </c>
      <c r="F164" s="1">
        <v>163</v>
      </c>
      <c r="G164" s="1" t="s">
        <v>487</v>
      </c>
      <c r="H164" s="1" t="s">
        <v>488</v>
      </c>
      <c r="I164" s="1" t="s">
        <v>489</v>
      </c>
      <c r="J164" s="1" t="s">
        <v>490</v>
      </c>
      <c r="K164" s="1" t="s">
        <v>491</v>
      </c>
      <c r="L164" s="1" t="s">
        <v>54</v>
      </c>
      <c r="M164" s="1" t="s">
        <v>41</v>
      </c>
      <c r="N164" s="1">
        <v>1</v>
      </c>
      <c r="O164" s="1" t="s">
        <v>42</v>
      </c>
      <c r="P164" s="1">
        <v>0</v>
      </c>
      <c r="Q164" s="1">
        <v>0</v>
      </c>
      <c r="R164" s="1" t="s">
        <v>43</v>
      </c>
      <c r="S164" s="1">
        <v>6</v>
      </c>
      <c r="T164" s="1" t="s">
        <v>44</v>
      </c>
      <c r="U164" s="1" t="s">
        <v>42</v>
      </c>
      <c r="V164" s="1">
        <v>1171</v>
      </c>
      <c r="W164" s="1">
        <v>1171</v>
      </c>
      <c r="X164" s="1">
        <v>106</v>
      </c>
      <c r="Y164" s="1" t="s">
        <v>45</v>
      </c>
      <c r="Z164" s="1" t="s">
        <v>45</v>
      </c>
      <c r="AA164" s="1" t="s">
        <v>45</v>
      </c>
      <c r="AB164" s="1" t="s">
        <v>45</v>
      </c>
      <c r="AC164" s="1">
        <v>9.1</v>
      </c>
      <c r="AD164" s="1" t="s">
        <v>42</v>
      </c>
      <c r="AE164" s="1" t="s">
        <v>42</v>
      </c>
      <c r="AF164" s="1" t="s">
        <v>492</v>
      </c>
      <c r="AG164" s="1">
        <v>2010</v>
      </c>
      <c r="AH164" s="1">
        <v>2010</v>
      </c>
      <c r="AI164" s="1">
        <v>1</v>
      </c>
      <c r="AJ164" s="1" t="s">
        <v>493</v>
      </c>
      <c r="AK164" s="1">
        <v>1</v>
      </c>
      <c r="AL164" s="1" t="s">
        <v>42</v>
      </c>
      <c r="AM164" s="1" t="s">
        <v>48</v>
      </c>
      <c r="AN164" s="1">
        <v>9.0999999999999998E-2</v>
      </c>
      <c r="AO164" s="1">
        <v>8.2719000000000001E-2</v>
      </c>
      <c r="AP164" s="1">
        <v>8.2719000000000001E-2</v>
      </c>
    </row>
    <row r="165" spans="1:42" x14ac:dyDescent="0.35">
      <c r="A165" s="6">
        <v>1</v>
      </c>
      <c r="B165" s="6">
        <v>2</v>
      </c>
      <c r="C165" s="7">
        <v>0</v>
      </c>
      <c r="D165" s="7">
        <v>3</v>
      </c>
      <c r="E165" s="7" t="s">
        <v>913</v>
      </c>
      <c r="F165" s="7">
        <v>164</v>
      </c>
      <c r="G165" s="7" t="s">
        <v>494</v>
      </c>
      <c r="H165" s="7" t="s">
        <v>495</v>
      </c>
      <c r="I165" s="7" t="s">
        <v>496</v>
      </c>
      <c r="J165" s="7" t="s">
        <v>497</v>
      </c>
      <c r="K165" s="7" t="s">
        <v>498</v>
      </c>
      <c r="L165" s="7" t="s">
        <v>54</v>
      </c>
      <c r="M165" s="7" t="s">
        <v>70</v>
      </c>
      <c r="N165" s="7">
        <v>1</v>
      </c>
      <c r="O165" s="7" t="s">
        <v>42</v>
      </c>
      <c r="P165" s="7">
        <v>1</v>
      </c>
      <c r="Q165" s="7">
        <v>0</v>
      </c>
      <c r="R165" s="7" t="s">
        <v>43</v>
      </c>
      <c r="S165" s="20">
        <v>1</v>
      </c>
      <c r="T165" s="7" t="s">
        <v>44</v>
      </c>
      <c r="U165" s="7" t="s">
        <v>42</v>
      </c>
      <c r="V165" s="7">
        <v>2021</v>
      </c>
      <c r="W165" s="7">
        <v>1314</v>
      </c>
      <c r="X165" s="7">
        <v>114</v>
      </c>
      <c r="Y165" s="7" t="s">
        <v>45</v>
      </c>
      <c r="Z165" s="7" t="s">
        <v>45</v>
      </c>
      <c r="AA165" s="7" t="s">
        <v>45</v>
      </c>
      <c r="AB165" s="7">
        <v>707</v>
      </c>
      <c r="AC165" s="7">
        <v>8.6999999999999904</v>
      </c>
      <c r="AD165" s="7" t="s">
        <v>42</v>
      </c>
      <c r="AE165" s="7" t="s">
        <v>42</v>
      </c>
      <c r="AF165" s="7" t="s">
        <v>499</v>
      </c>
      <c r="AG165" s="7">
        <v>2011</v>
      </c>
      <c r="AH165" s="7">
        <v>2011</v>
      </c>
      <c r="AI165" s="7">
        <v>1</v>
      </c>
      <c r="AJ165" s="7" t="s">
        <v>500</v>
      </c>
      <c r="AK165" s="7">
        <v>1</v>
      </c>
      <c r="AL165" s="20">
        <v>2</v>
      </c>
      <c r="AM165" s="7" t="s">
        <v>48</v>
      </c>
      <c r="AN165" s="7">
        <v>8.6999999999999897E-2</v>
      </c>
      <c r="AO165" s="7">
        <v>7.9430999999999904E-2</v>
      </c>
      <c r="AP165" s="7">
        <v>7.9430999999999904E-2</v>
      </c>
    </row>
    <row r="166" spans="1:42" hidden="1" x14ac:dyDescent="0.35">
      <c r="A166" s="6">
        <v>1</v>
      </c>
      <c r="B166" s="6">
        <v>2</v>
      </c>
      <c r="C166" s="7">
        <v>0</v>
      </c>
      <c r="E166" s="7" t="s">
        <v>912</v>
      </c>
      <c r="F166" s="7">
        <v>165</v>
      </c>
      <c r="G166" s="7" t="s">
        <v>494</v>
      </c>
      <c r="H166" s="7" t="s">
        <v>42</v>
      </c>
      <c r="I166" s="7" t="s">
        <v>42</v>
      </c>
      <c r="J166" s="7" t="s">
        <v>42</v>
      </c>
      <c r="K166" s="7" t="s">
        <v>42</v>
      </c>
      <c r="L166" s="7" t="s">
        <v>54</v>
      </c>
      <c r="M166" s="7" t="s">
        <v>42</v>
      </c>
      <c r="N166" s="7">
        <v>1</v>
      </c>
      <c r="O166" s="7" t="s">
        <v>42</v>
      </c>
      <c r="P166" s="7">
        <v>1</v>
      </c>
      <c r="Q166" s="7">
        <v>0</v>
      </c>
      <c r="R166" s="7" t="s">
        <v>42</v>
      </c>
      <c r="S166" s="20" t="s">
        <v>804</v>
      </c>
      <c r="T166" s="7" t="s">
        <v>42</v>
      </c>
      <c r="U166" s="7" t="s">
        <v>42</v>
      </c>
      <c r="V166" s="7">
        <v>652</v>
      </c>
      <c r="W166" s="7" t="s">
        <v>42</v>
      </c>
      <c r="X166" s="7">
        <v>69</v>
      </c>
      <c r="Y166" s="7" t="s">
        <v>42</v>
      </c>
      <c r="Z166" s="7" t="s">
        <v>42</v>
      </c>
      <c r="AA166" s="7" t="s">
        <v>42</v>
      </c>
      <c r="AB166" s="7" t="s">
        <v>42</v>
      </c>
      <c r="AC166" s="7">
        <v>10.582821846008301</v>
      </c>
      <c r="AD166" s="7" t="s">
        <v>42</v>
      </c>
      <c r="AE166" s="7" t="s">
        <v>42</v>
      </c>
      <c r="AF166" s="7" t="s">
        <v>501</v>
      </c>
      <c r="AG166" s="7">
        <v>2011</v>
      </c>
      <c r="AH166" s="7">
        <v>2011</v>
      </c>
      <c r="AI166" s="7">
        <v>0</v>
      </c>
      <c r="AJ166" s="7" t="s">
        <v>500</v>
      </c>
      <c r="AK166" s="7">
        <v>1</v>
      </c>
      <c r="AL166" s="20">
        <v>2</v>
      </c>
      <c r="AM166" s="7" t="s">
        <v>48</v>
      </c>
      <c r="AN166" s="7">
        <v>0.105828218460083</v>
      </c>
      <c r="AO166" s="7">
        <v>9.4628606637647994E-2</v>
      </c>
      <c r="AP166" s="7">
        <v>9.4628606637647994E-2</v>
      </c>
    </row>
    <row r="167" spans="1:42" x14ac:dyDescent="0.35">
      <c r="A167" s="6">
        <v>1</v>
      </c>
      <c r="B167" s="6">
        <v>2</v>
      </c>
      <c r="C167" s="7">
        <v>0</v>
      </c>
      <c r="F167" s="7">
        <v>166</v>
      </c>
      <c r="G167" s="7" t="s">
        <v>494</v>
      </c>
      <c r="H167" s="7" t="s">
        <v>495</v>
      </c>
      <c r="I167" s="7" t="s">
        <v>502</v>
      </c>
      <c r="J167" s="7" t="s">
        <v>503</v>
      </c>
      <c r="K167" s="7" t="s">
        <v>504</v>
      </c>
      <c r="L167" s="7" t="s">
        <v>54</v>
      </c>
      <c r="M167" s="7" t="s">
        <v>70</v>
      </c>
      <c r="N167" s="7">
        <v>1</v>
      </c>
      <c r="O167" s="7" t="s">
        <v>42</v>
      </c>
      <c r="P167" s="7">
        <v>0</v>
      </c>
      <c r="Q167" s="7">
        <v>0</v>
      </c>
      <c r="R167" s="7" t="s">
        <v>43</v>
      </c>
      <c r="S167" s="20" t="s">
        <v>776</v>
      </c>
      <c r="T167" s="7" t="s">
        <v>44</v>
      </c>
      <c r="U167" s="7">
        <v>962</v>
      </c>
      <c r="V167" s="7" t="s">
        <v>42</v>
      </c>
      <c r="W167" s="7">
        <v>962</v>
      </c>
      <c r="X167" s="7">
        <v>81</v>
      </c>
      <c r="Y167" s="7" t="s">
        <v>45</v>
      </c>
      <c r="Z167" s="7" t="s">
        <v>45</v>
      </c>
      <c r="AA167" s="7" t="s">
        <v>45</v>
      </c>
      <c r="AB167" s="7" t="s">
        <v>45</v>
      </c>
      <c r="AC167" s="7">
        <v>8.4</v>
      </c>
      <c r="AD167" s="7" t="s">
        <v>42</v>
      </c>
      <c r="AE167" s="7" t="s">
        <v>42</v>
      </c>
      <c r="AF167" s="7" t="s">
        <v>505</v>
      </c>
      <c r="AG167" s="13">
        <v>2014</v>
      </c>
      <c r="AH167" s="7">
        <v>2017</v>
      </c>
      <c r="AI167" s="7">
        <v>1</v>
      </c>
      <c r="AJ167" s="7" t="s">
        <v>506</v>
      </c>
      <c r="AK167" s="7">
        <v>0</v>
      </c>
      <c r="AL167" s="20" t="s">
        <v>42</v>
      </c>
      <c r="AM167" s="7" t="s">
        <v>48</v>
      </c>
      <c r="AN167" s="7">
        <v>8.4000000000000005E-2</v>
      </c>
      <c r="AO167" s="7">
        <v>7.6943999999999999E-2</v>
      </c>
      <c r="AP167" s="7">
        <v>7.6943999999999999E-2</v>
      </c>
    </row>
    <row r="168" spans="1:42" customFormat="1" hidden="1" x14ac:dyDescent="0.35">
      <c r="C168" s="1">
        <v>1</v>
      </c>
      <c r="D168" s="1"/>
      <c r="E168" s="1" t="s">
        <v>868</v>
      </c>
      <c r="F168" s="1">
        <v>167</v>
      </c>
      <c r="G168" s="1" t="s">
        <v>507</v>
      </c>
      <c r="H168" s="1" t="s">
        <v>42</v>
      </c>
      <c r="I168" s="1" t="s">
        <v>42</v>
      </c>
      <c r="J168" s="1" t="s">
        <v>42</v>
      </c>
      <c r="K168" s="1" t="s">
        <v>42</v>
      </c>
      <c r="L168" s="1" t="s">
        <v>54</v>
      </c>
      <c r="M168" s="1"/>
      <c r="N168" s="1">
        <v>1</v>
      </c>
      <c r="O168" s="1" t="s">
        <v>42</v>
      </c>
      <c r="P168" s="1">
        <v>0</v>
      </c>
      <c r="Q168" s="1">
        <v>1</v>
      </c>
      <c r="R168" s="1" t="s">
        <v>42</v>
      </c>
      <c r="S168" s="1">
        <v>1</v>
      </c>
      <c r="T168" s="1" t="s">
        <v>42</v>
      </c>
      <c r="U168" s="1" t="s">
        <v>42</v>
      </c>
      <c r="V168" s="1">
        <v>3595</v>
      </c>
      <c r="W168" s="1" t="s">
        <v>42</v>
      </c>
      <c r="X168" s="1">
        <v>286</v>
      </c>
      <c r="Y168" s="1" t="s">
        <v>42</v>
      </c>
      <c r="Z168" s="1" t="s">
        <v>42</v>
      </c>
      <c r="AA168" s="1" t="s">
        <v>42</v>
      </c>
      <c r="AB168" s="1" t="s">
        <v>42</v>
      </c>
      <c r="AC168" s="1">
        <v>7.9554939270019496</v>
      </c>
      <c r="AD168" s="1" t="s">
        <v>42</v>
      </c>
      <c r="AE168" s="1" t="s">
        <v>42</v>
      </c>
      <c r="AF168" s="1" t="s">
        <v>187</v>
      </c>
      <c r="AG168" s="1"/>
      <c r="AH168" s="1">
        <v>2011</v>
      </c>
      <c r="AI168" s="1">
        <v>0</v>
      </c>
      <c r="AJ168" s="1" t="s">
        <v>508</v>
      </c>
      <c r="AK168" s="1">
        <v>1</v>
      </c>
      <c r="AL168" s="1" t="s">
        <v>42</v>
      </c>
      <c r="AM168" s="1" t="s">
        <v>48</v>
      </c>
      <c r="AN168" s="1">
        <v>7.9554939270019498E-2</v>
      </c>
      <c r="AO168" s="1">
        <v>7.3225950907763002E-2</v>
      </c>
      <c r="AP168" s="1">
        <v>7.3225950907763002E-2</v>
      </c>
    </row>
    <row r="169" spans="1:42" x14ac:dyDescent="0.35">
      <c r="A169" s="6">
        <v>1</v>
      </c>
      <c r="B169" s="6">
        <v>2</v>
      </c>
      <c r="C169" s="7">
        <v>0</v>
      </c>
      <c r="F169" s="7">
        <v>168</v>
      </c>
      <c r="G169" s="7" t="s">
        <v>509</v>
      </c>
      <c r="H169" s="7" t="s">
        <v>510</v>
      </c>
      <c r="I169" s="7" t="s">
        <v>511</v>
      </c>
      <c r="J169" s="7" t="s">
        <v>512</v>
      </c>
      <c r="K169" s="7" t="s">
        <v>513</v>
      </c>
      <c r="L169" s="7" t="s">
        <v>54</v>
      </c>
      <c r="M169" s="7" t="s">
        <v>78</v>
      </c>
      <c r="N169" s="7">
        <v>1</v>
      </c>
      <c r="O169" s="7" t="s">
        <v>42</v>
      </c>
      <c r="P169" s="7">
        <v>0</v>
      </c>
      <c r="Q169" s="7">
        <v>0</v>
      </c>
      <c r="R169" s="7" t="s">
        <v>43</v>
      </c>
      <c r="S169" s="20">
        <v>3</v>
      </c>
      <c r="T169" s="7" t="s">
        <v>44</v>
      </c>
      <c r="U169" s="7" t="s">
        <v>42</v>
      </c>
      <c r="V169" s="7">
        <v>1498</v>
      </c>
      <c r="W169" s="7">
        <v>1498</v>
      </c>
      <c r="X169" s="7">
        <v>251</v>
      </c>
      <c r="Y169" s="7" t="s">
        <v>45</v>
      </c>
      <c r="Z169" s="7" t="s">
        <v>45</v>
      </c>
      <c r="AA169" s="7" t="s">
        <v>45</v>
      </c>
      <c r="AB169" s="7" t="s">
        <v>45</v>
      </c>
      <c r="AC169" s="7">
        <v>16.8</v>
      </c>
      <c r="AD169" s="7" t="s">
        <v>42</v>
      </c>
      <c r="AE169" s="7" t="s">
        <v>42</v>
      </c>
      <c r="AF169" s="7" t="s">
        <v>514</v>
      </c>
      <c r="AG169" s="7">
        <v>2016</v>
      </c>
      <c r="AH169" s="7">
        <v>2017</v>
      </c>
      <c r="AI169" s="7">
        <v>1</v>
      </c>
      <c r="AJ169" s="7" t="s">
        <v>515</v>
      </c>
      <c r="AK169" s="7">
        <v>3</v>
      </c>
      <c r="AL169" s="20" t="s">
        <v>42</v>
      </c>
      <c r="AM169" s="7" t="s">
        <v>48</v>
      </c>
      <c r="AN169" s="7">
        <v>0.16800000000000001</v>
      </c>
      <c r="AO169" s="7">
        <v>0.13977600000000001</v>
      </c>
      <c r="AP169" s="7">
        <v>0.13977600000000001</v>
      </c>
    </row>
    <row r="170" spans="1:42" customFormat="1" hidden="1" x14ac:dyDescent="0.35">
      <c r="C170" s="1">
        <v>1</v>
      </c>
      <c r="D170" s="1"/>
      <c r="E170" s="1"/>
      <c r="F170" s="1">
        <v>169</v>
      </c>
      <c r="G170" s="1" t="s">
        <v>516</v>
      </c>
      <c r="H170" s="1" t="s">
        <v>42</v>
      </c>
      <c r="I170" s="1" t="s">
        <v>42</v>
      </c>
      <c r="J170" s="1" t="s">
        <v>42</v>
      </c>
      <c r="K170" s="1" t="s">
        <v>42</v>
      </c>
      <c r="L170" s="1" t="s">
        <v>40</v>
      </c>
      <c r="M170" s="1"/>
      <c r="N170" s="1">
        <v>1</v>
      </c>
      <c r="O170" s="1" t="s">
        <v>42</v>
      </c>
      <c r="P170" s="1">
        <v>0</v>
      </c>
      <c r="Q170" s="1">
        <v>1</v>
      </c>
      <c r="R170" s="1" t="s">
        <v>42</v>
      </c>
      <c r="S170" s="1">
        <v>3</v>
      </c>
      <c r="T170" s="1" t="s">
        <v>42</v>
      </c>
      <c r="U170" s="1" t="s">
        <v>42</v>
      </c>
      <c r="V170" s="1">
        <v>9738</v>
      </c>
      <c r="W170" s="1" t="s">
        <v>42</v>
      </c>
      <c r="X170" s="1">
        <v>489</v>
      </c>
      <c r="Y170" s="1" t="s">
        <v>42</v>
      </c>
      <c r="Z170" s="1" t="s">
        <v>42</v>
      </c>
      <c r="AA170" s="1" t="s">
        <v>42</v>
      </c>
      <c r="AB170" s="1" t="s">
        <v>42</v>
      </c>
      <c r="AC170" s="1">
        <v>5.0215649604797399</v>
      </c>
      <c r="AD170" s="1" t="s">
        <v>42</v>
      </c>
      <c r="AE170" s="1" t="s">
        <v>42</v>
      </c>
      <c r="AF170" s="1" t="s">
        <v>517</v>
      </c>
      <c r="AG170" s="1"/>
      <c r="AH170" s="1">
        <v>2011</v>
      </c>
      <c r="AI170" s="1">
        <v>0</v>
      </c>
      <c r="AJ170" s="1" t="s">
        <v>518</v>
      </c>
      <c r="AK170" s="1">
        <v>1</v>
      </c>
      <c r="AL170" s="1" t="s">
        <v>42</v>
      </c>
      <c r="AM170" s="1" t="s">
        <v>48</v>
      </c>
      <c r="AN170" s="1">
        <v>5.0215649604797401E-2</v>
      </c>
      <c r="AO170" s="1">
        <v>4.7694038139565603E-2</v>
      </c>
      <c r="AP170" s="1">
        <v>4.7694038139565603E-2</v>
      </c>
    </row>
    <row r="171" spans="1:42" customFormat="1" hidden="1" x14ac:dyDescent="0.35">
      <c r="C171" s="1">
        <v>1</v>
      </c>
      <c r="D171" s="1"/>
      <c r="E171" s="1" t="s">
        <v>868</v>
      </c>
      <c r="F171" s="1">
        <v>170</v>
      </c>
      <c r="G171" s="1" t="s">
        <v>516</v>
      </c>
      <c r="H171" s="1" t="s">
        <v>42</v>
      </c>
      <c r="I171" s="1" t="s">
        <v>42</v>
      </c>
      <c r="J171" s="1" t="s">
        <v>42</v>
      </c>
      <c r="K171" s="1" t="s">
        <v>42</v>
      </c>
      <c r="L171" s="1" t="s">
        <v>54</v>
      </c>
      <c r="M171" s="1"/>
      <c r="N171" s="1">
        <v>1</v>
      </c>
      <c r="O171" s="1" t="s">
        <v>42</v>
      </c>
      <c r="P171" s="1">
        <v>0</v>
      </c>
      <c r="Q171" s="1">
        <v>1</v>
      </c>
      <c r="R171" s="1" t="s">
        <v>42</v>
      </c>
      <c r="S171" s="1">
        <v>1</v>
      </c>
      <c r="T171" s="1" t="s">
        <v>42</v>
      </c>
      <c r="U171" s="1" t="s">
        <v>42</v>
      </c>
      <c r="V171" s="1">
        <v>3932</v>
      </c>
      <c r="W171" s="1" t="s">
        <v>42</v>
      </c>
      <c r="X171" s="1">
        <v>176</v>
      </c>
      <c r="Y171" s="1" t="s">
        <v>42</v>
      </c>
      <c r="Z171" s="1" t="s">
        <v>42</v>
      </c>
      <c r="AA171" s="1" t="s">
        <v>42</v>
      </c>
      <c r="AB171" s="1" t="s">
        <v>42</v>
      </c>
      <c r="AC171" s="1">
        <v>4.4760937690734899</v>
      </c>
      <c r="AD171" s="1" t="s">
        <v>42</v>
      </c>
      <c r="AE171" s="1" t="s">
        <v>42</v>
      </c>
      <c r="AF171" s="1" t="s">
        <v>187</v>
      </c>
      <c r="AG171" s="1"/>
      <c r="AH171" s="1">
        <v>2011</v>
      </c>
      <c r="AI171" s="1">
        <v>0</v>
      </c>
      <c r="AJ171" s="1" t="s">
        <v>518</v>
      </c>
      <c r="AK171" s="1">
        <v>1</v>
      </c>
      <c r="AL171" s="1" t="s">
        <v>42</v>
      </c>
      <c r="AM171" s="1" t="s">
        <v>48</v>
      </c>
      <c r="AN171" s="1">
        <v>4.47609376907349E-2</v>
      </c>
      <c r="AO171" s="1">
        <v>4.2757396147780999E-2</v>
      </c>
      <c r="AP171" s="1">
        <v>4.2757396147780999E-2</v>
      </c>
    </row>
    <row r="172" spans="1:42" customFormat="1" x14ac:dyDescent="0.35">
      <c r="C172" s="1">
        <v>1</v>
      </c>
      <c r="D172" s="1"/>
      <c r="E172" s="1"/>
      <c r="F172" s="1">
        <v>171</v>
      </c>
      <c r="G172" s="1" t="s">
        <v>516</v>
      </c>
      <c r="H172" s="1" t="s">
        <v>519</v>
      </c>
      <c r="I172" s="1" t="s">
        <v>520</v>
      </c>
      <c r="J172" s="1" t="s">
        <v>521</v>
      </c>
      <c r="K172" s="1" t="s">
        <v>522</v>
      </c>
      <c r="L172" s="1" t="s">
        <v>54</v>
      </c>
      <c r="M172" s="1" t="s">
        <v>41</v>
      </c>
      <c r="N172" s="1">
        <v>1</v>
      </c>
      <c r="O172" s="1" t="s">
        <v>42</v>
      </c>
      <c r="P172" s="1">
        <v>1</v>
      </c>
      <c r="Q172" s="1">
        <v>0</v>
      </c>
      <c r="R172" s="1" t="s">
        <v>43</v>
      </c>
      <c r="S172" s="1">
        <v>0</v>
      </c>
      <c r="T172" s="1" t="s">
        <v>44</v>
      </c>
      <c r="U172" s="1">
        <v>19429</v>
      </c>
      <c r="V172" s="1" t="s">
        <v>42</v>
      </c>
      <c r="W172" s="1">
        <v>19429</v>
      </c>
      <c r="X172" s="1">
        <v>1569</v>
      </c>
      <c r="Y172" s="1" t="s">
        <v>45</v>
      </c>
      <c r="Z172" s="1" t="s">
        <v>45</v>
      </c>
      <c r="AA172" s="1" t="s">
        <v>45</v>
      </c>
      <c r="AB172" s="1" t="s">
        <v>45</v>
      </c>
      <c r="AC172" s="1">
        <v>8.6</v>
      </c>
      <c r="AD172" s="1" t="s">
        <v>42</v>
      </c>
      <c r="AE172" s="1" t="s">
        <v>42</v>
      </c>
      <c r="AF172" s="1" t="s">
        <v>523</v>
      </c>
      <c r="AG172" s="1"/>
      <c r="AH172" s="1">
        <v>2017</v>
      </c>
      <c r="AI172" s="1">
        <v>1</v>
      </c>
      <c r="AJ172" s="1" t="s">
        <v>524</v>
      </c>
      <c r="AK172" s="1">
        <v>3</v>
      </c>
      <c r="AL172" s="1">
        <v>4</v>
      </c>
      <c r="AM172" s="1" t="s">
        <v>48</v>
      </c>
      <c r="AN172" s="1">
        <v>8.5999999999999993E-2</v>
      </c>
      <c r="AO172" s="1">
        <v>7.8603999999999993E-2</v>
      </c>
      <c r="AP172" s="1">
        <v>7.8603999999999993E-2</v>
      </c>
    </row>
    <row r="173" spans="1:42" customFormat="1" x14ac:dyDescent="0.35">
      <c r="C173" s="1">
        <v>1</v>
      </c>
      <c r="D173" s="1"/>
      <c r="E173" s="1"/>
      <c r="F173" s="1">
        <v>172</v>
      </c>
      <c r="G173" s="1" t="s">
        <v>516</v>
      </c>
      <c r="H173" s="1" t="s">
        <v>519</v>
      </c>
      <c r="I173" s="1" t="s">
        <v>525</v>
      </c>
      <c r="J173" s="1" t="s">
        <v>526</v>
      </c>
      <c r="K173" s="1" t="s">
        <v>527</v>
      </c>
      <c r="L173" s="1" t="s">
        <v>54</v>
      </c>
      <c r="M173" s="1" t="s">
        <v>41</v>
      </c>
      <c r="N173" s="1">
        <v>1</v>
      </c>
      <c r="O173" s="1" t="s">
        <v>42</v>
      </c>
      <c r="P173" s="1">
        <v>0</v>
      </c>
      <c r="Q173" s="1">
        <v>0</v>
      </c>
      <c r="R173" s="1" t="s">
        <v>43</v>
      </c>
      <c r="S173" s="1">
        <v>0</v>
      </c>
      <c r="T173" s="1" t="s">
        <v>44</v>
      </c>
      <c r="U173" s="1">
        <v>12177</v>
      </c>
      <c r="V173" s="1" t="s">
        <v>42</v>
      </c>
      <c r="W173" s="1">
        <v>12177</v>
      </c>
      <c r="X173" s="1">
        <v>876</v>
      </c>
      <c r="Y173" s="1" t="s">
        <v>45</v>
      </c>
      <c r="Z173" s="1" t="s">
        <v>45</v>
      </c>
      <c r="AA173" s="1" t="s">
        <v>45</v>
      </c>
      <c r="AB173" s="1" t="s">
        <v>45</v>
      </c>
      <c r="AC173" s="1">
        <v>7.2</v>
      </c>
      <c r="AD173" s="1" t="s">
        <v>42</v>
      </c>
      <c r="AE173" s="1" t="s">
        <v>42</v>
      </c>
      <c r="AF173" s="1" t="s">
        <v>528</v>
      </c>
      <c r="AG173" s="1"/>
      <c r="AH173" s="1">
        <v>2017</v>
      </c>
      <c r="AI173" s="1">
        <v>1</v>
      </c>
      <c r="AJ173" s="1" t="s">
        <v>524</v>
      </c>
      <c r="AK173" s="1">
        <v>0</v>
      </c>
      <c r="AL173" s="1" t="s">
        <v>42</v>
      </c>
      <c r="AM173" s="1" t="s">
        <v>48</v>
      </c>
      <c r="AN173" s="1">
        <v>7.1999999999999995E-2</v>
      </c>
      <c r="AO173" s="1">
        <v>6.6816E-2</v>
      </c>
      <c r="AP173" s="1">
        <v>6.6816E-2</v>
      </c>
    </row>
    <row r="174" spans="1:42" customFormat="1" x14ac:dyDescent="0.35">
      <c r="C174" s="1">
        <v>1</v>
      </c>
      <c r="D174" s="1"/>
      <c r="E174" s="1"/>
      <c r="F174" s="1">
        <v>173</v>
      </c>
      <c r="G174" s="1" t="s">
        <v>529</v>
      </c>
      <c r="H174" s="1" t="s">
        <v>530</v>
      </c>
      <c r="I174" s="1" t="s">
        <v>51</v>
      </c>
      <c r="J174" s="1" t="s">
        <v>52</v>
      </c>
      <c r="K174" s="1" t="s">
        <v>53</v>
      </c>
      <c r="L174" s="1" t="s">
        <v>54</v>
      </c>
      <c r="M174" s="1" t="s">
        <v>55</v>
      </c>
      <c r="N174" s="1">
        <v>1</v>
      </c>
      <c r="O174" s="1" t="s">
        <v>42</v>
      </c>
      <c r="P174" s="1">
        <v>1</v>
      </c>
      <c r="Q174" s="1">
        <v>0</v>
      </c>
      <c r="R174" s="1" t="s">
        <v>43</v>
      </c>
      <c r="S174" s="1">
        <v>0</v>
      </c>
      <c r="T174" s="1" t="s">
        <v>44</v>
      </c>
      <c r="U174" s="1" t="s">
        <v>42</v>
      </c>
      <c r="V174" s="1">
        <v>208325</v>
      </c>
      <c r="W174" s="1">
        <v>208325</v>
      </c>
      <c r="X174" s="1">
        <v>15833</v>
      </c>
      <c r="Y174" s="1" t="s">
        <v>45</v>
      </c>
      <c r="Z174" s="1" t="s">
        <v>45</v>
      </c>
      <c r="AA174" s="1" t="s">
        <v>45</v>
      </c>
      <c r="AB174" s="1" t="s">
        <v>45</v>
      </c>
      <c r="AC174" s="1">
        <v>7.6</v>
      </c>
      <c r="AD174" s="1" t="s">
        <v>42</v>
      </c>
      <c r="AE174" s="1" t="s">
        <v>42</v>
      </c>
      <c r="AF174" s="1" t="s">
        <v>56</v>
      </c>
      <c r="AG174" s="1"/>
      <c r="AH174" s="1">
        <v>2010</v>
      </c>
      <c r="AI174" s="1">
        <v>1</v>
      </c>
      <c r="AJ174" s="1" t="s">
        <v>531</v>
      </c>
      <c r="AK174" s="1">
        <v>1</v>
      </c>
      <c r="AL174" s="1">
        <v>2</v>
      </c>
      <c r="AM174" s="1" t="s">
        <v>48</v>
      </c>
      <c r="AN174" s="1">
        <v>7.5999999999999998E-2</v>
      </c>
      <c r="AO174" s="1">
        <v>7.0223999999999995E-2</v>
      </c>
      <c r="AP174" s="1">
        <v>7.0223999999999995E-2</v>
      </c>
    </row>
    <row r="175" spans="1:42" customFormat="1" x14ac:dyDescent="0.35">
      <c r="C175" s="1">
        <v>1</v>
      </c>
      <c r="D175" s="1"/>
      <c r="E175" s="1"/>
      <c r="F175" s="1">
        <v>174</v>
      </c>
      <c r="G175" s="1" t="s">
        <v>529</v>
      </c>
      <c r="H175" s="1" t="s">
        <v>530</v>
      </c>
      <c r="I175" s="1" t="s">
        <v>532</v>
      </c>
      <c r="J175" s="1" t="s">
        <v>533</v>
      </c>
      <c r="K175" s="1" t="s">
        <v>534</v>
      </c>
      <c r="L175" s="1" t="s">
        <v>63</v>
      </c>
      <c r="M175" s="1" t="s">
        <v>41</v>
      </c>
      <c r="N175" s="1">
        <v>1</v>
      </c>
      <c r="O175" s="1" t="s">
        <v>42</v>
      </c>
      <c r="P175" s="1">
        <v>1</v>
      </c>
      <c r="Q175" s="1">
        <v>9</v>
      </c>
      <c r="R175" s="1" t="s">
        <v>43</v>
      </c>
      <c r="S175" s="1">
        <v>3</v>
      </c>
      <c r="T175" s="1" t="s">
        <v>44</v>
      </c>
      <c r="U175" s="1" t="s">
        <v>42</v>
      </c>
      <c r="V175" s="1">
        <v>1871</v>
      </c>
      <c r="W175" s="1">
        <v>1871</v>
      </c>
      <c r="X175" s="1">
        <v>163</v>
      </c>
      <c r="Y175" s="1" t="s">
        <v>45</v>
      </c>
      <c r="Z175" s="1" t="s">
        <v>45</v>
      </c>
      <c r="AA175" s="1" t="s">
        <v>45</v>
      </c>
      <c r="AB175" s="1" t="s">
        <v>45</v>
      </c>
      <c r="AC175" s="1">
        <v>8.6999999999999904</v>
      </c>
      <c r="AD175" s="1" t="s">
        <v>42</v>
      </c>
      <c r="AE175" s="1" t="s">
        <v>42</v>
      </c>
      <c r="AF175" s="1" t="s">
        <v>535</v>
      </c>
      <c r="AG175" s="1"/>
      <c r="AH175" s="1">
        <v>2012</v>
      </c>
      <c r="AI175" s="1">
        <v>1</v>
      </c>
      <c r="AJ175" s="1" t="s">
        <v>536</v>
      </c>
      <c r="AK175" s="1">
        <v>1</v>
      </c>
      <c r="AL175" s="1">
        <v>0</v>
      </c>
      <c r="AM175" s="1" t="s">
        <v>48</v>
      </c>
      <c r="AN175" s="1">
        <v>8.6999999999999897E-2</v>
      </c>
      <c r="AO175" s="1">
        <v>7.9430999999999904E-2</v>
      </c>
      <c r="AP175" s="1">
        <v>7.9430999999999904E-2</v>
      </c>
    </row>
    <row r="176" spans="1:42" customFormat="1" hidden="1" x14ac:dyDescent="0.35">
      <c r="C176" s="1">
        <v>1</v>
      </c>
      <c r="D176" s="1"/>
      <c r="E176" s="1"/>
      <c r="F176" s="1">
        <v>175</v>
      </c>
      <c r="G176" s="1" t="s">
        <v>529</v>
      </c>
      <c r="H176" s="1" t="s">
        <v>42</v>
      </c>
      <c r="I176" s="1" t="s">
        <v>42</v>
      </c>
      <c r="J176" s="1" t="s">
        <v>42</v>
      </c>
      <c r="K176" s="1" t="s">
        <v>42</v>
      </c>
      <c r="L176" s="1" t="s">
        <v>54</v>
      </c>
      <c r="M176" s="1"/>
      <c r="N176" s="1">
        <v>1</v>
      </c>
      <c r="O176" s="1" t="s">
        <v>42</v>
      </c>
      <c r="P176" s="1">
        <v>0</v>
      </c>
      <c r="Q176" s="1">
        <v>9</v>
      </c>
      <c r="R176" s="1" t="s">
        <v>42</v>
      </c>
      <c r="S176" s="1">
        <v>1</v>
      </c>
      <c r="T176" s="1" t="s">
        <v>42</v>
      </c>
      <c r="U176" s="1" t="s">
        <v>42</v>
      </c>
      <c r="V176" s="1">
        <v>6788</v>
      </c>
      <c r="W176" s="1" t="s">
        <v>42</v>
      </c>
      <c r="X176" s="1">
        <v>676</v>
      </c>
      <c r="Y176" s="1" t="s">
        <v>42</v>
      </c>
      <c r="Z176" s="1" t="s">
        <v>42</v>
      </c>
      <c r="AA176" s="1" t="s">
        <v>42</v>
      </c>
      <c r="AB176" s="1" t="s">
        <v>42</v>
      </c>
      <c r="AC176" s="1">
        <v>9.9587507247924805</v>
      </c>
      <c r="AD176" s="1" t="s">
        <v>42</v>
      </c>
      <c r="AE176" s="1" t="s">
        <v>42</v>
      </c>
      <c r="AF176" s="1" t="s">
        <v>537</v>
      </c>
      <c r="AG176" s="1"/>
      <c r="AH176" s="1">
        <v>2014</v>
      </c>
      <c r="AI176" s="1">
        <v>0</v>
      </c>
      <c r="AJ176" s="1" t="s">
        <v>538</v>
      </c>
      <c r="AK176" s="1">
        <v>0</v>
      </c>
      <c r="AL176" s="1" t="s">
        <v>42</v>
      </c>
      <c r="AM176" s="1" t="s">
        <v>48</v>
      </c>
      <c r="AN176" s="1">
        <v>9.9587507247924797E-2</v>
      </c>
      <c r="AO176" s="1">
        <v>8.9669835648069296E-2</v>
      </c>
      <c r="AP176" s="1">
        <v>8.9669835648069296E-2</v>
      </c>
    </row>
    <row r="177" spans="1:42" x14ac:dyDescent="0.35">
      <c r="A177" s="6">
        <v>1</v>
      </c>
      <c r="B177" s="6">
        <v>3</v>
      </c>
      <c r="C177" s="7">
        <v>0</v>
      </c>
      <c r="F177" s="7">
        <v>176</v>
      </c>
      <c r="G177" s="7" t="s">
        <v>539</v>
      </c>
      <c r="H177" s="7" t="s">
        <v>540</v>
      </c>
      <c r="I177" s="7" t="s">
        <v>541</v>
      </c>
      <c r="J177" s="7" t="s">
        <v>542</v>
      </c>
      <c r="K177" s="7" t="s">
        <v>543</v>
      </c>
      <c r="L177" s="7" t="s">
        <v>54</v>
      </c>
      <c r="M177" s="7" t="s">
        <v>41</v>
      </c>
      <c r="N177" s="7">
        <v>1</v>
      </c>
      <c r="O177" s="7" t="s">
        <v>42</v>
      </c>
      <c r="P177" s="7">
        <v>0</v>
      </c>
      <c r="Q177" s="7">
        <v>1</v>
      </c>
      <c r="R177" s="7" t="s">
        <v>43</v>
      </c>
      <c r="S177" s="20">
        <v>4</v>
      </c>
      <c r="T177" s="7" t="s">
        <v>44</v>
      </c>
      <c r="U177" s="7">
        <v>4960</v>
      </c>
      <c r="V177" s="7" t="s">
        <v>42</v>
      </c>
      <c r="W177" s="7">
        <v>3255</v>
      </c>
      <c r="X177" s="7">
        <v>325</v>
      </c>
      <c r="Y177" s="7" t="s">
        <v>45</v>
      </c>
      <c r="Z177" s="7" t="s">
        <v>45</v>
      </c>
      <c r="AA177" s="7" t="s">
        <v>45</v>
      </c>
      <c r="AB177" s="7" t="s">
        <v>45</v>
      </c>
      <c r="AC177" s="7">
        <v>9.9</v>
      </c>
      <c r="AD177" s="7" t="s">
        <v>42</v>
      </c>
      <c r="AE177" s="7" t="s">
        <v>42</v>
      </c>
      <c r="AF177" s="7" t="s">
        <v>544</v>
      </c>
      <c r="AG177" s="7">
        <v>2014</v>
      </c>
      <c r="AH177" s="7">
        <v>2014</v>
      </c>
      <c r="AI177" s="7">
        <v>1</v>
      </c>
      <c r="AJ177" s="7" t="s">
        <v>545</v>
      </c>
      <c r="AK177" s="7">
        <v>1</v>
      </c>
      <c r="AL177" s="20" t="s">
        <v>42</v>
      </c>
      <c r="AM177" s="7" t="s">
        <v>48</v>
      </c>
      <c r="AN177" s="7">
        <v>9.9000000000000005E-2</v>
      </c>
      <c r="AO177" s="7">
        <v>8.9199000000000001E-2</v>
      </c>
      <c r="AP177" s="7">
        <v>8.9199000000000001E-2</v>
      </c>
    </row>
    <row r="178" spans="1:42" customFormat="1" x14ac:dyDescent="0.35">
      <c r="C178" s="1">
        <v>1</v>
      </c>
      <c r="D178" s="1"/>
      <c r="E178" s="1"/>
      <c r="F178" s="1">
        <v>177</v>
      </c>
      <c r="G178" s="1" t="s">
        <v>546</v>
      </c>
      <c r="H178" s="1" t="s">
        <v>547</v>
      </c>
      <c r="I178" s="1" t="s">
        <v>548</v>
      </c>
      <c r="J178" s="1" t="s">
        <v>549</v>
      </c>
      <c r="K178" s="1" t="s">
        <v>69</v>
      </c>
      <c r="L178" s="1" t="s">
        <v>54</v>
      </c>
      <c r="M178" s="1" t="s">
        <v>41</v>
      </c>
      <c r="N178" s="1">
        <v>1</v>
      </c>
      <c r="O178" s="1" t="s">
        <v>42</v>
      </c>
      <c r="P178" s="1">
        <v>0</v>
      </c>
      <c r="Q178" s="1">
        <v>1</v>
      </c>
      <c r="R178" s="1" t="s">
        <v>43</v>
      </c>
      <c r="S178" s="1">
        <v>6</v>
      </c>
      <c r="T178" s="1" t="s">
        <v>44</v>
      </c>
      <c r="U178" s="1">
        <v>14514</v>
      </c>
      <c r="V178" s="1" t="s">
        <v>42</v>
      </c>
      <c r="W178" s="1">
        <v>14514</v>
      </c>
      <c r="X178" s="1">
        <v>1214</v>
      </c>
      <c r="Y178" s="1" t="s">
        <v>45</v>
      </c>
      <c r="Z178" s="1" t="s">
        <v>45</v>
      </c>
      <c r="AA178" s="1" t="s">
        <v>45</v>
      </c>
      <c r="AB178" s="1" t="s">
        <v>45</v>
      </c>
      <c r="AC178" s="1">
        <v>8.6999999999999904</v>
      </c>
      <c r="AD178" s="1" t="s">
        <v>42</v>
      </c>
      <c r="AE178" s="1" t="s">
        <v>42</v>
      </c>
      <c r="AF178" s="1" t="s">
        <v>550</v>
      </c>
      <c r="AG178" s="1"/>
      <c r="AH178" s="1">
        <v>2014</v>
      </c>
      <c r="AI178" s="1">
        <v>1</v>
      </c>
      <c r="AJ178" s="1" t="s">
        <v>551</v>
      </c>
      <c r="AK178" s="1">
        <v>0</v>
      </c>
      <c r="AL178" s="1" t="s">
        <v>42</v>
      </c>
      <c r="AM178" s="1" t="s">
        <v>48</v>
      </c>
      <c r="AN178" s="1">
        <v>8.6999999999999897E-2</v>
      </c>
      <c r="AO178" s="1">
        <v>7.9430999999999904E-2</v>
      </c>
      <c r="AP178" s="1">
        <v>7.9430999999999904E-2</v>
      </c>
    </row>
    <row r="179" spans="1:42" x14ac:dyDescent="0.35">
      <c r="A179" s="6">
        <v>1</v>
      </c>
      <c r="B179" s="6">
        <v>1</v>
      </c>
      <c r="C179" s="7">
        <v>0</v>
      </c>
      <c r="F179" s="7">
        <v>178</v>
      </c>
      <c r="G179" s="7" t="s">
        <v>552</v>
      </c>
      <c r="H179" s="7" t="s">
        <v>553</v>
      </c>
      <c r="I179" s="7" t="s">
        <v>554</v>
      </c>
      <c r="J179" s="7" t="s">
        <v>555</v>
      </c>
      <c r="K179" s="7" t="s">
        <v>198</v>
      </c>
      <c r="L179" s="7" t="s">
        <v>54</v>
      </c>
      <c r="M179" s="7" t="s">
        <v>41</v>
      </c>
      <c r="N179" s="7">
        <v>1</v>
      </c>
      <c r="O179" s="7" t="s">
        <v>42</v>
      </c>
      <c r="P179" s="7">
        <v>1</v>
      </c>
      <c r="Q179" s="7">
        <v>1</v>
      </c>
      <c r="R179" s="7" t="s">
        <v>43</v>
      </c>
      <c r="S179" s="20">
        <v>0</v>
      </c>
      <c r="T179" s="7" t="s">
        <v>44</v>
      </c>
      <c r="U179" s="7">
        <v>18290</v>
      </c>
      <c r="V179" s="7">
        <v>17904</v>
      </c>
      <c r="W179" s="7">
        <v>18290</v>
      </c>
      <c r="X179" s="7">
        <v>2529</v>
      </c>
      <c r="Y179" s="7" t="s">
        <v>45</v>
      </c>
      <c r="Z179" s="7" t="s">
        <v>45</v>
      </c>
      <c r="AA179" s="7">
        <v>210</v>
      </c>
      <c r="AB179" s="7" t="s">
        <v>45</v>
      </c>
      <c r="AC179" s="7">
        <v>14</v>
      </c>
      <c r="AD179" s="7" t="s">
        <v>42</v>
      </c>
      <c r="AE179" s="7" t="s">
        <v>42</v>
      </c>
      <c r="AF179" s="7" t="s">
        <v>556</v>
      </c>
      <c r="AG179" s="7">
        <v>2017</v>
      </c>
      <c r="AH179" s="7">
        <v>2017</v>
      </c>
      <c r="AI179" s="7">
        <v>1</v>
      </c>
      <c r="AJ179" s="7" t="s">
        <v>557</v>
      </c>
      <c r="AK179" s="7">
        <v>3</v>
      </c>
      <c r="AL179" s="20">
        <v>2</v>
      </c>
      <c r="AM179" s="7" t="s">
        <v>48</v>
      </c>
      <c r="AN179" s="7">
        <v>0.14000000000000001</v>
      </c>
      <c r="AO179" s="7">
        <v>0.12039999999999999</v>
      </c>
      <c r="AP179" s="7">
        <v>0.12039999999999999</v>
      </c>
    </row>
    <row r="180" spans="1:42" x14ac:dyDescent="0.35">
      <c r="A180" s="6">
        <v>1</v>
      </c>
      <c r="B180" s="6">
        <v>1</v>
      </c>
      <c r="C180" s="7">
        <v>0</v>
      </c>
      <c r="F180" s="7">
        <v>179</v>
      </c>
      <c r="G180" s="7" t="s">
        <v>552</v>
      </c>
      <c r="H180" s="7" t="s">
        <v>553</v>
      </c>
      <c r="I180" s="7" t="s">
        <v>558</v>
      </c>
      <c r="J180" s="7" t="s">
        <v>559</v>
      </c>
      <c r="K180" s="7" t="s">
        <v>560</v>
      </c>
      <c r="L180" s="7" t="s">
        <v>63</v>
      </c>
      <c r="M180" s="7" t="s">
        <v>41</v>
      </c>
      <c r="N180" s="7">
        <v>1</v>
      </c>
      <c r="O180" s="7" t="s">
        <v>42</v>
      </c>
      <c r="P180" s="7">
        <v>0</v>
      </c>
      <c r="Q180" s="7">
        <v>0</v>
      </c>
      <c r="R180" s="7" t="s">
        <v>43</v>
      </c>
      <c r="S180" s="20">
        <v>0</v>
      </c>
      <c r="T180" s="7" t="s">
        <v>44</v>
      </c>
      <c r="U180" s="7">
        <v>1143</v>
      </c>
      <c r="V180" s="7">
        <v>971</v>
      </c>
      <c r="W180" s="7">
        <v>971</v>
      </c>
      <c r="X180" s="7">
        <v>146</v>
      </c>
      <c r="Y180" s="7" t="s">
        <v>45</v>
      </c>
      <c r="Z180" s="7" t="s">
        <v>45</v>
      </c>
      <c r="AA180" s="7" t="s">
        <v>45</v>
      </c>
      <c r="AB180" s="7" t="s">
        <v>45</v>
      </c>
      <c r="AC180" s="7">
        <v>15.2</v>
      </c>
      <c r="AD180" s="7" t="s">
        <v>42</v>
      </c>
      <c r="AE180" s="7" t="s">
        <v>42</v>
      </c>
      <c r="AF180" s="7" t="s">
        <v>561</v>
      </c>
      <c r="AG180" s="7">
        <v>2018</v>
      </c>
      <c r="AH180" s="7">
        <v>2018</v>
      </c>
      <c r="AI180" s="7">
        <v>1</v>
      </c>
      <c r="AJ180" s="7" t="s">
        <v>562</v>
      </c>
      <c r="AK180" s="7">
        <v>1</v>
      </c>
      <c r="AL180" s="20" t="s">
        <v>42</v>
      </c>
      <c r="AM180" s="7" t="s">
        <v>48</v>
      </c>
      <c r="AN180" s="7">
        <v>0.152</v>
      </c>
      <c r="AO180" s="7">
        <v>0.12889600000000001</v>
      </c>
      <c r="AP180" s="7">
        <v>0.12889600000000001</v>
      </c>
    </row>
    <row r="181" spans="1:42" customFormat="1" x14ac:dyDescent="0.35">
      <c r="C181" s="1">
        <v>1</v>
      </c>
      <c r="D181" s="1"/>
      <c r="E181" s="1"/>
      <c r="F181" s="1">
        <v>180</v>
      </c>
      <c r="G181" s="1" t="s">
        <v>563</v>
      </c>
      <c r="H181" s="1" t="s">
        <v>564</v>
      </c>
      <c r="I181" s="1" t="s">
        <v>51</v>
      </c>
      <c r="J181" s="1" t="s">
        <v>52</v>
      </c>
      <c r="K181" s="1" t="s">
        <v>53</v>
      </c>
      <c r="L181" s="1" t="s">
        <v>54</v>
      </c>
      <c r="M181" s="1" t="s">
        <v>55</v>
      </c>
      <c r="N181" s="1">
        <v>1</v>
      </c>
      <c r="O181" s="1" t="s">
        <v>42</v>
      </c>
      <c r="P181" s="1">
        <v>1</v>
      </c>
      <c r="Q181" s="1">
        <v>0</v>
      </c>
      <c r="R181" s="1" t="s">
        <v>43</v>
      </c>
      <c r="S181" s="1">
        <v>0</v>
      </c>
      <c r="T181" s="1" t="s">
        <v>44</v>
      </c>
      <c r="U181" s="1" t="s">
        <v>42</v>
      </c>
      <c r="V181" s="1">
        <v>54041</v>
      </c>
      <c r="W181" s="1">
        <v>54041</v>
      </c>
      <c r="X181" s="1">
        <v>3080</v>
      </c>
      <c r="Y181" s="1" t="s">
        <v>45</v>
      </c>
      <c r="Z181" s="1" t="s">
        <v>45</v>
      </c>
      <c r="AA181" s="1" t="s">
        <v>45</v>
      </c>
      <c r="AB181" s="1" t="s">
        <v>45</v>
      </c>
      <c r="AC181" s="1">
        <v>5.7</v>
      </c>
      <c r="AD181" s="1" t="s">
        <v>42</v>
      </c>
      <c r="AE181" s="1" t="s">
        <v>42</v>
      </c>
      <c r="AF181" s="1" t="s">
        <v>56</v>
      </c>
      <c r="AG181" s="1"/>
      <c r="AH181" s="1">
        <v>2010</v>
      </c>
      <c r="AI181" s="1">
        <v>1</v>
      </c>
      <c r="AJ181" s="1" t="s">
        <v>565</v>
      </c>
      <c r="AK181" s="1">
        <v>1</v>
      </c>
      <c r="AL181" s="1">
        <v>2</v>
      </c>
      <c r="AM181" s="1" t="s">
        <v>48</v>
      </c>
      <c r="AN181" s="1">
        <v>5.7000000000000002E-2</v>
      </c>
      <c r="AO181" s="1">
        <v>5.3751E-2</v>
      </c>
      <c r="AP181" s="1">
        <v>5.3751E-2</v>
      </c>
    </row>
    <row r="182" spans="1:42" hidden="1" x14ac:dyDescent="0.35">
      <c r="A182" s="6">
        <v>1</v>
      </c>
      <c r="B182" s="6">
        <v>3</v>
      </c>
      <c r="C182" s="7">
        <v>0</v>
      </c>
      <c r="F182" s="7">
        <v>181</v>
      </c>
      <c r="G182" s="7" t="s">
        <v>566</v>
      </c>
      <c r="H182" s="7" t="s">
        <v>42</v>
      </c>
      <c r="I182" s="7" t="s">
        <v>42</v>
      </c>
      <c r="J182" s="7" t="s">
        <v>42</v>
      </c>
      <c r="K182" s="7" t="s">
        <v>42</v>
      </c>
      <c r="L182" s="7" t="s">
        <v>54</v>
      </c>
      <c r="M182" s="7" t="s">
        <v>42</v>
      </c>
      <c r="N182" s="7">
        <v>1</v>
      </c>
      <c r="O182" s="7" t="s">
        <v>42</v>
      </c>
      <c r="P182" s="7">
        <v>0</v>
      </c>
      <c r="Q182" s="7">
        <v>1</v>
      </c>
      <c r="R182" s="7" t="s">
        <v>42</v>
      </c>
      <c r="S182" s="20">
        <v>0</v>
      </c>
      <c r="T182" s="7" t="s">
        <v>42</v>
      </c>
      <c r="U182" s="7" t="s">
        <v>42</v>
      </c>
      <c r="V182" s="7">
        <v>8957</v>
      </c>
      <c r="W182" s="7" t="s">
        <v>42</v>
      </c>
      <c r="X182" s="7">
        <v>1228</v>
      </c>
      <c r="Y182" s="7" t="s">
        <v>42</v>
      </c>
      <c r="Z182" s="7" t="s">
        <v>42</v>
      </c>
      <c r="AA182" s="7" t="s">
        <v>42</v>
      </c>
      <c r="AB182" s="7" t="s">
        <v>42</v>
      </c>
      <c r="AC182" s="7">
        <v>13.709947586059601</v>
      </c>
      <c r="AD182" s="7" t="s">
        <v>42</v>
      </c>
      <c r="AE182" s="7" t="s">
        <v>42</v>
      </c>
      <c r="AF182" s="7" t="s">
        <v>567</v>
      </c>
      <c r="AG182" s="7">
        <v>2006</v>
      </c>
      <c r="AH182" s="7">
        <v>2010</v>
      </c>
      <c r="AI182" s="7">
        <v>0</v>
      </c>
      <c r="AJ182" s="7" t="s">
        <v>568</v>
      </c>
      <c r="AK182" s="7">
        <v>0</v>
      </c>
      <c r="AL182" s="20" t="s">
        <v>42</v>
      </c>
      <c r="AM182" s="7" t="s">
        <v>48</v>
      </c>
      <c r="AN182" s="7">
        <v>0.13709947586059601</v>
      </c>
      <c r="AO182" s="7">
        <v>0.11830320957934599</v>
      </c>
      <c r="AP182" s="7">
        <v>0.11830320957934599</v>
      </c>
    </row>
    <row r="183" spans="1:42" hidden="1" x14ac:dyDescent="0.35">
      <c r="A183" s="6">
        <v>0</v>
      </c>
      <c r="B183" s="6">
        <v>2</v>
      </c>
      <c r="C183" s="7">
        <v>0</v>
      </c>
      <c r="E183" s="7" t="s">
        <v>868</v>
      </c>
      <c r="F183" s="7">
        <v>182</v>
      </c>
      <c r="G183" s="7" t="s">
        <v>566</v>
      </c>
      <c r="H183" s="7" t="s">
        <v>42</v>
      </c>
      <c r="I183" s="7" t="s">
        <v>42</v>
      </c>
      <c r="J183" s="7" t="s">
        <v>42</v>
      </c>
      <c r="K183" s="7" t="s">
        <v>42</v>
      </c>
      <c r="L183" s="7" t="s">
        <v>54</v>
      </c>
      <c r="M183" s="7" t="s">
        <v>42</v>
      </c>
      <c r="N183" s="7">
        <v>1</v>
      </c>
      <c r="O183" s="7" t="s">
        <v>42</v>
      </c>
      <c r="P183" s="7">
        <v>0</v>
      </c>
      <c r="Q183" s="7">
        <v>1</v>
      </c>
      <c r="R183" s="7" t="s">
        <v>42</v>
      </c>
      <c r="S183" s="20">
        <v>1</v>
      </c>
      <c r="T183" s="7" t="s">
        <v>42</v>
      </c>
      <c r="U183" s="7" t="s">
        <v>42</v>
      </c>
      <c r="V183" s="7">
        <v>8894</v>
      </c>
      <c r="W183" s="7" t="s">
        <v>42</v>
      </c>
      <c r="X183" s="7">
        <v>914</v>
      </c>
      <c r="Y183" s="7" t="s">
        <v>42</v>
      </c>
      <c r="Z183" s="7" t="s">
        <v>42</v>
      </c>
      <c r="AA183" s="7" t="s">
        <v>42</v>
      </c>
      <c r="AB183" s="7" t="s">
        <v>42</v>
      </c>
      <c r="AC183" s="7">
        <v>10.2765913009644</v>
      </c>
      <c r="AD183" s="7" t="s">
        <v>42</v>
      </c>
      <c r="AE183" s="7" t="s">
        <v>42</v>
      </c>
      <c r="AF183" s="7" t="s">
        <v>829</v>
      </c>
      <c r="AG183" s="7">
        <v>2011</v>
      </c>
      <c r="AH183" s="7">
        <v>2011</v>
      </c>
      <c r="AI183" s="7">
        <v>0</v>
      </c>
      <c r="AJ183" s="7" t="s">
        <v>569</v>
      </c>
      <c r="AK183" s="7">
        <v>1</v>
      </c>
      <c r="AL183" s="20" t="s">
        <v>42</v>
      </c>
      <c r="AM183" s="7" t="s">
        <v>48</v>
      </c>
      <c r="AN183" s="7">
        <v>0.10276591300964399</v>
      </c>
      <c r="AO183" s="7">
        <v>9.2205080132938294E-2</v>
      </c>
      <c r="AP183" s="7">
        <v>9.2205080132938294E-2</v>
      </c>
    </row>
    <row r="184" spans="1:42" hidden="1" x14ac:dyDescent="0.35">
      <c r="A184" s="6">
        <v>1</v>
      </c>
      <c r="B184" s="6">
        <v>2</v>
      </c>
      <c r="C184" s="7">
        <v>0</v>
      </c>
      <c r="E184" s="7" t="s">
        <v>923</v>
      </c>
      <c r="F184" s="7">
        <v>183</v>
      </c>
      <c r="G184" s="7" t="s">
        <v>566</v>
      </c>
      <c r="H184" s="7" t="s">
        <v>42</v>
      </c>
      <c r="I184" s="7" t="s">
        <v>42</v>
      </c>
      <c r="J184" s="7" t="s">
        <v>42</v>
      </c>
      <c r="K184" s="7" t="s">
        <v>42</v>
      </c>
      <c r="L184" s="7" t="s">
        <v>40</v>
      </c>
      <c r="M184" s="7" t="s">
        <v>42</v>
      </c>
      <c r="N184" s="7">
        <v>0</v>
      </c>
      <c r="O184" s="7" t="s">
        <v>42</v>
      </c>
      <c r="P184" s="7">
        <v>0</v>
      </c>
      <c r="Q184" s="7">
        <v>0</v>
      </c>
      <c r="R184" s="7" t="s">
        <v>42</v>
      </c>
      <c r="S184" s="20">
        <v>0</v>
      </c>
      <c r="T184" s="7" t="s">
        <v>42</v>
      </c>
      <c r="U184" s="7" t="s">
        <v>42</v>
      </c>
      <c r="V184" s="7">
        <v>442818</v>
      </c>
      <c r="W184" s="7" t="s">
        <v>42</v>
      </c>
      <c r="X184" s="7">
        <v>20084</v>
      </c>
      <c r="Y184" s="7" t="s">
        <v>42</v>
      </c>
      <c r="Z184" s="7" t="s">
        <v>42</v>
      </c>
      <c r="AA184" s="7" t="s">
        <v>42</v>
      </c>
      <c r="AB184" s="7" t="s">
        <v>42</v>
      </c>
      <c r="AC184" s="7">
        <v>4.5354976654052699</v>
      </c>
      <c r="AD184" s="7" t="s">
        <v>42</v>
      </c>
      <c r="AE184" s="7" t="s">
        <v>42</v>
      </c>
      <c r="AF184" s="7" t="s">
        <v>570</v>
      </c>
      <c r="AG184" s="7">
        <v>2011</v>
      </c>
      <c r="AH184" s="7">
        <v>2011</v>
      </c>
      <c r="AI184" s="7">
        <v>0</v>
      </c>
      <c r="AJ184" s="7" t="s">
        <v>569</v>
      </c>
      <c r="AK184" s="7">
        <v>0</v>
      </c>
      <c r="AL184" s="20" t="s">
        <v>42</v>
      </c>
      <c r="AM184" s="7" t="s">
        <v>48</v>
      </c>
      <c r="AN184" s="7">
        <v>4.5354976654052699E-2</v>
      </c>
      <c r="AO184" s="7">
        <v>4.3297902746762998E-2</v>
      </c>
      <c r="AP184" s="7">
        <v>4.3297902746762998E-2</v>
      </c>
    </row>
    <row r="185" spans="1:42" x14ac:dyDescent="0.35">
      <c r="A185" s="6">
        <v>1</v>
      </c>
      <c r="B185" s="6">
        <v>1</v>
      </c>
      <c r="C185" s="7">
        <v>0</v>
      </c>
      <c r="F185" s="7">
        <v>184</v>
      </c>
      <c r="G185" s="7" t="s">
        <v>566</v>
      </c>
      <c r="H185" s="7" t="s">
        <v>571</v>
      </c>
      <c r="I185" s="7" t="s">
        <v>572</v>
      </c>
      <c r="J185" s="7" t="s">
        <v>573</v>
      </c>
      <c r="K185" s="7" t="s">
        <v>574</v>
      </c>
      <c r="L185" s="7" t="s">
        <v>54</v>
      </c>
      <c r="M185" s="7" t="s">
        <v>41</v>
      </c>
      <c r="N185" s="7">
        <v>1</v>
      </c>
      <c r="O185" s="7" t="s">
        <v>42</v>
      </c>
      <c r="P185" s="7">
        <v>1</v>
      </c>
      <c r="Q185" s="7">
        <v>0</v>
      </c>
      <c r="R185" s="7" t="s">
        <v>43</v>
      </c>
      <c r="S185" s="20">
        <v>6</v>
      </c>
      <c r="T185" s="7" t="s">
        <v>44</v>
      </c>
      <c r="U185" s="7">
        <v>20780</v>
      </c>
      <c r="V185" s="7" t="s">
        <v>42</v>
      </c>
      <c r="W185" s="7">
        <v>20780</v>
      </c>
      <c r="X185" s="7">
        <v>1554</v>
      </c>
      <c r="Y185" s="7" t="s">
        <v>45</v>
      </c>
      <c r="Z185" s="7">
        <v>158</v>
      </c>
      <c r="AA185" s="7" t="s">
        <v>45</v>
      </c>
      <c r="AB185" s="7" t="s">
        <v>45</v>
      </c>
      <c r="AC185" s="7">
        <v>7.5</v>
      </c>
      <c r="AD185" s="7" t="s">
        <v>42</v>
      </c>
      <c r="AE185" s="7" t="s">
        <v>42</v>
      </c>
      <c r="AF185" s="7" t="s">
        <v>575</v>
      </c>
      <c r="AG185" s="7">
        <v>2013</v>
      </c>
      <c r="AH185" s="7">
        <v>2013</v>
      </c>
      <c r="AI185" s="7">
        <v>1</v>
      </c>
      <c r="AJ185" s="7" t="s">
        <v>576</v>
      </c>
      <c r="AK185" s="7">
        <v>3</v>
      </c>
      <c r="AL185" s="20">
        <v>3</v>
      </c>
      <c r="AM185" s="7" t="s">
        <v>48</v>
      </c>
      <c r="AN185" s="7">
        <v>7.4999999999999997E-2</v>
      </c>
      <c r="AO185" s="7">
        <v>6.9375000000000006E-2</v>
      </c>
      <c r="AP185" s="7">
        <v>6.9375000000000006E-2</v>
      </c>
    </row>
    <row r="186" spans="1:42" x14ac:dyDescent="0.35">
      <c r="A186" s="6">
        <v>1</v>
      </c>
      <c r="B186" s="6">
        <v>2</v>
      </c>
      <c r="C186" s="7">
        <v>0</v>
      </c>
      <c r="F186" s="7">
        <v>185</v>
      </c>
      <c r="G186" s="7" t="s">
        <v>577</v>
      </c>
      <c r="H186" s="7" t="s">
        <v>578</v>
      </c>
      <c r="I186" s="7" t="s">
        <v>579</v>
      </c>
      <c r="J186" s="7" t="s">
        <v>580</v>
      </c>
      <c r="K186" s="7" t="s">
        <v>581</v>
      </c>
      <c r="L186" s="7" t="s">
        <v>54</v>
      </c>
      <c r="M186" s="7" t="s">
        <v>41</v>
      </c>
      <c r="N186" s="7">
        <v>1</v>
      </c>
      <c r="O186" s="7" t="s">
        <v>42</v>
      </c>
      <c r="P186" s="7">
        <v>0</v>
      </c>
      <c r="Q186" s="7">
        <v>0</v>
      </c>
      <c r="R186" s="7" t="s">
        <v>43</v>
      </c>
      <c r="S186" s="20">
        <v>3</v>
      </c>
      <c r="T186" s="7" t="s">
        <v>44</v>
      </c>
      <c r="U186" s="7">
        <v>880</v>
      </c>
      <c r="V186" s="7" t="s">
        <v>42</v>
      </c>
      <c r="W186" s="7">
        <v>880</v>
      </c>
      <c r="X186" s="7">
        <v>76</v>
      </c>
      <c r="Y186" s="7" t="s">
        <v>45</v>
      </c>
      <c r="Z186" s="7" t="s">
        <v>45</v>
      </c>
      <c r="AA186" s="7" t="s">
        <v>45</v>
      </c>
      <c r="AB186" s="7" t="s">
        <v>45</v>
      </c>
      <c r="AC186" s="7">
        <v>8.6</v>
      </c>
      <c r="AD186" s="7" t="s">
        <v>42</v>
      </c>
      <c r="AE186" s="7" t="s">
        <v>42</v>
      </c>
      <c r="AF186" s="7" t="s">
        <v>582</v>
      </c>
      <c r="AG186" s="7">
        <v>2013</v>
      </c>
      <c r="AH186" s="7">
        <v>2013</v>
      </c>
      <c r="AI186" s="7">
        <v>1</v>
      </c>
      <c r="AJ186" s="7" t="s">
        <v>583</v>
      </c>
      <c r="AK186" s="7">
        <v>0</v>
      </c>
      <c r="AL186" s="20" t="s">
        <v>42</v>
      </c>
      <c r="AM186" s="7" t="s">
        <v>48</v>
      </c>
      <c r="AN186" s="7">
        <v>8.5999999999999993E-2</v>
      </c>
      <c r="AO186" s="7">
        <v>7.8603999999999993E-2</v>
      </c>
      <c r="AP186" s="7">
        <v>7.8603999999999993E-2</v>
      </c>
    </row>
    <row r="187" spans="1:42" hidden="1" x14ac:dyDescent="0.35">
      <c r="A187" s="6">
        <v>1</v>
      </c>
      <c r="B187" s="6">
        <v>3</v>
      </c>
      <c r="C187" s="7">
        <v>0</v>
      </c>
      <c r="D187" s="7">
        <v>1</v>
      </c>
      <c r="E187" s="7" t="s">
        <v>914</v>
      </c>
      <c r="F187" s="7">
        <v>186</v>
      </c>
      <c r="G187" s="7" t="s">
        <v>584</v>
      </c>
      <c r="H187" s="7" t="s">
        <v>42</v>
      </c>
      <c r="I187" s="7" t="s">
        <v>42</v>
      </c>
      <c r="J187" s="7" t="s">
        <v>42</v>
      </c>
      <c r="K187" s="7" t="s">
        <v>42</v>
      </c>
      <c r="L187" s="7" t="s">
        <v>54</v>
      </c>
      <c r="M187" s="7" t="s">
        <v>42</v>
      </c>
      <c r="N187" s="7">
        <v>0</v>
      </c>
      <c r="O187" s="7" t="s">
        <v>42</v>
      </c>
      <c r="P187" s="7">
        <v>0</v>
      </c>
      <c r="Q187" s="7">
        <v>0</v>
      </c>
      <c r="R187" s="7" t="s">
        <v>42</v>
      </c>
      <c r="S187" s="20">
        <v>3</v>
      </c>
      <c r="T187" s="7" t="s">
        <v>42</v>
      </c>
      <c r="U187" s="7" t="s">
        <v>42</v>
      </c>
      <c r="V187" s="7">
        <v>500</v>
      </c>
      <c r="W187" s="7" t="s">
        <v>42</v>
      </c>
      <c r="X187" s="7">
        <v>24</v>
      </c>
      <c r="Y187" s="7" t="s">
        <v>42</v>
      </c>
      <c r="Z187" s="7" t="s">
        <v>42</v>
      </c>
      <c r="AA187" s="7" t="s">
        <v>42</v>
      </c>
      <c r="AB187" s="7" t="s">
        <v>42</v>
      </c>
      <c r="AC187" s="7">
        <v>4.8000001907348597</v>
      </c>
      <c r="AD187" s="7" t="s">
        <v>42</v>
      </c>
      <c r="AE187" s="7" t="s">
        <v>42</v>
      </c>
      <c r="AF187" s="7" t="s">
        <v>585</v>
      </c>
      <c r="AG187" s="7">
        <v>2010</v>
      </c>
      <c r="AH187" s="7">
        <v>2010</v>
      </c>
      <c r="AI187" s="7">
        <v>0</v>
      </c>
      <c r="AJ187" s="7" t="s">
        <v>586</v>
      </c>
      <c r="AK187" s="7">
        <v>0</v>
      </c>
      <c r="AL187" s="20" t="s">
        <v>42</v>
      </c>
      <c r="AM187" s="7" t="s">
        <v>48</v>
      </c>
      <c r="AN187" s="7">
        <v>4.80000019073486E-2</v>
      </c>
      <c r="AO187" s="7">
        <v>4.5696001724243103E-2</v>
      </c>
      <c r="AP187" s="7">
        <v>4.5696001724243103E-2</v>
      </c>
    </row>
    <row r="188" spans="1:42" x14ac:dyDescent="0.35">
      <c r="A188" s="6">
        <v>1</v>
      </c>
      <c r="B188" s="6">
        <v>2</v>
      </c>
      <c r="C188" s="7">
        <v>0</v>
      </c>
      <c r="E188" s="7" t="s">
        <v>915</v>
      </c>
      <c r="F188" s="7">
        <v>187</v>
      </c>
      <c r="G188" s="7" t="s">
        <v>587</v>
      </c>
      <c r="H188" s="7" t="s">
        <v>588</v>
      </c>
      <c r="I188" s="7" t="s">
        <v>589</v>
      </c>
      <c r="J188" s="7" t="s">
        <v>590</v>
      </c>
      <c r="K188" s="7" t="s">
        <v>89</v>
      </c>
      <c r="L188" s="7" t="s">
        <v>54</v>
      </c>
      <c r="M188" s="7" t="s">
        <v>41</v>
      </c>
      <c r="N188" s="7">
        <v>1</v>
      </c>
      <c r="O188" s="7" t="s">
        <v>42</v>
      </c>
      <c r="P188" s="7">
        <v>0</v>
      </c>
      <c r="Q188" s="7">
        <v>0</v>
      </c>
      <c r="R188" s="7" t="s">
        <v>43</v>
      </c>
      <c r="S188" s="20" t="s">
        <v>783</v>
      </c>
      <c r="T188" s="7" t="s">
        <v>44</v>
      </c>
      <c r="U188" s="7">
        <v>1112</v>
      </c>
      <c r="V188" s="7" t="s">
        <v>42</v>
      </c>
      <c r="W188" s="7">
        <v>1112</v>
      </c>
      <c r="X188" s="7">
        <v>88</v>
      </c>
      <c r="Y188" s="7" t="s">
        <v>45</v>
      </c>
      <c r="Z188" s="7" t="s">
        <v>45</v>
      </c>
      <c r="AA188" s="7" t="s">
        <v>45</v>
      </c>
      <c r="AB188" s="7" t="s">
        <v>45</v>
      </c>
      <c r="AC188" s="7">
        <v>7.9</v>
      </c>
      <c r="AD188" s="7" t="s">
        <v>42</v>
      </c>
      <c r="AE188" s="7" t="s">
        <v>42</v>
      </c>
      <c r="AF188" s="7" t="s">
        <v>591</v>
      </c>
      <c r="AG188" s="7">
        <v>2014</v>
      </c>
      <c r="AH188" s="7">
        <v>2015</v>
      </c>
      <c r="AI188" s="7">
        <v>1</v>
      </c>
      <c r="AJ188" s="7" t="s">
        <v>592</v>
      </c>
      <c r="AK188" s="7">
        <v>1</v>
      </c>
      <c r="AL188" s="20" t="s">
        <v>42</v>
      </c>
      <c r="AM188" s="7" t="s">
        <v>48</v>
      </c>
      <c r="AN188" s="7">
        <v>7.9000000000000001E-2</v>
      </c>
      <c r="AO188" s="7">
        <v>7.2759000000000004E-2</v>
      </c>
      <c r="AP188" s="7">
        <v>7.2759000000000004E-2</v>
      </c>
    </row>
    <row r="189" spans="1:42" hidden="1" x14ac:dyDescent="0.35">
      <c r="A189" s="6">
        <v>0</v>
      </c>
      <c r="C189" s="13">
        <v>1</v>
      </c>
      <c r="D189" s="13">
        <v>1</v>
      </c>
      <c r="E189" s="13" t="s">
        <v>830</v>
      </c>
      <c r="F189" s="7">
        <v>188</v>
      </c>
      <c r="G189" s="7" t="s">
        <v>593</v>
      </c>
      <c r="H189" s="7" t="s">
        <v>42</v>
      </c>
      <c r="I189" s="7" t="s">
        <v>42</v>
      </c>
      <c r="J189" s="7" t="s">
        <v>42</v>
      </c>
      <c r="K189" s="7" t="s">
        <v>42</v>
      </c>
      <c r="L189" s="7" t="s">
        <v>63</v>
      </c>
      <c r="M189" s="7" t="s">
        <v>42</v>
      </c>
      <c r="N189" s="7">
        <v>1</v>
      </c>
      <c r="O189" s="7" t="s">
        <v>42</v>
      </c>
      <c r="P189" s="7">
        <v>0</v>
      </c>
      <c r="Q189" s="7">
        <v>0</v>
      </c>
      <c r="R189" s="7" t="s">
        <v>42</v>
      </c>
      <c r="S189" s="20">
        <v>6</v>
      </c>
      <c r="T189" s="7" t="s">
        <v>42</v>
      </c>
      <c r="U189" s="7" t="s">
        <v>42</v>
      </c>
      <c r="V189" s="7">
        <v>701</v>
      </c>
      <c r="W189" s="7" t="s">
        <v>42</v>
      </c>
      <c r="X189" s="7">
        <v>42</v>
      </c>
      <c r="Y189" s="7" t="s">
        <v>42</v>
      </c>
      <c r="Z189" s="7" t="s">
        <v>42</v>
      </c>
      <c r="AA189" s="7" t="s">
        <v>42</v>
      </c>
      <c r="AB189" s="7" t="s">
        <v>42</v>
      </c>
      <c r="AC189" s="7">
        <v>5.9914407730102504</v>
      </c>
      <c r="AD189" s="7" t="s">
        <v>42</v>
      </c>
      <c r="AE189" s="7" t="s">
        <v>42</v>
      </c>
      <c r="AF189" s="7" t="s">
        <v>829</v>
      </c>
      <c r="AH189" s="7">
        <v>2011</v>
      </c>
      <c r="AI189" s="7">
        <v>0</v>
      </c>
      <c r="AJ189" s="7" t="s">
        <v>594</v>
      </c>
      <c r="AK189" s="7">
        <v>1</v>
      </c>
      <c r="AL189" s="20" t="s">
        <v>42</v>
      </c>
      <c r="AM189" s="7" t="s">
        <v>48</v>
      </c>
      <c r="AN189" s="7">
        <v>5.9914407730102502E-2</v>
      </c>
      <c r="AO189" s="7">
        <v>5.6324671476453501E-2</v>
      </c>
      <c r="AP189" s="7">
        <v>5.6324671476453501E-2</v>
      </c>
    </row>
    <row r="190" spans="1:42" hidden="1" x14ac:dyDescent="0.35">
      <c r="A190" s="6">
        <v>0</v>
      </c>
      <c r="B190" s="6">
        <v>2</v>
      </c>
      <c r="C190" s="7">
        <v>0</v>
      </c>
      <c r="E190" s="7" t="s">
        <v>868</v>
      </c>
      <c r="F190" s="7">
        <v>189</v>
      </c>
      <c r="G190" s="7" t="s">
        <v>593</v>
      </c>
      <c r="H190" s="7" t="s">
        <v>42</v>
      </c>
      <c r="I190" s="7" t="s">
        <v>42</v>
      </c>
      <c r="J190" s="7" t="s">
        <v>42</v>
      </c>
      <c r="K190" s="7" t="s">
        <v>42</v>
      </c>
      <c r="L190" s="7" t="s">
        <v>54</v>
      </c>
      <c r="M190" s="7" t="s">
        <v>42</v>
      </c>
      <c r="N190" s="7">
        <v>1</v>
      </c>
      <c r="O190" s="7" t="s">
        <v>42</v>
      </c>
      <c r="P190" s="7">
        <v>0</v>
      </c>
      <c r="Q190" s="7">
        <v>1</v>
      </c>
      <c r="R190" s="7" t="s">
        <v>42</v>
      </c>
      <c r="S190" s="20">
        <v>4</v>
      </c>
      <c r="T190" s="7" t="s">
        <v>42</v>
      </c>
      <c r="U190" s="7" t="s">
        <v>42</v>
      </c>
      <c r="V190" s="7">
        <v>8559</v>
      </c>
      <c r="W190" s="7" t="s">
        <v>42</v>
      </c>
      <c r="X190" s="7">
        <v>433</v>
      </c>
      <c r="Y190" s="7" t="s">
        <v>42</v>
      </c>
      <c r="Z190" s="7" t="s">
        <v>42</v>
      </c>
      <c r="AA190" s="7" t="s">
        <v>42</v>
      </c>
      <c r="AB190" s="7" t="s">
        <v>42</v>
      </c>
      <c r="AC190" s="7">
        <v>5.0590023994445801</v>
      </c>
      <c r="AD190" s="7" t="s">
        <v>42</v>
      </c>
      <c r="AE190" s="7" t="s">
        <v>42</v>
      </c>
      <c r="AF190" s="7" t="s">
        <v>829</v>
      </c>
      <c r="AG190" s="7">
        <v>2011</v>
      </c>
      <c r="AH190" s="7">
        <v>2011</v>
      </c>
      <c r="AI190" s="7">
        <v>0</v>
      </c>
      <c r="AJ190" s="7" t="s">
        <v>594</v>
      </c>
      <c r="AK190" s="7">
        <v>1</v>
      </c>
      <c r="AL190" s="20" t="s">
        <v>42</v>
      </c>
      <c r="AM190" s="7" t="s">
        <v>48</v>
      </c>
      <c r="AN190" s="7">
        <v>5.0590023994445801E-2</v>
      </c>
      <c r="AO190" s="7">
        <v>4.8030673466687199E-2</v>
      </c>
      <c r="AP190" s="7">
        <v>4.8030673466687199E-2</v>
      </c>
    </row>
    <row r="191" spans="1:42" x14ac:dyDescent="0.35">
      <c r="A191" s="6">
        <v>1</v>
      </c>
      <c r="B191" s="6">
        <v>1</v>
      </c>
      <c r="C191" s="7">
        <v>0</v>
      </c>
      <c r="F191" s="7">
        <v>190</v>
      </c>
      <c r="G191" s="7" t="s">
        <v>593</v>
      </c>
      <c r="H191" s="7" t="s">
        <v>595</v>
      </c>
      <c r="I191" s="7" t="s">
        <v>596</v>
      </c>
      <c r="J191" s="7" t="s">
        <v>597</v>
      </c>
      <c r="K191" s="7" t="s">
        <v>89</v>
      </c>
      <c r="L191" s="7" t="s">
        <v>63</v>
      </c>
      <c r="M191" s="7" t="s">
        <v>41</v>
      </c>
      <c r="N191" s="7">
        <v>1</v>
      </c>
      <c r="O191" s="7" t="s">
        <v>42</v>
      </c>
      <c r="P191" s="7">
        <v>0</v>
      </c>
      <c r="Q191" s="7">
        <v>0</v>
      </c>
      <c r="R191" s="7" t="s">
        <v>43</v>
      </c>
      <c r="S191" s="20">
        <v>4</v>
      </c>
      <c r="T191" s="7" t="s">
        <v>43</v>
      </c>
      <c r="U191" s="7">
        <v>5044</v>
      </c>
      <c r="V191" s="7" t="s">
        <v>42</v>
      </c>
      <c r="W191" s="7">
        <v>3841</v>
      </c>
      <c r="X191" s="7">
        <v>744</v>
      </c>
      <c r="Y191" s="7" t="s">
        <v>45</v>
      </c>
      <c r="Z191" s="7" t="s">
        <v>45</v>
      </c>
      <c r="AA191" s="7" t="s">
        <v>45</v>
      </c>
      <c r="AB191" s="7" t="s">
        <v>45</v>
      </c>
      <c r="AC191" s="7">
        <v>19.399999999999899</v>
      </c>
      <c r="AD191" s="7" t="s">
        <v>42</v>
      </c>
      <c r="AE191" s="7" t="s">
        <v>42</v>
      </c>
      <c r="AF191" s="7" t="s">
        <v>598</v>
      </c>
      <c r="AG191" s="7">
        <v>2015</v>
      </c>
      <c r="AH191" s="7">
        <v>2015</v>
      </c>
      <c r="AI191" s="7">
        <v>1</v>
      </c>
      <c r="AJ191" s="7" t="s">
        <v>599</v>
      </c>
      <c r="AK191" s="7">
        <v>1</v>
      </c>
      <c r="AL191" s="20" t="s">
        <v>42</v>
      </c>
      <c r="AM191" s="7" t="s">
        <v>48</v>
      </c>
      <c r="AN191" s="7">
        <v>0.19399999999999901</v>
      </c>
      <c r="AO191" s="7">
        <v>0.156363999999999</v>
      </c>
      <c r="AP191" s="7">
        <v>0.156363999999999</v>
      </c>
    </row>
    <row r="192" spans="1:42" x14ac:dyDescent="0.35">
      <c r="A192" s="6">
        <v>1</v>
      </c>
      <c r="B192" s="6">
        <v>1</v>
      </c>
      <c r="C192" s="7">
        <v>0</v>
      </c>
      <c r="D192" s="7">
        <v>3</v>
      </c>
      <c r="E192" s="7" t="s">
        <v>917</v>
      </c>
      <c r="F192" s="7">
        <v>191</v>
      </c>
      <c r="G192" s="7" t="s">
        <v>600</v>
      </c>
      <c r="H192" s="7" t="s">
        <v>601</v>
      </c>
      <c r="I192" s="7" t="s">
        <v>602</v>
      </c>
      <c r="J192" s="7" t="s">
        <v>603</v>
      </c>
      <c r="K192" s="7" t="s">
        <v>604</v>
      </c>
      <c r="L192" s="7" t="s">
        <v>63</v>
      </c>
      <c r="M192" s="7" t="s">
        <v>70</v>
      </c>
      <c r="N192" s="7">
        <v>1</v>
      </c>
      <c r="O192" s="7" t="s">
        <v>42</v>
      </c>
      <c r="P192" s="7">
        <v>0</v>
      </c>
      <c r="Q192" s="7">
        <v>0</v>
      </c>
      <c r="R192" s="7" t="s">
        <v>43</v>
      </c>
      <c r="S192" s="20">
        <v>4</v>
      </c>
      <c r="T192" s="7" t="s">
        <v>44</v>
      </c>
      <c r="U192" s="7" t="s">
        <v>42</v>
      </c>
      <c r="V192" s="7">
        <v>1436</v>
      </c>
      <c r="W192" s="7">
        <v>1436</v>
      </c>
      <c r="X192" s="7">
        <v>139</v>
      </c>
      <c r="Y192" s="7" t="s">
        <v>45</v>
      </c>
      <c r="Z192" s="7" t="s">
        <v>45</v>
      </c>
      <c r="AA192" s="7" t="s">
        <v>45</v>
      </c>
      <c r="AB192" s="7" t="s">
        <v>45</v>
      </c>
      <c r="AC192" s="7">
        <v>9.6999999999999904</v>
      </c>
      <c r="AD192" s="7" t="s">
        <v>42</v>
      </c>
      <c r="AE192" s="7" t="s">
        <v>42</v>
      </c>
      <c r="AF192" s="7" t="s">
        <v>605</v>
      </c>
      <c r="AG192" s="7">
        <v>2012</v>
      </c>
      <c r="AH192" s="7">
        <v>2011</v>
      </c>
      <c r="AI192" s="7">
        <v>1</v>
      </c>
      <c r="AJ192" s="7" t="s">
        <v>606</v>
      </c>
      <c r="AK192" s="7">
        <v>1</v>
      </c>
      <c r="AL192" s="20" t="s">
        <v>42</v>
      </c>
      <c r="AM192" s="7" t="s">
        <v>48</v>
      </c>
      <c r="AN192" s="7">
        <v>9.6999999999999906E-2</v>
      </c>
      <c r="AO192" s="7">
        <v>8.7590999999999905E-2</v>
      </c>
      <c r="AP192" s="7">
        <v>8.7590999999999905E-2</v>
      </c>
    </row>
    <row r="193" spans="1:42" hidden="1" x14ac:dyDescent="0.35">
      <c r="A193" s="6">
        <v>1</v>
      </c>
      <c r="B193" s="6">
        <v>3</v>
      </c>
      <c r="C193" s="7">
        <v>0</v>
      </c>
      <c r="D193" s="13">
        <v>1</v>
      </c>
      <c r="E193" s="7" t="s">
        <v>918</v>
      </c>
      <c r="F193" s="7">
        <v>192</v>
      </c>
      <c r="G193" s="7" t="s">
        <v>600</v>
      </c>
      <c r="H193" s="7" t="s">
        <v>42</v>
      </c>
      <c r="I193" s="7" t="s">
        <v>42</v>
      </c>
      <c r="J193" s="7" t="s">
        <v>42</v>
      </c>
      <c r="K193" s="7" t="s">
        <v>42</v>
      </c>
      <c r="L193" s="7" t="s">
        <v>54</v>
      </c>
      <c r="M193" s="7" t="s">
        <v>42</v>
      </c>
      <c r="N193" s="7">
        <v>1</v>
      </c>
      <c r="O193" s="7" t="s">
        <v>42</v>
      </c>
      <c r="P193" s="7">
        <v>0</v>
      </c>
      <c r="Q193" s="7">
        <v>0</v>
      </c>
      <c r="R193" s="7" t="s">
        <v>42</v>
      </c>
      <c r="S193" s="20" t="s">
        <v>769</v>
      </c>
      <c r="T193" s="7" t="s">
        <v>42</v>
      </c>
      <c r="U193" s="7" t="s">
        <v>42</v>
      </c>
      <c r="V193" s="7">
        <v>2152</v>
      </c>
      <c r="W193" s="7" t="s">
        <v>42</v>
      </c>
      <c r="X193" s="7">
        <v>141</v>
      </c>
      <c r="Y193" s="7" t="s">
        <v>42</v>
      </c>
      <c r="Z193" s="7" t="s">
        <v>42</v>
      </c>
      <c r="AA193" s="7" t="s">
        <v>42</v>
      </c>
      <c r="AB193" s="7" t="s">
        <v>42</v>
      </c>
      <c r="AC193" s="7">
        <v>6.5520443916320801</v>
      </c>
      <c r="AD193" s="7" t="s">
        <v>42</v>
      </c>
      <c r="AE193" s="7" t="s">
        <v>42</v>
      </c>
      <c r="AF193" s="7" t="s">
        <v>607</v>
      </c>
      <c r="AG193" s="7">
        <v>2011</v>
      </c>
      <c r="AH193" s="7">
        <v>2011</v>
      </c>
      <c r="AI193" s="7">
        <v>0</v>
      </c>
      <c r="AJ193" s="7" t="s">
        <v>606</v>
      </c>
      <c r="AK193" s="7">
        <v>3</v>
      </c>
      <c r="AL193" s="20" t="s">
        <v>42</v>
      </c>
      <c r="AM193" s="7" t="s">
        <v>48</v>
      </c>
      <c r="AN193" s="7">
        <v>6.5520443916320795E-2</v>
      </c>
      <c r="AO193" s="7">
        <v>6.1227515345329102E-2</v>
      </c>
      <c r="AP193" s="7">
        <v>6.1227515345329102E-2</v>
      </c>
    </row>
    <row r="194" spans="1:42" x14ac:dyDescent="0.35">
      <c r="A194" s="6">
        <v>1</v>
      </c>
      <c r="B194" s="6">
        <v>1</v>
      </c>
      <c r="C194" s="7">
        <v>0</v>
      </c>
      <c r="E194" s="7" t="s">
        <v>916</v>
      </c>
      <c r="F194" s="7">
        <v>193</v>
      </c>
      <c r="G194" s="7" t="s">
        <v>600</v>
      </c>
      <c r="H194" s="7" t="s">
        <v>601</v>
      </c>
      <c r="I194" s="7" t="s">
        <v>608</v>
      </c>
      <c r="J194" s="7" t="s">
        <v>609</v>
      </c>
      <c r="K194" s="7" t="s">
        <v>464</v>
      </c>
      <c r="L194" s="7" t="s">
        <v>63</v>
      </c>
      <c r="M194" s="7" t="s">
        <v>70</v>
      </c>
      <c r="N194" s="7">
        <v>1</v>
      </c>
      <c r="O194" s="7" t="s">
        <v>42</v>
      </c>
      <c r="P194" s="7">
        <v>0</v>
      </c>
      <c r="Q194" s="7">
        <v>1</v>
      </c>
      <c r="R194" s="7" t="s">
        <v>43</v>
      </c>
      <c r="S194" s="20">
        <v>4</v>
      </c>
      <c r="T194" s="7" t="s">
        <v>44</v>
      </c>
      <c r="U194" s="7" t="s">
        <v>42</v>
      </c>
      <c r="V194" s="7">
        <v>559</v>
      </c>
      <c r="W194" s="7">
        <v>559</v>
      </c>
      <c r="X194" s="7">
        <v>56</v>
      </c>
      <c r="Y194" s="7" t="s">
        <v>45</v>
      </c>
      <c r="Z194" s="7" t="s">
        <v>45</v>
      </c>
      <c r="AA194" s="7" t="s">
        <v>45</v>
      </c>
      <c r="AB194" s="7" t="s">
        <v>45</v>
      </c>
      <c r="AC194" s="7">
        <v>10</v>
      </c>
      <c r="AD194" s="7" t="s">
        <v>42</v>
      </c>
      <c r="AE194" s="7" t="s">
        <v>42</v>
      </c>
      <c r="AF194" s="7" t="s">
        <v>610</v>
      </c>
      <c r="AG194" s="7">
        <v>2012</v>
      </c>
      <c r="AH194" s="7">
        <v>2012</v>
      </c>
      <c r="AI194" s="7">
        <v>1</v>
      </c>
      <c r="AJ194" s="7" t="s">
        <v>611</v>
      </c>
      <c r="AK194" s="7">
        <v>1</v>
      </c>
      <c r="AL194" s="20" t="s">
        <v>42</v>
      </c>
      <c r="AM194" s="7" t="s">
        <v>48</v>
      </c>
      <c r="AN194" s="7">
        <v>0.1</v>
      </c>
      <c r="AO194" s="7">
        <v>0.09</v>
      </c>
      <c r="AP194" s="7">
        <v>0.09</v>
      </c>
    </row>
    <row r="195" spans="1:42" hidden="1" x14ac:dyDescent="0.35">
      <c r="A195" s="6">
        <v>1</v>
      </c>
      <c r="B195" s="6">
        <v>1</v>
      </c>
      <c r="C195" s="7">
        <v>0</v>
      </c>
      <c r="F195" s="7">
        <v>194</v>
      </c>
      <c r="G195" s="7" t="s">
        <v>600</v>
      </c>
      <c r="H195" s="7" t="s">
        <v>42</v>
      </c>
      <c r="I195" s="7" t="s">
        <v>42</v>
      </c>
      <c r="J195" s="7" t="s">
        <v>42</v>
      </c>
      <c r="K195" s="7" t="s">
        <v>42</v>
      </c>
      <c r="L195" s="7" t="s">
        <v>63</v>
      </c>
      <c r="M195" s="7" t="s">
        <v>42</v>
      </c>
      <c r="N195" s="7">
        <v>1</v>
      </c>
      <c r="O195" s="7" t="s">
        <v>42</v>
      </c>
      <c r="P195" s="7">
        <v>0</v>
      </c>
      <c r="Q195" s="7">
        <v>0</v>
      </c>
      <c r="R195" s="7" t="s">
        <v>42</v>
      </c>
      <c r="S195" s="20" t="s">
        <v>769</v>
      </c>
      <c r="T195" s="7" t="s">
        <v>42</v>
      </c>
      <c r="U195" s="7" t="s">
        <v>42</v>
      </c>
      <c r="V195" s="7">
        <v>960</v>
      </c>
      <c r="W195" s="7" t="s">
        <v>42</v>
      </c>
      <c r="X195" s="7">
        <v>103</v>
      </c>
      <c r="Y195" s="7" t="s">
        <v>42</v>
      </c>
      <c r="Z195" s="7" t="s">
        <v>42</v>
      </c>
      <c r="AA195" s="7" t="s">
        <v>42</v>
      </c>
      <c r="AB195" s="7" t="s">
        <v>42</v>
      </c>
      <c r="AC195" s="7">
        <v>10.7291669845581</v>
      </c>
      <c r="AD195" s="7" t="s">
        <v>42</v>
      </c>
      <c r="AE195" s="7" t="s">
        <v>42</v>
      </c>
      <c r="AF195" s="7" t="s">
        <v>612</v>
      </c>
      <c r="AG195" s="7">
        <v>2011</v>
      </c>
      <c r="AH195" s="7">
        <v>2012</v>
      </c>
      <c r="AI195" s="7">
        <v>0</v>
      </c>
      <c r="AJ195" s="7" t="s">
        <v>611</v>
      </c>
      <c r="AK195" s="7">
        <v>3</v>
      </c>
      <c r="AL195" s="20" t="s">
        <v>42</v>
      </c>
      <c r="AM195" s="7" t="s">
        <v>48</v>
      </c>
      <c r="AN195" s="7">
        <v>0.107291669845581</v>
      </c>
      <c r="AO195" s="7">
        <v>9.5780167427327798E-2</v>
      </c>
      <c r="AP195" s="7">
        <v>9.5780167427327798E-2</v>
      </c>
    </row>
    <row r="196" spans="1:42" x14ac:dyDescent="0.35">
      <c r="A196" s="6">
        <v>1</v>
      </c>
      <c r="B196" s="6">
        <v>1</v>
      </c>
      <c r="C196" s="7">
        <v>0</v>
      </c>
      <c r="F196" s="7">
        <v>195</v>
      </c>
      <c r="G196" s="7" t="s">
        <v>600</v>
      </c>
      <c r="H196" s="7" t="s">
        <v>601</v>
      </c>
      <c r="I196" s="7" t="s">
        <v>613</v>
      </c>
      <c r="J196" s="7" t="s">
        <v>614</v>
      </c>
      <c r="K196" s="7" t="s">
        <v>89</v>
      </c>
      <c r="L196" s="7" t="s">
        <v>54</v>
      </c>
      <c r="M196" s="7" t="s">
        <v>41</v>
      </c>
      <c r="N196" s="7">
        <v>1</v>
      </c>
      <c r="O196" s="7" t="s">
        <v>42</v>
      </c>
      <c r="P196" s="7">
        <v>1</v>
      </c>
      <c r="Q196" s="7">
        <v>9</v>
      </c>
      <c r="R196" s="7" t="s">
        <v>43</v>
      </c>
      <c r="S196" s="20">
        <v>3</v>
      </c>
      <c r="T196" s="7" t="s">
        <v>44</v>
      </c>
      <c r="U196" s="7">
        <v>1276</v>
      </c>
      <c r="V196" s="7">
        <v>1276</v>
      </c>
      <c r="W196" s="7">
        <v>1276</v>
      </c>
      <c r="X196" s="7">
        <v>79</v>
      </c>
      <c r="Y196" s="7" t="s">
        <v>45</v>
      </c>
      <c r="Z196" s="7" t="s">
        <v>45</v>
      </c>
      <c r="AA196" s="7" t="s">
        <v>45</v>
      </c>
      <c r="AB196" s="7" t="s">
        <v>45</v>
      </c>
      <c r="AC196" s="7">
        <v>6.2</v>
      </c>
      <c r="AD196" s="7" t="s">
        <v>42</v>
      </c>
      <c r="AE196" s="7" t="s">
        <v>42</v>
      </c>
      <c r="AF196" s="7" t="s">
        <v>615</v>
      </c>
      <c r="AG196" s="7">
        <v>2014</v>
      </c>
      <c r="AH196" s="7">
        <v>2015</v>
      </c>
      <c r="AI196" s="7">
        <v>1</v>
      </c>
      <c r="AJ196" s="7" t="s">
        <v>616</v>
      </c>
      <c r="AK196" s="7">
        <v>3</v>
      </c>
      <c r="AL196" s="20">
        <v>4</v>
      </c>
      <c r="AM196" s="7" t="s">
        <v>48</v>
      </c>
      <c r="AN196" s="7">
        <v>6.2E-2</v>
      </c>
      <c r="AO196" s="7">
        <v>5.8155999999999999E-2</v>
      </c>
      <c r="AP196" s="7">
        <v>5.8155999999999999E-2</v>
      </c>
    </row>
    <row r="197" spans="1:42" hidden="1" x14ac:dyDescent="0.35">
      <c r="A197" s="6">
        <v>1</v>
      </c>
      <c r="B197" s="6">
        <v>3</v>
      </c>
      <c r="C197" s="7">
        <v>0</v>
      </c>
      <c r="F197" s="7">
        <v>196</v>
      </c>
      <c r="G197" s="7" t="s">
        <v>617</v>
      </c>
      <c r="H197" s="7" t="s">
        <v>42</v>
      </c>
      <c r="I197" s="7" t="s">
        <v>42</v>
      </c>
      <c r="J197" s="7" t="s">
        <v>42</v>
      </c>
      <c r="K197" s="7" t="s">
        <v>42</v>
      </c>
      <c r="L197" s="7" t="s">
        <v>54</v>
      </c>
      <c r="M197" s="7" t="s">
        <v>42</v>
      </c>
      <c r="N197" s="7">
        <v>0</v>
      </c>
      <c r="O197" s="7" t="s">
        <v>42</v>
      </c>
      <c r="P197" s="7">
        <v>0</v>
      </c>
      <c r="Q197" s="7">
        <v>1</v>
      </c>
      <c r="R197" s="7" t="s">
        <v>42</v>
      </c>
      <c r="S197" s="20">
        <v>1</v>
      </c>
      <c r="T197" s="7" t="s">
        <v>42</v>
      </c>
      <c r="U197" s="7" t="s">
        <v>42</v>
      </c>
      <c r="V197" s="7">
        <v>3875</v>
      </c>
      <c r="W197" s="7" t="s">
        <v>42</v>
      </c>
      <c r="X197" s="7" t="s">
        <v>42</v>
      </c>
      <c r="Y197" s="7" t="s">
        <v>42</v>
      </c>
      <c r="Z197" s="7" t="s">
        <v>42</v>
      </c>
      <c r="AA197" s="7" t="s">
        <v>42</v>
      </c>
      <c r="AB197" s="7" t="s">
        <v>42</v>
      </c>
      <c r="AC197" s="7">
        <v>11.699999809265099</v>
      </c>
      <c r="AD197" s="7" t="s">
        <v>42</v>
      </c>
      <c r="AE197" s="7" t="s">
        <v>42</v>
      </c>
      <c r="AF197" s="7" t="s">
        <v>618</v>
      </c>
      <c r="AG197" s="7">
        <v>2002</v>
      </c>
      <c r="AH197" s="7">
        <v>2010</v>
      </c>
      <c r="AI197" s="7">
        <v>0</v>
      </c>
      <c r="AJ197" s="7" t="s">
        <v>619</v>
      </c>
      <c r="AK197" s="7">
        <v>0</v>
      </c>
      <c r="AL197" s="20" t="s">
        <v>42</v>
      </c>
      <c r="AM197" s="7" t="s">
        <v>48</v>
      </c>
      <c r="AN197" s="7">
        <v>0.11699999809265101</v>
      </c>
      <c r="AO197" s="7">
        <v>0.10331099853897099</v>
      </c>
      <c r="AP197" s="7">
        <v>0.10331099853897099</v>
      </c>
    </row>
    <row r="198" spans="1:42" hidden="1" x14ac:dyDescent="0.35">
      <c r="A198" s="6">
        <v>1</v>
      </c>
      <c r="B198" s="6">
        <v>3</v>
      </c>
      <c r="C198" s="7">
        <v>0</v>
      </c>
      <c r="F198" s="7">
        <v>197</v>
      </c>
      <c r="G198" s="7" t="s">
        <v>617</v>
      </c>
      <c r="H198" s="7" t="s">
        <v>42</v>
      </c>
      <c r="I198" s="7" t="s">
        <v>42</v>
      </c>
      <c r="J198" s="7" t="s">
        <v>42</v>
      </c>
      <c r="K198" s="7" t="s">
        <v>42</v>
      </c>
      <c r="L198" s="7" t="s">
        <v>54</v>
      </c>
      <c r="M198" s="7" t="s">
        <v>42</v>
      </c>
      <c r="N198" s="7">
        <v>0</v>
      </c>
      <c r="O198" s="7" t="s">
        <v>42</v>
      </c>
      <c r="P198" s="7">
        <v>0</v>
      </c>
      <c r="Q198" s="7">
        <v>0</v>
      </c>
      <c r="R198" s="7" t="s">
        <v>42</v>
      </c>
      <c r="S198" s="20">
        <v>0</v>
      </c>
      <c r="T198" s="7" t="s">
        <v>42</v>
      </c>
      <c r="U198" s="7" t="s">
        <v>42</v>
      </c>
      <c r="V198" s="7">
        <v>1604</v>
      </c>
      <c r="W198" s="7" t="s">
        <v>42</v>
      </c>
      <c r="X198" s="7">
        <v>235</v>
      </c>
      <c r="Y198" s="7" t="s">
        <v>42</v>
      </c>
      <c r="Z198" s="7" t="s">
        <v>42</v>
      </c>
      <c r="AA198" s="7" t="s">
        <v>42</v>
      </c>
      <c r="AB198" s="7" t="s">
        <v>42</v>
      </c>
      <c r="AC198" s="7">
        <v>14.6508731842041</v>
      </c>
      <c r="AD198" s="7" t="s">
        <v>42</v>
      </c>
      <c r="AE198" s="7" t="s">
        <v>42</v>
      </c>
      <c r="AF198" s="7" t="s">
        <v>620</v>
      </c>
      <c r="AG198" s="7">
        <v>2010</v>
      </c>
      <c r="AH198" s="7">
        <v>2010</v>
      </c>
      <c r="AI198" s="7">
        <v>0</v>
      </c>
      <c r="AJ198" s="7" t="s">
        <v>619</v>
      </c>
      <c r="AK198" s="7">
        <v>3</v>
      </c>
      <c r="AL198" s="20" t="s">
        <v>42</v>
      </c>
      <c r="AM198" s="7" t="s">
        <v>48</v>
      </c>
      <c r="AN198" s="7">
        <v>0.146508731842041</v>
      </c>
      <c r="AO198" s="7">
        <v>0.125043923336078</v>
      </c>
      <c r="AP198" s="7">
        <v>0.125043923336078</v>
      </c>
    </row>
    <row r="199" spans="1:42" x14ac:dyDescent="0.35">
      <c r="A199" s="6">
        <v>1</v>
      </c>
      <c r="B199" s="6">
        <v>1</v>
      </c>
      <c r="C199" s="7">
        <v>0</v>
      </c>
      <c r="E199" s="7" t="s">
        <v>919</v>
      </c>
      <c r="F199" s="7">
        <v>198</v>
      </c>
      <c r="G199" s="7" t="s">
        <v>617</v>
      </c>
      <c r="H199" s="7" t="s">
        <v>621</v>
      </c>
      <c r="I199" s="7" t="s">
        <v>622</v>
      </c>
      <c r="J199" s="7" t="s">
        <v>623</v>
      </c>
      <c r="K199" s="7" t="s">
        <v>447</v>
      </c>
      <c r="L199" s="7" t="s">
        <v>54</v>
      </c>
      <c r="M199" s="7" t="s">
        <v>41</v>
      </c>
      <c r="N199" s="7">
        <v>1</v>
      </c>
      <c r="O199" s="7" t="s">
        <v>42</v>
      </c>
      <c r="P199" s="7">
        <v>1</v>
      </c>
      <c r="Q199" s="7">
        <v>0</v>
      </c>
      <c r="R199" s="7" t="s">
        <v>43</v>
      </c>
      <c r="S199" s="20">
        <v>0</v>
      </c>
      <c r="T199" s="7" t="s">
        <v>44</v>
      </c>
      <c r="U199" s="7">
        <v>6800</v>
      </c>
      <c r="V199" s="7">
        <v>6693</v>
      </c>
      <c r="W199" s="7">
        <v>6800</v>
      </c>
      <c r="X199" s="7">
        <v>935</v>
      </c>
      <c r="Y199" s="7" t="s">
        <v>45</v>
      </c>
      <c r="Z199" s="7" t="s">
        <v>45</v>
      </c>
      <c r="AA199" s="7" t="s">
        <v>45</v>
      </c>
      <c r="AB199" s="7" t="s">
        <v>45</v>
      </c>
      <c r="AC199" s="7">
        <v>13.8</v>
      </c>
      <c r="AD199" s="7" t="s">
        <v>42</v>
      </c>
      <c r="AE199" s="7" t="s">
        <v>42</v>
      </c>
      <c r="AF199" s="7" t="s">
        <v>624</v>
      </c>
      <c r="AG199" s="7">
        <v>2011</v>
      </c>
      <c r="AH199" s="7">
        <v>2012</v>
      </c>
      <c r="AI199" s="7">
        <v>1</v>
      </c>
      <c r="AJ199" s="7" t="s">
        <v>625</v>
      </c>
      <c r="AK199" s="7">
        <v>1</v>
      </c>
      <c r="AL199" s="20">
        <v>2</v>
      </c>
      <c r="AM199" s="7" t="s">
        <v>48</v>
      </c>
      <c r="AN199" s="7">
        <v>0.13800000000000001</v>
      </c>
      <c r="AO199" s="7">
        <v>0.11895600000000001</v>
      </c>
      <c r="AP199" s="7">
        <v>0.11895600000000001</v>
      </c>
    </row>
    <row r="200" spans="1:42" x14ac:dyDescent="0.35">
      <c r="A200" s="6">
        <v>1</v>
      </c>
      <c r="B200" s="6">
        <v>1</v>
      </c>
      <c r="C200" s="7">
        <v>0</v>
      </c>
      <c r="E200" s="7" t="s">
        <v>924</v>
      </c>
      <c r="F200" s="7">
        <v>199</v>
      </c>
      <c r="G200" s="7" t="s">
        <v>617</v>
      </c>
      <c r="H200" s="7" t="s">
        <v>621</v>
      </c>
      <c r="I200" s="7" t="s">
        <v>626</v>
      </c>
      <c r="J200" s="7" t="s">
        <v>627</v>
      </c>
      <c r="K200" s="7" t="s">
        <v>628</v>
      </c>
      <c r="L200" s="7" t="s">
        <v>54</v>
      </c>
      <c r="M200" s="7" t="s">
        <v>70</v>
      </c>
      <c r="N200" s="7">
        <v>1</v>
      </c>
      <c r="O200" s="7" t="s">
        <v>42</v>
      </c>
      <c r="P200" s="7">
        <v>1</v>
      </c>
      <c r="Q200" s="13">
        <v>1</v>
      </c>
      <c r="R200" s="7" t="s">
        <v>43</v>
      </c>
      <c r="S200" s="20">
        <v>6</v>
      </c>
      <c r="T200" s="7" t="s">
        <v>44</v>
      </c>
      <c r="U200" s="7" t="s">
        <v>42</v>
      </c>
      <c r="V200" s="7">
        <v>930</v>
      </c>
      <c r="W200" s="7">
        <v>930</v>
      </c>
      <c r="X200" s="7">
        <v>80</v>
      </c>
      <c r="Y200" s="7" t="s">
        <v>45</v>
      </c>
      <c r="Z200" s="7" t="s">
        <v>45</v>
      </c>
      <c r="AA200" s="7" t="s">
        <v>45</v>
      </c>
      <c r="AB200" s="7" t="s">
        <v>45</v>
      </c>
      <c r="AC200" s="7">
        <v>8.6</v>
      </c>
      <c r="AD200" s="7" t="s">
        <v>42</v>
      </c>
      <c r="AE200" s="7" t="s">
        <v>42</v>
      </c>
      <c r="AF200" s="7" t="s">
        <v>629</v>
      </c>
      <c r="AG200" s="7">
        <v>2012</v>
      </c>
      <c r="AH200" s="7">
        <v>2012</v>
      </c>
      <c r="AI200" s="7">
        <v>1</v>
      </c>
      <c r="AJ200" s="7" t="s">
        <v>625</v>
      </c>
      <c r="AK200" s="7">
        <v>1</v>
      </c>
      <c r="AL200" s="20">
        <v>1</v>
      </c>
      <c r="AM200" s="7" t="s">
        <v>48</v>
      </c>
      <c r="AN200" s="7">
        <v>8.5999999999999993E-2</v>
      </c>
      <c r="AO200" s="7">
        <v>7.8603999999999993E-2</v>
      </c>
      <c r="AP200" s="7">
        <v>7.8603999999999993E-2</v>
      </c>
    </row>
    <row r="201" spans="1:42" hidden="1" x14ac:dyDescent="0.35">
      <c r="A201" s="6">
        <v>1</v>
      </c>
      <c r="B201" s="6">
        <v>1</v>
      </c>
      <c r="C201" s="13">
        <v>1</v>
      </c>
      <c r="D201" s="13">
        <v>4</v>
      </c>
      <c r="E201" s="13" t="s">
        <v>828</v>
      </c>
      <c r="F201" s="7">
        <v>200</v>
      </c>
      <c r="G201" s="7" t="s">
        <v>617</v>
      </c>
      <c r="H201" s="7" t="s">
        <v>42</v>
      </c>
      <c r="I201" s="7" t="s">
        <v>42</v>
      </c>
      <c r="J201" s="7" t="s">
        <v>42</v>
      </c>
      <c r="K201" s="7" t="s">
        <v>42</v>
      </c>
      <c r="L201" s="7" t="s">
        <v>54</v>
      </c>
      <c r="M201" s="7" t="s">
        <v>42</v>
      </c>
      <c r="N201" s="7">
        <v>1</v>
      </c>
      <c r="O201" s="7" t="s">
        <v>42</v>
      </c>
      <c r="P201" s="7">
        <v>0</v>
      </c>
      <c r="Q201" s="7">
        <v>9</v>
      </c>
      <c r="R201" s="7" t="s">
        <v>42</v>
      </c>
      <c r="S201" s="20">
        <v>1</v>
      </c>
      <c r="T201" s="7" t="s">
        <v>42</v>
      </c>
      <c r="U201" s="7" t="s">
        <v>42</v>
      </c>
      <c r="V201" s="7">
        <v>611</v>
      </c>
      <c r="W201" s="7" t="s">
        <v>42</v>
      </c>
      <c r="X201" s="7">
        <v>77</v>
      </c>
      <c r="Y201" s="7" t="s">
        <v>42</v>
      </c>
      <c r="Z201" s="7" t="s">
        <v>42</v>
      </c>
      <c r="AA201" s="7" t="s">
        <v>42</v>
      </c>
      <c r="AB201" s="7" t="s">
        <v>42</v>
      </c>
      <c r="AC201" s="7">
        <v>12.602291107177701</v>
      </c>
      <c r="AD201" s="7" t="s">
        <v>42</v>
      </c>
      <c r="AE201" s="7" t="s">
        <v>42</v>
      </c>
      <c r="AF201" s="7" t="s">
        <v>485</v>
      </c>
      <c r="AH201" s="7">
        <v>2013</v>
      </c>
      <c r="AI201" s="7">
        <v>0</v>
      </c>
      <c r="AJ201" s="7" t="s">
        <v>630</v>
      </c>
      <c r="AK201" s="7">
        <v>0</v>
      </c>
      <c r="AL201" s="20" t="s">
        <v>42</v>
      </c>
      <c r="AM201" s="7" t="s">
        <v>48</v>
      </c>
      <c r="AN201" s="7">
        <v>0.12602291107177699</v>
      </c>
      <c r="AO201" s="7">
        <v>0.110141136956772</v>
      </c>
      <c r="AP201" s="7">
        <v>0.110141136956772</v>
      </c>
    </row>
    <row r="202" spans="1:42" x14ac:dyDescent="0.35">
      <c r="A202" s="6">
        <v>1</v>
      </c>
      <c r="B202" s="6">
        <v>1</v>
      </c>
      <c r="C202" s="7">
        <v>0</v>
      </c>
      <c r="F202" s="7">
        <v>201</v>
      </c>
      <c r="G202" s="7" t="s">
        <v>617</v>
      </c>
      <c r="H202" s="7" t="s">
        <v>621</v>
      </c>
      <c r="I202" s="7" t="s">
        <v>631</v>
      </c>
      <c r="J202" s="7" t="s">
        <v>632</v>
      </c>
      <c r="K202" s="7" t="s">
        <v>633</v>
      </c>
      <c r="L202" s="7" t="s">
        <v>54</v>
      </c>
      <c r="M202" s="7" t="s">
        <v>41</v>
      </c>
      <c r="N202" s="7">
        <v>1</v>
      </c>
      <c r="O202" s="7" t="s">
        <v>42</v>
      </c>
      <c r="P202" s="7">
        <v>0</v>
      </c>
      <c r="Q202" s="7">
        <v>1</v>
      </c>
      <c r="R202" s="7" t="s">
        <v>43</v>
      </c>
      <c r="S202" s="20" t="s">
        <v>792</v>
      </c>
      <c r="T202" s="7" t="s">
        <v>44</v>
      </c>
      <c r="U202" s="7" t="s">
        <v>42</v>
      </c>
      <c r="V202" s="7">
        <v>1143</v>
      </c>
      <c r="W202" s="7">
        <v>1143</v>
      </c>
      <c r="X202" s="7">
        <v>191</v>
      </c>
      <c r="Y202" s="7" t="s">
        <v>45</v>
      </c>
      <c r="Z202" s="7" t="s">
        <v>45</v>
      </c>
      <c r="AA202" s="7" t="s">
        <v>45</v>
      </c>
      <c r="AB202" s="7" t="s">
        <v>45</v>
      </c>
      <c r="AC202" s="7">
        <v>17</v>
      </c>
      <c r="AD202" s="7" t="s">
        <v>42</v>
      </c>
      <c r="AE202" s="7" t="s">
        <v>42</v>
      </c>
      <c r="AF202" s="7" t="s">
        <v>634</v>
      </c>
      <c r="AG202" s="7">
        <v>2013</v>
      </c>
      <c r="AH202" s="7">
        <v>2014</v>
      </c>
      <c r="AI202" s="7">
        <v>1</v>
      </c>
      <c r="AJ202" s="7" t="s">
        <v>635</v>
      </c>
      <c r="AK202" s="7">
        <v>1</v>
      </c>
      <c r="AL202" s="20" t="s">
        <v>42</v>
      </c>
      <c r="AM202" s="7" t="s">
        <v>48</v>
      </c>
      <c r="AN202" s="7">
        <v>0.17</v>
      </c>
      <c r="AO202" s="7">
        <v>0.1411</v>
      </c>
      <c r="AP202" s="7">
        <v>0.1411</v>
      </c>
    </row>
    <row r="203" spans="1:42" x14ac:dyDescent="0.35">
      <c r="A203" s="6">
        <v>1</v>
      </c>
      <c r="B203" s="6">
        <v>1</v>
      </c>
      <c r="C203" s="7">
        <v>0</v>
      </c>
      <c r="E203" s="7" t="s">
        <v>920</v>
      </c>
      <c r="F203" s="7">
        <v>202</v>
      </c>
      <c r="G203" s="7" t="s">
        <v>617</v>
      </c>
      <c r="H203" s="7" t="s">
        <v>621</v>
      </c>
      <c r="I203" s="7" t="s">
        <v>636</v>
      </c>
      <c r="J203" s="7" t="s">
        <v>637</v>
      </c>
      <c r="K203" s="7" t="s">
        <v>174</v>
      </c>
      <c r="L203" s="7" t="s">
        <v>54</v>
      </c>
      <c r="M203" s="7" t="s">
        <v>78</v>
      </c>
      <c r="N203" s="7">
        <v>1</v>
      </c>
      <c r="O203" s="7" t="s">
        <v>42</v>
      </c>
      <c r="P203" s="7">
        <v>0</v>
      </c>
      <c r="Q203" s="7">
        <v>0</v>
      </c>
      <c r="R203" s="7" t="s">
        <v>43</v>
      </c>
      <c r="S203" s="20" t="s">
        <v>795</v>
      </c>
      <c r="T203" s="7" t="s">
        <v>44</v>
      </c>
      <c r="U203" s="7">
        <v>760</v>
      </c>
      <c r="V203" s="7" t="s">
        <v>42</v>
      </c>
      <c r="W203" s="7">
        <v>760</v>
      </c>
      <c r="X203" s="7">
        <v>125</v>
      </c>
      <c r="Y203" s="7" t="s">
        <v>45</v>
      </c>
      <c r="Z203" s="7" t="s">
        <v>45</v>
      </c>
      <c r="AA203" s="7" t="s">
        <v>45</v>
      </c>
      <c r="AB203" s="7" t="s">
        <v>45</v>
      </c>
      <c r="AC203" s="7">
        <v>16.399999999999899</v>
      </c>
      <c r="AD203" s="7" t="s">
        <v>42</v>
      </c>
      <c r="AE203" s="7" t="s">
        <v>42</v>
      </c>
      <c r="AF203" s="7" t="s">
        <v>638</v>
      </c>
      <c r="AG203" s="7">
        <v>2016</v>
      </c>
      <c r="AH203" s="7">
        <v>2016</v>
      </c>
      <c r="AI203" s="7">
        <v>1</v>
      </c>
      <c r="AJ203" s="7" t="s">
        <v>639</v>
      </c>
      <c r="AK203" s="7">
        <v>1</v>
      </c>
      <c r="AL203" s="20" t="s">
        <v>42</v>
      </c>
      <c r="AM203" s="7" t="s">
        <v>48</v>
      </c>
      <c r="AN203" s="7">
        <v>0.16399999999999901</v>
      </c>
      <c r="AO203" s="7">
        <v>0.137103999999999</v>
      </c>
      <c r="AP203" s="7">
        <v>0.137103999999999</v>
      </c>
    </row>
    <row r="204" spans="1:42" x14ac:dyDescent="0.35">
      <c r="A204" s="6">
        <v>1</v>
      </c>
      <c r="B204" s="6">
        <v>1</v>
      </c>
      <c r="C204" s="7">
        <v>0</v>
      </c>
      <c r="F204" s="7">
        <v>203</v>
      </c>
      <c r="G204" s="7" t="s">
        <v>617</v>
      </c>
      <c r="H204" s="7" t="s">
        <v>621</v>
      </c>
      <c r="I204" s="7" t="s">
        <v>640</v>
      </c>
      <c r="J204" s="7" t="s">
        <v>641</v>
      </c>
      <c r="K204" s="7" t="s">
        <v>642</v>
      </c>
      <c r="L204" s="7" t="s">
        <v>54</v>
      </c>
      <c r="M204" s="7" t="s">
        <v>41</v>
      </c>
      <c r="N204" s="7">
        <v>1</v>
      </c>
      <c r="O204" s="7" t="s">
        <v>42</v>
      </c>
      <c r="P204" s="7">
        <v>1</v>
      </c>
      <c r="Q204" s="7">
        <v>0</v>
      </c>
      <c r="R204" s="7" t="s">
        <v>43</v>
      </c>
      <c r="S204" s="20" t="s">
        <v>799</v>
      </c>
      <c r="T204" s="7" t="s">
        <v>44</v>
      </c>
      <c r="U204" s="7">
        <v>4051</v>
      </c>
      <c r="V204" s="7" t="s">
        <v>42</v>
      </c>
      <c r="W204" s="7">
        <v>4051</v>
      </c>
      <c r="X204" s="7">
        <v>500</v>
      </c>
      <c r="Y204" s="7" t="s">
        <v>45</v>
      </c>
      <c r="Z204" s="7" t="s">
        <v>45</v>
      </c>
      <c r="AA204" s="7" t="s">
        <v>45</v>
      </c>
      <c r="AB204" s="7" t="s">
        <v>45</v>
      </c>
      <c r="AC204" s="7">
        <v>12.3</v>
      </c>
      <c r="AD204" s="7" t="s">
        <v>42</v>
      </c>
      <c r="AE204" s="7" t="s">
        <v>42</v>
      </c>
      <c r="AF204" s="7" t="s">
        <v>643</v>
      </c>
      <c r="AG204" s="7">
        <v>2016</v>
      </c>
      <c r="AH204" s="7">
        <v>2016</v>
      </c>
      <c r="AI204" s="7">
        <v>1</v>
      </c>
      <c r="AJ204" s="7" t="s">
        <v>639</v>
      </c>
      <c r="AK204" s="7">
        <v>3</v>
      </c>
      <c r="AL204" s="20">
        <v>3</v>
      </c>
      <c r="AM204" s="7" t="s">
        <v>48</v>
      </c>
      <c r="AN204" s="7">
        <v>0.123</v>
      </c>
      <c r="AO204" s="7">
        <v>0.10787099999999999</v>
      </c>
      <c r="AP204" s="7">
        <v>0.10787099999999999</v>
      </c>
    </row>
    <row r="205" spans="1:42" x14ac:dyDescent="0.35">
      <c r="A205" s="6">
        <v>1</v>
      </c>
      <c r="B205" s="6">
        <v>1</v>
      </c>
      <c r="C205" s="7">
        <v>0</v>
      </c>
      <c r="E205" s="7" t="s">
        <v>921</v>
      </c>
      <c r="F205" s="7">
        <v>204</v>
      </c>
      <c r="G205" s="7" t="s">
        <v>644</v>
      </c>
      <c r="H205" s="7" t="s">
        <v>645</v>
      </c>
      <c r="I205" s="7" t="s">
        <v>646</v>
      </c>
      <c r="J205" s="7" t="s">
        <v>647</v>
      </c>
      <c r="K205" s="7" t="s">
        <v>174</v>
      </c>
      <c r="L205" s="7" t="s">
        <v>54</v>
      </c>
      <c r="M205" s="7" t="s">
        <v>41</v>
      </c>
      <c r="N205" s="7">
        <v>1</v>
      </c>
      <c r="O205" s="7" t="s">
        <v>42</v>
      </c>
      <c r="P205" s="7">
        <v>0</v>
      </c>
      <c r="Q205" s="7">
        <v>9</v>
      </c>
      <c r="R205" s="7" t="s">
        <v>43</v>
      </c>
      <c r="S205" s="20">
        <v>0</v>
      </c>
      <c r="T205" s="7" t="s">
        <v>44</v>
      </c>
      <c r="U205" s="7" t="s">
        <v>42</v>
      </c>
      <c r="V205" s="7">
        <v>11501</v>
      </c>
      <c r="W205" s="7">
        <v>11501</v>
      </c>
      <c r="X205" s="7">
        <v>546</v>
      </c>
      <c r="Y205" s="7" t="s">
        <v>45</v>
      </c>
      <c r="Z205" s="7" t="s">
        <v>45</v>
      </c>
      <c r="AA205" s="7" t="s">
        <v>45</v>
      </c>
      <c r="AB205" s="7" t="s">
        <v>45</v>
      </c>
      <c r="AC205" s="7">
        <v>4.9000000000000004</v>
      </c>
      <c r="AD205" s="7" t="s">
        <v>42</v>
      </c>
      <c r="AE205" s="7" t="s">
        <v>42</v>
      </c>
      <c r="AF205" s="7" t="s">
        <v>648</v>
      </c>
      <c r="AG205" s="7">
        <v>2016</v>
      </c>
      <c r="AH205" s="7">
        <v>2016</v>
      </c>
      <c r="AI205" s="7">
        <v>1</v>
      </c>
      <c r="AJ205" s="7" t="s">
        <v>649</v>
      </c>
      <c r="AK205" s="7">
        <v>1</v>
      </c>
      <c r="AL205" s="20" t="s">
        <v>42</v>
      </c>
      <c r="AM205" s="7" t="s">
        <v>48</v>
      </c>
      <c r="AN205" s="7">
        <v>4.9000000000000002E-2</v>
      </c>
      <c r="AO205" s="7">
        <v>4.6599000000000002E-2</v>
      </c>
      <c r="AP205" s="7">
        <v>4.6599000000000002E-2</v>
      </c>
    </row>
    <row r="206" spans="1:42" x14ac:dyDescent="0.35">
      <c r="A206" s="6">
        <v>1</v>
      </c>
      <c r="B206" s="6">
        <v>1</v>
      </c>
      <c r="C206" s="7">
        <v>0</v>
      </c>
      <c r="F206" s="7">
        <v>205</v>
      </c>
      <c r="G206" s="7" t="s">
        <v>644</v>
      </c>
      <c r="H206" s="7" t="s">
        <v>645</v>
      </c>
      <c r="I206" s="7" t="s">
        <v>182</v>
      </c>
      <c r="J206" s="7" t="s">
        <v>183</v>
      </c>
      <c r="K206" s="7" t="s">
        <v>104</v>
      </c>
      <c r="L206" s="7" t="s">
        <v>54</v>
      </c>
      <c r="M206" s="7" t="s">
        <v>70</v>
      </c>
      <c r="N206" s="7">
        <v>1</v>
      </c>
      <c r="O206" s="7" t="s">
        <v>42</v>
      </c>
      <c r="P206" s="7">
        <v>1</v>
      </c>
      <c r="Q206" s="7">
        <v>0</v>
      </c>
      <c r="R206" s="7" t="s">
        <v>43</v>
      </c>
      <c r="S206" s="20">
        <v>1</v>
      </c>
      <c r="T206" s="7" t="s">
        <v>44</v>
      </c>
      <c r="U206" s="7" t="s">
        <v>42</v>
      </c>
      <c r="V206" s="7" t="s">
        <v>42</v>
      </c>
      <c r="W206" s="7">
        <v>510</v>
      </c>
      <c r="X206" s="7">
        <v>54</v>
      </c>
      <c r="Y206" s="7" t="s">
        <v>45</v>
      </c>
      <c r="Z206" s="7" t="s">
        <v>42</v>
      </c>
      <c r="AA206" s="7" t="s">
        <v>42</v>
      </c>
      <c r="AB206" s="7" t="s">
        <v>42</v>
      </c>
      <c r="AC206" s="7">
        <v>10.6</v>
      </c>
      <c r="AD206" s="7" t="s">
        <v>42</v>
      </c>
      <c r="AE206" s="7" t="s">
        <v>42</v>
      </c>
      <c r="AF206" s="7" t="s">
        <v>184</v>
      </c>
      <c r="AG206" s="7">
        <v>2017</v>
      </c>
      <c r="AH206" s="7">
        <v>2017</v>
      </c>
      <c r="AI206" s="7">
        <v>1</v>
      </c>
      <c r="AJ206" s="7" t="s">
        <v>650</v>
      </c>
      <c r="AK206" s="7">
        <v>3</v>
      </c>
      <c r="AL206" s="20">
        <v>3</v>
      </c>
      <c r="AM206" s="7" t="s">
        <v>48</v>
      </c>
      <c r="AN206" s="7">
        <v>0.106</v>
      </c>
      <c r="AO206" s="7">
        <v>9.4764000000000001E-2</v>
      </c>
      <c r="AP206" s="7">
        <v>9.4764000000000001E-2</v>
      </c>
    </row>
    <row r="207" spans="1:42" s="28" customFormat="1" hidden="1" x14ac:dyDescent="0.35">
      <c r="A207" s="28">
        <v>1</v>
      </c>
      <c r="B207" s="28">
        <v>2</v>
      </c>
      <c r="C207" s="29">
        <v>1</v>
      </c>
      <c r="D207" s="29">
        <v>2</v>
      </c>
      <c r="E207" s="29" t="s">
        <v>868</v>
      </c>
      <c r="F207" s="29">
        <v>57</v>
      </c>
      <c r="G207" s="29" t="s">
        <v>177</v>
      </c>
      <c r="H207" s="29" t="s">
        <v>42</v>
      </c>
      <c r="I207" s="29" t="s">
        <v>42</v>
      </c>
      <c r="J207" s="29" t="s">
        <v>42</v>
      </c>
      <c r="K207" s="29" t="s">
        <v>42</v>
      </c>
      <c r="L207" s="29" t="s">
        <v>54</v>
      </c>
      <c r="M207" s="29" t="s">
        <v>42</v>
      </c>
      <c r="N207" s="29">
        <v>1</v>
      </c>
      <c r="O207" s="29" t="s">
        <v>42</v>
      </c>
      <c r="P207" s="29">
        <v>1</v>
      </c>
      <c r="Q207" s="29">
        <v>0</v>
      </c>
      <c r="R207" s="29" t="s">
        <v>42</v>
      </c>
      <c r="S207" s="29">
        <v>0</v>
      </c>
      <c r="T207" s="29" t="s">
        <v>42</v>
      </c>
      <c r="U207" s="29" t="s">
        <v>42</v>
      </c>
      <c r="V207" s="29">
        <v>8039</v>
      </c>
      <c r="W207" s="29">
        <v>8039</v>
      </c>
      <c r="X207" s="29">
        <v>848</v>
      </c>
      <c r="Y207" s="29">
        <v>728</v>
      </c>
      <c r="Z207" s="29">
        <v>97</v>
      </c>
      <c r="AA207" s="29">
        <v>23</v>
      </c>
      <c r="AB207" s="29" t="s">
        <v>42</v>
      </c>
      <c r="AC207" s="29">
        <f>X207/V207*100</f>
        <v>10.548575693494215</v>
      </c>
      <c r="AD207" s="29" t="s">
        <v>42</v>
      </c>
      <c r="AE207" s="29" t="s">
        <v>42</v>
      </c>
      <c r="AF207" s="29" t="s">
        <v>869</v>
      </c>
      <c r="AG207" s="29"/>
      <c r="AH207" s="29">
        <v>2011</v>
      </c>
      <c r="AI207" s="29">
        <v>0</v>
      </c>
      <c r="AJ207" s="29" t="s">
        <v>178</v>
      </c>
      <c r="AK207" s="29">
        <v>3</v>
      </c>
      <c r="AL207" s="29">
        <v>2</v>
      </c>
      <c r="AM207" s="29" t="s">
        <v>48</v>
      </c>
      <c r="AN207" s="29"/>
      <c r="AO207" s="29"/>
      <c r="AP207" s="29"/>
    </row>
    <row r="208" spans="1:42" s="28" customFormat="1" hidden="1" x14ac:dyDescent="0.35">
      <c r="A208" s="28">
        <v>1</v>
      </c>
      <c r="B208" s="28">
        <v>2</v>
      </c>
      <c r="C208" s="29">
        <v>1</v>
      </c>
      <c r="D208" s="29">
        <v>2</v>
      </c>
      <c r="E208" s="29" t="s">
        <v>868</v>
      </c>
      <c r="F208" s="29">
        <v>60</v>
      </c>
      <c r="G208" s="29" t="s">
        <v>186</v>
      </c>
      <c r="H208" s="29" t="s">
        <v>42</v>
      </c>
      <c r="I208" s="29" t="s">
        <v>42</v>
      </c>
      <c r="J208" s="29" t="s">
        <v>42</v>
      </c>
      <c r="K208" s="29" t="s">
        <v>42</v>
      </c>
      <c r="L208" s="29" t="s">
        <v>54</v>
      </c>
      <c r="M208" s="29" t="s">
        <v>42</v>
      </c>
      <c r="N208" s="29">
        <v>1</v>
      </c>
      <c r="O208" s="29" t="s">
        <v>42</v>
      </c>
      <c r="P208" s="29">
        <v>1</v>
      </c>
      <c r="Q208" s="29">
        <v>0</v>
      </c>
      <c r="R208" s="29" t="s">
        <v>42</v>
      </c>
      <c r="S208" s="29">
        <v>0</v>
      </c>
      <c r="T208" s="29" t="s">
        <v>42</v>
      </c>
      <c r="U208" s="29" t="s">
        <v>42</v>
      </c>
      <c r="V208" s="29">
        <v>9861</v>
      </c>
      <c r="W208" s="29">
        <v>9861</v>
      </c>
      <c r="X208" s="29">
        <v>690</v>
      </c>
      <c r="Y208" s="29">
        <v>581</v>
      </c>
      <c r="Z208" s="29">
        <v>71</v>
      </c>
      <c r="AA208" s="29">
        <v>21</v>
      </c>
      <c r="AB208" s="29" t="s">
        <v>42</v>
      </c>
      <c r="AC208" s="29">
        <f t="shared" ref="AC208:AC228" si="0">X208/V208*100</f>
        <v>6.9972619409796168</v>
      </c>
      <c r="AD208" s="29" t="s">
        <v>42</v>
      </c>
      <c r="AE208" s="29" t="s">
        <v>42</v>
      </c>
      <c r="AF208" s="29" t="s">
        <v>869</v>
      </c>
      <c r="AG208" s="29"/>
      <c r="AH208" s="29">
        <v>2011</v>
      </c>
      <c r="AI208" s="29">
        <v>0</v>
      </c>
      <c r="AJ208" s="29" t="s">
        <v>188</v>
      </c>
      <c r="AK208" s="29">
        <v>3</v>
      </c>
      <c r="AL208" s="29">
        <v>2</v>
      </c>
      <c r="AM208" s="29" t="s">
        <v>48</v>
      </c>
      <c r="AN208" s="29"/>
      <c r="AO208" s="29"/>
      <c r="AP208" s="29"/>
    </row>
    <row r="209" spans="1:42" s="28" customFormat="1" hidden="1" x14ac:dyDescent="0.35">
      <c r="A209" s="28">
        <v>1</v>
      </c>
      <c r="B209" s="28">
        <v>2</v>
      </c>
      <c r="C209" s="29">
        <v>1</v>
      </c>
      <c r="D209" s="29">
        <v>2</v>
      </c>
      <c r="E209" s="29" t="s">
        <v>866</v>
      </c>
      <c r="F209" s="29">
        <v>77</v>
      </c>
      <c r="G209" s="29" t="s">
        <v>241</v>
      </c>
      <c r="H209" s="29" t="s">
        <v>42</v>
      </c>
      <c r="I209" s="29" t="s">
        <v>42</v>
      </c>
      <c r="J209" s="29" t="s">
        <v>42</v>
      </c>
      <c r="K209" s="29" t="s">
        <v>42</v>
      </c>
      <c r="L209" s="29" t="s">
        <v>54</v>
      </c>
      <c r="M209" s="29" t="s">
        <v>42</v>
      </c>
      <c r="N209" s="29">
        <v>1</v>
      </c>
      <c r="O209" s="29" t="s">
        <v>42</v>
      </c>
      <c r="P209" s="29">
        <v>1</v>
      </c>
      <c r="Q209" s="29">
        <v>0</v>
      </c>
      <c r="R209" s="29" t="s">
        <v>42</v>
      </c>
      <c r="S209" s="29">
        <v>0</v>
      </c>
      <c r="T209" s="29" t="s">
        <v>42</v>
      </c>
      <c r="U209" s="29" t="s">
        <v>42</v>
      </c>
      <c r="V209" s="29">
        <v>30029</v>
      </c>
      <c r="W209" s="29">
        <v>30029</v>
      </c>
      <c r="X209" s="29">
        <v>3277</v>
      </c>
      <c r="Y209" s="29">
        <v>2693</v>
      </c>
      <c r="Z209" s="29">
        <v>475</v>
      </c>
      <c r="AA209" s="29">
        <v>109</v>
      </c>
      <c r="AB209" s="29" t="s">
        <v>42</v>
      </c>
      <c r="AC209" s="29">
        <f t="shared" si="0"/>
        <v>10.912784308501781</v>
      </c>
      <c r="AD209" s="29" t="s">
        <v>42</v>
      </c>
      <c r="AE209" s="29" t="s">
        <v>42</v>
      </c>
      <c r="AF209" s="29" t="s">
        <v>867</v>
      </c>
      <c r="AG209" s="29"/>
      <c r="AH209" s="29">
        <v>2011</v>
      </c>
      <c r="AI209" s="29">
        <v>0</v>
      </c>
      <c r="AJ209" s="29" t="s">
        <v>249</v>
      </c>
      <c r="AK209" s="29">
        <v>3</v>
      </c>
      <c r="AL209" s="29">
        <v>2</v>
      </c>
      <c r="AM209" s="29" t="s">
        <v>48</v>
      </c>
      <c r="AN209" s="29"/>
      <c r="AO209" s="29"/>
      <c r="AP209" s="29"/>
    </row>
    <row r="210" spans="1:42" s="28" customFormat="1" hidden="1" x14ac:dyDescent="0.35">
      <c r="A210" s="28">
        <v>1</v>
      </c>
      <c r="B210" s="28">
        <v>2</v>
      </c>
      <c r="C210" s="29">
        <v>1</v>
      </c>
      <c r="D210" s="29">
        <v>2</v>
      </c>
      <c r="E210" s="29" t="s">
        <v>866</v>
      </c>
      <c r="F210" s="29">
        <v>113</v>
      </c>
      <c r="G210" s="29" t="s">
        <v>352</v>
      </c>
      <c r="H210" s="29" t="s">
        <v>42</v>
      </c>
      <c r="I210" s="29" t="s">
        <v>42</v>
      </c>
      <c r="J210" s="29" t="s">
        <v>42</v>
      </c>
      <c r="K210" s="29" t="s">
        <v>42</v>
      </c>
      <c r="L210" s="29" t="s">
        <v>54</v>
      </c>
      <c r="M210" s="29" t="s">
        <v>42</v>
      </c>
      <c r="N210" s="29">
        <v>1</v>
      </c>
      <c r="O210" s="29" t="s">
        <v>42</v>
      </c>
      <c r="P210" s="29">
        <v>1</v>
      </c>
      <c r="Q210" s="29">
        <v>0</v>
      </c>
      <c r="R210" s="29" t="s">
        <v>42</v>
      </c>
      <c r="S210" s="29">
        <v>0</v>
      </c>
      <c r="T210" s="29" t="s">
        <v>42</v>
      </c>
      <c r="U210" s="29" t="s">
        <v>42</v>
      </c>
      <c r="V210" s="29">
        <v>1108</v>
      </c>
      <c r="W210" s="29">
        <v>1108</v>
      </c>
      <c r="X210" s="29">
        <v>111</v>
      </c>
      <c r="Y210" s="29">
        <v>94</v>
      </c>
      <c r="Z210" s="29">
        <v>10</v>
      </c>
      <c r="AA210" s="29">
        <v>7</v>
      </c>
      <c r="AB210" s="29" t="s">
        <v>42</v>
      </c>
      <c r="AC210" s="29">
        <f t="shared" si="0"/>
        <v>10.018050541516246</v>
      </c>
      <c r="AD210" s="29" t="s">
        <v>42</v>
      </c>
      <c r="AE210" s="29" t="s">
        <v>42</v>
      </c>
      <c r="AF210" s="29" t="s">
        <v>867</v>
      </c>
      <c r="AG210" s="29"/>
      <c r="AH210" s="29">
        <v>2011</v>
      </c>
      <c r="AI210" s="29">
        <v>0</v>
      </c>
      <c r="AJ210" s="29" t="s">
        <v>353</v>
      </c>
      <c r="AK210" s="29">
        <v>3</v>
      </c>
      <c r="AL210" s="29">
        <v>2</v>
      </c>
      <c r="AM210" s="29" t="s">
        <v>48</v>
      </c>
      <c r="AN210" s="29"/>
      <c r="AO210" s="29"/>
      <c r="AP210" s="29"/>
    </row>
    <row r="211" spans="1:42" s="28" customFormat="1" hidden="1" x14ac:dyDescent="0.35">
      <c r="A211" s="28">
        <v>1</v>
      </c>
      <c r="B211" s="28">
        <v>2</v>
      </c>
      <c r="C211" s="29">
        <v>1</v>
      </c>
      <c r="D211" s="29">
        <v>2</v>
      </c>
      <c r="E211" s="29" t="s">
        <v>866</v>
      </c>
      <c r="F211" s="29">
        <v>116</v>
      </c>
      <c r="G211" s="29" t="s">
        <v>360</v>
      </c>
      <c r="H211" s="27" t="s">
        <v>42</v>
      </c>
      <c r="I211" s="27" t="s">
        <v>42</v>
      </c>
      <c r="J211" s="27" t="s">
        <v>42</v>
      </c>
      <c r="K211" s="27" t="s">
        <v>42</v>
      </c>
      <c r="L211" s="27" t="s">
        <v>40</v>
      </c>
      <c r="M211" s="27" t="s">
        <v>42</v>
      </c>
      <c r="N211" s="27">
        <v>1</v>
      </c>
      <c r="O211" s="27" t="s">
        <v>42</v>
      </c>
      <c r="P211" s="27">
        <v>1</v>
      </c>
      <c r="Q211" s="27">
        <v>0</v>
      </c>
      <c r="R211" s="27" t="s">
        <v>42</v>
      </c>
      <c r="S211" s="27">
        <v>0</v>
      </c>
      <c r="T211" s="27" t="s">
        <v>42</v>
      </c>
      <c r="U211" s="27" t="s">
        <v>42</v>
      </c>
      <c r="V211" s="29">
        <v>19413</v>
      </c>
      <c r="W211" s="29">
        <v>19413</v>
      </c>
      <c r="X211" s="29">
        <v>1393</v>
      </c>
      <c r="Y211" s="29">
        <v>1121</v>
      </c>
      <c r="Z211" s="29">
        <v>218</v>
      </c>
      <c r="AA211" s="29">
        <v>54</v>
      </c>
      <c r="AB211" s="29" t="s">
        <v>42</v>
      </c>
      <c r="AC211" s="29">
        <f t="shared" si="0"/>
        <v>7.1756039767166335</v>
      </c>
      <c r="AD211" s="29" t="s">
        <v>42</v>
      </c>
      <c r="AE211" s="29" t="s">
        <v>42</v>
      </c>
      <c r="AF211" s="29" t="s">
        <v>867</v>
      </c>
      <c r="AG211" s="29"/>
      <c r="AH211" s="29">
        <v>2011</v>
      </c>
      <c r="AI211" s="29">
        <v>0</v>
      </c>
      <c r="AJ211" s="29" t="s">
        <v>363</v>
      </c>
      <c r="AK211" s="29">
        <v>3</v>
      </c>
      <c r="AL211" s="29">
        <v>2</v>
      </c>
      <c r="AM211" s="29" t="s">
        <v>48</v>
      </c>
      <c r="AN211" s="29"/>
      <c r="AO211" s="29"/>
      <c r="AP211" s="29"/>
    </row>
    <row r="212" spans="1:42" s="28" customFormat="1" hidden="1" x14ac:dyDescent="0.35">
      <c r="A212" s="28">
        <v>1</v>
      </c>
      <c r="B212" s="28">
        <v>2</v>
      </c>
      <c r="C212" s="29">
        <v>1</v>
      </c>
      <c r="D212" s="29">
        <v>2</v>
      </c>
      <c r="E212" s="29" t="s">
        <v>866</v>
      </c>
      <c r="F212" s="29">
        <v>120</v>
      </c>
      <c r="G212" s="29" t="s">
        <v>368</v>
      </c>
      <c r="H212" s="27" t="s">
        <v>42</v>
      </c>
      <c r="I212" s="27" t="s">
        <v>42</v>
      </c>
      <c r="J212" s="27" t="s">
        <v>42</v>
      </c>
      <c r="K212" s="27" t="s">
        <v>42</v>
      </c>
      <c r="L212" s="27" t="s">
        <v>54</v>
      </c>
      <c r="M212" s="27" t="s">
        <v>42</v>
      </c>
      <c r="N212" s="27">
        <v>1</v>
      </c>
      <c r="O212" s="27" t="s">
        <v>42</v>
      </c>
      <c r="P212" s="27">
        <v>1</v>
      </c>
      <c r="Q212" s="27">
        <v>0</v>
      </c>
      <c r="R212" s="27" t="s">
        <v>42</v>
      </c>
      <c r="S212" s="27">
        <v>0</v>
      </c>
      <c r="T212" s="27" t="s">
        <v>42</v>
      </c>
      <c r="U212" s="27" t="s">
        <v>42</v>
      </c>
      <c r="V212" s="29">
        <v>4599</v>
      </c>
      <c r="W212" s="29">
        <v>4599</v>
      </c>
      <c r="X212" s="29">
        <v>259</v>
      </c>
      <c r="Y212" s="29">
        <v>188</v>
      </c>
      <c r="Z212" s="29">
        <v>70</v>
      </c>
      <c r="AA212" s="29">
        <v>11</v>
      </c>
      <c r="AB212" s="29" t="s">
        <v>42</v>
      </c>
      <c r="AC212" s="29">
        <f t="shared" si="0"/>
        <v>5.6316590563165905</v>
      </c>
      <c r="AD212" s="29" t="s">
        <v>42</v>
      </c>
      <c r="AE212" s="29" t="s">
        <v>42</v>
      </c>
      <c r="AF212" s="29" t="s">
        <v>867</v>
      </c>
      <c r="AG212" s="29"/>
      <c r="AH212" s="29">
        <v>2011</v>
      </c>
      <c r="AI212" s="29">
        <v>0</v>
      </c>
      <c r="AJ212" s="29" t="s">
        <v>369</v>
      </c>
      <c r="AK212" s="29">
        <v>3</v>
      </c>
      <c r="AL212" s="29">
        <v>2</v>
      </c>
      <c r="AM212" s="29" t="s">
        <v>48</v>
      </c>
      <c r="AN212" s="29"/>
      <c r="AO212" s="29"/>
      <c r="AP212" s="29"/>
    </row>
    <row r="213" spans="1:42" s="28" customFormat="1" hidden="1" x14ac:dyDescent="0.35">
      <c r="A213" s="28">
        <v>1</v>
      </c>
      <c r="B213" s="28">
        <v>2</v>
      </c>
      <c r="C213" s="29">
        <v>1</v>
      </c>
      <c r="D213" s="29">
        <v>2</v>
      </c>
      <c r="E213" s="29" t="s">
        <v>866</v>
      </c>
      <c r="F213" s="29">
        <v>122</v>
      </c>
      <c r="G213" s="29" t="s">
        <v>376</v>
      </c>
      <c r="H213" s="27" t="s">
        <v>42</v>
      </c>
      <c r="I213" s="27" t="s">
        <v>42</v>
      </c>
      <c r="J213" s="27" t="s">
        <v>42</v>
      </c>
      <c r="K213" s="27" t="s">
        <v>42</v>
      </c>
      <c r="L213" s="27" t="s">
        <v>54</v>
      </c>
      <c r="M213" s="27" t="s">
        <v>42</v>
      </c>
      <c r="N213" s="27">
        <v>1</v>
      </c>
      <c r="O213" s="27" t="s">
        <v>42</v>
      </c>
      <c r="P213" s="27">
        <v>1</v>
      </c>
      <c r="Q213" s="27">
        <v>0</v>
      </c>
      <c r="R213" s="27" t="s">
        <v>42</v>
      </c>
      <c r="S213" s="27">
        <v>0</v>
      </c>
      <c r="T213" s="27" t="s">
        <v>42</v>
      </c>
      <c r="U213" s="27" t="s">
        <v>42</v>
      </c>
      <c r="V213" s="29">
        <v>3857</v>
      </c>
      <c r="W213" s="29">
        <v>3857</v>
      </c>
      <c r="X213" s="29">
        <v>280</v>
      </c>
      <c r="Y213" s="29">
        <v>240</v>
      </c>
      <c r="Z213" s="29">
        <v>25</v>
      </c>
      <c r="AA213" s="29">
        <v>15</v>
      </c>
      <c r="AB213" s="29" t="s">
        <v>42</v>
      </c>
      <c r="AC213" s="29">
        <f t="shared" si="0"/>
        <v>7.2595281306715069</v>
      </c>
      <c r="AD213" s="29" t="s">
        <v>42</v>
      </c>
      <c r="AE213" s="29" t="s">
        <v>42</v>
      </c>
      <c r="AF213" s="29" t="s">
        <v>867</v>
      </c>
      <c r="AG213" s="29"/>
      <c r="AH213" s="29">
        <v>2011</v>
      </c>
      <c r="AI213" s="29">
        <v>0</v>
      </c>
      <c r="AJ213" s="29" t="s">
        <v>377</v>
      </c>
      <c r="AK213" s="29">
        <v>3</v>
      </c>
      <c r="AL213" s="29">
        <v>2</v>
      </c>
      <c r="AM213" s="29" t="s">
        <v>48</v>
      </c>
      <c r="AN213" s="29"/>
      <c r="AO213" s="29"/>
      <c r="AP213" s="29"/>
    </row>
    <row r="214" spans="1:42" s="28" customFormat="1" hidden="1" x14ac:dyDescent="0.35">
      <c r="A214" s="28">
        <v>1</v>
      </c>
      <c r="B214" s="28">
        <v>2</v>
      </c>
      <c r="C214" s="29">
        <v>1</v>
      </c>
      <c r="D214" s="29">
        <v>2</v>
      </c>
      <c r="E214" s="29" t="s">
        <v>866</v>
      </c>
      <c r="F214" s="29">
        <v>124</v>
      </c>
      <c r="G214" s="29" t="s">
        <v>381</v>
      </c>
      <c r="H214" s="27" t="s">
        <v>42</v>
      </c>
      <c r="I214" s="27" t="s">
        <v>42</v>
      </c>
      <c r="J214" s="27" t="s">
        <v>42</v>
      </c>
      <c r="K214" s="27" t="s">
        <v>42</v>
      </c>
      <c r="L214" s="27" t="s">
        <v>54</v>
      </c>
      <c r="M214" s="27" t="s">
        <v>42</v>
      </c>
      <c r="N214" s="27">
        <v>1</v>
      </c>
      <c r="O214" s="27" t="s">
        <v>42</v>
      </c>
      <c r="P214" s="27">
        <v>1</v>
      </c>
      <c r="Q214" s="27">
        <v>0</v>
      </c>
      <c r="R214" s="27" t="s">
        <v>42</v>
      </c>
      <c r="S214" s="27">
        <v>0</v>
      </c>
      <c r="T214" s="27" t="s">
        <v>42</v>
      </c>
      <c r="U214" s="27" t="s">
        <v>42</v>
      </c>
      <c r="V214" s="29">
        <v>17512</v>
      </c>
      <c r="W214" s="29">
        <v>17512</v>
      </c>
      <c r="X214" s="29">
        <v>1215</v>
      </c>
      <c r="Y214" s="29">
        <v>1111</v>
      </c>
      <c r="Z214" s="29">
        <v>89</v>
      </c>
      <c r="AA214" s="29">
        <v>15</v>
      </c>
      <c r="AB214" s="29" t="s">
        <v>42</v>
      </c>
      <c r="AC214" s="29">
        <f t="shared" si="0"/>
        <v>6.9380995888533583</v>
      </c>
      <c r="AD214" s="29" t="s">
        <v>42</v>
      </c>
      <c r="AE214" s="29" t="s">
        <v>42</v>
      </c>
      <c r="AF214" s="29" t="s">
        <v>867</v>
      </c>
      <c r="AG214" s="29"/>
      <c r="AH214" s="29">
        <v>2011</v>
      </c>
      <c r="AI214" s="29">
        <v>0</v>
      </c>
      <c r="AJ214" s="29" t="s">
        <v>382</v>
      </c>
      <c r="AK214" s="29">
        <v>3</v>
      </c>
      <c r="AL214" s="29">
        <v>2</v>
      </c>
      <c r="AM214" s="29" t="s">
        <v>48</v>
      </c>
      <c r="AN214" s="29"/>
      <c r="AO214" s="29"/>
      <c r="AP214" s="29"/>
    </row>
    <row r="215" spans="1:42" s="28" customFormat="1" hidden="1" x14ac:dyDescent="0.35">
      <c r="A215" s="28">
        <v>1</v>
      </c>
      <c r="B215" s="28">
        <v>2</v>
      </c>
      <c r="C215" s="29">
        <v>1</v>
      </c>
      <c r="D215" s="29">
        <v>2</v>
      </c>
      <c r="E215" s="29" t="s">
        <v>866</v>
      </c>
      <c r="F215" s="29">
        <v>130</v>
      </c>
      <c r="G215" s="29" t="s">
        <v>396</v>
      </c>
      <c r="H215" s="27" t="s">
        <v>42</v>
      </c>
      <c r="I215" s="27" t="s">
        <v>42</v>
      </c>
      <c r="J215" s="27" t="s">
        <v>42</v>
      </c>
      <c r="K215" s="27" t="s">
        <v>42</v>
      </c>
      <c r="L215" s="27" t="s">
        <v>54</v>
      </c>
      <c r="M215" s="27" t="s">
        <v>42</v>
      </c>
      <c r="N215" s="27">
        <v>1</v>
      </c>
      <c r="O215" s="27" t="s">
        <v>42</v>
      </c>
      <c r="P215" s="27">
        <v>1</v>
      </c>
      <c r="Q215" s="27">
        <v>0</v>
      </c>
      <c r="R215" s="27" t="s">
        <v>42</v>
      </c>
      <c r="S215" s="27">
        <v>0</v>
      </c>
      <c r="T215" s="27" t="s">
        <v>42</v>
      </c>
      <c r="U215" s="27" t="s">
        <v>42</v>
      </c>
      <c r="V215" s="29">
        <v>7200</v>
      </c>
      <c r="W215" s="29">
        <v>7200</v>
      </c>
      <c r="X215" s="29">
        <v>334</v>
      </c>
      <c r="Y215" s="29">
        <v>271</v>
      </c>
      <c r="Z215" s="29">
        <v>53</v>
      </c>
      <c r="AA215" s="29">
        <v>10</v>
      </c>
      <c r="AB215" s="29" t="s">
        <v>42</v>
      </c>
      <c r="AC215" s="29">
        <f t="shared" si="0"/>
        <v>4.6388888888888893</v>
      </c>
      <c r="AD215" s="29" t="s">
        <v>42</v>
      </c>
      <c r="AE215" s="29" t="s">
        <v>42</v>
      </c>
      <c r="AF215" s="29" t="s">
        <v>867</v>
      </c>
      <c r="AG215" s="29"/>
      <c r="AH215" s="29">
        <v>2011</v>
      </c>
      <c r="AI215" s="29">
        <v>0</v>
      </c>
      <c r="AJ215" s="29" t="s">
        <v>397</v>
      </c>
      <c r="AK215" s="29">
        <v>3</v>
      </c>
      <c r="AL215" s="29">
        <v>2</v>
      </c>
      <c r="AM215" s="29" t="s">
        <v>48</v>
      </c>
      <c r="AN215" s="29"/>
      <c r="AO215" s="29"/>
      <c r="AP215" s="29"/>
    </row>
    <row r="216" spans="1:42" s="28" customFormat="1" ht="14" hidden="1" customHeight="1" x14ac:dyDescent="0.35">
      <c r="A216" s="28">
        <v>1</v>
      </c>
      <c r="B216" s="28">
        <v>2</v>
      </c>
      <c r="C216" s="29">
        <v>1</v>
      </c>
      <c r="D216" s="29">
        <v>2</v>
      </c>
      <c r="E216" s="29" t="s">
        <v>866</v>
      </c>
      <c r="F216" s="29">
        <v>140</v>
      </c>
      <c r="G216" s="29" t="s">
        <v>429</v>
      </c>
      <c r="H216" s="27" t="s">
        <v>42</v>
      </c>
      <c r="I216" s="27" t="s">
        <v>42</v>
      </c>
      <c r="J216" s="27" t="s">
        <v>42</v>
      </c>
      <c r="K216" s="27" t="s">
        <v>42</v>
      </c>
      <c r="L216" s="27" t="s">
        <v>54</v>
      </c>
      <c r="M216" s="27" t="s">
        <v>42</v>
      </c>
      <c r="N216" s="27">
        <v>1</v>
      </c>
      <c r="O216" s="27" t="s">
        <v>42</v>
      </c>
      <c r="P216" s="27">
        <v>1</v>
      </c>
      <c r="Q216" s="27">
        <v>0</v>
      </c>
      <c r="R216" s="27" t="s">
        <v>42</v>
      </c>
      <c r="S216" s="27">
        <v>0</v>
      </c>
      <c r="T216" s="27" t="s">
        <v>42</v>
      </c>
      <c r="U216" s="27" t="s">
        <v>42</v>
      </c>
      <c r="V216" s="29">
        <v>10693</v>
      </c>
      <c r="W216" s="29">
        <v>10693</v>
      </c>
      <c r="X216" s="29">
        <v>166</v>
      </c>
      <c r="Y216" s="29">
        <v>126</v>
      </c>
      <c r="Z216" s="29">
        <v>20</v>
      </c>
      <c r="AA216" s="29">
        <v>30</v>
      </c>
      <c r="AB216" s="29" t="s">
        <v>42</v>
      </c>
      <c r="AC216" s="29">
        <f t="shared" si="0"/>
        <v>1.5524174693724868</v>
      </c>
      <c r="AD216" s="29" t="s">
        <v>42</v>
      </c>
      <c r="AE216" s="29" t="s">
        <v>42</v>
      </c>
      <c r="AF216" s="29" t="s">
        <v>867</v>
      </c>
      <c r="AG216" s="29"/>
      <c r="AH216" s="29">
        <v>2011</v>
      </c>
      <c r="AI216" s="29">
        <v>0</v>
      </c>
      <c r="AJ216" s="29" t="s">
        <v>430</v>
      </c>
      <c r="AK216" s="29">
        <v>3</v>
      </c>
      <c r="AL216" s="29">
        <v>2</v>
      </c>
      <c r="AM216" s="29" t="s">
        <v>48</v>
      </c>
      <c r="AN216" s="29"/>
      <c r="AO216" s="29"/>
      <c r="AP216" s="29"/>
    </row>
    <row r="217" spans="1:42" s="28" customFormat="1" hidden="1" x14ac:dyDescent="0.35">
      <c r="A217" s="28">
        <v>1</v>
      </c>
      <c r="B217" s="28">
        <v>2</v>
      </c>
      <c r="C217" s="29">
        <v>1</v>
      </c>
      <c r="D217" s="29">
        <v>2</v>
      </c>
      <c r="E217" s="29" t="s">
        <v>866</v>
      </c>
      <c r="F217" s="29">
        <v>143</v>
      </c>
      <c r="G217" s="29" t="s">
        <v>431</v>
      </c>
      <c r="H217" s="27" t="s">
        <v>42</v>
      </c>
      <c r="I217" s="27" t="s">
        <v>42</v>
      </c>
      <c r="J217" s="27" t="s">
        <v>42</v>
      </c>
      <c r="K217" s="27" t="s">
        <v>42</v>
      </c>
      <c r="L217" s="27" t="s">
        <v>54</v>
      </c>
      <c r="M217" s="27" t="s">
        <v>42</v>
      </c>
      <c r="N217" s="27">
        <v>1</v>
      </c>
      <c r="O217" s="27" t="s">
        <v>42</v>
      </c>
      <c r="P217" s="27">
        <v>1</v>
      </c>
      <c r="Q217" s="27">
        <v>0</v>
      </c>
      <c r="R217" s="27" t="s">
        <v>42</v>
      </c>
      <c r="S217" s="27">
        <v>0</v>
      </c>
      <c r="T217" s="27" t="s">
        <v>42</v>
      </c>
      <c r="U217" s="27" t="s">
        <v>42</v>
      </c>
      <c r="V217" s="29">
        <v>11059</v>
      </c>
      <c r="W217" s="29">
        <v>11059</v>
      </c>
      <c r="X217" s="29">
        <v>1004</v>
      </c>
      <c r="Y217" s="29">
        <v>829</v>
      </c>
      <c r="Z217" s="29">
        <v>135</v>
      </c>
      <c r="AA217" s="29">
        <v>40</v>
      </c>
      <c r="AB217" s="29" t="s">
        <v>42</v>
      </c>
      <c r="AC217" s="29">
        <f t="shared" si="0"/>
        <v>9.0785785333212772</v>
      </c>
      <c r="AD217" s="29" t="s">
        <v>42</v>
      </c>
      <c r="AE217" s="29" t="s">
        <v>42</v>
      </c>
      <c r="AF217" s="29" t="s">
        <v>867</v>
      </c>
      <c r="AG217" s="29"/>
      <c r="AH217" s="29">
        <v>2011</v>
      </c>
      <c r="AI217" s="29">
        <v>0</v>
      </c>
      <c r="AJ217" s="29" t="s">
        <v>433</v>
      </c>
      <c r="AK217" s="29">
        <v>3</v>
      </c>
      <c r="AL217" s="29">
        <v>2</v>
      </c>
      <c r="AM217" s="29" t="s">
        <v>48</v>
      </c>
      <c r="AN217" s="29"/>
      <c r="AO217" s="29"/>
      <c r="AP217" s="29"/>
    </row>
    <row r="218" spans="1:42" s="28" customFormat="1" hidden="1" x14ac:dyDescent="0.35">
      <c r="A218" s="28">
        <v>1</v>
      </c>
      <c r="B218" s="28">
        <v>2</v>
      </c>
      <c r="C218" s="29">
        <v>1</v>
      </c>
      <c r="D218" s="29">
        <v>2</v>
      </c>
      <c r="E218" s="29" t="s">
        <v>866</v>
      </c>
      <c r="F218" s="29">
        <v>146</v>
      </c>
      <c r="G218" s="29" t="s">
        <v>437</v>
      </c>
      <c r="H218" s="27" t="s">
        <v>42</v>
      </c>
      <c r="I218" s="27" t="s">
        <v>42</v>
      </c>
      <c r="J218" s="27" t="s">
        <v>42</v>
      </c>
      <c r="K218" s="27" t="s">
        <v>42</v>
      </c>
      <c r="L218" s="27" t="s">
        <v>54</v>
      </c>
      <c r="M218" s="27" t="s">
        <v>42</v>
      </c>
      <c r="N218" s="27">
        <v>1</v>
      </c>
      <c r="O218" s="27" t="s">
        <v>42</v>
      </c>
      <c r="P218" s="27">
        <v>1</v>
      </c>
      <c r="Q218" s="27">
        <v>0</v>
      </c>
      <c r="R218" s="27" t="s">
        <v>42</v>
      </c>
      <c r="S218" s="27">
        <v>0</v>
      </c>
      <c r="T218" s="27" t="s">
        <v>42</v>
      </c>
      <c r="U218" s="27" t="s">
        <v>42</v>
      </c>
      <c r="V218" s="29">
        <v>10968</v>
      </c>
      <c r="W218" s="29">
        <v>10968</v>
      </c>
      <c r="X218" s="29">
        <v>616</v>
      </c>
      <c r="Y218" s="29">
        <f>412+75</f>
        <v>487</v>
      </c>
      <c r="Z218" s="29">
        <v>94</v>
      </c>
      <c r="AA218" s="29">
        <v>35</v>
      </c>
      <c r="AB218" s="29" t="s">
        <v>42</v>
      </c>
      <c r="AC218" s="29">
        <f t="shared" si="0"/>
        <v>5.6163384390955509</v>
      </c>
      <c r="AD218" s="29" t="s">
        <v>42</v>
      </c>
      <c r="AE218" s="29" t="s">
        <v>42</v>
      </c>
      <c r="AF218" s="29" t="s">
        <v>867</v>
      </c>
      <c r="AG218" s="29"/>
      <c r="AH218" s="29">
        <v>2011</v>
      </c>
      <c r="AI218" s="29">
        <v>0</v>
      </c>
      <c r="AJ218" s="29" t="s">
        <v>439</v>
      </c>
      <c r="AK218" s="29">
        <v>3</v>
      </c>
      <c r="AL218" s="29">
        <v>2</v>
      </c>
      <c r="AM218" s="29" t="s">
        <v>48</v>
      </c>
      <c r="AN218" s="29"/>
      <c r="AO218" s="29"/>
      <c r="AP218" s="29"/>
    </row>
    <row r="219" spans="1:42" s="28" customFormat="1" hidden="1" x14ac:dyDescent="0.35">
      <c r="A219" s="28">
        <v>1</v>
      </c>
      <c r="B219" s="28">
        <v>2</v>
      </c>
      <c r="C219" s="29">
        <v>1</v>
      </c>
      <c r="D219" s="29">
        <v>2</v>
      </c>
      <c r="E219" s="29" t="s">
        <v>866</v>
      </c>
      <c r="F219" s="29">
        <v>157</v>
      </c>
      <c r="G219" s="29" t="s">
        <v>475</v>
      </c>
      <c r="H219" s="27" t="s">
        <v>42</v>
      </c>
      <c r="I219" s="27" t="s">
        <v>42</v>
      </c>
      <c r="J219" s="27" t="s">
        <v>42</v>
      </c>
      <c r="K219" s="27" t="s">
        <v>42</v>
      </c>
      <c r="L219" s="27" t="s">
        <v>54</v>
      </c>
      <c r="M219" s="27" t="s">
        <v>42</v>
      </c>
      <c r="N219" s="27">
        <v>1</v>
      </c>
      <c r="O219" s="27" t="s">
        <v>42</v>
      </c>
      <c r="P219" s="27">
        <v>1</v>
      </c>
      <c r="Q219" s="27">
        <v>0</v>
      </c>
      <c r="R219" s="27" t="s">
        <v>42</v>
      </c>
      <c r="S219" s="27">
        <v>0</v>
      </c>
      <c r="T219" s="27" t="s">
        <v>42</v>
      </c>
      <c r="U219" s="27" t="s">
        <v>42</v>
      </c>
      <c r="V219" s="29">
        <v>12456</v>
      </c>
      <c r="W219" s="29">
        <v>12456</v>
      </c>
      <c r="X219" s="29">
        <v>1236</v>
      </c>
      <c r="Y219" s="29">
        <f>880+157</f>
        <v>1037</v>
      </c>
      <c r="Z219" s="29">
        <v>137</v>
      </c>
      <c r="AA219" s="29">
        <v>62</v>
      </c>
      <c r="AB219" s="29" t="s">
        <v>42</v>
      </c>
      <c r="AC219" s="29">
        <f t="shared" si="0"/>
        <v>9.922928709055876</v>
      </c>
      <c r="AD219" s="29" t="s">
        <v>42</v>
      </c>
      <c r="AE219" s="29" t="s">
        <v>42</v>
      </c>
      <c r="AF219" s="29" t="s">
        <v>867</v>
      </c>
      <c r="AG219" s="29"/>
      <c r="AH219" s="29">
        <v>2011</v>
      </c>
      <c r="AI219" s="29">
        <v>0</v>
      </c>
      <c r="AJ219" s="29" t="s">
        <v>476</v>
      </c>
      <c r="AK219" s="29">
        <v>3</v>
      </c>
      <c r="AL219" s="29">
        <v>2</v>
      </c>
      <c r="AM219" s="29" t="s">
        <v>48</v>
      </c>
      <c r="AN219" s="29"/>
      <c r="AO219" s="29"/>
      <c r="AP219" s="29"/>
    </row>
    <row r="220" spans="1:42" s="28" customFormat="1" hidden="1" x14ac:dyDescent="0.35">
      <c r="A220" s="28">
        <v>1</v>
      </c>
      <c r="B220" s="28">
        <v>2</v>
      </c>
      <c r="C220" s="29">
        <v>1</v>
      </c>
      <c r="D220" s="29">
        <v>2</v>
      </c>
      <c r="E220" s="29" t="s">
        <v>866</v>
      </c>
      <c r="F220" s="29">
        <v>160</v>
      </c>
      <c r="G220" s="29" t="s">
        <v>479</v>
      </c>
      <c r="H220" s="27" t="s">
        <v>42</v>
      </c>
      <c r="I220" s="27" t="s">
        <v>42</v>
      </c>
      <c r="J220" s="27" t="s">
        <v>42</v>
      </c>
      <c r="K220" s="27" t="s">
        <v>42</v>
      </c>
      <c r="L220" s="27" t="s">
        <v>54</v>
      </c>
      <c r="M220" s="27" t="s">
        <v>42</v>
      </c>
      <c r="N220" s="27">
        <v>1</v>
      </c>
      <c r="O220" s="27" t="s">
        <v>42</v>
      </c>
      <c r="P220" s="27">
        <v>1</v>
      </c>
      <c r="Q220" s="27">
        <v>0</v>
      </c>
      <c r="R220" s="27" t="s">
        <v>42</v>
      </c>
      <c r="S220" s="27">
        <v>0</v>
      </c>
      <c r="T220" s="27" t="s">
        <v>42</v>
      </c>
      <c r="U220" s="27" t="s">
        <v>42</v>
      </c>
      <c r="V220" s="29">
        <v>14658</v>
      </c>
      <c r="W220" s="29">
        <v>14658</v>
      </c>
      <c r="X220" s="29">
        <v>915</v>
      </c>
      <c r="Y220" s="29">
        <f>582+137</f>
        <v>719</v>
      </c>
      <c r="Z220" s="29">
        <v>110</v>
      </c>
      <c r="AA220" s="29">
        <v>86</v>
      </c>
      <c r="AB220" s="29" t="s">
        <v>42</v>
      </c>
      <c r="AC220" s="29">
        <f t="shared" si="0"/>
        <v>6.2423250102333201</v>
      </c>
      <c r="AD220" s="29" t="s">
        <v>42</v>
      </c>
      <c r="AE220" s="29" t="s">
        <v>42</v>
      </c>
      <c r="AF220" s="29" t="s">
        <v>867</v>
      </c>
      <c r="AG220" s="29"/>
      <c r="AH220" s="29">
        <v>2011</v>
      </c>
      <c r="AI220" s="29">
        <v>0</v>
      </c>
      <c r="AJ220" s="29" t="s">
        <v>482</v>
      </c>
      <c r="AK220" s="29">
        <v>3</v>
      </c>
      <c r="AL220" s="29">
        <v>2</v>
      </c>
      <c r="AM220" s="29" t="s">
        <v>48</v>
      </c>
      <c r="AN220" s="29"/>
      <c r="AO220" s="29"/>
      <c r="AP220" s="29"/>
    </row>
    <row r="221" spans="1:42" s="28" customFormat="1" hidden="1" x14ac:dyDescent="0.35">
      <c r="A221" s="28">
        <v>1</v>
      </c>
      <c r="B221" s="28">
        <v>2</v>
      </c>
      <c r="C221" s="29">
        <v>1</v>
      </c>
      <c r="D221" s="29">
        <v>2</v>
      </c>
      <c r="E221" s="29" t="s">
        <v>866</v>
      </c>
      <c r="F221" s="29">
        <v>161</v>
      </c>
      <c r="G221" s="29" t="s">
        <v>483</v>
      </c>
      <c r="H221" s="27" t="s">
        <v>42</v>
      </c>
      <c r="I221" s="27" t="s">
        <v>42</v>
      </c>
      <c r="J221" s="27" t="s">
        <v>42</v>
      </c>
      <c r="K221" s="27" t="s">
        <v>42</v>
      </c>
      <c r="L221" s="27" t="s">
        <v>54</v>
      </c>
      <c r="M221" s="27" t="s">
        <v>42</v>
      </c>
      <c r="N221" s="27">
        <v>1</v>
      </c>
      <c r="O221" s="27" t="s">
        <v>42</v>
      </c>
      <c r="P221" s="27">
        <v>1</v>
      </c>
      <c r="Q221" s="27">
        <v>0</v>
      </c>
      <c r="R221" s="27" t="s">
        <v>42</v>
      </c>
      <c r="S221" s="27">
        <v>0</v>
      </c>
      <c r="T221" s="27" t="s">
        <v>42</v>
      </c>
      <c r="U221" s="27" t="s">
        <v>42</v>
      </c>
      <c r="V221" s="29">
        <v>10463</v>
      </c>
      <c r="W221" s="29">
        <v>10463</v>
      </c>
      <c r="X221" s="29">
        <v>815</v>
      </c>
      <c r="Y221" s="29">
        <f>513+132</f>
        <v>645</v>
      </c>
      <c r="Z221" s="29">
        <v>122</v>
      </c>
      <c r="AA221" s="29">
        <v>48</v>
      </c>
      <c r="AB221" s="29" t="s">
        <v>42</v>
      </c>
      <c r="AC221" s="29">
        <f t="shared" si="0"/>
        <v>7.7893529580426266</v>
      </c>
      <c r="AD221" s="29" t="s">
        <v>42</v>
      </c>
      <c r="AE221" s="29" t="s">
        <v>42</v>
      </c>
      <c r="AF221" s="29" t="s">
        <v>867</v>
      </c>
      <c r="AG221" s="29"/>
      <c r="AH221" s="29">
        <v>2011</v>
      </c>
      <c r="AI221" s="29">
        <v>0</v>
      </c>
      <c r="AJ221" s="29" t="s">
        <v>484</v>
      </c>
      <c r="AK221" s="29">
        <v>3</v>
      </c>
      <c r="AL221" s="29">
        <v>2</v>
      </c>
      <c r="AM221" s="29" t="s">
        <v>48</v>
      </c>
      <c r="AN221" s="29"/>
      <c r="AO221" s="29"/>
      <c r="AP221" s="29"/>
    </row>
    <row r="222" spans="1:42" s="28" customFormat="1" hidden="1" x14ac:dyDescent="0.35">
      <c r="A222" s="28">
        <v>1</v>
      </c>
      <c r="B222" s="28">
        <v>2</v>
      </c>
      <c r="C222" s="29">
        <v>1</v>
      </c>
      <c r="D222" s="29">
        <v>2</v>
      </c>
      <c r="E222" s="29" t="s">
        <v>866</v>
      </c>
      <c r="F222" s="29">
        <v>182</v>
      </c>
      <c r="G222" s="29" t="s">
        <v>566</v>
      </c>
      <c r="H222" s="27" t="s">
        <v>42</v>
      </c>
      <c r="I222" s="27" t="s">
        <v>42</v>
      </c>
      <c r="J222" s="27" t="s">
        <v>42</v>
      </c>
      <c r="K222" s="27" t="s">
        <v>42</v>
      </c>
      <c r="L222" s="27" t="s">
        <v>54</v>
      </c>
      <c r="M222" s="27" t="s">
        <v>42</v>
      </c>
      <c r="N222" s="27">
        <v>1</v>
      </c>
      <c r="O222" s="27" t="s">
        <v>42</v>
      </c>
      <c r="P222" s="27">
        <v>1</v>
      </c>
      <c r="Q222" s="27">
        <v>0</v>
      </c>
      <c r="R222" s="27" t="s">
        <v>42</v>
      </c>
      <c r="S222" s="27">
        <v>0</v>
      </c>
      <c r="T222" s="27" t="s">
        <v>42</v>
      </c>
      <c r="U222" s="27" t="s">
        <v>42</v>
      </c>
      <c r="V222" s="29">
        <v>8762</v>
      </c>
      <c r="W222" s="29">
        <v>8762</v>
      </c>
      <c r="X222" s="29">
        <v>880</v>
      </c>
      <c r="Y222" s="29">
        <f>680+98</f>
        <v>778</v>
      </c>
      <c r="Z222" s="29">
        <v>71</v>
      </c>
      <c r="AA222" s="29">
        <v>31</v>
      </c>
      <c r="AB222" s="29" t="s">
        <v>42</v>
      </c>
      <c r="AC222" s="29">
        <f t="shared" si="0"/>
        <v>10.043369093814198</v>
      </c>
      <c r="AD222" s="29" t="s">
        <v>42</v>
      </c>
      <c r="AE222" s="29" t="s">
        <v>42</v>
      </c>
      <c r="AF222" s="29" t="s">
        <v>867</v>
      </c>
      <c r="AG222" s="29"/>
      <c r="AH222" s="29">
        <v>2011</v>
      </c>
      <c r="AI222" s="29">
        <v>0</v>
      </c>
      <c r="AJ222" s="29" t="s">
        <v>569</v>
      </c>
      <c r="AK222" s="29">
        <v>3</v>
      </c>
      <c r="AL222" s="29">
        <v>2</v>
      </c>
      <c r="AM222" s="29" t="s">
        <v>48</v>
      </c>
      <c r="AN222" s="29"/>
      <c r="AO222" s="29"/>
      <c r="AP222" s="29"/>
    </row>
    <row r="223" spans="1:42" s="28" customFormat="1" hidden="1" x14ac:dyDescent="0.35">
      <c r="A223" s="28">
        <v>1</v>
      </c>
      <c r="B223" s="28">
        <v>2</v>
      </c>
      <c r="C223" s="29">
        <v>1</v>
      </c>
      <c r="D223" s="29">
        <v>2</v>
      </c>
      <c r="E223" s="29" t="s">
        <v>866</v>
      </c>
      <c r="F223" s="29">
        <v>189</v>
      </c>
      <c r="G223" s="29" t="s">
        <v>593</v>
      </c>
      <c r="H223" s="27" t="s">
        <v>42</v>
      </c>
      <c r="I223" s="27" t="s">
        <v>42</v>
      </c>
      <c r="J223" s="27" t="s">
        <v>42</v>
      </c>
      <c r="K223" s="27" t="s">
        <v>42</v>
      </c>
      <c r="L223" s="27" t="s">
        <v>54</v>
      </c>
      <c r="M223" s="27" t="s">
        <v>42</v>
      </c>
      <c r="N223" s="27">
        <v>1</v>
      </c>
      <c r="O223" s="27" t="s">
        <v>42</v>
      </c>
      <c r="P223" s="27">
        <v>1</v>
      </c>
      <c r="Q223" s="27">
        <v>0</v>
      </c>
      <c r="R223" s="27" t="s">
        <v>42</v>
      </c>
      <c r="S223" s="27">
        <v>0</v>
      </c>
      <c r="T223" s="27" t="s">
        <v>42</v>
      </c>
      <c r="U223" s="27" t="s">
        <v>42</v>
      </c>
      <c r="V223" s="29">
        <v>8470</v>
      </c>
      <c r="W223" s="29">
        <v>8470</v>
      </c>
      <c r="X223" s="29">
        <v>444</v>
      </c>
      <c r="Y223" s="29">
        <f>336+40</f>
        <v>376</v>
      </c>
      <c r="Z223" s="29">
        <v>41</v>
      </c>
      <c r="AA223" s="29">
        <v>27</v>
      </c>
      <c r="AB223" s="29" t="s">
        <v>42</v>
      </c>
      <c r="AC223" s="29">
        <f t="shared" si="0"/>
        <v>5.2420306965761512</v>
      </c>
      <c r="AD223" s="29" t="s">
        <v>42</v>
      </c>
      <c r="AE223" s="29" t="s">
        <v>42</v>
      </c>
      <c r="AF223" s="29" t="s">
        <v>867</v>
      </c>
      <c r="AG223" s="29"/>
      <c r="AH223" s="29">
        <v>2011</v>
      </c>
      <c r="AI223" s="29">
        <v>0</v>
      </c>
      <c r="AJ223" s="29" t="s">
        <v>594</v>
      </c>
      <c r="AK223" s="29">
        <v>3</v>
      </c>
      <c r="AL223" s="29">
        <v>2</v>
      </c>
      <c r="AM223" s="29" t="s">
        <v>48</v>
      </c>
      <c r="AN223" s="29"/>
      <c r="AO223" s="29"/>
      <c r="AP223" s="29"/>
    </row>
    <row r="224" spans="1:42" s="31" customFormat="1" hidden="1" x14ac:dyDescent="0.35">
      <c r="A224" s="28">
        <v>1</v>
      </c>
      <c r="B224" s="28">
        <v>2</v>
      </c>
      <c r="C224" s="30">
        <v>1</v>
      </c>
      <c r="D224" s="30">
        <v>2</v>
      </c>
      <c r="E224" s="29" t="s">
        <v>866</v>
      </c>
      <c r="F224" s="30">
        <v>31</v>
      </c>
      <c r="G224" s="30" t="s">
        <v>124</v>
      </c>
      <c r="H224" s="30" t="s">
        <v>42</v>
      </c>
      <c r="I224" s="30" t="s">
        <v>42</v>
      </c>
      <c r="J224" s="30" t="s">
        <v>42</v>
      </c>
      <c r="K224" s="30" t="s">
        <v>42</v>
      </c>
      <c r="L224" s="30" t="s">
        <v>54</v>
      </c>
      <c r="M224" s="30" t="s">
        <v>42</v>
      </c>
      <c r="N224" s="30">
        <v>1</v>
      </c>
      <c r="O224" s="30" t="s">
        <v>42</v>
      </c>
      <c r="P224" s="30">
        <v>1</v>
      </c>
      <c r="Q224" s="30">
        <v>0</v>
      </c>
      <c r="R224" s="30" t="s">
        <v>42</v>
      </c>
      <c r="S224" s="30">
        <v>0</v>
      </c>
      <c r="T224" s="30" t="s">
        <v>42</v>
      </c>
      <c r="U224" s="30" t="s">
        <v>42</v>
      </c>
      <c r="V224" s="30">
        <v>12978</v>
      </c>
      <c r="W224" s="30">
        <v>12978</v>
      </c>
      <c r="X224" s="30">
        <v>699</v>
      </c>
      <c r="Y224" s="30">
        <f>552+87</f>
        <v>639</v>
      </c>
      <c r="Z224" s="30">
        <v>55</v>
      </c>
      <c r="AA224" s="30">
        <v>5</v>
      </c>
      <c r="AB224" s="30" t="s">
        <v>42</v>
      </c>
      <c r="AC224" s="29">
        <f t="shared" si="0"/>
        <v>5.3860379103097555</v>
      </c>
      <c r="AD224" s="30" t="s">
        <v>42</v>
      </c>
      <c r="AE224" s="30" t="s">
        <v>42</v>
      </c>
      <c r="AF224" s="30" t="s">
        <v>867</v>
      </c>
      <c r="AG224" s="30"/>
      <c r="AH224" s="30">
        <v>2011</v>
      </c>
      <c r="AI224" s="30">
        <v>0</v>
      </c>
      <c r="AJ224" s="30" t="s">
        <v>134</v>
      </c>
      <c r="AK224" s="30">
        <v>3</v>
      </c>
      <c r="AL224" s="30">
        <v>2</v>
      </c>
      <c r="AM224" s="30" t="s">
        <v>48</v>
      </c>
      <c r="AN224" s="30"/>
      <c r="AO224" s="30"/>
      <c r="AP224" s="30"/>
    </row>
    <row r="225" spans="1:42" s="28" customFormat="1" hidden="1" x14ac:dyDescent="0.3">
      <c r="A225" s="28">
        <v>1</v>
      </c>
      <c r="B225" s="28">
        <v>2</v>
      </c>
      <c r="C225" s="29">
        <v>1</v>
      </c>
      <c r="D225" s="29">
        <v>2</v>
      </c>
      <c r="E225" s="29" t="s">
        <v>866</v>
      </c>
      <c r="F225" s="29">
        <v>127</v>
      </c>
      <c r="G225" s="29" t="s">
        <v>383</v>
      </c>
      <c r="H225" s="29" t="s">
        <v>42</v>
      </c>
      <c r="I225" s="29" t="s">
        <v>42</v>
      </c>
      <c r="J225" s="29" t="s">
        <v>42</v>
      </c>
      <c r="K225" s="29" t="s">
        <v>42</v>
      </c>
      <c r="L225" s="29" t="s">
        <v>54</v>
      </c>
      <c r="M225" s="29" t="s">
        <v>42</v>
      </c>
      <c r="N225" s="29">
        <v>1</v>
      </c>
      <c r="O225" s="29" t="s">
        <v>42</v>
      </c>
      <c r="P225" s="29">
        <v>1</v>
      </c>
      <c r="Q225" s="29">
        <v>0</v>
      </c>
      <c r="R225" s="29" t="s">
        <v>42</v>
      </c>
      <c r="S225" s="29">
        <v>0</v>
      </c>
      <c r="T225" s="29" t="s">
        <v>42</v>
      </c>
      <c r="U225" s="29" t="s">
        <v>42</v>
      </c>
      <c r="V225" s="29">
        <v>12878</v>
      </c>
      <c r="W225" s="29">
        <v>12878</v>
      </c>
      <c r="X225" s="29">
        <v>1200</v>
      </c>
      <c r="Y225" s="29">
        <f>816+189</f>
        <v>1005</v>
      </c>
      <c r="Z225" s="29">
        <v>135</v>
      </c>
      <c r="AA225" s="29">
        <v>60</v>
      </c>
      <c r="AB225" s="29" t="s">
        <v>42</v>
      </c>
      <c r="AC225" s="29">
        <f t="shared" si="0"/>
        <v>9.3182171144587667</v>
      </c>
      <c r="AD225" s="29" t="s">
        <v>42</v>
      </c>
      <c r="AE225" s="29" t="s">
        <v>42</v>
      </c>
      <c r="AF225" s="30" t="s">
        <v>867</v>
      </c>
      <c r="AG225" s="29"/>
      <c r="AH225" s="29">
        <v>2011</v>
      </c>
      <c r="AI225" s="29">
        <v>0</v>
      </c>
      <c r="AJ225" s="29" t="s">
        <v>387</v>
      </c>
      <c r="AK225" s="29">
        <v>3</v>
      </c>
      <c r="AL225" s="29">
        <v>2</v>
      </c>
      <c r="AM225" s="29" t="s">
        <v>48</v>
      </c>
      <c r="AN225" s="29"/>
      <c r="AO225" s="29"/>
      <c r="AP225" s="29"/>
    </row>
    <row r="226" spans="1:42" s="28" customFormat="1" hidden="1" x14ac:dyDescent="0.3">
      <c r="A226" s="28">
        <v>1</v>
      </c>
      <c r="B226" s="28">
        <v>2</v>
      </c>
      <c r="C226" s="29">
        <v>1</v>
      </c>
      <c r="D226" s="29">
        <v>2</v>
      </c>
      <c r="E226" s="29" t="s">
        <v>866</v>
      </c>
      <c r="F226" s="29">
        <v>144</v>
      </c>
      <c r="G226" s="29" t="s">
        <v>435</v>
      </c>
      <c r="H226" s="29" t="s">
        <v>42</v>
      </c>
      <c r="I226" s="29" t="s">
        <v>42</v>
      </c>
      <c r="J226" s="29" t="s">
        <v>42</v>
      </c>
      <c r="K226" s="29" t="s">
        <v>42</v>
      </c>
      <c r="L226" s="29" t="s">
        <v>54</v>
      </c>
      <c r="M226" s="29" t="s">
        <v>42</v>
      </c>
      <c r="N226" s="29">
        <v>1</v>
      </c>
      <c r="O226" s="29" t="s">
        <v>42</v>
      </c>
      <c r="P226" s="29">
        <v>1</v>
      </c>
      <c r="Q226" s="29">
        <v>0</v>
      </c>
      <c r="R226" s="29" t="s">
        <v>42</v>
      </c>
      <c r="S226" s="29">
        <v>0</v>
      </c>
      <c r="T226" s="29" t="s">
        <v>42</v>
      </c>
      <c r="U226" s="29" t="s">
        <v>42</v>
      </c>
      <c r="V226" s="29">
        <v>6319</v>
      </c>
      <c r="W226" s="29">
        <v>6319</v>
      </c>
      <c r="X226" s="29">
        <v>528</v>
      </c>
      <c r="Y226" s="29">
        <f>357+68</f>
        <v>425</v>
      </c>
      <c r="Z226" s="29">
        <v>79</v>
      </c>
      <c r="AA226" s="29">
        <v>24</v>
      </c>
      <c r="AB226" s="29" t="s">
        <v>42</v>
      </c>
      <c r="AC226" s="29">
        <f t="shared" si="0"/>
        <v>8.3557524924829867</v>
      </c>
      <c r="AD226" s="29" t="s">
        <v>42</v>
      </c>
      <c r="AE226" s="29" t="s">
        <v>42</v>
      </c>
      <c r="AF226" s="30" t="s">
        <v>867</v>
      </c>
      <c r="AG226" s="29"/>
      <c r="AH226" s="29">
        <v>2011</v>
      </c>
      <c r="AI226" s="29">
        <v>0</v>
      </c>
      <c r="AJ226" s="29" t="s">
        <v>436</v>
      </c>
      <c r="AK226" s="29">
        <v>3</v>
      </c>
      <c r="AL226" s="29">
        <v>2</v>
      </c>
      <c r="AM226" s="29" t="s">
        <v>48</v>
      </c>
      <c r="AN226" s="29"/>
      <c r="AO226" s="29"/>
      <c r="AP226" s="29"/>
    </row>
    <row r="227" spans="1:42" s="31" customFormat="1" hidden="1" x14ac:dyDescent="0.35">
      <c r="A227" s="28">
        <v>1</v>
      </c>
      <c r="B227" s="28">
        <v>2</v>
      </c>
      <c r="C227" s="30">
        <v>1</v>
      </c>
      <c r="D227" s="30">
        <v>2</v>
      </c>
      <c r="E227" s="29" t="s">
        <v>866</v>
      </c>
      <c r="F227" s="30">
        <v>167</v>
      </c>
      <c r="G227" s="30" t="s">
        <v>507</v>
      </c>
      <c r="H227" s="30" t="s">
        <v>42</v>
      </c>
      <c r="I227" s="30" t="s">
        <v>42</v>
      </c>
      <c r="J227" s="30" t="s">
        <v>42</v>
      </c>
      <c r="K227" s="30" t="s">
        <v>42</v>
      </c>
      <c r="L227" s="30" t="s">
        <v>54</v>
      </c>
      <c r="M227" s="30" t="s">
        <v>42</v>
      </c>
      <c r="N227" s="30">
        <v>1</v>
      </c>
      <c r="O227" s="30" t="s">
        <v>42</v>
      </c>
      <c r="P227" s="30">
        <v>1</v>
      </c>
      <c r="Q227" s="30">
        <v>0</v>
      </c>
      <c r="R227" s="30" t="s">
        <v>42</v>
      </c>
      <c r="S227" s="30">
        <v>0</v>
      </c>
      <c r="T227" s="30" t="s">
        <v>42</v>
      </c>
      <c r="U227" s="30" t="s">
        <v>42</v>
      </c>
      <c r="V227" s="30">
        <v>3554</v>
      </c>
      <c r="W227" s="30">
        <v>3554</v>
      </c>
      <c r="X227" s="30">
        <v>352</v>
      </c>
      <c r="Y227" s="30">
        <f>192+45</f>
        <v>237</v>
      </c>
      <c r="Z227" s="30">
        <v>24</v>
      </c>
      <c r="AA227" s="30">
        <v>13</v>
      </c>
      <c r="AB227" s="30" t="s">
        <v>42</v>
      </c>
      <c r="AC227" s="29">
        <f t="shared" si="0"/>
        <v>9.9043331457512664</v>
      </c>
      <c r="AD227" s="30" t="s">
        <v>42</v>
      </c>
      <c r="AE227" s="30" t="s">
        <v>42</v>
      </c>
      <c r="AF227" s="30" t="s">
        <v>867</v>
      </c>
      <c r="AG227" s="30"/>
      <c r="AH227" s="30">
        <v>2011</v>
      </c>
      <c r="AI227" s="30">
        <v>0</v>
      </c>
      <c r="AJ227" s="30" t="s">
        <v>508</v>
      </c>
      <c r="AK227" s="30">
        <v>3</v>
      </c>
      <c r="AL227" s="30">
        <v>2</v>
      </c>
      <c r="AM227" s="30" t="s">
        <v>48</v>
      </c>
      <c r="AN227" s="30"/>
      <c r="AO227" s="30"/>
      <c r="AP227" s="30"/>
    </row>
    <row r="228" spans="1:42" s="31" customFormat="1" hidden="1" x14ac:dyDescent="0.35">
      <c r="A228" s="28">
        <v>1</v>
      </c>
      <c r="B228" s="28">
        <v>2</v>
      </c>
      <c r="C228" s="30">
        <v>1</v>
      </c>
      <c r="D228" s="30">
        <v>2</v>
      </c>
      <c r="E228" s="29" t="s">
        <v>866</v>
      </c>
      <c r="F228" s="30">
        <v>170</v>
      </c>
      <c r="G228" s="30" t="s">
        <v>516</v>
      </c>
      <c r="H228" s="30" t="s">
        <v>42</v>
      </c>
      <c r="I228" s="30" t="s">
        <v>42</v>
      </c>
      <c r="J228" s="30" t="s">
        <v>42</v>
      </c>
      <c r="K228" s="30" t="s">
        <v>42</v>
      </c>
      <c r="L228" s="30" t="s">
        <v>54</v>
      </c>
      <c r="M228" s="30" t="s">
        <v>42</v>
      </c>
      <c r="N228" s="30">
        <v>1</v>
      </c>
      <c r="O228" s="30" t="s">
        <v>42</v>
      </c>
      <c r="P228" s="30">
        <v>1</v>
      </c>
      <c r="Q228" s="30">
        <v>0</v>
      </c>
      <c r="R228" s="30" t="s">
        <v>42</v>
      </c>
      <c r="S228" s="30">
        <v>0</v>
      </c>
      <c r="T228" s="30" t="s">
        <v>42</v>
      </c>
      <c r="U228" s="30" t="s">
        <v>42</v>
      </c>
      <c r="V228" s="30">
        <v>3751</v>
      </c>
      <c r="W228" s="30">
        <v>3751</v>
      </c>
      <c r="X228" s="30">
        <v>150</v>
      </c>
      <c r="Y228" s="30">
        <f>139+4</f>
        <v>143</v>
      </c>
      <c r="Z228" s="30">
        <v>6</v>
      </c>
      <c r="AA228" s="30">
        <v>1</v>
      </c>
      <c r="AB228" s="30" t="s">
        <v>42</v>
      </c>
      <c r="AC228" s="29">
        <f t="shared" si="0"/>
        <v>3.9989336177019461</v>
      </c>
      <c r="AD228" s="30" t="s">
        <v>42</v>
      </c>
      <c r="AE228" s="30" t="s">
        <v>42</v>
      </c>
      <c r="AF228" s="30" t="s">
        <v>867</v>
      </c>
      <c r="AG228" s="30"/>
      <c r="AH228" s="30">
        <v>2011</v>
      </c>
      <c r="AI228" s="30">
        <v>0</v>
      </c>
      <c r="AJ228" s="30" t="s">
        <v>518</v>
      </c>
      <c r="AK228" s="30">
        <v>3</v>
      </c>
      <c r="AL228" s="30">
        <v>2</v>
      </c>
      <c r="AM228" s="30" t="s">
        <v>48</v>
      </c>
      <c r="AN228" s="30"/>
      <c r="AO228" s="30"/>
      <c r="AP228" s="30"/>
    </row>
  </sheetData>
  <autoFilter ref="A1:AP228" xr:uid="{00000000-0001-0000-0000-000000000000}">
    <filterColumn colId="34">
      <filters>
        <filter val="1"/>
      </filters>
    </filterColumn>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A4395-0DF1-4274-8831-FFDF760709F6}">
  <dimension ref="D14:F16"/>
  <sheetViews>
    <sheetView workbookViewId="0">
      <selection activeCell="H14" sqref="H14"/>
    </sheetView>
  </sheetViews>
  <sheetFormatPr defaultRowHeight="14.5" x14ac:dyDescent="0.35"/>
  <sheetData>
    <row r="14" spans="4:6" x14ac:dyDescent="0.35">
      <c r="F14">
        <f>64/103</f>
        <v>0.62135922330097082</v>
      </c>
    </row>
    <row r="16" spans="4:6" x14ac:dyDescent="0.35">
      <c r="D16">
        <f>582/679</f>
        <v>0.8571428571428571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2"/>
  <sheetViews>
    <sheetView zoomScale="90" zoomScaleNormal="90" workbookViewId="0">
      <pane ySplit="1" topLeftCell="A215" activePane="bottomLeft" state="frozen"/>
      <selection pane="bottomLeft" activeCell="F232" sqref="F232"/>
    </sheetView>
  </sheetViews>
  <sheetFormatPr defaultColWidth="9.1796875" defaultRowHeight="14.5" x14ac:dyDescent="0.35"/>
  <cols>
    <col min="1" max="1" width="8.7265625" style="15" customWidth="1"/>
    <col min="2" max="2" width="37.7265625" style="15" bestFit="1" customWidth="1"/>
    <col min="3" max="3" width="8.7265625" style="15"/>
    <col min="4" max="4" width="9.81640625" style="15" bestFit="1" customWidth="1"/>
    <col min="5" max="5" width="17.1796875" style="15" bestFit="1" customWidth="1"/>
    <col min="6" max="6" width="19.453125" style="15" customWidth="1"/>
    <col min="7" max="7" width="73" style="12" customWidth="1"/>
    <col min="8" max="13" width="8.7265625" style="15" customWidth="1"/>
    <col min="14" max="16384" width="9.1796875" style="16"/>
  </cols>
  <sheetData>
    <row r="1" spans="1:7" s="19" customFormat="1" ht="31" x14ac:dyDescent="0.35">
      <c r="A1" s="18" t="s">
        <v>0</v>
      </c>
      <c r="B1" s="18" t="s">
        <v>652</v>
      </c>
      <c r="C1" s="18" t="s">
        <v>653</v>
      </c>
      <c r="D1" s="18" t="s">
        <v>654</v>
      </c>
      <c r="E1" s="18" t="s">
        <v>655</v>
      </c>
      <c r="F1" s="18" t="s">
        <v>651</v>
      </c>
      <c r="G1" s="18" t="s">
        <v>656</v>
      </c>
    </row>
    <row r="2" spans="1:7" x14ac:dyDescent="0.35">
      <c r="A2" s="15">
        <v>3</v>
      </c>
      <c r="B2" s="15" t="s">
        <v>29</v>
      </c>
      <c r="C2" s="15">
        <v>1</v>
      </c>
      <c r="D2" s="15">
        <v>2</v>
      </c>
      <c r="E2" s="15" t="s">
        <v>660</v>
      </c>
      <c r="F2" s="15" t="s">
        <v>659</v>
      </c>
      <c r="G2" s="12" t="s">
        <v>662</v>
      </c>
    </row>
    <row r="3" spans="1:7" x14ac:dyDescent="0.35">
      <c r="A3" s="15">
        <v>4</v>
      </c>
      <c r="B3" s="15" t="s">
        <v>26</v>
      </c>
      <c r="C3" s="15" t="s">
        <v>66</v>
      </c>
      <c r="D3" s="15" t="s">
        <v>667</v>
      </c>
      <c r="E3" s="15" t="s">
        <v>660</v>
      </c>
      <c r="F3" s="15" t="s">
        <v>659</v>
      </c>
      <c r="G3" s="12" t="s">
        <v>661</v>
      </c>
    </row>
    <row r="4" spans="1:7" x14ac:dyDescent="0.35">
      <c r="A4" s="15">
        <v>5</v>
      </c>
      <c r="B4" s="15" t="s">
        <v>663</v>
      </c>
      <c r="C4" s="15">
        <v>1</v>
      </c>
      <c r="D4" s="15">
        <v>0</v>
      </c>
      <c r="E4" s="15" t="s">
        <v>660</v>
      </c>
      <c r="F4" s="15" t="s">
        <v>659</v>
      </c>
      <c r="G4" s="12" t="s">
        <v>664</v>
      </c>
    </row>
    <row r="5" spans="1:7" x14ac:dyDescent="0.35">
      <c r="A5" s="15">
        <v>5</v>
      </c>
      <c r="B5" s="15" t="s">
        <v>29</v>
      </c>
      <c r="C5" s="15">
        <v>1</v>
      </c>
      <c r="D5" s="15">
        <v>2</v>
      </c>
      <c r="E5" s="15" t="s">
        <v>660</v>
      </c>
      <c r="F5" s="15" t="s">
        <v>659</v>
      </c>
      <c r="G5" s="12" t="s">
        <v>669</v>
      </c>
    </row>
    <row r="6" spans="1:7" x14ac:dyDescent="0.35">
      <c r="A6" s="15">
        <v>5</v>
      </c>
      <c r="B6" s="15" t="s">
        <v>30</v>
      </c>
      <c r="C6" s="15">
        <v>0</v>
      </c>
      <c r="D6" s="15" t="s">
        <v>42</v>
      </c>
      <c r="E6" s="15" t="s">
        <v>660</v>
      </c>
      <c r="F6" s="15" t="s">
        <v>659</v>
      </c>
      <c r="G6" s="12" t="s">
        <v>665</v>
      </c>
    </row>
    <row r="7" spans="1:7" ht="28.5" customHeight="1" x14ac:dyDescent="0.35">
      <c r="A7" s="15">
        <v>5</v>
      </c>
      <c r="B7" s="15" t="s">
        <v>13</v>
      </c>
      <c r="C7" s="15">
        <v>6</v>
      </c>
      <c r="D7" s="15" t="s">
        <v>707</v>
      </c>
      <c r="E7" s="15" t="s">
        <v>660</v>
      </c>
      <c r="F7" s="15" t="s">
        <v>659</v>
      </c>
      <c r="G7" s="12" t="s">
        <v>706</v>
      </c>
    </row>
    <row r="8" spans="1:7" x14ac:dyDescent="0.35">
      <c r="A8" s="15">
        <v>6</v>
      </c>
      <c r="B8" s="15" t="s">
        <v>13</v>
      </c>
      <c r="C8" s="15">
        <v>6</v>
      </c>
      <c r="D8" s="15">
        <v>2</v>
      </c>
      <c r="E8" s="15" t="s">
        <v>660</v>
      </c>
      <c r="F8" s="15" t="s">
        <v>659</v>
      </c>
      <c r="G8" s="12" t="s">
        <v>666</v>
      </c>
    </row>
    <row r="9" spans="1:7" ht="39" x14ac:dyDescent="0.35">
      <c r="A9" s="15">
        <v>6</v>
      </c>
      <c r="B9" s="15" t="s">
        <v>29</v>
      </c>
      <c r="C9" s="15">
        <v>0</v>
      </c>
      <c r="D9" s="15">
        <v>2</v>
      </c>
      <c r="E9" s="15" t="s">
        <v>660</v>
      </c>
      <c r="F9" s="15" t="s">
        <v>659</v>
      </c>
      <c r="G9" s="12" t="s">
        <v>671</v>
      </c>
    </row>
    <row r="10" spans="1:7" ht="26" x14ac:dyDescent="0.35">
      <c r="A10" s="15">
        <v>7</v>
      </c>
      <c r="B10" s="15" t="s">
        <v>13</v>
      </c>
      <c r="C10" s="15">
        <v>3</v>
      </c>
      <c r="D10" s="15">
        <v>2</v>
      </c>
      <c r="E10" s="15" t="s">
        <v>660</v>
      </c>
      <c r="F10" s="15" t="s">
        <v>659</v>
      </c>
      <c r="G10" s="12" t="s">
        <v>670</v>
      </c>
    </row>
    <row r="11" spans="1:7" ht="52" x14ac:dyDescent="0.35">
      <c r="A11" s="15">
        <v>7</v>
      </c>
      <c r="B11" s="15" t="s">
        <v>29</v>
      </c>
      <c r="C11" s="15">
        <v>1</v>
      </c>
      <c r="D11" s="15">
        <v>2</v>
      </c>
      <c r="E11" s="15" t="s">
        <v>660</v>
      </c>
      <c r="F11" s="15" t="s">
        <v>659</v>
      </c>
      <c r="G11" s="12" t="s">
        <v>668</v>
      </c>
    </row>
    <row r="12" spans="1:7" ht="26" x14ac:dyDescent="0.35">
      <c r="A12" s="15">
        <v>9</v>
      </c>
      <c r="B12" s="15" t="s">
        <v>663</v>
      </c>
      <c r="C12" s="15">
        <v>1</v>
      </c>
      <c r="D12" s="15">
        <v>0</v>
      </c>
      <c r="E12" s="15" t="s">
        <v>681</v>
      </c>
      <c r="F12" s="15" t="s">
        <v>659</v>
      </c>
      <c r="G12" s="12" t="s">
        <v>682</v>
      </c>
    </row>
    <row r="13" spans="1:7" x14ac:dyDescent="0.35">
      <c r="A13" s="15">
        <v>9</v>
      </c>
      <c r="B13" s="15" t="s">
        <v>13</v>
      </c>
      <c r="C13" s="15">
        <v>0</v>
      </c>
      <c r="D13" s="15">
        <v>0</v>
      </c>
      <c r="E13" s="15" t="s">
        <v>681</v>
      </c>
      <c r="F13" s="15" t="s">
        <v>659</v>
      </c>
      <c r="G13" s="12" t="s">
        <v>683</v>
      </c>
    </row>
    <row r="14" spans="1:7" ht="26" x14ac:dyDescent="0.35">
      <c r="A14" s="15">
        <v>9</v>
      </c>
      <c r="B14" s="15" t="s">
        <v>30</v>
      </c>
      <c r="C14" s="15">
        <v>0</v>
      </c>
      <c r="D14" s="15" t="s">
        <v>42</v>
      </c>
      <c r="E14" s="15" t="s">
        <v>681</v>
      </c>
      <c r="F14" s="15" t="s">
        <v>659</v>
      </c>
      <c r="G14" s="12" t="s">
        <v>684</v>
      </c>
    </row>
    <row r="15" spans="1:7" x14ac:dyDescent="0.35">
      <c r="A15" s="15">
        <v>10</v>
      </c>
      <c r="B15" s="15" t="s">
        <v>663</v>
      </c>
      <c r="C15" s="15">
        <v>1</v>
      </c>
      <c r="D15" s="15">
        <v>0</v>
      </c>
      <c r="E15" s="15" t="s">
        <v>681</v>
      </c>
      <c r="F15" s="15" t="s">
        <v>659</v>
      </c>
    </row>
    <row r="16" spans="1:7" ht="26" x14ac:dyDescent="0.35">
      <c r="A16" s="15">
        <v>10</v>
      </c>
      <c r="B16" s="15" t="s">
        <v>30</v>
      </c>
      <c r="C16" s="15">
        <v>0</v>
      </c>
      <c r="D16" s="15" t="s">
        <v>42</v>
      </c>
      <c r="E16" s="15" t="s">
        <v>681</v>
      </c>
      <c r="F16" s="15" t="s">
        <v>659</v>
      </c>
      <c r="G16" s="12" t="s">
        <v>684</v>
      </c>
    </row>
    <row r="17" spans="1:7" ht="39" x14ac:dyDescent="0.35">
      <c r="A17" s="15">
        <v>10</v>
      </c>
      <c r="B17" s="15" t="s">
        <v>13</v>
      </c>
      <c r="C17" s="15">
        <v>6</v>
      </c>
      <c r="D17" s="15">
        <v>2</v>
      </c>
      <c r="E17" s="15" t="s">
        <v>681</v>
      </c>
      <c r="F17" s="15" t="s">
        <v>659</v>
      </c>
      <c r="G17" s="12" t="s">
        <v>685</v>
      </c>
    </row>
    <row r="18" spans="1:7" x14ac:dyDescent="0.35">
      <c r="A18" s="15">
        <v>10</v>
      </c>
      <c r="B18" s="15" t="s">
        <v>29</v>
      </c>
      <c r="C18" s="15">
        <v>1</v>
      </c>
      <c r="D18" s="15">
        <v>2</v>
      </c>
      <c r="E18" s="15" t="s">
        <v>681</v>
      </c>
      <c r="F18" s="15" t="s">
        <v>659</v>
      </c>
      <c r="G18" s="12" t="s">
        <v>686</v>
      </c>
    </row>
    <row r="19" spans="1:7" x14ac:dyDescent="0.35">
      <c r="A19" s="15">
        <v>11</v>
      </c>
      <c r="B19" s="15" t="s">
        <v>663</v>
      </c>
      <c r="C19" s="15">
        <v>1</v>
      </c>
      <c r="D19" s="15">
        <v>0</v>
      </c>
      <c r="E19" s="15" t="s">
        <v>681</v>
      </c>
      <c r="F19" s="15" t="s">
        <v>659</v>
      </c>
    </row>
    <row r="20" spans="1:7" x14ac:dyDescent="0.35">
      <c r="A20" s="15">
        <v>11</v>
      </c>
      <c r="B20" s="15" t="s">
        <v>30</v>
      </c>
      <c r="C20" s="15">
        <v>0</v>
      </c>
      <c r="D20" s="15" t="s">
        <v>42</v>
      </c>
      <c r="E20" s="15" t="s">
        <v>681</v>
      </c>
      <c r="F20" s="15" t="s">
        <v>659</v>
      </c>
    </row>
    <row r="21" spans="1:7" ht="52" x14ac:dyDescent="0.35">
      <c r="A21" s="15">
        <v>13</v>
      </c>
      <c r="B21" s="15" t="s">
        <v>13</v>
      </c>
      <c r="C21" s="15">
        <v>6</v>
      </c>
      <c r="D21" s="15">
        <v>1</v>
      </c>
      <c r="E21" s="15" t="s">
        <v>681</v>
      </c>
      <c r="F21" s="15" t="s">
        <v>659</v>
      </c>
      <c r="G21" s="12" t="s">
        <v>687</v>
      </c>
    </row>
    <row r="22" spans="1:7" ht="39" x14ac:dyDescent="0.35">
      <c r="A22" s="15">
        <v>13</v>
      </c>
      <c r="B22" s="15" t="s">
        <v>688</v>
      </c>
      <c r="C22" s="15">
        <v>0</v>
      </c>
      <c r="D22" s="15">
        <v>1</v>
      </c>
      <c r="E22" s="15" t="s">
        <v>681</v>
      </c>
      <c r="F22" s="15" t="s">
        <v>659</v>
      </c>
      <c r="G22" s="12" t="s">
        <v>689</v>
      </c>
    </row>
    <row r="23" spans="1:7" x14ac:dyDescent="0.35">
      <c r="A23" s="15">
        <v>13</v>
      </c>
      <c r="B23" s="15" t="s">
        <v>29</v>
      </c>
      <c r="C23" s="15">
        <v>1</v>
      </c>
      <c r="D23" s="15">
        <v>0</v>
      </c>
      <c r="E23" s="15" t="s">
        <v>681</v>
      </c>
      <c r="F23" s="15" t="s">
        <v>659</v>
      </c>
      <c r="G23" s="12" t="s">
        <v>690</v>
      </c>
    </row>
    <row r="24" spans="1:7" ht="39" x14ac:dyDescent="0.35">
      <c r="A24" s="15">
        <v>14</v>
      </c>
      <c r="B24" s="15" t="s">
        <v>29</v>
      </c>
      <c r="C24" s="15">
        <v>1</v>
      </c>
      <c r="D24" s="15">
        <v>2</v>
      </c>
      <c r="E24" s="15" t="s">
        <v>681</v>
      </c>
      <c r="F24" s="15" t="s">
        <v>659</v>
      </c>
      <c r="G24" s="12" t="s">
        <v>691</v>
      </c>
    </row>
    <row r="25" spans="1:7" ht="26" x14ac:dyDescent="0.35">
      <c r="A25" s="15">
        <v>16</v>
      </c>
      <c r="B25" s="15" t="s">
        <v>29</v>
      </c>
      <c r="C25" s="15">
        <v>0</v>
      </c>
      <c r="D25" s="15">
        <v>3</v>
      </c>
      <c r="E25" s="15" t="s">
        <v>681</v>
      </c>
      <c r="F25" s="15" t="s">
        <v>659</v>
      </c>
      <c r="G25" s="12" t="s">
        <v>692</v>
      </c>
    </row>
    <row r="26" spans="1:7" ht="26" x14ac:dyDescent="0.35">
      <c r="A26" s="15">
        <v>16</v>
      </c>
      <c r="B26" s="15" t="s">
        <v>13</v>
      </c>
      <c r="C26" s="15">
        <v>6</v>
      </c>
      <c r="D26" s="15">
        <v>4</v>
      </c>
      <c r="E26" s="15" t="s">
        <v>681</v>
      </c>
      <c r="F26" s="15" t="s">
        <v>659</v>
      </c>
      <c r="G26" s="12" t="s">
        <v>693</v>
      </c>
    </row>
    <row r="27" spans="1:7" x14ac:dyDescent="0.35">
      <c r="A27" s="15">
        <v>16</v>
      </c>
      <c r="B27" s="15" t="s">
        <v>663</v>
      </c>
      <c r="C27" s="15">
        <v>1</v>
      </c>
      <c r="D27" s="15">
        <v>0</v>
      </c>
      <c r="E27" s="15" t="s">
        <v>681</v>
      </c>
      <c r="F27" s="15" t="s">
        <v>659</v>
      </c>
      <c r="G27" s="12" t="s">
        <v>694</v>
      </c>
    </row>
    <row r="28" spans="1:7" x14ac:dyDescent="0.35">
      <c r="A28" s="15">
        <v>16</v>
      </c>
      <c r="B28" s="15" t="s">
        <v>688</v>
      </c>
      <c r="C28" s="15">
        <v>0</v>
      </c>
      <c r="D28" s="15" t="s">
        <v>42</v>
      </c>
      <c r="E28" s="15" t="s">
        <v>681</v>
      </c>
      <c r="F28" s="15" t="s">
        <v>659</v>
      </c>
    </row>
    <row r="29" spans="1:7" ht="65" x14ac:dyDescent="0.35">
      <c r="A29" s="15">
        <v>56</v>
      </c>
      <c r="B29" s="15" t="s">
        <v>29</v>
      </c>
      <c r="C29" s="15">
        <v>1</v>
      </c>
      <c r="D29" s="15">
        <v>4</v>
      </c>
      <c r="E29" s="15" t="s">
        <v>681</v>
      </c>
      <c r="F29" s="15" t="s">
        <v>659</v>
      </c>
      <c r="G29" s="12" t="s">
        <v>695</v>
      </c>
    </row>
    <row r="30" spans="1:7" x14ac:dyDescent="0.35">
      <c r="A30" s="15">
        <v>56</v>
      </c>
      <c r="B30" s="15" t="s">
        <v>688</v>
      </c>
      <c r="C30" s="15">
        <v>0</v>
      </c>
      <c r="D30" s="15">
        <v>1</v>
      </c>
      <c r="E30" s="15" t="s">
        <v>681</v>
      </c>
      <c r="F30" s="15" t="s">
        <v>659</v>
      </c>
    </row>
    <row r="31" spans="1:7" ht="39" x14ac:dyDescent="0.35">
      <c r="A31" s="15">
        <v>59</v>
      </c>
      <c r="B31" s="15" t="s">
        <v>13</v>
      </c>
      <c r="C31" s="15">
        <v>6</v>
      </c>
      <c r="D31" s="15">
        <v>1</v>
      </c>
      <c r="E31" s="15" t="s">
        <v>681</v>
      </c>
      <c r="F31" s="15" t="s">
        <v>659</v>
      </c>
      <c r="G31" s="12" t="s">
        <v>696</v>
      </c>
    </row>
    <row r="32" spans="1:7" ht="39" x14ac:dyDescent="0.35">
      <c r="A32" s="15">
        <v>59</v>
      </c>
      <c r="B32" s="15" t="s">
        <v>29</v>
      </c>
      <c r="C32" s="15">
        <v>1</v>
      </c>
      <c r="D32" s="15">
        <v>3</v>
      </c>
      <c r="E32" s="15" t="s">
        <v>681</v>
      </c>
      <c r="F32" s="15" t="s">
        <v>659</v>
      </c>
      <c r="G32" s="12" t="s">
        <v>697</v>
      </c>
    </row>
    <row r="33" spans="1:7" x14ac:dyDescent="0.35">
      <c r="A33" s="15">
        <v>61</v>
      </c>
      <c r="B33" s="15" t="s">
        <v>11</v>
      </c>
      <c r="C33" s="15">
        <v>9</v>
      </c>
      <c r="D33" s="15">
        <v>1</v>
      </c>
      <c r="E33" s="15" t="s">
        <v>698</v>
      </c>
      <c r="F33" s="15" t="s">
        <v>659</v>
      </c>
    </row>
    <row r="34" spans="1:7" x14ac:dyDescent="0.35">
      <c r="A34" s="15">
        <v>61</v>
      </c>
      <c r="B34" s="15" t="s">
        <v>13</v>
      </c>
      <c r="C34" s="15">
        <v>4</v>
      </c>
      <c r="D34" s="15" t="s">
        <v>699</v>
      </c>
      <c r="E34" s="15" t="s">
        <v>698</v>
      </c>
      <c r="F34" s="15" t="s">
        <v>659</v>
      </c>
      <c r="G34" s="12" t="s">
        <v>700</v>
      </c>
    </row>
    <row r="35" spans="1:7" ht="26" x14ac:dyDescent="0.35">
      <c r="A35" s="15">
        <v>61</v>
      </c>
      <c r="B35" s="15" t="s">
        <v>688</v>
      </c>
      <c r="C35" s="15">
        <v>0</v>
      </c>
      <c r="D35" s="15">
        <v>1</v>
      </c>
      <c r="E35" s="15" t="s">
        <v>698</v>
      </c>
      <c r="F35" s="15" t="s">
        <v>659</v>
      </c>
      <c r="G35" s="12" t="s">
        <v>701</v>
      </c>
    </row>
    <row r="36" spans="1:7" x14ac:dyDescent="0.35">
      <c r="A36" s="15">
        <v>62</v>
      </c>
      <c r="B36" s="15" t="s">
        <v>29</v>
      </c>
      <c r="C36" s="15">
        <v>0</v>
      </c>
      <c r="D36" s="15">
        <v>3</v>
      </c>
      <c r="E36" s="15" t="s">
        <v>698</v>
      </c>
      <c r="F36" s="15" t="s">
        <v>659</v>
      </c>
      <c r="G36" s="12" t="s">
        <v>702</v>
      </c>
    </row>
    <row r="37" spans="1:7" ht="26" x14ac:dyDescent="0.35">
      <c r="A37" s="15">
        <v>63</v>
      </c>
      <c r="B37" s="15" t="s">
        <v>13</v>
      </c>
      <c r="C37" s="15">
        <v>0</v>
      </c>
      <c r="D37" s="15" t="s">
        <v>703</v>
      </c>
      <c r="E37" s="15" t="s">
        <v>698</v>
      </c>
      <c r="F37" s="15" t="s">
        <v>659</v>
      </c>
      <c r="G37" s="12" t="s">
        <v>704</v>
      </c>
    </row>
    <row r="38" spans="1:7" ht="52" x14ac:dyDescent="0.35">
      <c r="A38" s="15">
        <v>63</v>
      </c>
      <c r="B38" s="15" t="s">
        <v>29</v>
      </c>
      <c r="C38" s="15">
        <v>1</v>
      </c>
      <c r="D38" s="15">
        <v>3</v>
      </c>
      <c r="E38" s="15" t="s">
        <v>698</v>
      </c>
      <c r="F38" s="15" t="s">
        <v>659</v>
      </c>
      <c r="G38" s="12" t="s">
        <v>705</v>
      </c>
    </row>
    <row r="39" spans="1:7" x14ac:dyDescent="0.35">
      <c r="A39" s="15">
        <v>67</v>
      </c>
      <c r="B39" s="15" t="s">
        <v>663</v>
      </c>
      <c r="C39" s="15">
        <v>1</v>
      </c>
      <c r="D39" s="15">
        <v>0</v>
      </c>
      <c r="E39" s="15" t="s">
        <v>708</v>
      </c>
      <c r="F39" s="15" t="s">
        <v>659</v>
      </c>
    </row>
    <row r="40" spans="1:7" ht="52" x14ac:dyDescent="0.35">
      <c r="A40" s="15">
        <v>67</v>
      </c>
      <c r="B40" s="15" t="s">
        <v>13</v>
      </c>
      <c r="C40" s="15">
        <v>6</v>
      </c>
      <c r="D40" s="15" t="s">
        <v>707</v>
      </c>
      <c r="E40" s="15" t="s">
        <v>708</v>
      </c>
      <c r="F40" s="15" t="s">
        <v>659</v>
      </c>
      <c r="G40" s="12" t="s">
        <v>709</v>
      </c>
    </row>
    <row r="41" spans="1:7" ht="26" x14ac:dyDescent="0.35">
      <c r="A41" s="15">
        <v>67</v>
      </c>
      <c r="B41" s="15" t="s">
        <v>29</v>
      </c>
      <c r="C41" s="15">
        <v>1</v>
      </c>
      <c r="D41" s="15">
        <v>2</v>
      </c>
      <c r="E41" s="15" t="s">
        <v>708</v>
      </c>
      <c r="F41" s="15" t="s">
        <v>659</v>
      </c>
      <c r="G41" s="12" t="s">
        <v>710</v>
      </c>
    </row>
    <row r="42" spans="1:7" x14ac:dyDescent="0.35">
      <c r="A42" s="15">
        <v>67</v>
      </c>
      <c r="B42" s="15" t="s">
        <v>688</v>
      </c>
      <c r="C42" s="15">
        <v>0</v>
      </c>
      <c r="D42" s="15" t="s">
        <v>42</v>
      </c>
      <c r="E42" s="15" t="s">
        <v>708</v>
      </c>
      <c r="F42" s="15" t="s">
        <v>659</v>
      </c>
    </row>
    <row r="43" spans="1:7" x14ac:dyDescent="0.35">
      <c r="A43" s="15">
        <v>69</v>
      </c>
      <c r="B43" s="15" t="s">
        <v>663</v>
      </c>
      <c r="C43" s="15">
        <v>1</v>
      </c>
      <c r="D43" s="15">
        <v>0</v>
      </c>
      <c r="E43" s="15" t="s">
        <v>708</v>
      </c>
      <c r="F43" s="15" t="s">
        <v>659</v>
      </c>
      <c r="G43" s="12" t="s">
        <v>711</v>
      </c>
    </row>
    <row r="44" spans="1:7" x14ac:dyDescent="0.35">
      <c r="A44" s="15">
        <v>70</v>
      </c>
      <c r="B44" s="15" t="s">
        <v>8</v>
      </c>
      <c r="C44" s="15">
        <v>1</v>
      </c>
      <c r="D44" s="15">
        <v>0</v>
      </c>
      <c r="E44" s="15" t="s">
        <v>708</v>
      </c>
      <c r="F44" s="15" t="s">
        <v>659</v>
      </c>
      <c r="G44" s="12" t="s">
        <v>712</v>
      </c>
    </row>
    <row r="45" spans="1:7" ht="39" x14ac:dyDescent="0.35">
      <c r="A45" s="15">
        <v>70</v>
      </c>
      <c r="B45" s="15" t="s">
        <v>11</v>
      </c>
      <c r="C45" s="15">
        <v>9</v>
      </c>
      <c r="D45" s="15">
        <v>1</v>
      </c>
      <c r="E45" s="15" t="s">
        <v>708</v>
      </c>
      <c r="F45" s="15" t="s">
        <v>659</v>
      </c>
      <c r="G45" s="12" t="s">
        <v>696</v>
      </c>
    </row>
    <row r="46" spans="1:7" ht="39" x14ac:dyDescent="0.35">
      <c r="A46" s="15">
        <v>72</v>
      </c>
      <c r="B46" s="15" t="s">
        <v>13</v>
      </c>
      <c r="C46" s="15">
        <v>6</v>
      </c>
      <c r="D46" s="15">
        <v>1</v>
      </c>
      <c r="E46" s="15" t="s">
        <v>708</v>
      </c>
      <c r="F46" s="15" t="s">
        <v>659</v>
      </c>
      <c r="G46" s="12" t="s">
        <v>697</v>
      </c>
    </row>
    <row r="47" spans="1:7" ht="39" x14ac:dyDescent="0.35">
      <c r="A47" s="15">
        <v>72</v>
      </c>
      <c r="B47" s="15" t="s">
        <v>29</v>
      </c>
      <c r="C47" s="15">
        <v>1</v>
      </c>
      <c r="D47" s="15">
        <v>3</v>
      </c>
      <c r="E47" s="15" t="s">
        <v>708</v>
      </c>
      <c r="F47" s="15" t="s">
        <v>659</v>
      </c>
      <c r="G47" s="12" t="s">
        <v>696</v>
      </c>
    </row>
    <row r="48" spans="1:7" ht="39" x14ac:dyDescent="0.35">
      <c r="A48" s="15">
        <v>91</v>
      </c>
      <c r="B48" s="15" t="s">
        <v>13</v>
      </c>
      <c r="C48" s="15">
        <v>6</v>
      </c>
      <c r="D48" s="15">
        <v>1</v>
      </c>
      <c r="E48" s="15" t="s">
        <v>708</v>
      </c>
      <c r="F48" s="15" t="s">
        <v>659</v>
      </c>
      <c r="G48" s="12" t="s">
        <v>697</v>
      </c>
    </row>
    <row r="49" spans="1:7" ht="39" x14ac:dyDescent="0.35">
      <c r="A49" s="15">
        <v>91</v>
      </c>
      <c r="B49" s="15" t="s">
        <v>29</v>
      </c>
      <c r="C49" s="15">
        <v>1</v>
      </c>
      <c r="D49" s="15">
        <v>3</v>
      </c>
      <c r="E49" s="15" t="s">
        <v>708</v>
      </c>
      <c r="F49" s="15" t="s">
        <v>659</v>
      </c>
      <c r="G49" s="12" t="s">
        <v>696</v>
      </c>
    </row>
    <row r="50" spans="1:7" ht="39" x14ac:dyDescent="0.35">
      <c r="A50" s="15">
        <v>92</v>
      </c>
      <c r="B50" s="15" t="s">
        <v>13</v>
      </c>
      <c r="C50" s="15">
        <v>6</v>
      </c>
      <c r="D50" s="15">
        <v>1</v>
      </c>
      <c r="E50" s="15" t="s">
        <v>708</v>
      </c>
      <c r="F50" s="15" t="s">
        <v>659</v>
      </c>
      <c r="G50" s="12" t="s">
        <v>697</v>
      </c>
    </row>
    <row r="51" spans="1:7" ht="39" x14ac:dyDescent="0.35">
      <c r="A51" s="15">
        <v>92</v>
      </c>
      <c r="B51" s="15" t="s">
        <v>29</v>
      </c>
      <c r="C51" s="15">
        <v>1</v>
      </c>
      <c r="D51" s="15">
        <v>3</v>
      </c>
      <c r="E51" s="15" t="s">
        <v>708</v>
      </c>
      <c r="F51" s="15" t="s">
        <v>659</v>
      </c>
      <c r="G51" s="12" t="s">
        <v>696</v>
      </c>
    </row>
    <row r="52" spans="1:7" ht="39" x14ac:dyDescent="0.35">
      <c r="A52" s="15">
        <v>119</v>
      </c>
      <c r="B52" s="15" t="s">
        <v>13</v>
      </c>
      <c r="C52" s="15">
        <v>6</v>
      </c>
      <c r="D52" s="15">
        <v>1</v>
      </c>
      <c r="E52" s="15" t="s">
        <v>708</v>
      </c>
      <c r="F52" s="15" t="s">
        <v>659</v>
      </c>
      <c r="G52" s="12" t="s">
        <v>697</v>
      </c>
    </row>
    <row r="53" spans="1:7" ht="39" x14ac:dyDescent="0.35">
      <c r="A53" s="15">
        <v>119</v>
      </c>
      <c r="B53" s="15" t="s">
        <v>29</v>
      </c>
      <c r="C53" s="15">
        <v>1</v>
      </c>
      <c r="D53" s="15">
        <v>3</v>
      </c>
      <c r="E53" s="15" t="s">
        <v>708</v>
      </c>
      <c r="F53" s="15" t="s">
        <v>659</v>
      </c>
      <c r="G53" s="12" t="s">
        <v>696</v>
      </c>
    </row>
    <row r="54" spans="1:7" ht="39" x14ac:dyDescent="0.35">
      <c r="A54" s="15">
        <v>158</v>
      </c>
      <c r="B54" s="15" t="s">
        <v>13</v>
      </c>
      <c r="C54" s="15">
        <v>6</v>
      </c>
      <c r="D54" s="15">
        <v>1</v>
      </c>
      <c r="E54" s="15" t="s">
        <v>708</v>
      </c>
      <c r="F54" s="15" t="s">
        <v>659</v>
      </c>
      <c r="G54" s="12" t="s">
        <v>697</v>
      </c>
    </row>
    <row r="55" spans="1:7" ht="39" x14ac:dyDescent="0.35">
      <c r="A55" s="15">
        <v>158</v>
      </c>
      <c r="B55" s="15" t="s">
        <v>29</v>
      </c>
      <c r="C55" s="15">
        <v>1</v>
      </c>
      <c r="D55" s="15">
        <v>3</v>
      </c>
      <c r="E55" s="15" t="s">
        <v>708</v>
      </c>
      <c r="F55" s="15" t="s">
        <v>659</v>
      </c>
      <c r="G55" s="12" t="s">
        <v>696</v>
      </c>
    </row>
    <row r="56" spans="1:7" ht="39" x14ac:dyDescent="0.35">
      <c r="A56" s="15">
        <v>205</v>
      </c>
      <c r="B56" s="15" t="s">
        <v>13</v>
      </c>
      <c r="C56" s="15">
        <v>6</v>
      </c>
      <c r="D56" s="15">
        <v>1</v>
      </c>
      <c r="E56" s="15" t="s">
        <v>708</v>
      </c>
      <c r="F56" s="15" t="s">
        <v>659</v>
      </c>
      <c r="G56" s="12" t="s">
        <v>697</v>
      </c>
    </row>
    <row r="57" spans="1:7" ht="39" x14ac:dyDescent="0.35">
      <c r="A57" s="15">
        <v>205</v>
      </c>
      <c r="B57" s="15" t="s">
        <v>29</v>
      </c>
      <c r="C57" s="15">
        <v>1</v>
      </c>
      <c r="D57" s="15">
        <v>3</v>
      </c>
      <c r="E57" s="15" t="s">
        <v>708</v>
      </c>
      <c r="F57" s="15" t="s">
        <v>659</v>
      </c>
      <c r="G57" s="12" t="s">
        <v>696</v>
      </c>
    </row>
    <row r="58" spans="1:7" x14ac:dyDescent="0.35">
      <c r="A58" s="15">
        <v>76</v>
      </c>
      <c r="B58" s="15" t="s">
        <v>10</v>
      </c>
      <c r="C58" s="15">
        <v>1</v>
      </c>
      <c r="D58" s="15">
        <v>0</v>
      </c>
      <c r="E58" s="15" t="s">
        <v>708</v>
      </c>
      <c r="F58" s="15" t="s">
        <v>659</v>
      </c>
    </row>
    <row r="59" spans="1:7" ht="26" x14ac:dyDescent="0.35">
      <c r="A59" s="15">
        <v>76</v>
      </c>
      <c r="B59" s="15" t="s">
        <v>13</v>
      </c>
      <c r="C59" s="15">
        <v>6</v>
      </c>
      <c r="D59" s="15" t="s">
        <v>714</v>
      </c>
      <c r="E59" s="15" t="s">
        <v>708</v>
      </c>
      <c r="F59" s="15" t="s">
        <v>659</v>
      </c>
      <c r="G59" s="12" t="s">
        <v>715</v>
      </c>
    </row>
    <row r="60" spans="1:7" ht="65" x14ac:dyDescent="0.35">
      <c r="A60" s="15">
        <v>80</v>
      </c>
      <c r="B60" s="15" t="s">
        <v>10</v>
      </c>
      <c r="C60" s="15">
        <v>0</v>
      </c>
      <c r="D60" s="15">
        <v>1</v>
      </c>
      <c r="E60" s="15" t="s">
        <v>708</v>
      </c>
      <c r="F60" s="15" t="s">
        <v>659</v>
      </c>
      <c r="G60" s="12" t="s">
        <v>716</v>
      </c>
    </row>
    <row r="61" spans="1:7" ht="39" x14ac:dyDescent="0.35">
      <c r="A61" s="15">
        <v>80</v>
      </c>
      <c r="B61" s="15" t="s">
        <v>13</v>
      </c>
      <c r="C61" s="15">
        <v>1</v>
      </c>
      <c r="D61" s="15" t="s">
        <v>717</v>
      </c>
      <c r="E61" s="15" t="s">
        <v>708</v>
      </c>
      <c r="F61" s="15" t="s">
        <v>659</v>
      </c>
      <c r="G61" s="12" t="s">
        <v>718</v>
      </c>
    </row>
    <row r="62" spans="1:7" ht="39" x14ac:dyDescent="0.35">
      <c r="A62" s="15">
        <v>80</v>
      </c>
      <c r="B62" s="15" t="s">
        <v>29</v>
      </c>
      <c r="C62" s="15">
        <v>0</v>
      </c>
      <c r="D62" s="15">
        <v>3</v>
      </c>
      <c r="E62" s="15" t="s">
        <v>708</v>
      </c>
      <c r="F62" s="15" t="s">
        <v>659</v>
      </c>
      <c r="G62" s="12" t="s">
        <v>719</v>
      </c>
    </row>
    <row r="63" spans="1:7" x14ac:dyDescent="0.35">
      <c r="A63" s="15">
        <v>80</v>
      </c>
      <c r="B63" s="15" t="s">
        <v>688</v>
      </c>
      <c r="C63" s="15" t="s">
        <v>42</v>
      </c>
      <c r="D63" s="15">
        <v>4</v>
      </c>
      <c r="E63" s="15" t="s">
        <v>708</v>
      </c>
      <c r="F63" s="15" t="s">
        <v>659</v>
      </c>
    </row>
    <row r="64" spans="1:7" x14ac:dyDescent="0.35">
      <c r="A64" s="15">
        <v>117</v>
      </c>
      <c r="B64" s="15" t="s">
        <v>10</v>
      </c>
      <c r="C64" s="15">
        <v>0</v>
      </c>
      <c r="D64" s="15">
        <v>1</v>
      </c>
      <c r="E64" s="15" t="s">
        <v>708</v>
      </c>
      <c r="F64" s="15" t="s">
        <v>659</v>
      </c>
      <c r="G64" s="12" t="s">
        <v>721</v>
      </c>
    </row>
    <row r="65" spans="1:7" x14ac:dyDescent="0.35">
      <c r="A65" s="15">
        <v>117</v>
      </c>
      <c r="B65" s="15" t="s">
        <v>13</v>
      </c>
      <c r="C65" s="15">
        <v>1</v>
      </c>
      <c r="D65" s="15" t="s">
        <v>717</v>
      </c>
      <c r="E65" s="15" t="s">
        <v>708</v>
      </c>
      <c r="F65" s="15" t="s">
        <v>659</v>
      </c>
      <c r="G65" s="12" t="s">
        <v>721</v>
      </c>
    </row>
    <row r="66" spans="1:7" x14ac:dyDescent="0.35">
      <c r="A66" s="15">
        <v>117</v>
      </c>
      <c r="B66" s="15" t="s">
        <v>29</v>
      </c>
      <c r="C66" s="15">
        <v>0</v>
      </c>
      <c r="D66" s="15">
        <v>3</v>
      </c>
      <c r="E66" s="15" t="s">
        <v>708</v>
      </c>
      <c r="F66" s="15" t="s">
        <v>659</v>
      </c>
    </row>
    <row r="67" spans="1:7" x14ac:dyDescent="0.35">
      <c r="A67" s="15">
        <v>117</v>
      </c>
      <c r="B67" s="15" t="s">
        <v>688</v>
      </c>
      <c r="C67" s="15" t="s">
        <v>42</v>
      </c>
      <c r="D67" s="15">
        <v>4</v>
      </c>
      <c r="E67" s="15" t="s">
        <v>708</v>
      </c>
      <c r="F67" s="15" t="s">
        <v>659</v>
      </c>
    </row>
    <row r="68" spans="1:7" x14ac:dyDescent="0.35">
      <c r="A68" s="15">
        <v>85</v>
      </c>
      <c r="B68" s="15" t="s">
        <v>10</v>
      </c>
      <c r="C68" s="15">
        <v>0</v>
      </c>
      <c r="D68" s="15">
        <v>1</v>
      </c>
      <c r="E68" s="15" t="s">
        <v>708</v>
      </c>
      <c r="F68" s="15" t="s">
        <v>659</v>
      </c>
      <c r="G68" s="12" t="s">
        <v>721</v>
      </c>
    </row>
    <row r="69" spans="1:7" x14ac:dyDescent="0.35">
      <c r="A69" s="15">
        <v>85</v>
      </c>
      <c r="B69" s="15" t="s">
        <v>13</v>
      </c>
      <c r="C69" s="15">
        <v>1</v>
      </c>
      <c r="D69" s="15" t="s">
        <v>717</v>
      </c>
      <c r="E69" s="15" t="s">
        <v>708</v>
      </c>
      <c r="F69" s="15" t="s">
        <v>659</v>
      </c>
      <c r="G69" s="12" t="s">
        <v>721</v>
      </c>
    </row>
    <row r="70" spans="1:7" x14ac:dyDescent="0.35">
      <c r="A70" s="15">
        <v>85</v>
      </c>
      <c r="B70" s="15" t="s">
        <v>29</v>
      </c>
      <c r="C70" s="15">
        <v>0</v>
      </c>
      <c r="D70" s="15">
        <v>3</v>
      </c>
      <c r="E70" s="15" t="s">
        <v>708</v>
      </c>
      <c r="F70" s="15" t="s">
        <v>659</v>
      </c>
    </row>
    <row r="71" spans="1:7" x14ac:dyDescent="0.35">
      <c r="A71" s="15">
        <v>85</v>
      </c>
      <c r="B71" s="15" t="s">
        <v>688</v>
      </c>
      <c r="C71" s="15" t="s">
        <v>42</v>
      </c>
      <c r="D71" s="15">
        <v>4</v>
      </c>
      <c r="E71" s="15" t="s">
        <v>708</v>
      </c>
      <c r="F71" s="15" t="s">
        <v>659</v>
      </c>
    </row>
    <row r="72" spans="1:7" x14ac:dyDescent="0.35">
      <c r="A72" s="15">
        <v>118</v>
      </c>
      <c r="B72" s="15" t="s">
        <v>10</v>
      </c>
      <c r="C72" s="15">
        <v>0</v>
      </c>
      <c r="D72" s="15">
        <v>1</v>
      </c>
      <c r="E72" s="15" t="s">
        <v>708</v>
      </c>
      <c r="F72" s="15" t="s">
        <v>659</v>
      </c>
      <c r="G72" s="12" t="s">
        <v>721</v>
      </c>
    </row>
    <row r="73" spans="1:7" x14ac:dyDescent="0.35">
      <c r="A73" s="15">
        <v>118</v>
      </c>
      <c r="B73" s="15" t="s">
        <v>13</v>
      </c>
      <c r="C73" s="15">
        <v>1</v>
      </c>
      <c r="D73" s="15" t="s">
        <v>717</v>
      </c>
      <c r="E73" s="15" t="s">
        <v>708</v>
      </c>
      <c r="F73" s="15" t="s">
        <v>659</v>
      </c>
      <c r="G73" s="12" t="s">
        <v>721</v>
      </c>
    </row>
    <row r="74" spans="1:7" x14ac:dyDescent="0.35">
      <c r="A74" s="15">
        <v>118</v>
      </c>
      <c r="B74" s="15" t="s">
        <v>29</v>
      </c>
      <c r="C74" s="15">
        <v>0</v>
      </c>
      <c r="D74" s="15">
        <v>3</v>
      </c>
      <c r="E74" s="15" t="s">
        <v>708</v>
      </c>
      <c r="F74" s="15" t="s">
        <v>659</v>
      </c>
    </row>
    <row r="75" spans="1:7" x14ac:dyDescent="0.35">
      <c r="A75" s="15">
        <v>118</v>
      </c>
      <c r="B75" s="15" t="s">
        <v>688</v>
      </c>
      <c r="C75" s="15" t="s">
        <v>42</v>
      </c>
      <c r="D75" s="15">
        <v>4</v>
      </c>
      <c r="E75" s="15" t="s">
        <v>708</v>
      </c>
      <c r="F75" s="15" t="s">
        <v>659</v>
      </c>
    </row>
    <row r="76" spans="1:7" x14ac:dyDescent="0.35">
      <c r="A76" s="15">
        <v>82</v>
      </c>
      <c r="B76" s="15" t="s">
        <v>29</v>
      </c>
      <c r="C76" s="15">
        <v>0</v>
      </c>
      <c r="D76" s="15">
        <v>3</v>
      </c>
      <c r="E76" s="15" t="s">
        <v>708</v>
      </c>
      <c r="F76" s="15" t="s">
        <v>659</v>
      </c>
      <c r="G76" s="12" t="s">
        <v>723</v>
      </c>
    </row>
    <row r="77" spans="1:7" ht="39" x14ac:dyDescent="0.35">
      <c r="A77" s="15">
        <v>8</v>
      </c>
      <c r="B77" s="15" t="s">
        <v>10</v>
      </c>
      <c r="C77" s="15">
        <v>0</v>
      </c>
      <c r="D77" s="15">
        <v>1</v>
      </c>
      <c r="E77" s="15" t="s">
        <v>724</v>
      </c>
      <c r="F77" s="15" t="s">
        <v>659</v>
      </c>
      <c r="G77" s="12" t="s">
        <v>725</v>
      </c>
    </row>
    <row r="78" spans="1:7" ht="26" x14ac:dyDescent="0.35">
      <c r="A78" s="15">
        <v>8</v>
      </c>
      <c r="B78" s="15" t="s">
        <v>11</v>
      </c>
      <c r="C78" s="15">
        <v>0</v>
      </c>
      <c r="D78" s="15">
        <v>1</v>
      </c>
      <c r="E78" s="15" t="s">
        <v>724</v>
      </c>
      <c r="F78" s="15" t="s">
        <v>659</v>
      </c>
      <c r="G78" s="12" t="s">
        <v>726</v>
      </c>
    </row>
    <row r="79" spans="1:7" ht="26" x14ac:dyDescent="0.35">
      <c r="A79" s="15">
        <v>8</v>
      </c>
      <c r="B79" s="15" t="s">
        <v>13</v>
      </c>
      <c r="C79" s="15">
        <v>6</v>
      </c>
      <c r="D79" s="15">
        <v>4</v>
      </c>
      <c r="E79" s="15" t="s">
        <v>724</v>
      </c>
      <c r="F79" s="15" t="s">
        <v>659</v>
      </c>
      <c r="G79" s="12" t="s">
        <v>727</v>
      </c>
    </row>
    <row r="80" spans="1:7" x14ac:dyDescent="0.35">
      <c r="A80" s="15">
        <v>8</v>
      </c>
      <c r="B80" s="15" t="s">
        <v>29</v>
      </c>
      <c r="C80" s="15">
        <v>1</v>
      </c>
      <c r="D80" s="15">
        <v>2</v>
      </c>
      <c r="E80" s="15" t="s">
        <v>724</v>
      </c>
      <c r="F80" s="15" t="s">
        <v>659</v>
      </c>
      <c r="G80" s="12" t="s">
        <v>723</v>
      </c>
    </row>
    <row r="81" spans="1:7" ht="39" x14ac:dyDescent="0.35">
      <c r="A81" s="15">
        <v>8</v>
      </c>
      <c r="B81" s="15" t="s">
        <v>688</v>
      </c>
      <c r="C81" s="15" t="s">
        <v>42</v>
      </c>
      <c r="D81" s="15">
        <v>4</v>
      </c>
      <c r="E81" s="15" t="s">
        <v>724</v>
      </c>
      <c r="F81" s="15" t="s">
        <v>659</v>
      </c>
      <c r="G81" s="12" t="s">
        <v>725</v>
      </c>
    </row>
    <row r="82" spans="1:7" x14ac:dyDescent="0.35">
      <c r="A82" s="15">
        <v>58</v>
      </c>
      <c r="B82" s="15" t="s">
        <v>10</v>
      </c>
      <c r="C82" s="15">
        <v>0</v>
      </c>
      <c r="D82" s="15">
        <v>1</v>
      </c>
      <c r="E82" s="15" t="s">
        <v>724</v>
      </c>
      <c r="F82" s="15" t="s">
        <v>659</v>
      </c>
      <c r="G82" s="12" t="s">
        <v>728</v>
      </c>
    </row>
    <row r="83" spans="1:7" ht="26" x14ac:dyDescent="0.35">
      <c r="A83" s="15">
        <v>58</v>
      </c>
      <c r="B83" s="15" t="s">
        <v>13</v>
      </c>
      <c r="C83" s="15">
        <v>3</v>
      </c>
      <c r="D83" s="15" t="s">
        <v>717</v>
      </c>
      <c r="E83" s="15" t="s">
        <v>724</v>
      </c>
      <c r="F83" s="15" t="s">
        <v>659</v>
      </c>
      <c r="G83" s="12" t="s">
        <v>729</v>
      </c>
    </row>
    <row r="84" spans="1:7" ht="26" x14ac:dyDescent="0.35">
      <c r="A84" s="15">
        <v>58</v>
      </c>
      <c r="B84" s="15" t="s">
        <v>29</v>
      </c>
      <c r="C84" s="15">
        <v>0</v>
      </c>
      <c r="D84" s="15">
        <v>3</v>
      </c>
      <c r="E84" s="15" t="s">
        <v>724</v>
      </c>
      <c r="F84" s="15" t="s">
        <v>659</v>
      </c>
      <c r="G84" s="12" t="s">
        <v>730</v>
      </c>
    </row>
    <row r="85" spans="1:7" x14ac:dyDescent="0.35">
      <c r="A85" s="15">
        <v>58</v>
      </c>
      <c r="B85" s="15" t="s">
        <v>688</v>
      </c>
      <c r="C85" s="15" t="s">
        <v>42</v>
      </c>
      <c r="D85" s="15">
        <v>1</v>
      </c>
      <c r="E85" s="15" t="s">
        <v>724</v>
      </c>
      <c r="F85" s="15" t="s">
        <v>659</v>
      </c>
      <c r="G85" s="12" t="s">
        <v>728</v>
      </c>
    </row>
    <row r="86" spans="1:7" x14ac:dyDescent="0.35">
      <c r="A86" s="15">
        <v>71</v>
      </c>
      <c r="B86" s="15" t="s">
        <v>13</v>
      </c>
      <c r="C86" s="15">
        <v>3</v>
      </c>
      <c r="D86" s="15">
        <v>0</v>
      </c>
      <c r="E86" s="15" t="s">
        <v>724</v>
      </c>
      <c r="F86" s="15" t="s">
        <v>659</v>
      </c>
      <c r="G86" s="12" t="s">
        <v>731</v>
      </c>
    </row>
    <row r="87" spans="1:7" ht="78" x14ac:dyDescent="0.35">
      <c r="A87" s="15">
        <v>71</v>
      </c>
      <c r="B87" s="15" t="s">
        <v>29</v>
      </c>
      <c r="C87" s="15">
        <v>0</v>
      </c>
      <c r="D87" s="15">
        <v>3</v>
      </c>
      <c r="E87" s="15" t="s">
        <v>724</v>
      </c>
      <c r="F87" s="15" t="s">
        <v>659</v>
      </c>
      <c r="G87" s="12" t="s">
        <v>732</v>
      </c>
    </row>
    <row r="88" spans="1:7" ht="39" x14ac:dyDescent="0.35">
      <c r="A88" s="15">
        <v>83</v>
      </c>
      <c r="B88" s="15" t="s">
        <v>13</v>
      </c>
      <c r="C88" s="15">
        <v>1</v>
      </c>
      <c r="D88" s="15">
        <v>4</v>
      </c>
      <c r="E88" s="15" t="s">
        <v>724</v>
      </c>
      <c r="F88" s="15" t="s">
        <v>659</v>
      </c>
      <c r="G88" s="12" t="s">
        <v>733</v>
      </c>
    </row>
    <row r="89" spans="1:7" x14ac:dyDescent="0.35">
      <c r="A89" s="15">
        <v>86</v>
      </c>
      <c r="B89" s="15" t="s">
        <v>29</v>
      </c>
      <c r="C89" s="15">
        <v>0</v>
      </c>
      <c r="D89" s="15">
        <v>3</v>
      </c>
      <c r="E89" s="15" t="s">
        <v>724</v>
      </c>
      <c r="F89" s="15" t="s">
        <v>659</v>
      </c>
      <c r="G89" s="12" t="s">
        <v>734</v>
      </c>
    </row>
    <row r="90" spans="1:7" x14ac:dyDescent="0.35">
      <c r="A90" s="15">
        <v>89</v>
      </c>
      <c r="B90" s="15" t="s">
        <v>8</v>
      </c>
      <c r="C90" s="15">
        <v>0</v>
      </c>
      <c r="D90" s="15">
        <v>1</v>
      </c>
      <c r="E90" s="15" t="s">
        <v>724</v>
      </c>
      <c r="F90" s="15" t="s">
        <v>659</v>
      </c>
      <c r="G90" s="12" t="s">
        <v>735</v>
      </c>
    </row>
    <row r="91" spans="1:7" x14ac:dyDescent="0.35">
      <c r="A91" s="15">
        <v>89</v>
      </c>
      <c r="B91" s="15" t="s">
        <v>13</v>
      </c>
      <c r="C91" s="15">
        <v>4</v>
      </c>
      <c r="D91" s="15">
        <v>0</v>
      </c>
      <c r="E91" s="15" t="s">
        <v>724</v>
      </c>
      <c r="F91" s="15" t="s">
        <v>659</v>
      </c>
      <c r="G91" s="12" t="s">
        <v>735</v>
      </c>
    </row>
    <row r="92" spans="1:7" x14ac:dyDescent="0.35">
      <c r="A92" s="15">
        <v>90</v>
      </c>
      <c r="B92" s="15" t="s">
        <v>10</v>
      </c>
      <c r="C92" s="15">
        <v>1</v>
      </c>
      <c r="D92" s="15">
        <v>0</v>
      </c>
      <c r="E92" s="15" t="s">
        <v>724</v>
      </c>
      <c r="F92" s="15" t="s">
        <v>659</v>
      </c>
    </row>
    <row r="93" spans="1:7" ht="52" x14ac:dyDescent="0.35">
      <c r="A93" s="15">
        <v>90</v>
      </c>
      <c r="B93" s="15" t="s">
        <v>10</v>
      </c>
      <c r="C93" s="15">
        <v>3</v>
      </c>
      <c r="D93" s="15" t="s">
        <v>736</v>
      </c>
      <c r="E93" s="15" t="s">
        <v>724</v>
      </c>
      <c r="F93" s="15" t="s">
        <v>659</v>
      </c>
      <c r="G93" s="12" t="s">
        <v>737</v>
      </c>
    </row>
    <row r="94" spans="1:7" ht="65" x14ac:dyDescent="0.35">
      <c r="A94" s="15">
        <v>90</v>
      </c>
      <c r="B94" s="15" t="s">
        <v>29</v>
      </c>
      <c r="C94" s="15">
        <v>1</v>
      </c>
      <c r="D94" s="15">
        <v>4</v>
      </c>
      <c r="E94" s="15" t="s">
        <v>724</v>
      </c>
      <c r="F94" s="15" t="s">
        <v>659</v>
      </c>
      <c r="G94" s="12" t="s">
        <v>738</v>
      </c>
    </row>
    <row r="95" spans="1:7" ht="52" x14ac:dyDescent="0.35">
      <c r="A95" s="15">
        <v>74</v>
      </c>
      <c r="B95" s="15" t="s">
        <v>13</v>
      </c>
      <c r="C95" s="15">
        <v>3</v>
      </c>
      <c r="D95" s="15">
        <v>1</v>
      </c>
      <c r="E95" s="15" t="s">
        <v>739</v>
      </c>
      <c r="F95" s="15" t="s">
        <v>659</v>
      </c>
      <c r="G95" s="12" t="s">
        <v>740</v>
      </c>
    </row>
    <row r="96" spans="1:7" x14ac:dyDescent="0.35">
      <c r="A96" s="15">
        <v>79</v>
      </c>
      <c r="B96" s="15" t="s">
        <v>13</v>
      </c>
      <c r="C96" s="15">
        <v>3</v>
      </c>
      <c r="D96" s="15">
        <v>0</v>
      </c>
      <c r="E96" s="15" t="s">
        <v>739</v>
      </c>
      <c r="F96" s="15" t="s">
        <v>659</v>
      </c>
      <c r="G96" s="12" t="s">
        <v>741</v>
      </c>
    </row>
    <row r="97" spans="1:7" x14ac:dyDescent="0.35">
      <c r="A97" s="15">
        <v>94</v>
      </c>
      <c r="B97" s="15" t="s">
        <v>8</v>
      </c>
      <c r="C97" s="15">
        <v>1</v>
      </c>
      <c r="D97" s="15">
        <v>0</v>
      </c>
      <c r="E97" s="15" t="s">
        <v>739</v>
      </c>
      <c r="F97" s="15" t="s">
        <v>659</v>
      </c>
      <c r="G97" s="12" t="s">
        <v>742</v>
      </c>
    </row>
    <row r="98" spans="1:7" x14ac:dyDescent="0.35">
      <c r="A98" s="15">
        <v>96</v>
      </c>
      <c r="B98" s="15" t="s">
        <v>10</v>
      </c>
      <c r="C98" s="15">
        <v>1</v>
      </c>
      <c r="D98" s="15">
        <v>0</v>
      </c>
      <c r="E98" s="15" t="s">
        <v>739</v>
      </c>
      <c r="F98" s="15" t="s">
        <v>659</v>
      </c>
    </row>
    <row r="99" spans="1:7" x14ac:dyDescent="0.35">
      <c r="A99" s="15">
        <v>97</v>
      </c>
      <c r="B99" s="15" t="s">
        <v>8</v>
      </c>
      <c r="C99" s="15">
        <v>1</v>
      </c>
      <c r="D99" s="15">
        <v>0</v>
      </c>
      <c r="E99" s="15" t="s">
        <v>739</v>
      </c>
      <c r="F99" s="15" t="s">
        <v>659</v>
      </c>
      <c r="G99" s="12" t="s">
        <v>742</v>
      </c>
    </row>
    <row r="100" spans="1:7" x14ac:dyDescent="0.35">
      <c r="A100" s="15">
        <v>97</v>
      </c>
      <c r="B100" s="15" t="s">
        <v>10</v>
      </c>
      <c r="C100" s="15">
        <v>1</v>
      </c>
      <c r="D100" s="15">
        <v>0</v>
      </c>
      <c r="E100" s="15" t="s">
        <v>739</v>
      </c>
      <c r="F100" s="15" t="s">
        <v>659</v>
      </c>
      <c r="G100" s="12" t="s">
        <v>742</v>
      </c>
    </row>
    <row r="101" spans="1:7" ht="26" x14ac:dyDescent="0.35">
      <c r="A101" s="15">
        <v>98</v>
      </c>
      <c r="B101" s="15" t="s">
        <v>13</v>
      </c>
      <c r="C101" s="15">
        <v>6</v>
      </c>
      <c r="D101" s="15">
        <v>4</v>
      </c>
      <c r="E101" s="15" t="s">
        <v>739</v>
      </c>
      <c r="F101" s="15" t="s">
        <v>659</v>
      </c>
      <c r="G101" s="12" t="s">
        <v>743</v>
      </c>
    </row>
    <row r="102" spans="1:7" x14ac:dyDescent="0.35">
      <c r="A102" s="15">
        <v>99</v>
      </c>
      <c r="B102" s="15" t="s">
        <v>8</v>
      </c>
      <c r="C102" s="15">
        <v>1</v>
      </c>
      <c r="D102" s="15">
        <v>0</v>
      </c>
      <c r="E102" s="15" t="s">
        <v>739</v>
      </c>
      <c r="F102" s="15" t="s">
        <v>659</v>
      </c>
    </row>
    <row r="103" spans="1:7" x14ac:dyDescent="0.35">
      <c r="A103" s="15">
        <v>99</v>
      </c>
      <c r="B103" s="15" t="s">
        <v>8</v>
      </c>
      <c r="C103" s="15">
        <v>1</v>
      </c>
      <c r="D103" s="15">
        <v>0</v>
      </c>
      <c r="E103" s="15" t="s">
        <v>739</v>
      </c>
      <c r="F103" s="15" t="s">
        <v>659</v>
      </c>
    </row>
    <row r="104" spans="1:7" x14ac:dyDescent="0.35">
      <c r="A104" s="15">
        <v>102</v>
      </c>
      <c r="B104" s="15" t="s">
        <v>8</v>
      </c>
      <c r="C104" s="15">
        <v>1</v>
      </c>
      <c r="D104" s="15">
        <v>0</v>
      </c>
      <c r="E104" s="15" t="s">
        <v>739</v>
      </c>
      <c r="F104" s="15" t="s">
        <v>659</v>
      </c>
      <c r="G104" s="12" t="s">
        <v>742</v>
      </c>
    </row>
    <row r="105" spans="1:7" x14ac:dyDescent="0.35">
      <c r="A105" s="15">
        <v>102</v>
      </c>
      <c r="B105" s="15" t="s">
        <v>10</v>
      </c>
      <c r="C105" s="15">
        <v>1</v>
      </c>
      <c r="D105" s="15">
        <v>0</v>
      </c>
      <c r="E105" s="15" t="s">
        <v>739</v>
      </c>
      <c r="F105" s="15" t="s">
        <v>659</v>
      </c>
      <c r="G105" s="12" t="s">
        <v>742</v>
      </c>
    </row>
    <row r="106" spans="1:7" x14ac:dyDescent="0.35">
      <c r="A106" s="15">
        <v>103</v>
      </c>
      <c r="B106" s="15" t="s">
        <v>10</v>
      </c>
      <c r="C106" s="15">
        <v>1</v>
      </c>
      <c r="D106" s="15">
        <v>0</v>
      </c>
      <c r="E106" s="15" t="s">
        <v>739</v>
      </c>
      <c r="F106" s="15" t="s">
        <v>659</v>
      </c>
    </row>
    <row r="107" spans="1:7" x14ac:dyDescent="0.35">
      <c r="A107" s="15">
        <v>103</v>
      </c>
      <c r="B107" s="15" t="s">
        <v>688</v>
      </c>
      <c r="C107" s="15">
        <v>4</v>
      </c>
      <c r="D107" s="15">
        <v>0</v>
      </c>
      <c r="E107" s="15" t="s">
        <v>739</v>
      </c>
      <c r="F107" s="15" t="s">
        <v>659</v>
      </c>
    </row>
    <row r="108" spans="1:7" x14ac:dyDescent="0.35">
      <c r="A108" s="15">
        <v>103</v>
      </c>
      <c r="B108" s="15" t="s">
        <v>29</v>
      </c>
      <c r="C108" s="15">
        <v>3</v>
      </c>
      <c r="D108" s="15">
        <v>0</v>
      </c>
      <c r="E108" s="15" t="s">
        <v>739</v>
      </c>
      <c r="F108" s="15" t="s">
        <v>659</v>
      </c>
    </row>
    <row r="109" spans="1:7" ht="52" x14ac:dyDescent="0.35">
      <c r="A109" s="15">
        <v>114</v>
      </c>
      <c r="B109" s="15" t="s">
        <v>13</v>
      </c>
      <c r="C109" s="15">
        <v>6</v>
      </c>
      <c r="D109" s="15" t="s">
        <v>746</v>
      </c>
      <c r="E109" s="15" t="s">
        <v>739</v>
      </c>
      <c r="F109" s="15" t="s">
        <v>659</v>
      </c>
      <c r="G109" s="12" t="s">
        <v>745</v>
      </c>
    </row>
    <row r="110" spans="1:7" x14ac:dyDescent="0.35">
      <c r="A110" s="15">
        <v>114</v>
      </c>
      <c r="B110" s="15" t="s">
        <v>29</v>
      </c>
      <c r="C110" s="15">
        <v>1</v>
      </c>
      <c r="D110" s="15">
        <v>2</v>
      </c>
      <c r="E110" s="15" t="s">
        <v>739</v>
      </c>
      <c r="F110" s="15" t="s">
        <v>659</v>
      </c>
    </row>
    <row r="111" spans="1:7" x14ac:dyDescent="0.35">
      <c r="A111" s="15">
        <v>115</v>
      </c>
      <c r="B111" s="15" t="s">
        <v>13</v>
      </c>
      <c r="C111" s="15">
        <v>1</v>
      </c>
      <c r="D111" s="15">
        <v>0</v>
      </c>
      <c r="E111" s="15" t="s">
        <v>739</v>
      </c>
      <c r="F111" s="15" t="s">
        <v>659</v>
      </c>
    </row>
    <row r="112" spans="1:7" x14ac:dyDescent="0.35">
      <c r="A112" s="15">
        <v>95</v>
      </c>
      <c r="B112" s="15" t="s">
        <v>8</v>
      </c>
      <c r="C112" s="15">
        <v>1</v>
      </c>
      <c r="D112" s="15">
        <v>0</v>
      </c>
      <c r="E112" s="15" t="s">
        <v>739</v>
      </c>
      <c r="F112" s="15" t="s">
        <v>659</v>
      </c>
    </row>
    <row r="113" spans="1:7" x14ac:dyDescent="0.35">
      <c r="A113" s="15">
        <v>95</v>
      </c>
      <c r="B113" s="15" t="s">
        <v>29</v>
      </c>
      <c r="C113" s="15">
        <v>3</v>
      </c>
      <c r="D113" s="15">
        <v>1</v>
      </c>
      <c r="E113" s="15" t="s">
        <v>739</v>
      </c>
      <c r="F113" s="15" t="s">
        <v>659</v>
      </c>
      <c r="G113" s="12" t="s">
        <v>747</v>
      </c>
    </row>
    <row r="114" spans="1:7" x14ac:dyDescent="0.35">
      <c r="A114" s="15">
        <v>123</v>
      </c>
      <c r="B114" s="15" t="s">
        <v>8</v>
      </c>
      <c r="C114" s="15" t="s">
        <v>42</v>
      </c>
      <c r="D114" s="15">
        <v>0</v>
      </c>
      <c r="E114" s="15" t="s">
        <v>739</v>
      </c>
      <c r="F114" s="15" t="s">
        <v>659</v>
      </c>
    </row>
    <row r="115" spans="1:7" ht="26" x14ac:dyDescent="0.35">
      <c r="A115" s="15">
        <v>123</v>
      </c>
      <c r="B115" s="15" t="s">
        <v>13</v>
      </c>
      <c r="C115" s="15">
        <v>2</v>
      </c>
      <c r="D115" s="15" t="s">
        <v>736</v>
      </c>
      <c r="E115" s="15" t="s">
        <v>739</v>
      </c>
      <c r="F115" s="15" t="s">
        <v>659</v>
      </c>
      <c r="G115" s="12" t="s">
        <v>748</v>
      </c>
    </row>
    <row r="116" spans="1:7" x14ac:dyDescent="0.35">
      <c r="A116" s="15">
        <v>129</v>
      </c>
      <c r="B116" s="15" t="s">
        <v>10</v>
      </c>
      <c r="C116" s="15">
        <v>0</v>
      </c>
      <c r="D116" s="15">
        <v>1</v>
      </c>
      <c r="E116" s="15" t="s">
        <v>739</v>
      </c>
      <c r="F116" s="15" t="s">
        <v>659</v>
      </c>
      <c r="G116" s="12" t="s">
        <v>749</v>
      </c>
    </row>
    <row r="117" spans="1:7" x14ac:dyDescent="0.35">
      <c r="A117" s="15">
        <v>129</v>
      </c>
      <c r="B117" s="15" t="s">
        <v>10</v>
      </c>
      <c r="C117" s="15" t="s">
        <v>42</v>
      </c>
      <c r="D117" s="15">
        <v>1</v>
      </c>
      <c r="E117" s="15" t="s">
        <v>739</v>
      </c>
      <c r="F117" s="15" t="s">
        <v>659</v>
      </c>
    </row>
    <row r="118" spans="1:7" x14ac:dyDescent="0.35">
      <c r="A118" s="15">
        <v>132</v>
      </c>
      <c r="B118" s="15" t="s">
        <v>10</v>
      </c>
      <c r="C118" s="15">
        <v>1</v>
      </c>
      <c r="D118" s="15">
        <v>0</v>
      </c>
      <c r="E118" s="15" t="s">
        <v>739</v>
      </c>
      <c r="F118" s="15" t="s">
        <v>659</v>
      </c>
    </row>
    <row r="119" spans="1:7" ht="52" x14ac:dyDescent="0.35">
      <c r="A119" s="15">
        <v>132</v>
      </c>
      <c r="B119" s="15" t="s">
        <v>13</v>
      </c>
      <c r="C119" s="15">
        <v>6</v>
      </c>
      <c r="D119" s="15" t="s">
        <v>707</v>
      </c>
      <c r="E119" s="15" t="s">
        <v>739</v>
      </c>
      <c r="F119" s="15" t="s">
        <v>659</v>
      </c>
      <c r="G119" s="12" t="s">
        <v>709</v>
      </c>
    </row>
    <row r="120" spans="1:7" ht="26" x14ac:dyDescent="0.35">
      <c r="A120" s="15">
        <v>132</v>
      </c>
      <c r="B120" s="15" t="s">
        <v>29</v>
      </c>
      <c r="C120" s="15">
        <v>1</v>
      </c>
      <c r="D120" s="15">
        <v>2</v>
      </c>
      <c r="E120" s="15" t="s">
        <v>739</v>
      </c>
      <c r="F120" s="15" t="s">
        <v>659</v>
      </c>
      <c r="G120" s="12" t="s">
        <v>710</v>
      </c>
    </row>
    <row r="121" spans="1:7" x14ac:dyDescent="0.35">
      <c r="A121" s="15">
        <v>132</v>
      </c>
      <c r="B121" s="15" t="s">
        <v>688</v>
      </c>
      <c r="C121" s="15">
        <v>0</v>
      </c>
      <c r="D121" s="15" t="s">
        <v>42</v>
      </c>
      <c r="E121" s="15" t="s">
        <v>739</v>
      </c>
      <c r="F121" s="15" t="s">
        <v>659</v>
      </c>
    </row>
    <row r="122" spans="1:7" ht="26" x14ac:dyDescent="0.35">
      <c r="A122" s="15">
        <v>131</v>
      </c>
      <c r="B122" s="15" t="s">
        <v>13</v>
      </c>
      <c r="C122" s="15">
        <v>0</v>
      </c>
      <c r="D122" s="15">
        <v>6</v>
      </c>
      <c r="E122" s="15" t="s">
        <v>750</v>
      </c>
      <c r="F122" s="15" t="s">
        <v>659</v>
      </c>
      <c r="G122" s="12" t="s">
        <v>751</v>
      </c>
    </row>
    <row r="123" spans="1:7" x14ac:dyDescent="0.35">
      <c r="A123" s="15">
        <v>133</v>
      </c>
      <c r="B123" s="15" t="s">
        <v>10</v>
      </c>
      <c r="C123" s="15">
        <v>1</v>
      </c>
      <c r="D123" s="15">
        <v>0</v>
      </c>
      <c r="E123" s="15" t="s">
        <v>750</v>
      </c>
      <c r="F123" s="15" t="s">
        <v>659</v>
      </c>
    </row>
    <row r="124" spans="1:7" x14ac:dyDescent="0.35">
      <c r="A124" s="15">
        <v>134</v>
      </c>
      <c r="B124" s="15" t="s">
        <v>10</v>
      </c>
      <c r="C124" s="15">
        <v>1</v>
      </c>
      <c r="D124" s="15">
        <v>0</v>
      </c>
      <c r="E124" s="15" t="s">
        <v>750</v>
      </c>
      <c r="F124" s="15" t="s">
        <v>659</v>
      </c>
    </row>
    <row r="125" spans="1:7" ht="39" x14ac:dyDescent="0.35">
      <c r="A125" s="15">
        <v>134</v>
      </c>
      <c r="B125" s="15" t="s">
        <v>13</v>
      </c>
      <c r="C125" s="15">
        <v>0</v>
      </c>
      <c r="D125" s="15">
        <v>3</v>
      </c>
      <c r="E125" s="15" t="s">
        <v>750</v>
      </c>
      <c r="F125" s="15" t="s">
        <v>659</v>
      </c>
      <c r="G125" s="12" t="s">
        <v>752</v>
      </c>
    </row>
    <row r="126" spans="1:7" ht="39" x14ac:dyDescent="0.35">
      <c r="A126" s="15">
        <v>135</v>
      </c>
      <c r="B126" s="15" t="s">
        <v>11</v>
      </c>
      <c r="C126" s="15">
        <v>9</v>
      </c>
      <c r="D126" s="15">
        <v>0</v>
      </c>
      <c r="E126" s="15" t="s">
        <v>750</v>
      </c>
      <c r="F126" s="15" t="s">
        <v>659</v>
      </c>
      <c r="G126" s="12" t="s">
        <v>753</v>
      </c>
    </row>
    <row r="127" spans="1:7" ht="26" x14ac:dyDescent="0.35">
      <c r="A127" s="15">
        <v>135</v>
      </c>
      <c r="B127" s="15" t="s">
        <v>11</v>
      </c>
      <c r="C127" s="15">
        <v>0</v>
      </c>
      <c r="D127" s="15" t="s">
        <v>754</v>
      </c>
      <c r="E127" s="15" t="s">
        <v>750</v>
      </c>
      <c r="F127" s="15" t="s">
        <v>659</v>
      </c>
      <c r="G127" s="12" t="s">
        <v>755</v>
      </c>
    </row>
    <row r="128" spans="1:7" ht="39" x14ac:dyDescent="0.35">
      <c r="A128" s="15">
        <v>135</v>
      </c>
      <c r="B128" s="15" t="s">
        <v>11</v>
      </c>
      <c r="C128" s="15">
        <v>0</v>
      </c>
      <c r="D128" s="15">
        <v>1</v>
      </c>
      <c r="E128" s="15" t="s">
        <v>750</v>
      </c>
      <c r="F128" s="15" t="s">
        <v>659</v>
      </c>
      <c r="G128" s="12" t="s">
        <v>756</v>
      </c>
    </row>
    <row r="129" spans="1:7" x14ac:dyDescent="0.35">
      <c r="A129" s="15">
        <v>138</v>
      </c>
      <c r="B129" s="15" t="s">
        <v>10</v>
      </c>
      <c r="C129" s="15">
        <v>1</v>
      </c>
      <c r="D129" s="15">
        <v>0</v>
      </c>
      <c r="E129" s="15" t="s">
        <v>750</v>
      </c>
      <c r="F129" s="15" t="s">
        <v>659</v>
      </c>
    </row>
    <row r="130" spans="1:7" ht="78" x14ac:dyDescent="0.35">
      <c r="A130" s="15">
        <v>138</v>
      </c>
      <c r="B130" s="15" t="s">
        <v>13</v>
      </c>
      <c r="C130" s="15">
        <v>6</v>
      </c>
      <c r="D130" s="15" t="s">
        <v>744</v>
      </c>
      <c r="E130" s="15" t="s">
        <v>750</v>
      </c>
      <c r="F130" s="15" t="s">
        <v>659</v>
      </c>
      <c r="G130" s="12" t="s">
        <v>757</v>
      </c>
    </row>
    <row r="131" spans="1:7" x14ac:dyDescent="0.35">
      <c r="A131" s="15">
        <v>139</v>
      </c>
      <c r="B131" s="15" t="s">
        <v>13</v>
      </c>
      <c r="C131" s="15">
        <v>5</v>
      </c>
      <c r="D131" s="15">
        <v>0</v>
      </c>
      <c r="E131" s="15" t="s">
        <v>758</v>
      </c>
      <c r="F131" s="15" t="s">
        <v>659</v>
      </c>
      <c r="G131" s="12" t="s">
        <v>735</v>
      </c>
    </row>
    <row r="132" spans="1:7" x14ac:dyDescent="0.35">
      <c r="A132" s="15">
        <v>139</v>
      </c>
      <c r="B132" s="15" t="s">
        <v>29</v>
      </c>
      <c r="C132" s="15">
        <v>0</v>
      </c>
      <c r="D132" s="15">
        <v>3</v>
      </c>
      <c r="E132" s="15" t="s">
        <v>758</v>
      </c>
      <c r="F132" s="15" t="s">
        <v>659</v>
      </c>
      <c r="G132" s="12" t="s">
        <v>759</v>
      </c>
    </row>
    <row r="133" spans="1:7" x14ac:dyDescent="0.35">
      <c r="A133" s="15">
        <v>147</v>
      </c>
      <c r="B133" s="15" t="s">
        <v>10</v>
      </c>
      <c r="C133" s="15">
        <v>1</v>
      </c>
      <c r="D133" s="15">
        <v>0</v>
      </c>
      <c r="E133" s="15" t="s">
        <v>758</v>
      </c>
      <c r="F133" s="15" t="s">
        <v>659</v>
      </c>
    </row>
    <row r="134" spans="1:7" ht="39" x14ac:dyDescent="0.35">
      <c r="A134" s="15">
        <v>147</v>
      </c>
      <c r="B134" s="15" t="s">
        <v>29</v>
      </c>
      <c r="C134" s="15">
        <v>1</v>
      </c>
      <c r="D134" s="15">
        <v>3</v>
      </c>
      <c r="E134" s="15" t="s">
        <v>758</v>
      </c>
      <c r="F134" s="15" t="s">
        <v>659</v>
      </c>
      <c r="G134" s="12" t="s">
        <v>760</v>
      </c>
    </row>
    <row r="135" spans="1:7" x14ac:dyDescent="0.35">
      <c r="A135" s="15">
        <v>147</v>
      </c>
      <c r="B135" s="15" t="s">
        <v>688</v>
      </c>
      <c r="C135" s="15">
        <v>3</v>
      </c>
      <c r="D135" s="15" t="s">
        <v>42</v>
      </c>
      <c r="E135" s="15" t="s">
        <v>758</v>
      </c>
      <c r="F135" s="15" t="s">
        <v>659</v>
      </c>
    </row>
    <row r="136" spans="1:7" x14ac:dyDescent="0.35">
      <c r="A136" s="15">
        <v>148</v>
      </c>
      <c r="B136" s="15" t="s">
        <v>13</v>
      </c>
      <c r="C136" s="15">
        <v>6</v>
      </c>
      <c r="D136" s="15">
        <v>4</v>
      </c>
      <c r="E136" s="15" t="s">
        <v>758</v>
      </c>
      <c r="F136" s="15" t="s">
        <v>659</v>
      </c>
      <c r="G136" s="12" t="s">
        <v>761</v>
      </c>
    </row>
    <row r="137" spans="1:7" ht="26" x14ac:dyDescent="0.35">
      <c r="A137" s="15">
        <v>148</v>
      </c>
      <c r="B137" s="15" t="s">
        <v>688</v>
      </c>
      <c r="C137" s="15">
        <v>0</v>
      </c>
      <c r="D137" s="15">
        <v>4</v>
      </c>
      <c r="E137" s="15" t="s">
        <v>758</v>
      </c>
      <c r="F137" s="15" t="s">
        <v>659</v>
      </c>
      <c r="G137" s="12" t="s">
        <v>762</v>
      </c>
    </row>
    <row r="138" spans="1:7" x14ac:dyDescent="0.35">
      <c r="A138" s="15">
        <v>149</v>
      </c>
      <c r="B138" s="15" t="s">
        <v>29</v>
      </c>
      <c r="C138" s="15">
        <v>1</v>
      </c>
      <c r="D138" s="15">
        <v>3</v>
      </c>
      <c r="E138" s="15" t="s">
        <v>758</v>
      </c>
      <c r="F138" s="15" t="s">
        <v>659</v>
      </c>
    </row>
    <row r="139" spans="1:7" ht="26" x14ac:dyDescent="0.35">
      <c r="A139" s="15">
        <v>151</v>
      </c>
      <c r="B139" s="15" t="s">
        <v>29</v>
      </c>
      <c r="C139" s="15">
        <v>0</v>
      </c>
      <c r="D139" s="15">
        <v>3</v>
      </c>
      <c r="E139" s="15" t="s">
        <v>758</v>
      </c>
      <c r="F139" s="15" t="s">
        <v>659</v>
      </c>
      <c r="G139" s="12" t="s">
        <v>763</v>
      </c>
    </row>
    <row r="140" spans="1:7" ht="52" x14ac:dyDescent="0.35">
      <c r="A140" s="15">
        <v>162</v>
      </c>
      <c r="B140" s="15" t="s">
        <v>13</v>
      </c>
      <c r="C140" s="15">
        <v>1</v>
      </c>
      <c r="D140" s="15" t="s">
        <v>764</v>
      </c>
      <c r="E140" s="17">
        <v>44753</v>
      </c>
      <c r="F140" s="15" t="s">
        <v>659</v>
      </c>
      <c r="G140" s="12" t="s">
        <v>765</v>
      </c>
    </row>
    <row r="141" spans="1:7" x14ac:dyDescent="0.35">
      <c r="A141" s="15">
        <v>162</v>
      </c>
      <c r="B141" s="15" t="s">
        <v>11</v>
      </c>
      <c r="C141" s="15">
        <v>9</v>
      </c>
      <c r="D141" s="15" t="s">
        <v>42</v>
      </c>
      <c r="E141" s="17">
        <v>44753</v>
      </c>
      <c r="F141" s="15" t="s">
        <v>659</v>
      </c>
    </row>
    <row r="142" spans="1:7" x14ac:dyDescent="0.35">
      <c r="A142" s="15">
        <v>200</v>
      </c>
      <c r="B142" s="15" t="s">
        <v>11</v>
      </c>
      <c r="C142" s="15">
        <v>9</v>
      </c>
      <c r="D142" s="15" t="s">
        <v>42</v>
      </c>
      <c r="E142" s="17">
        <v>44753</v>
      </c>
      <c r="F142" s="15" t="s">
        <v>659</v>
      </c>
    </row>
    <row r="143" spans="1:7" ht="26" x14ac:dyDescent="0.35">
      <c r="A143" s="15">
        <v>141</v>
      </c>
      <c r="B143" s="15" t="s">
        <v>10</v>
      </c>
      <c r="C143" s="15">
        <v>0</v>
      </c>
      <c r="D143" s="15">
        <v>1</v>
      </c>
      <c r="E143" s="17">
        <v>44753</v>
      </c>
      <c r="F143" s="15" t="s">
        <v>659</v>
      </c>
      <c r="G143" s="12" t="s">
        <v>766</v>
      </c>
    </row>
    <row r="144" spans="1:7" ht="39" x14ac:dyDescent="0.35">
      <c r="A144" s="15">
        <v>141</v>
      </c>
      <c r="B144" s="15" t="s">
        <v>13</v>
      </c>
      <c r="C144" s="15">
        <v>2</v>
      </c>
      <c r="D144" s="15">
        <v>4</v>
      </c>
      <c r="E144" s="17">
        <v>44753</v>
      </c>
      <c r="F144" s="15" t="s">
        <v>659</v>
      </c>
      <c r="G144" s="12" t="s">
        <v>767</v>
      </c>
    </row>
    <row r="145" spans="1:7" ht="26" x14ac:dyDescent="0.35">
      <c r="A145" s="15">
        <v>141</v>
      </c>
      <c r="B145" s="15" t="s">
        <v>688</v>
      </c>
      <c r="C145" s="15" t="s">
        <v>42</v>
      </c>
      <c r="D145" s="15">
        <v>4</v>
      </c>
      <c r="E145" s="17">
        <v>44753</v>
      </c>
      <c r="F145" s="15" t="s">
        <v>659</v>
      </c>
      <c r="G145" s="12" t="s">
        <v>766</v>
      </c>
    </row>
    <row r="146" spans="1:7" ht="26" x14ac:dyDescent="0.35">
      <c r="A146" s="15">
        <v>142</v>
      </c>
      <c r="B146" s="15" t="s">
        <v>10</v>
      </c>
      <c r="C146" s="15">
        <v>0</v>
      </c>
      <c r="D146" s="15">
        <v>1</v>
      </c>
      <c r="E146" s="17">
        <v>44753</v>
      </c>
      <c r="F146" s="15" t="s">
        <v>659</v>
      </c>
      <c r="G146" s="12" t="s">
        <v>768</v>
      </c>
    </row>
    <row r="147" spans="1:7" ht="26" x14ac:dyDescent="0.35">
      <c r="A147" s="15">
        <v>142</v>
      </c>
      <c r="B147" s="15" t="s">
        <v>13</v>
      </c>
      <c r="C147" s="15">
        <v>6</v>
      </c>
      <c r="D147" s="15" t="s">
        <v>769</v>
      </c>
      <c r="E147" s="17">
        <v>44753</v>
      </c>
      <c r="F147" s="15" t="s">
        <v>659</v>
      </c>
      <c r="G147" s="12" t="s">
        <v>770</v>
      </c>
    </row>
    <row r="148" spans="1:7" ht="39" x14ac:dyDescent="0.35">
      <c r="A148" s="15">
        <v>142</v>
      </c>
      <c r="B148" s="15" t="s">
        <v>688</v>
      </c>
      <c r="C148" s="15" t="s">
        <v>42</v>
      </c>
      <c r="D148" s="15">
        <v>1</v>
      </c>
      <c r="E148" s="17">
        <v>44753</v>
      </c>
      <c r="F148" s="15" t="s">
        <v>659</v>
      </c>
      <c r="G148" s="12" t="s">
        <v>771</v>
      </c>
    </row>
    <row r="149" spans="1:7" ht="26" x14ac:dyDescent="0.35">
      <c r="A149" s="15">
        <v>152</v>
      </c>
      <c r="B149" s="15" t="s">
        <v>10</v>
      </c>
      <c r="C149" s="15">
        <v>0</v>
      </c>
      <c r="D149" s="15">
        <v>1</v>
      </c>
      <c r="E149" s="17">
        <v>44753</v>
      </c>
      <c r="F149" s="15" t="s">
        <v>659</v>
      </c>
      <c r="G149" s="12" t="s">
        <v>772</v>
      </c>
    </row>
    <row r="150" spans="1:7" ht="26" x14ac:dyDescent="0.35">
      <c r="A150" s="15">
        <v>152</v>
      </c>
      <c r="B150" s="15" t="s">
        <v>13</v>
      </c>
      <c r="C150" s="15">
        <v>3</v>
      </c>
      <c r="D150" s="15">
        <v>4</v>
      </c>
      <c r="E150" s="17">
        <v>44753</v>
      </c>
      <c r="F150" s="15" t="s">
        <v>659</v>
      </c>
      <c r="G150" s="12" t="s">
        <v>773</v>
      </c>
    </row>
    <row r="151" spans="1:7" x14ac:dyDescent="0.35">
      <c r="A151" s="15">
        <v>152</v>
      </c>
      <c r="B151" s="15" t="s">
        <v>29</v>
      </c>
      <c r="C151" s="15">
        <v>1</v>
      </c>
      <c r="D151" s="15">
        <v>2</v>
      </c>
      <c r="E151" s="17">
        <v>44753</v>
      </c>
      <c r="F151" s="15" t="s">
        <v>659</v>
      </c>
    </row>
    <row r="152" spans="1:7" ht="26" x14ac:dyDescent="0.35">
      <c r="A152" s="15">
        <v>152</v>
      </c>
      <c r="B152" s="15" t="s">
        <v>688</v>
      </c>
      <c r="C152" s="15" t="s">
        <v>42</v>
      </c>
      <c r="D152" s="15">
        <v>1</v>
      </c>
      <c r="E152" s="17">
        <v>44753</v>
      </c>
      <c r="F152" s="15" t="s">
        <v>659</v>
      </c>
      <c r="G152" s="12" t="s">
        <v>772</v>
      </c>
    </row>
    <row r="153" spans="1:7" ht="39" x14ac:dyDescent="0.35">
      <c r="A153" s="15">
        <v>164</v>
      </c>
      <c r="B153" s="15" t="s">
        <v>10</v>
      </c>
      <c r="C153" s="15">
        <v>0</v>
      </c>
      <c r="D153" s="15">
        <v>1</v>
      </c>
      <c r="E153" s="17">
        <v>44753</v>
      </c>
      <c r="F153" s="15" t="s">
        <v>659</v>
      </c>
      <c r="G153" s="12" t="s">
        <v>774</v>
      </c>
    </row>
    <row r="154" spans="1:7" x14ac:dyDescent="0.35">
      <c r="A154" s="15">
        <v>164</v>
      </c>
      <c r="B154" s="15" t="s">
        <v>13</v>
      </c>
      <c r="C154" s="15">
        <v>3</v>
      </c>
      <c r="D154" s="15">
        <v>1</v>
      </c>
      <c r="E154" s="17">
        <v>44753</v>
      </c>
      <c r="F154" s="15" t="s">
        <v>659</v>
      </c>
      <c r="G154" s="12" t="s">
        <v>775</v>
      </c>
    </row>
    <row r="155" spans="1:7" x14ac:dyDescent="0.35">
      <c r="A155" s="15">
        <v>164</v>
      </c>
      <c r="B155" s="15" t="s">
        <v>688</v>
      </c>
      <c r="C155" s="15" t="s">
        <v>42</v>
      </c>
      <c r="D155" s="15">
        <v>2</v>
      </c>
      <c r="E155" s="17">
        <v>44753</v>
      </c>
      <c r="F155" s="15" t="s">
        <v>659</v>
      </c>
      <c r="G155" s="12" t="s">
        <v>775</v>
      </c>
    </row>
    <row r="156" spans="1:7" x14ac:dyDescent="0.35">
      <c r="A156" s="15">
        <v>166</v>
      </c>
      <c r="B156" s="15" t="s">
        <v>10</v>
      </c>
      <c r="C156" s="15">
        <v>1</v>
      </c>
      <c r="D156" s="15">
        <v>0</v>
      </c>
      <c r="E156" s="17">
        <v>44753</v>
      </c>
      <c r="F156" s="15" t="s">
        <v>659</v>
      </c>
    </row>
    <row r="157" spans="1:7" ht="26" x14ac:dyDescent="0.35">
      <c r="A157" s="15">
        <v>166</v>
      </c>
      <c r="B157" s="15" t="s">
        <v>13</v>
      </c>
      <c r="C157" s="15">
        <v>3</v>
      </c>
      <c r="D157" s="15" t="s">
        <v>777</v>
      </c>
      <c r="E157" s="17">
        <v>44753</v>
      </c>
      <c r="F157" s="15" t="s">
        <v>659</v>
      </c>
      <c r="G157" s="12" t="s">
        <v>778</v>
      </c>
    </row>
    <row r="158" spans="1:7" x14ac:dyDescent="0.35">
      <c r="A158" s="15">
        <v>168</v>
      </c>
      <c r="B158" s="15" t="s">
        <v>10</v>
      </c>
      <c r="C158" s="15">
        <v>1</v>
      </c>
      <c r="D158" s="15">
        <v>0</v>
      </c>
      <c r="E158" s="17">
        <v>44753</v>
      </c>
      <c r="F158" s="15" t="s">
        <v>659</v>
      </c>
    </row>
    <row r="159" spans="1:7" x14ac:dyDescent="0.35">
      <c r="A159" s="15">
        <v>168</v>
      </c>
      <c r="B159" s="15" t="s">
        <v>13</v>
      </c>
      <c r="C159" s="15">
        <v>0</v>
      </c>
      <c r="D159" s="15">
        <v>3</v>
      </c>
      <c r="E159" s="17">
        <v>44753</v>
      </c>
      <c r="F159" s="15" t="s">
        <v>659</v>
      </c>
      <c r="G159" s="12" t="s">
        <v>779</v>
      </c>
    </row>
    <row r="160" spans="1:7" ht="39" x14ac:dyDescent="0.35">
      <c r="A160" s="15">
        <v>168</v>
      </c>
      <c r="B160" s="15" t="s">
        <v>29</v>
      </c>
      <c r="C160" s="15">
        <v>0</v>
      </c>
      <c r="D160" s="15">
        <v>3</v>
      </c>
      <c r="E160" s="17">
        <v>44753</v>
      </c>
      <c r="F160" s="15" t="s">
        <v>659</v>
      </c>
      <c r="G160" s="12" t="s">
        <v>780</v>
      </c>
    </row>
    <row r="161" spans="1:7" x14ac:dyDescent="0.35">
      <c r="A161" s="15">
        <v>176</v>
      </c>
      <c r="B161" s="15" t="s">
        <v>10</v>
      </c>
      <c r="C161" s="15">
        <v>1</v>
      </c>
      <c r="D161" s="15">
        <v>0</v>
      </c>
      <c r="E161" s="17">
        <v>44753</v>
      </c>
      <c r="F161" s="15" t="s">
        <v>659</v>
      </c>
    </row>
    <row r="162" spans="1:7" ht="26" x14ac:dyDescent="0.35">
      <c r="A162" s="15">
        <v>176</v>
      </c>
      <c r="B162" s="15" t="s">
        <v>29</v>
      </c>
      <c r="C162" s="15">
        <v>3</v>
      </c>
      <c r="D162" s="15">
        <v>1</v>
      </c>
      <c r="E162" s="17">
        <v>44753</v>
      </c>
      <c r="F162" s="15" t="s">
        <v>659</v>
      </c>
      <c r="G162" s="12" t="s">
        <v>781</v>
      </c>
    </row>
    <row r="163" spans="1:7" x14ac:dyDescent="0.35">
      <c r="A163" s="15">
        <v>184</v>
      </c>
      <c r="B163" s="15" t="s">
        <v>13</v>
      </c>
      <c r="C163" s="15">
        <v>6</v>
      </c>
      <c r="D163" s="15">
        <v>0</v>
      </c>
      <c r="E163" s="17">
        <v>44753</v>
      </c>
      <c r="F163" s="15" t="s">
        <v>659</v>
      </c>
    </row>
    <row r="164" spans="1:7" ht="26" x14ac:dyDescent="0.35">
      <c r="A164" s="15">
        <v>184</v>
      </c>
      <c r="B164" s="15" t="s">
        <v>688</v>
      </c>
      <c r="C164" s="15">
        <v>2</v>
      </c>
      <c r="D164" s="15">
        <v>3</v>
      </c>
      <c r="E164" s="17">
        <v>44753</v>
      </c>
      <c r="F164" s="15" t="s">
        <v>659</v>
      </c>
      <c r="G164" s="12" t="s">
        <v>782</v>
      </c>
    </row>
    <row r="165" spans="1:7" ht="39" x14ac:dyDescent="0.35">
      <c r="A165" s="15">
        <v>187</v>
      </c>
      <c r="B165" s="15" t="s">
        <v>13</v>
      </c>
      <c r="C165" s="15">
        <v>6</v>
      </c>
      <c r="D165" s="15" t="s">
        <v>784</v>
      </c>
      <c r="E165" s="17">
        <v>44784</v>
      </c>
      <c r="F165" s="15" t="s">
        <v>659</v>
      </c>
      <c r="G165" s="12" t="s">
        <v>785</v>
      </c>
    </row>
    <row r="166" spans="1:7" x14ac:dyDescent="0.35">
      <c r="A166" s="15">
        <v>191</v>
      </c>
      <c r="B166" s="15" t="s">
        <v>10</v>
      </c>
      <c r="C166" s="15">
        <v>1</v>
      </c>
      <c r="D166" s="15">
        <v>0</v>
      </c>
      <c r="E166" s="17">
        <v>44784</v>
      </c>
      <c r="F166" s="15" t="s">
        <v>659</v>
      </c>
      <c r="G166" s="12" t="s">
        <v>786</v>
      </c>
    </row>
    <row r="167" spans="1:7" ht="39" x14ac:dyDescent="0.35">
      <c r="A167" s="15">
        <v>195</v>
      </c>
      <c r="B167" s="15" t="s">
        <v>13</v>
      </c>
      <c r="C167" s="15">
        <v>6</v>
      </c>
      <c r="D167" s="15">
        <v>3</v>
      </c>
      <c r="E167" s="17">
        <v>44784</v>
      </c>
      <c r="F167" s="15" t="s">
        <v>659</v>
      </c>
      <c r="G167" s="12" t="s">
        <v>787</v>
      </c>
    </row>
    <row r="168" spans="1:7" x14ac:dyDescent="0.35">
      <c r="A168" s="15">
        <v>195</v>
      </c>
      <c r="B168" s="15" t="s">
        <v>688</v>
      </c>
      <c r="C168" s="15">
        <v>0</v>
      </c>
      <c r="D168" s="15">
        <v>4</v>
      </c>
      <c r="E168" s="17">
        <v>44784</v>
      </c>
      <c r="F168" s="15" t="s">
        <v>659</v>
      </c>
      <c r="G168" s="12" t="s">
        <v>788</v>
      </c>
    </row>
    <row r="169" spans="1:7" ht="39" x14ac:dyDescent="0.35">
      <c r="A169" s="15">
        <v>198</v>
      </c>
      <c r="B169" s="15" t="s">
        <v>11</v>
      </c>
      <c r="C169" s="15">
        <v>1</v>
      </c>
      <c r="D169" s="15">
        <v>0</v>
      </c>
      <c r="E169" s="17">
        <v>44784</v>
      </c>
      <c r="F169" s="15" t="s">
        <v>659</v>
      </c>
      <c r="G169" s="12" t="s">
        <v>789</v>
      </c>
    </row>
    <row r="170" spans="1:7" ht="26" x14ac:dyDescent="0.35">
      <c r="A170" s="15">
        <v>198</v>
      </c>
      <c r="B170" s="15" t="s">
        <v>30</v>
      </c>
      <c r="C170" s="15">
        <v>0</v>
      </c>
      <c r="D170" s="15">
        <v>2</v>
      </c>
      <c r="E170" s="17">
        <v>44784</v>
      </c>
      <c r="F170" s="15" t="s">
        <v>659</v>
      </c>
      <c r="G170" s="12" t="s">
        <v>790</v>
      </c>
    </row>
    <row r="171" spans="1:7" ht="39" x14ac:dyDescent="0.35">
      <c r="A171" s="15">
        <v>199</v>
      </c>
      <c r="B171" s="15" t="s">
        <v>10</v>
      </c>
      <c r="C171" s="15">
        <v>0</v>
      </c>
      <c r="D171" s="15">
        <v>1</v>
      </c>
      <c r="E171" s="17">
        <v>44784</v>
      </c>
      <c r="F171" s="15" t="s">
        <v>659</v>
      </c>
      <c r="G171" s="12" t="s">
        <v>791</v>
      </c>
    </row>
    <row r="172" spans="1:7" x14ac:dyDescent="0.35">
      <c r="A172" s="15">
        <v>199</v>
      </c>
      <c r="B172" s="15" t="s">
        <v>30</v>
      </c>
      <c r="C172" s="15" t="s">
        <v>42</v>
      </c>
      <c r="D172" s="15">
        <v>1</v>
      </c>
      <c r="E172" s="17">
        <v>44784</v>
      </c>
      <c r="F172" s="15" t="s">
        <v>659</v>
      </c>
    </row>
    <row r="173" spans="1:7" x14ac:dyDescent="0.35">
      <c r="A173" s="15">
        <v>201</v>
      </c>
      <c r="B173" s="15" t="s">
        <v>10</v>
      </c>
      <c r="C173" s="15">
        <v>1</v>
      </c>
      <c r="D173" s="15">
        <v>0</v>
      </c>
      <c r="E173" s="17">
        <v>44784</v>
      </c>
      <c r="F173" s="15" t="s">
        <v>659</v>
      </c>
    </row>
    <row r="174" spans="1:7" ht="39" x14ac:dyDescent="0.35">
      <c r="A174" s="15">
        <v>201</v>
      </c>
      <c r="B174" s="15" t="s">
        <v>13</v>
      </c>
      <c r="C174" s="15">
        <v>6</v>
      </c>
      <c r="D174" s="15" t="s">
        <v>792</v>
      </c>
      <c r="E174" s="17">
        <v>44784</v>
      </c>
      <c r="F174" s="15" t="s">
        <v>659</v>
      </c>
      <c r="G174" s="12" t="s">
        <v>793</v>
      </c>
    </row>
    <row r="175" spans="1:7" x14ac:dyDescent="0.35">
      <c r="A175" s="15">
        <v>202</v>
      </c>
      <c r="B175" s="15" t="s">
        <v>11</v>
      </c>
      <c r="C175" s="15">
        <v>9</v>
      </c>
      <c r="D175" s="15">
        <v>0</v>
      </c>
      <c r="E175" s="17">
        <v>44784</v>
      </c>
      <c r="F175" s="15" t="s">
        <v>659</v>
      </c>
      <c r="G175" s="12" t="s">
        <v>794</v>
      </c>
    </row>
    <row r="176" spans="1:7" ht="26" x14ac:dyDescent="0.35">
      <c r="A176" s="15">
        <v>202</v>
      </c>
      <c r="B176" s="15" t="s">
        <v>13</v>
      </c>
      <c r="C176" s="15">
        <v>6</v>
      </c>
      <c r="D176" s="15" t="s">
        <v>796</v>
      </c>
      <c r="E176" s="17">
        <v>44784</v>
      </c>
      <c r="F176" s="15" t="s">
        <v>659</v>
      </c>
      <c r="G176" s="12" t="s">
        <v>797</v>
      </c>
    </row>
    <row r="177" spans="1:7" x14ac:dyDescent="0.35">
      <c r="A177" s="15">
        <v>202</v>
      </c>
      <c r="B177" s="15" t="s">
        <v>10</v>
      </c>
      <c r="C177" s="15">
        <v>1</v>
      </c>
      <c r="D177" s="15">
        <v>0</v>
      </c>
      <c r="E177" s="17">
        <v>44784</v>
      </c>
      <c r="F177" s="15" t="s">
        <v>659</v>
      </c>
    </row>
    <row r="178" spans="1:7" ht="39" x14ac:dyDescent="0.35">
      <c r="A178" s="15">
        <v>203</v>
      </c>
      <c r="B178" s="15" t="s">
        <v>11</v>
      </c>
      <c r="C178" s="15">
        <v>9</v>
      </c>
      <c r="D178" s="15">
        <v>0</v>
      </c>
      <c r="E178" s="17">
        <v>44784</v>
      </c>
      <c r="F178" s="15" t="s">
        <v>659</v>
      </c>
      <c r="G178" s="12" t="s">
        <v>798</v>
      </c>
    </row>
    <row r="179" spans="1:7" ht="26" x14ac:dyDescent="0.35">
      <c r="A179" s="15">
        <v>203</v>
      </c>
      <c r="B179" s="15" t="s">
        <v>13</v>
      </c>
      <c r="C179" s="15">
        <v>0</v>
      </c>
      <c r="D179" s="15" t="s">
        <v>799</v>
      </c>
      <c r="E179" s="17">
        <v>44784</v>
      </c>
      <c r="F179" s="15" t="s">
        <v>659</v>
      </c>
      <c r="G179" s="12" t="s">
        <v>800</v>
      </c>
    </row>
    <row r="180" spans="1:7" ht="52" x14ac:dyDescent="0.35">
      <c r="A180" s="15">
        <v>203</v>
      </c>
      <c r="B180" s="15" t="s">
        <v>29</v>
      </c>
      <c r="C180" s="15">
        <v>0</v>
      </c>
      <c r="D180" s="15">
        <v>3</v>
      </c>
      <c r="E180" s="17">
        <v>44784</v>
      </c>
      <c r="F180" s="15" t="s">
        <v>659</v>
      </c>
      <c r="G180" s="12" t="s">
        <v>801</v>
      </c>
    </row>
    <row r="181" spans="1:7" x14ac:dyDescent="0.35">
      <c r="A181" s="15">
        <v>203</v>
      </c>
      <c r="B181" s="15" t="s">
        <v>30</v>
      </c>
      <c r="C181" s="15">
        <v>0</v>
      </c>
      <c r="D181" s="15">
        <v>3</v>
      </c>
      <c r="E181" s="17">
        <v>44784</v>
      </c>
      <c r="F181" s="15" t="s">
        <v>659</v>
      </c>
      <c r="G181" s="12" t="s">
        <v>802</v>
      </c>
    </row>
    <row r="182" spans="1:7" x14ac:dyDescent="0.35">
      <c r="A182" s="15">
        <v>101</v>
      </c>
      <c r="B182" s="15" t="s">
        <v>8</v>
      </c>
      <c r="C182" s="15">
        <v>1</v>
      </c>
      <c r="D182" s="15">
        <v>0</v>
      </c>
      <c r="E182" s="17">
        <v>44816</v>
      </c>
      <c r="F182" s="15" t="s">
        <v>659</v>
      </c>
      <c r="G182" s="12" t="s">
        <v>735</v>
      </c>
    </row>
    <row r="183" spans="1:7" x14ac:dyDescent="0.35">
      <c r="A183" s="15">
        <v>101</v>
      </c>
      <c r="B183" s="15" t="s">
        <v>11</v>
      </c>
      <c r="C183" s="15">
        <v>1</v>
      </c>
      <c r="D183" s="15" t="s">
        <v>42</v>
      </c>
      <c r="E183" s="17">
        <v>44816</v>
      </c>
      <c r="F183" s="15" t="s">
        <v>659</v>
      </c>
    </row>
    <row r="184" spans="1:7" x14ac:dyDescent="0.35">
      <c r="A184" s="15">
        <v>101</v>
      </c>
      <c r="B184" s="15" t="s">
        <v>29</v>
      </c>
      <c r="C184" s="15">
        <v>3</v>
      </c>
      <c r="D184" s="15">
        <v>0</v>
      </c>
      <c r="E184" s="17">
        <v>44816</v>
      </c>
      <c r="F184" s="15" t="s">
        <v>659</v>
      </c>
    </row>
    <row r="185" spans="1:7" ht="104" x14ac:dyDescent="0.35">
      <c r="A185" s="15">
        <v>165</v>
      </c>
      <c r="B185" s="15" t="s">
        <v>13</v>
      </c>
      <c r="C185" s="15">
        <v>6</v>
      </c>
      <c r="D185" s="15" t="s">
        <v>804</v>
      </c>
      <c r="E185" s="17">
        <v>44816</v>
      </c>
      <c r="F185" s="15" t="s">
        <v>659</v>
      </c>
      <c r="G185" s="12" t="s">
        <v>803</v>
      </c>
    </row>
    <row r="186" spans="1:7" x14ac:dyDescent="0.35">
      <c r="A186" s="15">
        <v>165</v>
      </c>
      <c r="B186" s="15" t="s">
        <v>10</v>
      </c>
      <c r="C186" s="15">
        <v>0</v>
      </c>
      <c r="D186" s="15">
        <v>1</v>
      </c>
      <c r="E186" s="17">
        <v>44816</v>
      </c>
      <c r="F186" s="15" t="s">
        <v>659</v>
      </c>
      <c r="G186" s="12" t="s">
        <v>805</v>
      </c>
    </row>
    <row r="187" spans="1:7" x14ac:dyDescent="0.35">
      <c r="A187" s="15">
        <v>165</v>
      </c>
      <c r="B187" s="15" t="s">
        <v>30</v>
      </c>
      <c r="C187" s="15" t="s">
        <v>42</v>
      </c>
      <c r="D187" s="15">
        <v>2</v>
      </c>
      <c r="E187" s="17">
        <v>44816</v>
      </c>
      <c r="F187" s="15" t="s">
        <v>659</v>
      </c>
      <c r="G187" s="12" t="s">
        <v>805</v>
      </c>
    </row>
    <row r="188" spans="1:7" x14ac:dyDescent="0.35">
      <c r="A188" s="15">
        <v>181</v>
      </c>
      <c r="B188" s="15" t="s">
        <v>13</v>
      </c>
      <c r="C188" s="15">
        <v>1</v>
      </c>
      <c r="D188" s="15">
        <v>0</v>
      </c>
      <c r="E188" s="17">
        <v>44816</v>
      </c>
      <c r="F188" s="15" t="s">
        <v>659</v>
      </c>
    </row>
    <row r="189" spans="1:7" x14ac:dyDescent="0.35">
      <c r="A189" s="15">
        <v>181</v>
      </c>
      <c r="B189" s="15" t="s">
        <v>29</v>
      </c>
      <c r="C189" s="15">
        <v>3</v>
      </c>
      <c r="D189" s="15">
        <v>0</v>
      </c>
      <c r="E189" s="17">
        <v>44816</v>
      </c>
      <c r="F189" s="15" t="s">
        <v>659</v>
      </c>
    </row>
    <row r="190" spans="1:7" x14ac:dyDescent="0.35">
      <c r="A190" s="15">
        <v>183</v>
      </c>
      <c r="B190" s="15" t="s">
        <v>8</v>
      </c>
      <c r="C190" s="15">
        <v>1</v>
      </c>
      <c r="D190" s="15">
        <v>0</v>
      </c>
      <c r="E190" s="17">
        <v>44816</v>
      </c>
      <c r="F190" s="15" t="s">
        <v>659</v>
      </c>
    </row>
    <row r="191" spans="1:7" x14ac:dyDescent="0.35">
      <c r="A191" s="15">
        <v>183</v>
      </c>
      <c r="B191" s="15" t="s">
        <v>11</v>
      </c>
      <c r="C191" s="15">
        <v>1</v>
      </c>
      <c r="D191" s="15" t="s">
        <v>42</v>
      </c>
      <c r="E191" s="17">
        <v>44816</v>
      </c>
      <c r="F191" s="15" t="s">
        <v>659</v>
      </c>
    </row>
    <row r="192" spans="1:7" x14ac:dyDescent="0.35">
      <c r="A192" s="15">
        <v>183</v>
      </c>
      <c r="B192" s="15" t="s">
        <v>13</v>
      </c>
      <c r="C192" s="15">
        <v>3</v>
      </c>
      <c r="D192" s="15">
        <v>0</v>
      </c>
      <c r="E192" s="17">
        <v>44816</v>
      </c>
      <c r="F192" s="15" t="s">
        <v>659</v>
      </c>
    </row>
    <row r="193" spans="1:7" ht="39" x14ac:dyDescent="0.35">
      <c r="A193" s="15">
        <v>192</v>
      </c>
      <c r="B193" s="15" t="s">
        <v>13</v>
      </c>
      <c r="C193" s="15">
        <v>6</v>
      </c>
      <c r="D193" s="15" t="s">
        <v>769</v>
      </c>
      <c r="E193" s="17">
        <v>44816</v>
      </c>
      <c r="F193" s="15" t="s">
        <v>659</v>
      </c>
      <c r="G193" s="12" t="s">
        <v>806</v>
      </c>
    </row>
    <row r="194" spans="1:7" ht="39" x14ac:dyDescent="0.35">
      <c r="A194" s="15">
        <v>192</v>
      </c>
      <c r="B194" s="15" t="s">
        <v>29</v>
      </c>
      <c r="C194" s="15">
        <v>1</v>
      </c>
      <c r="D194" s="15">
        <v>3</v>
      </c>
      <c r="E194" s="17">
        <v>44816</v>
      </c>
      <c r="F194" s="15" t="s">
        <v>659</v>
      </c>
      <c r="G194" s="12" t="s">
        <v>807</v>
      </c>
    </row>
    <row r="195" spans="1:7" ht="39" x14ac:dyDescent="0.35">
      <c r="A195" s="15">
        <v>194</v>
      </c>
      <c r="B195" s="15" t="s">
        <v>13</v>
      </c>
      <c r="C195" s="15">
        <v>6</v>
      </c>
      <c r="D195" s="15" t="s">
        <v>769</v>
      </c>
      <c r="E195" s="17">
        <v>44816</v>
      </c>
      <c r="F195" s="15" t="s">
        <v>659</v>
      </c>
      <c r="G195" s="12" t="s">
        <v>808</v>
      </c>
    </row>
    <row r="196" spans="1:7" x14ac:dyDescent="0.35">
      <c r="A196" s="15">
        <v>194</v>
      </c>
      <c r="B196" s="15" t="s">
        <v>29</v>
      </c>
      <c r="C196" s="15">
        <v>1</v>
      </c>
      <c r="D196" s="15">
        <v>3</v>
      </c>
      <c r="E196" s="17">
        <v>44816</v>
      </c>
      <c r="F196" s="15" t="s">
        <v>659</v>
      </c>
      <c r="G196" s="12" t="s">
        <v>809</v>
      </c>
    </row>
    <row r="197" spans="1:7" x14ac:dyDescent="0.35">
      <c r="A197" s="15">
        <v>197</v>
      </c>
      <c r="B197" s="15" t="s">
        <v>13</v>
      </c>
      <c r="C197" s="15">
        <v>2</v>
      </c>
      <c r="D197" s="15">
        <v>0</v>
      </c>
      <c r="E197" s="17">
        <v>44816</v>
      </c>
      <c r="F197" s="15" t="s">
        <v>659</v>
      </c>
    </row>
    <row r="198" spans="1:7" x14ac:dyDescent="0.35">
      <c r="A198" s="15">
        <v>186</v>
      </c>
      <c r="B198" s="15" t="s">
        <v>8</v>
      </c>
      <c r="C198" s="15" t="s">
        <v>42</v>
      </c>
      <c r="D198" s="15">
        <v>0</v>
      </c>
      <c r="E198" s="17">
        <v>44816</v>
      </c>
      <c r="F198" s="15" t="s">
        <v>659</v>
      </c>
    </row>
    <row r="199" spans="1:7" x14ac:dyDescent="0.35">
      <c r="A199" s="15">
        <v>196</v>
      </c>
      <c r="B199" s="15" t="s">
        <v>8</v>
      </c>
      <c r="C199" s="15" t="s">
        <v>42</v>
      </c>
      <c r="D199" s="15">
        <v>0</v>
      </c>
      <c r="E199" s="17">
        <v>44816</v>
      </c>
      <c r="F199" s="15" t="s">
        <v>659</v>
      </c>
    </row>
    <row r="200" spans="1:7" x14ac:dyDescent="0.35">
      <c r="A200" s="15">
        <v>197</v>
      </c>
      <c r="B200" s="15" t="s">
        <v>8</v>
      </c>
      <c r="C200" s="15" t="s">
        <v>42</v>
      </c>
      <c r="D200" s="15">
        <v>0</v>
      </c>
      <c r="E200" s="17">
        <v>44816</v>
      </c>
      <c r="F200" s="15" t="s">
        <v>659</v>
      </c>
    </row>
    <row r="201" spans="1:7" x14ac:dyDescent="0.35">
      <c r="A201" s="15">
        <v>162</v>
      </c>
      <c r="B201" s="15" t="s">
        <v>11</v>
      </c>
      <c r="C201" s="15" t="s">
        <v>42</v>
      </c>
      <c r="D201" s="15">
        <v>9</v>
      </c>
      <c r="E201" s="17">
        <v>44816</v>
      </c>
      <c r="F201" s="15" t="s">
        <v>659</v>
      </c>
    </row>
    <row r="202" spans="1:7" x14ac:dyDescent="0.35">
      <c r="A202" s="15">
        <v>183</v>
      </c>
      <c r="B202" s="15" t="s">
        <v>11</v>
      </c>
      <c r="C202" s="15" t="s">
        <v>42</v>
      </c>
      <c r="D202" s="15">
        <v>9</v>
      </c>
      <c r="E202" s="17">
        <v>44816</v>
      </c>
      <c r="F202" s="15" t="s">
        <v>659</v>
      </c>
    </row>
    <row r="203" spans="1:7" x14ac:dyDescent="0.35">
      <c r="A203" s="15">
        <v>200</v>
      </c>
      <c r="B203" s="15" t="s">
        <v>11</v>
      </c>
      <c r="C203" s="15" t="s">
        <v>42</v>
      </c>
      <c r="D203" s="15">
        <v>9</v>
      </c>
      <c r="E203" s="17">
        <v>44816</v>
      </c>
      <c r="F203" s="15" t="s">
        <v>659</v>
      </c>
    </row>
    <row r="204" spans="1:7" x14ac:dyDescent="0.35">
      <c r="A204" s="15">
        <v>101</v>
      </c>
      <c r="B204" s="15" t="s">
        <v>11</v>
      </c>
      <c r="C204" s="15" t="s">
        <v>42</v>
      </c>
      <c r="D204" s="15">
        <v>9</v>
      </c>
      <c r="E204" s="17">
        <v>44816</v>
      </c>
      <c r="F204" s="15" t="s">
        <v>659</v>
      </c>
    </row>
    <row r="205" spans="1:7" ht="52" x14ac:dyDescent="0.35">
      <c r="A205" s="15">
        <v>135</v>
      </c>
      <c r="B205" s="15" t="s">
        <v>30</v>
      </c>
      <c r="C205" s="15">
        <v>0</v>
      </c>
      <c r="D205" s="15">
        <v>1</v>
      </c>
      <c r="E205" s="17">
        <v>44816</v>
      </c>
      <c r="F205" s="15" t="s">
        <v>659</v>
      </c>
      <c r="G205" s="12" t="s">
        <v>810</v>
      </c>
    </row>
    <row r="206" spans="1:7" x14ac:dyDescent="0.35">
      <c r="A206" s="15">
        <v>168</v>
      </c>
      <c r="B206" s="15" t="s">
        <v>10</v>
      </c>
      <c r="C206" s="15">
        <v>1</v>
      </c>
      <c r="D206" s="15">
        <v>0</v>
      </c>
      <c r="E206" s="17">
        <v>44816</v>
      </c>
      <c r="F206" s="15" t="s">
        <v>659</v>
      </c>
    </row>
    <row r="207" spans="1:7" x14ac:dyDescent="0.35">
      <c r="A207" s="15">
        <v>185</v>
      </c>
      <c r="B207" s="15" t="s">
        <v>10</v>
      </c>
      <c r="C207" s="15">
        <v>1</v>
      </c>
      <c r="D207" s="15">
        <v>0</v>
      </c>
      <c r="E207" s="17">
        <v>44816</v>
      </c>
      <c r="F207" s="15" t="s">
        <v>659</v>
      </c>
      <c r="G207" s="12" t="s">
        <v>811</v>
      </c>
    </row>
    <row r="208" spans="1:7" x14ac:dyDescent="0.35">
      <c r="A208" s="15">
        <v>185</v>
      </c>
      <c r="B208" s="15" t="s">
        <v>30</v>
      </c>
      <c r="C208" s="15">
        <v>0</v>
      </c>
      <c r="D208" s="15" t="s">
        <v>42</v>
      </c>
      <c r="E208" s="17">
        <v>44816</v>
      </c>
      <c r="F208" s="15" t="s">
        <v>659</v>
      </c>
    </row>
    <row r="209" spans="1:6" x14ac:dyDescent="0.35">
      <c r="A209" s="15">
        <v>191</v>
      </c>
      <c r="B209" s="15" t="s">
        <v>30</v>
      </c>
      <c r="C209" s="15">
        <v>0</v>
      </c>
      <c r="D209" s="15" t="s">
        <v>42</v>
      </c>
      <c r="E209" s="17">
        <v>44816</v>
      </c>
      <c r="F209" s="15" t="s">
        <v>659</v>
      </c>
    </row>
    <row r="210" spans="1:6" x14ac:dyDescent="0.35">
      <c r="A210" s="15">
        <v>201</v>
      </c>
      <c r="B210" s="15" t="s">
        <v>30</v>
      </c>
      <c r="C210" s="15">
        <v>0</v>
      </c>
      <c r="D210" s="15" t="s">
        <v>42</v>
      </c>
      <c r="E210" s="17">
        <v>44816</v>
      </c>
      <c r="F210" s="15" t="s">
        <v>659</v>
      </c>
    </row>
    <row r="211" spans="1:6" x14ac:dyDescent="0.35">
      <c r="A211" s="15">
        <v>202</v>
      </c>
      <c r="B211" s="15" t="s">
        <v>30</v>
      </c>
      <c r="C211" s="15">
        <v>0</v>
      </c>
      <c r="D211" s="15" t="s">
        <v>42</v>
      </c>
      <c r="E211" s="17">
        <v>44816</v>
      </c>
      <c r="F211" s="15" t="s">
        <v>659</v>
      </c>
    </row>
    <row r="212" spans="1:6" x14ac:dyDescent="0.35">
      <c r="A212" s="15">
        <v>69</v>
      </c>
      <c r="B212" s="15" t="s">
        <v>30</v>
      </c>
      <c r="C212" s="15">
        <v>0</v>
      </c>
      <c r="D212" s="15" t="s">
        <v>42</v>
      </c>
      <c r="E212" s="17">
        <v>44816</v>
      </c>
      <c r="F212" s="15" t="s">
        <v>659</v>
      </c>
    </row>
    <row r="213" spans="1:6" x14ac:dyDescent="0.35">
      <c r="A213" s="15">
        <v>76</v>
      </c>
      <c r="B213" s="15" t="s">
        <v>30</v>
      </c>
      <c r="C213" s="15">
        <v>0</v>
      </c>
      <c r="D213" s="15" t="s">
        <v>42</v>
      </c>
      <c r="E213" s="17">
        <v>44816</v>
      </c>
      <c r="F213" s="15" t="s">
        <v>659</v>
      </c>
    </row>
    <row r="214" spans="1:6" x14ac:dyDescent="0.35">
      <c r="A214" s="15">
        <v>90</v>
      </c>
      <c r="B214" s="15" t="s">
        <v>30</v>
      </c>
      <c r="C214" s="15">
        <v>0</v>
      </c>
      <c r="D214" s="15" t="s">
        <v>42</v>
      </c>
      <c r="E214" s="17">
        <v>44816</v>
      </c>
      <c r="F214" s="15" t="s">
        <v>659</v>
      </c>
    </row>
    <row r="215" spans="1:6" x14ac:dyDescent="0.35">
      <c r="A215" s="15">
        <v>96</v>
      </c>
      <c r="B215" s="15" t="s">
        <v>30</v>
      </c>
      <c r="C215" s="15">
        <v>0</v>
      </c>
      <c r="D215" s="15" t="s">
        <v>42</v>
      </c>
      <c r="E215" s="17">
        <v>44816</v>
      </c>
      <c r="F215" s="15" t="s">
        <v>659</v>
      </c>
    </row>
    <row r="216" spans="1:6" x14ac:dyDescent="0.35">
      <c r="A216" s="15">
        <v>97</v>
      </c>
      <c r="B216" s="15" t="s">
        <v>30</v>
      </c>
      <c r="C216" s="15">
        <v>0</v>
      </c>
      <c r="D216" s="15" t="s">
        <v>42</v>
      </c>
      <c r="E216" s="17">
        <v>44816</v>
      </c>
      <c r="F216" s="15" t="s">
        <v>659</v>
      </c>
    </row>
    <row r="217" spans="1:6" x14ac:dyDescent="0.35">
      <c r="A217" s="15">
        <v>99</v>
      </c>
      <c r="B217" s="15" t="s">
        <v>30</v>
      </c>
      <c r="C217" s="15">
        <v>0</v>
      </c>
      <c r="D217" s="15" t="s">
        <v>42</v>
      </c>
      <c r="E217" s="17">
        <v>44816</v>
      </c>
      <c r="F217" s="15" t="s">
        <v>659</v>
      </c>
    </row>
    <row r="218" spans="1:6" x14ac:dyDescent="0.35">
      <c r="A218" s="15">
        <v>102</v>
      </c>
      <c r="B218" s="15" t="s">
        <v>30</v>
      </c>
      <c r="C218" s="15">
        <v>0</v>
      </c>
      <c r="D218" s="15" t="s">
        <v>42</v>
      </c>
      <c r="E218" s="17">
        <v>44816</v>
      </c>
      <c r="F218" s="15" t="s">
        <v>659</v>
      </c>
    </row>
    <row r="219" spans="1:6" x14ac:dyDescent="0.35">
      <c r="A219" s="15">
        <v>103</v>
      </c>
      <c r="B219" s="15" t="s">
        <v>30</v>
      </c>
      <c r="C219" s="15">
        <v>0</v>
      </c>
      <c r="D219" s="15" t="s">
        <v>42</v>
      </c>
      <c r="E219" s="17">
        <v>44816</v>
      </c>
      <c r="F219" s="15" t="s">
        <v>659</v>
      </c>
    </row>
    <row r="220" spans="1:6" x14ac:dyDescent="0.35">
      <c r="A220" s="15">
        <v>133</v>
      </c>
      <c r="B220" s="15" t="s">
        <v>30</v>
      </c>
      <c r="C220" s="15">
        <v>0</v>
      </c>
      <c r="D220" s="15" t="s">
        <v>42</v>
      </c>
      <c r="E220" s="17">
        <v>44816</v>
      </c>
      <c r="F220" s="15" t="s">
        <v>659</v>
      </c>
    </row>
    <row r="221" spans="1:6" x14ac:dyDescent="0.35">
      <c r="A221" s="15">
        <v>134</v>
      </c>
      <c r="B221" s="15" t="s">
        <v>30</v>
      </c>
      <c r="C221" s="15">
        <v>0</v>
      </c>
      <c r="D221" s="15" t="s">
        <v>42</v>
      </c>
      <c r="E221" s="17">
        <v>44816</v>
      </c>
      <c r="F221" s="15" t="s">
        <v>659</v>
      </c>
    </row>
    <row r="222" spans="1:6" x14ac:dyDescent="0.35">
      <c r="A222" s="15">
        <v>138</v>
      </c>
      <c r="B222" s="15" t="s">
        <v>30</v>
      </c>
      <c r="C222" s="15">
        <v>0</v>
      </c>
      <c r="D222" s="15" t="s">
        <v>42</v>
      </c>
      <c r="E222" s="17">
        <v>44816</v>
      </c>
      <c r="F222" s="15" t="s">
        <v>659</v>
      </c>
    </row>
    <row r="223" spans="1:6" x14ac:dyDescent="0.35">
      <c r="A223" s="15">
        <v>166</v>
      </c>
      <c r="B223" s="15" t="s">
        <v>30</v>
      </c>
      <c r="C223" s="15">
        <v>0</v>
      </c>
      <c r="D223" s="15" t="s">
        <v>42</v>
      </c>
      <c r="E223" s="17">
        <v>44816</v>
      </c>
      <c r="F223" s="15" t="s">
        <v>659</v>
      </c>
    </row>
    <row r="224" spans="1:6" x14ac:dyDescent="0.35">
      <c r="A224" s="15">
        <v>168</v>
      </c>
      <c r="B224" s="15" t="s">
        <v>30</v>
      </c>
      <c r="C224" s="15">
        <v>0</v>
      </c>
      <c r="D224" s="15" t="s">
        <v>42</v>
      </c>
      <c r="E224" s="17">
        <v>44816</v>
      </c>
      <c r="F224" s="15" t="s">
        <v>659</v>
      </c>
    </row>
    <row r="225" spans="1:6" x14ac:dyDescent="0.35">
      <c r="A225" s="15">
        <v>176</v>
      </c>
      <c r="B225" s="15" t="s">
        <v>30</v>
      </c>
      <c r="C225" s="15">
        <v>0</v>
      </c>
      <c r="D225" s="15" t="s">
        <v>42</v>
      </c>
      <c r="E225" s="17">
        <v>44816</v>
      </c>
      <c r="F225" s="15" t="s">
        <v>659</v>
      </c>
    </row>
    <row r="226" spans="1:6" x14ac:dyDescent="0.35">
      <c r="A226" s="15">
        <v>163</v>
      </c>
      <c r="B226" s="15" t="s">
        <v>861</v>
      </c>
      <c r="E226" s="17">
        <v>44907</v>
      </c>
      <c r="F226" s="15" t="s">
        <v>862</v>
      </c>
    </row>
    <row r="227" spans="1:6" x14ac:dyDescent="0.35">
      <c r="A227" s="15">
        <v>145</v>
      </c>
      <c r="B227" s="15" t="s">
        <v>865</v>
      </c>
      <c r="E227" s="17">
        <v>44907</v>
      </c>
      <c r="F227" s="15" t="s">
        <v>862</v>
      </c>
    </row>
    <row r="228" spans="1:6" x14ac:dyDescent="0.35">
      <c r="A228" s="15">
        <v>133</v>
      </c>
      <c r="B228" s="15" t="s">
        <v>872</v>
      </c>
      <c r="E228" s="17">
        <v>44908</v>
      </c>
      <c r="F228" s="15" t="s">
        <v>862</v>
      </c>
    </row>
    <row r="229" spans="1:6" x14ac:dyDescent="0.35">
      <c r="A229" s="15">
        <v>133</v>
      </c>
      <c r="B229" s="15" t="s">
        <v>874</v>
      </c>
      <c r="E229" s="17">
        <v>44908</v>
      </c>
      <c r="F229" s="15" t="s">
        <v>873</v>
      </c>
    </row>
    <row r="230" spans="1:6" x14ac:dyDescent="0.35">
      <c r="A230" s="15">
        <v>3</v>
      </c>
      <c r="B230" s="15" t="s">
        <v>877</v>
      </c>
      <c r="E230" s="17">
        <v>44908</v>
      </c>
      <c r="F230" s="15" t="s">
        <v>862</v>
      </c>
    </row>
    <row r="231" spans="1:6" x14ac:dyDescent="0.35">
      <c r="A231" s="15">
        <v>8</v>
      </c>
      <c r="B231" s="15" t="s">
        <v>879</v>
      </c>
      <c r="E231" s="17">
        <v>44908</v>
      </c>
      <c r="F231" s="15" t="s">
        <v>862</v>
      </c>
    </row>
    <row r="232" spans="1:6" x14ac:dyDescent="0.35">
      <c r="A232" s="15">
        <v>82</v>
      </c>
      <c r="B232" s="15" t="s">
        <v>891</v>
      </c>
      <c r="E232" s="17">
        <v>44908</v>
      </c>
      <c r="F232" s="15" t="s">
        <v>862</v>
      </c>
    </row>
  </sheetData>
  <autoFilter ref="A1:G197" xr:uid="{00000000-0001-0000-0100-000000000000}"/>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0BB4F-8CD4-4A9C-933F-99F5A709F2E6}">
  <dimension ref="A1:D7"/>
  <sheetViews>
    <sheetView workbookViewId="0">
      <selection activeCell="I10" sqref="I10"/>
    </sheetView>
  </sheetViews>
  <sheetFormatPr defaultRowHeight="14.5" x14ac:dyDescent="0.35"/>
  <cols>
    <col min="1" max="1" width="13.81640625" bestFit="1" customWidth="1"/>
    <col min="4" max="4" width="10.7265625" bestFit="1" customWidth="1"/>
  </cols>
  <sheetData>
    <row r="1" spans="1:4" x14ac:dyDescent="0.35">
      <c r="C1" t="s">
        <v>674</v>
      </c>
    </row>
    <row r="2" spans="1:4" x14ac:dyDescent="0.35">
      <c r="A2" t="s">
        <v>657</v>
      </c>
      <c r="B2">
        <v>131</v>
      </c>
    </row>
    <row r="3" spans="1:4" x14ac:dyDescent="0.35">
      <c r="A3" t="s">
        <v>658</v>
      </c>
      <c r="B3">
        <v>130</v>
      </c>
    </row>
    <row r="4" spans="1:4" x14ac:dyDescent="0.35">
      <c r="A4" t="s">
        <v>678</v>
      </c>
      <c r="B4" s="10" t="s">
        <v>673</v>
      </c>
      <c r="C4" s="10" t="s">
        <v>679</v>
      </c>
      <c r="D4" s="10" t="s">
        <v>680</v>
      </c>
    </row>
    <row r="5" spans="1:4" x14ac:dyDescent="0.35">
      <c r="A5" t="s">
        <v>672</v>
      </c>
      <c r="B5">
        <v>1</v>
      </c>
    </row>
    <row r="6" spans="1:4" x14ac:dyDescent="0.35">
      <c r="A6" t="s">
        <v>675</v>
      </c>
      <c r="B6">
        <v>5</v>
      </c>
    </row>
    <row r="7" spans="1:4" x14ac:dyDescent="0.35">
      <c r="A7" t="s">
        <v>676</v>
      </c>
      <c r="B7" s="9" t="s">
        <v>677</v>
      </c>
    </row>
  </sheetData>
  <phoneticPr fontId="20"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244C5801592E48B1F645EDC7A471D0" ma:contentTypeVersion="17" ma:contentTypeDescription="Create a new document." ma:contentTypeScope="" ma:versionID="7b8d4501e1dd936c8f95a8f6719256ef">
  <xsd:schema xmlns:xsd="http://www.w3.org/2001/XMLSchema" xmlns:xs="http://www.w3.org/2001/XMLSchema" xmlns:p="http://schemas.microsoft.com/office/2006/metadata/properties" xmlns:ns2="6a164dda-3779-4169-b957-e287451f6523" xmlns:ns3="f8806643-c30e-459f-82c3-4c15c6341d0c" xmlns:ns4="03faddf2-bdf4-4bd0-b9e3-0dd81a5ca9f2" targetNamespace="http://schemas.microsoft.com/office/2006/metadata/properties" ma:root="true" ma:fieldsID="94baab0c9801b6acc99a41cdd2d9d263" ns2:_="" ns3:_="" ns4:_="">
    <xsd:import namespace="6a164dda-3779-4169-b957-e287451f6523"/>
    <xsd:import namespace="f8806643-c30e-459f-82c3-4c15c6341d0c"/>
    <xsd:import namespace="03faddf2-bdf4-4bd0-b9e3-0dd81a5ca9f2"/>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element name="TaxCatchAll" ma:index="23" nillable="true" ma:displayName="Taxonomy Catch All Column" ma:hidden="true" ma:list="{4732edb6-c27a-4782-812b-a1b7ca2b7832}" ma:internalName="TaxCatchAll" ma:showField="CatchAllData" ma:web="03faddf2-bdf4-4bd0-b9e3-0dd81a5ca9f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8806643-c30e-459f-82c3-4c15c6341d0c"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207403b-203c-4ed3-95cd-88a85218912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faddf2-bdf4-4bd0-b9e3-0dd81a5ca9f2"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8207403b-203c-4ed3-95cd-88a852189123" ContentTypeId="0x01" PreviousValue="false"/>
</file>

<file path=customXml/itemProps1.xml><?xml version="1.0" encoding="utf-8"?>
<ds:datastoreItem xmlns:ds="http://schemas.openxmlformats.org/officeDocument/2006/customXml" ds:itemID="{EDCFAE5B-D579-48D9-ADBF-C74770B8CC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f8806643-c30e-459f-82c3-4c15c6341d0c"/>
    <ds:schemaRef ds:uri="03faddf2-bdf4-4bd0-b9e3-0dd81a5ca9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828A4A-2F1C-481B-ABD9-8852F92F0147}">
  <ds:schemaRefs>
    <ds:schemaRef ds:uri="http://schemas.microsoft.com/sharepoint/v3/contenttype/forms"/>
  </ds:schemaRefs>
</ds:datastoreItem>
</file>

<file path=customXml/itemProps3.xml><?xml version="1.0" encoding="utf-8"?>
<ds:datastoreItem xmlns:ds="http://schemas.openxmlformats.org/officeDocument/2006/customXml" ds:itemID="{983D15E0-2626-4EDC-A793-D18F149B7A0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 data</vt:lpstr>
      <vt:lpstr>pretermStudies</vt:lpstr>
      <vt:lpstr>Sheet2</vt:lpstr>
      <vt:lpstr>Log of changes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Ellen  Bradley</cp:lastModifiedBy>
  <dcterms:created xsi:type="dcterms:W3CDTF">2022-11-15T11:37:32Z</dcterms:created>
  <dcterms:modified xsi:type="dcterms:W3CDTF">2023-02-10T15:15:12Z</dcterms:modified>
</cp:coreProperties>
</file>