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Grahn\OneDrive\www\www\tableease\private\excel\"/>
    </mc:Choice>
  </mc:AlternateContent>
  <xr:revisionPtr revIDLastSave="596" documentId="04D22A693B5E00AAD43A2F43A64B8604FC56BA9A" xr6:coauthVersionLast="25" xr6:coauthVersionMax="25" xr10:uidLastSave="{2F6B1E99-32B6-4383-AAF1-65BA0FF96F75}"/>
  <bookViews>
    <workbookView xWindow="0" yWindow="0" windowWidth="21570" windowHeight="7965" tabRatio="500" activeTab="6" xr2:uid="{00000000-000D-0000-FFFF-FFFF00000000}"/>
  </bookViews>
  <sheets>
    <sheet name="Test Restaurant Menu" sheetId="1" r:id="rId1"/>
    <sheet name="Allergy Profiles" sheetId="2" r:id="rId2"/>
    <sheet name="Curated Menu" sheetId="4" r:id="rId3"/>
    <sheet name="Key" sheetId="3" r:id="rId4"/>
    <sheet name="Buffalo Wild Wings" sheetId="5" r:id="rId5"/>
    <sheet name="Menu" sheetId="6" r:id="rId6"/>
    <sheet name="Sheet2" sheetId="7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" i="7" l="1"/>
  <c r="AG5" i="7"/>
  <c r="AG6" i="7"/>
  <c r="AG7" i="7"/>
  <c r="AG8" i="7"/>
  <c r="AG9" i="7"/>
  <c r="AG10" i="7"/>
  <c r="AG3" i="7"/>
  <c r="AE4" i="7"/>
  <c r="AF4" i="7"/>
  <c r="AE5" i="7"/>
  <c r="AF5" i="7"/>
  <c r="AE6" i="7"/>
  <c r="AF6" i="7"/>
  <c r="AE7" i="7"/>
  <c r="AF7" i="7"/>
  <c r="AE8" i="7"/>
  <c r="AF8" i="7"/>
  <c r="AE9" i="7"/>
  <c r="AF9" i="7"/>
  <c r="AE10" i="7"/>
  <c r="AF10" i="7"/>
  <c r="AE3" i="7"/>
  <c r="AF3" i="7"/>
  <c r="AD4" i="7"/>
  <c r="AD5" i="7"/>
  <c r="AD6" i="7"/>
  <c r="AD7" i="7"/>
  <c r="AD8" i="7"/>
  <c r="AD9" i="7"/>
  <c r="AD10" i="7"/>
  <c r="AD3" i="7"/>
  <c r="H7" i="4"/>
  <c r="H40" i="5"/>
  <c r="E40" i="5"/>
  <c r="D40" i="5"/>
  <c r="F40" i="5"/>
  <c r="G40" i="5"/>
  <c r="I40" i="5"/>
  <c r="J40" i="5"/>
  <c r="K40" i="5"/>
  <c r="L40" i="5"/>
  <c r="M40" i="5"/>
  <c r="I46" i="5"/>
  <c r="E46" i="5"/>
  <c r="H46" i="5"/>
  <c r="F46" i="5"/>
  <c r="G46" i="5"/>
  <c r="D46" i="5"/>
  <c r="J46" i="5"/>
  <c r="K46" i="5"/>
  <c r="L46" i="5"/>
  <c r="M46" i="5"/>
  <c r="B73" i="5"/>
  <c r="B100" i="5"/>
  <c r="B42" i="5"/>
  <c r="B48" i="5"/>
  <c r="B45" i="5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C41" i="5"/>
  <c r="B41" i="5"/>
  <c r="B68" i="5"/>
  <c r="B95" i="5"/>
  <c r="C42" i="5"/>
  <c r="B69" i="5"/>
  <c r="B96" i="5"/>
  <c r="C43" i="5"/>
  <c r="B43" i="5"/>
  <c r="B70" i="5"/>
  <c r="B97" i="5"/>
  <c r="C44" i="5"/>
  <c r="B44" i="5"/>
  <c r="B71" i="5"/>
  <c r="B98" i="5"/>
  <c r="C45" i="5"/>
  <c r="B72" i="5"/>
  <c r="B99" i="5"/>
  <c r="C46" i="5"/>
  <c r="B46" i="5"/>
  <c r="C47" i="5"/>
  <c r="B47" i="5"/>
  <c r="B74" i="5"/>
  <c r="B101" i="5"/>
  <c r="C48" i="5"/>
  <c r="B75" i="5"/>
  <c r="B102" i="5"/>
  <c r="C49" i="5"/>
  <c r="B49" i="5"/>
  <c r="B76" i="5"/>
  <c r="B103" i="5"/>
  <c r="C50" i="5"/>
  <c r="B50" i="5"/>
  <c r="B77" i="5"/>
  <c r="B104" i="5"/>
  <c r="C51" i="5"/>
  <c r="B51" i="5"/>
  <c r="B78" i="5"/>
  <c r="B105" i="5"/>
  <c r="C52" i="5"/>
  <c r="B52" i="5"/>
  <c r="B79" i="5"/>
  <c r="B106" i="5"/>
  <c r="C53" i="5"/>
  <c r="B53" i="5"/>
  <c r="B80" i="5"/>
  <c r="B107" i="5"/>
  <c r="C54" i="5"/>
  <c r="B54" i="5"/>
  <c r="B81" i="5"/>
  <c r="B108" i="5"/>
  <c r="C55" i="5"/>
  <c r="B55" i="5"/>
  <c r="B82" i="5"/>
  <c r="B109" i="5"/>
  <c r="C56" i="5"/>
  <c r="B56" i="5"/>
  <c r="B83" i="5"/>
  <c r="B110" i="5"/>
  <c r="C57" i="5"/>
  <c r="B57" i="5"/>
  <c r="B84" i="5"/>
  <c r="B111" i="5"/>
  <c r="C58" i="5"/>
  <c r="B58" i="5"/>
  <c r="B85" i="5"/>
  <c r="B112" i="5"/>
  <c r="C59" i="5"/>
  <c r="B59" i="5"/>
  <c r="B86" i="5"/>
  <c r="B113" i="5"/>
  <c r="C60" i="5"/>
  <c r="B60" i="5"/>
  <c r="B87" i="5"/>
  <c r="B114" i="5"/>
  <c r="C61" i="5"/>
  <c r="B61" i="5"/>
  <c r="B88" i="5"/>
  <c r="B115" i="5"/>
  <c r="C62" i="5"/>
  <c r="B62" i="5"/>
  <c r="B89" i="5"/>
  <c r="B116" i="5"/>
  <c r="C63" i="5"/>
  <c r="B63" i="5"/>
  <c r="B90" i="5"/>
  <c r="B117" i="5"/>
  <c r="C64" i="5"/>
  <c r="B64" i="5"/>
  <c r="B91" i="5"/>
  <c r="B118" i="5"/>
  <c r="C40" i="5"/>
  <c r="B40" i="5"/>
  <c r="B67" i="5"/>
  <c r="B94" i="5"/>
  <c r="B24" i="1"/>
  <c r="B25" i="1"/>
  <c r="C24" i="1"/>
  <c r="C25" i="1"/>
  <c r="D24" i="1"/>
  <c r="D25" i="1"/>
  <c r="E24" i="1"/>
  <c r="E25" i="1"/>
  <c r="F24" i="1"/>
  <c r="F25" i="1"/>
  <c r="G24" i="1"/>
  <c r="G25" i="1"/>
  <c r="H24" i="1"/>
  <c r="H25" i="1"/>
  <c r="I24" i="1"/>
  <c r="I25" i="1"/>
  <c r="J24" i="1"/>
  <c r="J25" i="1"/>
  <c r="K24" i="1"/>
  <c r="K25" i="1"/>
  <c r="L24" i="1"/>
  <c r="L25" i="1"/>
  <c r="M24" i="1"/>
  <c r="M25" i="1"/>
  <c r="N24" i="1"/>
  <c r="N25" i="1"/>
  <c r="O24" i="1"/>
  <c r="O25" i="1"/>
  <c r="P24" i="1"/>
  <c r="P25" i="1"/>
  <c r="Q24" i="1"/>
  <c r="Q25" i="1"/>
  <c r="R25" i="1"/>
  <c r="S25" i="1"/>
  <c r="B64" i="1"/>
  <c r="A75" i="1"/>
  <c r="J37" i="1"/>
  <c r="J45" i="1"/>
  <c r="Q37" i="1"/>
  <c r="Q45" i="1"/>
  <c r="B37" i="1"/>
  <c r="B45" i="1"/>
  <c r="C37" i="1"/>
  <c r="C45" i="1"/>
  <c r="D37" i="1"/>
  <c r="D45" i="1"/>
  <c r="E37" i="1"/>
  <c r="E45" i="1"/>
  <c r="F37" i="1"/>
  <c r="F45" i="1"/>
  <c r="G37" i="1"/>
  <c r="G45" i="1"/>
  <c r="H37" i="1"/>
  <c r="H45" i="1"/>
  <c r="I37" i="1"/>
  <c r="I45" i="1"/>
  <c r="K37" i="1"/>
  <c r="K45" i="1"/>
  <c r="L37" i="1"/>
  <c r="L45" i="1"/>
  <c r="M37" i="1"/>
  <c r="M45" i="1"/>
  <c r="N37" i="1"/>
  <c r="N45" i="1"/>
  <c r="O37" i="1"/>
  <c r="O45" i="1"/>
  <c r="P37" i="1"/>
  <c r="P45" i="1"/>
  <c r="R45" i="1"/>
  <c r="S45" i="1"/>
  <c r="J38" i="1"/>
  <c r="Q38" i="1"/>
  <c r="B38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R38" i="1"/>
  <c r="S38" i="1"/>
  <c r="Q43" i="1"/>
  <c r="J43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R43" i="1"/>
  <c r="S43" i="1"/>
  <c r="C69" i="1"/>
  <c r="G39" i="1"/>
  <c r="J39" i="1"/>
  <c r="Q39" i="1"/>
  <c r="B39" i="1"/>
  <c r="C39" i="1"/>
  <c r="D39" i="1"/>
  <c r="E39" i="1"/>
  <c r="F39" i="1"/>
  <c r="H39" i="1"/>
  <c r="I39" i="1"/>
  <c r="K39" i="1"/>
  <c r="L39" i="1"/>
  <c r="M39" i="1"/>
  <c r="N39" i="1"/>
  <c r="O39" i="1"/>
  <c r="P39" i="1"/>
  <c r="R39" i="1"/>
  <c r="S39" i="1"/>
  <c r="C65" i="1"/>
  <c r="B76" i="1"/>
  <c r="G40" i="1"/>
  <c r="J40" i="1"/>
  <c r="Q40" i="1"/>
  <c r="B40" i="1"/>
  <c r="C40" i="1"/>
  <c r="D40" i="1"/>
  <c r="E40" i="1"/>
  <c r="F40" i="1"/>
  <c r="H40" i="1"/>
  <c r="I40" i="1"/>
  <c r="K40" i="1"/>
  <c r="L40" i="1"/>
  <c r="M40" i="1"/>
  <c r="N40" i="1"/>
  <c r="O40" i="1"/>
  <c r="P40" i="1"/>
  <c r="R40" i="1"/>
  <c r="S40" i="1"/>
  <c r="C66" i="1"/>
  <c r="B77" i="1"/>
  <c r="G41" i="1"/>
  <c r="J41" i="1"/>
  <c r="Q41" i="1"/>
  <c r="B41" i="1"/>
  <c r="C41" i="1"/>
  <c r="D41" i="1"/>
  <c r="E41" i="1"/>
  <c r="F41" i="1"/>
  <c r="H41" i="1"/>
  <c r="I41" i="1"/>
  <c r="K41" i="1"/>
  <c r="L41" i="1"/>
  <c r="M41" i="1"/>
  <c r="N41" i="1"/>
  <c r="O41" i="1"/>
  <c r="P41" i="1"/>
  <c r="R41" i="1"/>
  <c r="S41" i="1"/>
  <c r="C67" i="1"/>
  <c r="B78" i="1"/>
  <c r="G42" i="1"/>
  <c r="J42" i="1"/>
  <c r="Q42" i="1"/>
  <c r="B42" i="1"/>
  <c r="C42" i="1"/>
  <c r="D42" i="1"/>
  <c r="E42" i="1"/>
  <c r="F42" i="1"/>
  <c r="H42" i="1"/>
  <c r="I42" i="1"/>
  <c r="K42" i="1"/>
  <c r="L42" i="1"/>
  <c r="M42" i="1"/>
  <c r="N42" i="1"/>
  <c r="O42" i="1"/>
  <c r="P42" i="1"/>
  <c r="R42" i="1"/>
  <c r="S42" i="1"/>
  <c r="C68" i="1"/>
  <c r="B79" i="1"/>
  <c r="B80" i="1"/>
  <c r="G44" i="1"/>
  <c r="J44" i="1"/>
  <c r="Q44" i="1"/>
  <c r="B44" i="1"/>
  <c r="C44" i="1"/>
  <c r="D44" i="1"/>
  <c r="E44" i="1"/>
  <c r="F44" i="1"/>
  <c r="H44" i="1"/>
  <c r="I44" i="1"/>
  <c r="K44" i="1"/>
  <c r="L44" i="1"/>
  <c r="M44" i="1"/>
  <c r="N44" i="1"/>
  <c r="O44" i="1"/>
  <c r="P44" i="1"/>
  <c r="R44" i="1"/>
  <c r="S44" i="1"/>
  <c r="C70" i="1"/>
  <c r="B81" i="1"/>
  <c r="C71" i="1"/>
  <c r="B82" i="1"/>
  <c r="C64" i="1"/>
  <c r="B75" i="1"/>
  <c r="J50" i="1"/>
  <c r="J51" i="1"/>
  <c r="Q50" i="1"/>
  <c r="Q51" i="1"/>
  <c r="B50" i="1"/>
  <c r="B51" i="1"/>
  <c r="C50" i="1"/>
  <c r="C51" i="1"/>
  <c r="D50" i="1"/>
  <c r="D51" i="1"/>
  <c r="E50" i="1"/>
  <c r="E51" i="1"/>
  <c r="F50" i="1"/>
  <c r="F51" i="1"/>
  <c r="G50" i="1"/>
  <c r="G51" i="1"/>
  <c r="H50" i="1"/>
  <c r="H51" i="1"/>
  <c r="I50" i="1"/>
  <c r="I51" i="1"/>
  <c r="K50" i="1"/>
  <c r="K51" i="1"/>
  <c r="L50" i="1"/>
  <c r="L51" i="1"/>
  <c r="M50" i="1"/>
  <c r="M51" i="1"/>
  <c r="N50" i="1"/>
  <c r="N51" i="1"/>
  <c r="O50" i="1"/>
  <c r="O51" i="1"/>
  <c r="P50" i="1"/>
  <c r="P51" i="1"/>
  <c r="R51" i="1"/>
  <c r="S51" i="1"/>
  <c r="D64" i="1"/>
  <c r="C7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65" i="1"/>
  <c r="A7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66" i="1"/>
  <c r="A7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67" i="1"/>
  <c r="A7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68" i="1"/>
  <c r="A7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69" i="1"/>
  <c r="A8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70" i="1"/>
  <c r="A81" i="1"/>
  <c r="J52" i="1"/>
  <c r="Q52" i="1"/>
  <c r="B52" i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R52" i="1"/>
  <c r="S52" i="1"/>
  <c r="D65" i="1"/>
  <c r="C76" i="1"/>
  <c r="J53" i="1"/>
  <c r="Q53" i="1"/>
  <c r="B53" i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R53" i="1"/>
  <c r="S53" i="1"/>
  <c r="D66" i="1"/>
  <c r="C77" i="1"/>
  <c r="J54" i="1"/>
  <c r="Q54" i="1"/>
  <c r="B54" i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R54" i="1"/>
  <c r="S54" i="1"/>
  <c r="D67" i="1"/>
  <c r="C78" i="1"/>
  <c r="J55" i="1"/>
  <c r="Q55" i="1"/>
  <c r="B55" i="1"/>
  <c r="C55" i="1"/>
  <c r="D55" i="1"/>
  <c r="E55" i="1"/>
  <c r="F55" i="1"/>
  <c r="G55" i="1"/>
  <c r="H55" i="1"/>
  <c r="I55" i="1"/>
  <c r="K55" i="1"/>
  <c r="L55" i="1"/>
  <c r="M55" i="1"/>
  <c r="N55" i="1"/>
  <c r="O55" i="1"/>
  <c r="P55" i="1"/>
  <c r="R55" i="1"/>
  <c r="S55" i="1"/>
  <c r="D68" i="1"/>
  <c r="C79" i="1"/>
  <c r="J56" i="1"/>
  <c r="Q56" i="1"/>
  <c r="B56" i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R56" i="1"/>
  <c r="S56" i="1"/>
  <c r="D69" i="1"/>
  <c r="C80" i="1"/>
  <c r="J57" i="1"/>
  <c r="Q57" i="1"/>
  <c r="B57" i="1"/>
  <c r="C57" i="1"/>
  <c r="D57" i="1"/>
  <c r="E57" i="1"/>
  <c r="F57" i="1"/>
  <c r="G57" i="1"/>
  <c r="H57" i="1"/>
  <c r="I57" i="1"/>
  <c r="K57" i="1"/>
  <c r="L57" i="1"/>
  <c r="M57" i="1"/>
  <c r="N57" i="1"/>
  <c r="O57" i="1"/>
  <c r="P57" i="1"/>
  <c r="R57" i="1"/>
  <c r="S57" i="1"/>
  <c r="D70" i="1"/>
  <c r="C81" i="1"/>
  <c r="J58" i="1"/>
  <c r="Q58" i="1"/>
  <c r="B58" i="1"/>
  <c r="C58" i="1"/>
  <c r="D58" i="1"/>
  <c r="E58" i="1"/>
  <c r="F58" i="1"/>
  <c r="G58" i="1"/>
  <c r="H58" i="1"/>
  <c r="I58" i="1"/>
  <c r="K58" i="1"/>
  <c r="L58" i="1"/>
  <c r="M58" i="1"/>
  <c r="N58" i="1"/>
  <c r="O58" i="1"/>
  <c r="P58" i="1"/>
  <c r="R58" i="1"/>
  <c r="S58" i="1"/>
  <c r="D71" i="1"/>
  <c r="C8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71" i="1"/>
  <c r="B4" i="4"/>
  <c r="B2" i="4"/>
  <c r="C2" i="4"/>
  <c r="C4" i="4"/>
  <c r="D3" i="4"/>
  <c r="D4" i="4"/>
  <c r="D5" i="4"/>
  <c r="D6" i="4"/>
  <c r="D7" i="4"/>
  <c r="D8" i="4"/>
  <c r="C3" i="4"/>
  <c r="C5" i="4"/>
  <c r="C6" i="4"/>
  <c r="C7" i="4"/>
  <c r="C8" i="4"/>
  <c r="B3" i="4"/>
  <c r="B5" i="4"/>
  <c r="B6" i="4"/>
  <c r="B7" i="4"/>
  <c r="B8" i="4"/>
  <c r="D2" i="4"/>
</calcChain>
</file>

<file path=xl/sharedStrings.xml><?xml version="1.0" encoding="utf-8"?>
<sst xmlns="http://schemas.openxmlformats.org/spreadsheetml/2006/main" count="665" uniqueCount="179">
  <si>
    <t>Dish</t>
  </si>
  <si>
    <t>Peanut</t>
  </si>
  <si>
    <t>Dairy</t>
  </si>
  <si>
    <t>Eggs</t>
  </si>
  <si>
    <t>Fish</t>
  </si>
  <si>
    <t>Fruit</t>
  </si>
  <si>
    <t xml:space="preserve">Gluten </t>
  </si>
  <si>
    <t>Grains</t>
  </si>
  <si>
    <t>Legumes</t>
  </si>
  <si>
    <t>Meat</t>
  </si>
  <si>
    <t>Poultry</t>
  </si>
  <si>
    <t>Preservatives</t>
  </si>
  <si>
    <t xml:space="preserve">Seeds </t>
  </si>
  <si>
    <t>Shellfish</t>
  </si>
  <si>
    <t>Spices</t>
  </si>
  <si>
    <t>Tree Nuts</t>
  </si>
  <si>
    <t>Vegetables</t>
  </si>
  <si>
    <t>Wine</t>
  </si>
  <si>
    <t>Prosciuto and Mozzarela</t>
  </si>
  <si>
    <t>Sweet Sausage</t>
  </si>
  <si>
    <t>Italian Sweet Sausage</t>
  </si>
  <si>
    <t>Polpetta: Meatballs</t>
  </si>
  <si>
    <t>Grilled Chicken</t>
  </si>
  <si>
    <t>Vegetarian: Eggplant</t>
  </si>
  <si>
    <t>Prosciuto and Basil</t>
  </si>
  <si>
    <t>Alex</t>
  </si>
  <si>
    <t>Danielle</t>
  </si>
  <si>
    <t>Iris</t>
  </si>
  <si>
    <t>1 = Yes</t>
  </si>
  <si>
    <t>0 = No</t>
  </si>
  <si>
    <t>User</t>
  </si>
  <si>
    <t>Total</t>
  </si>
  <si>
    <t>Yes/No</t>
  </si>
  <si>
    <t>Curated Menu</t>
  </si>
  <si>
    <t>Alex's Allergy Profile</t>
  </si>
  <si>
    <t>Danielle's Allergy Profile</t>
  </si>
  <si>
    <t>Iris' Allergy Profile</t>
  </si>
  <si>
    <t>Safe Dishes</t>
  </si>
  <si>
    <t>Alex's Menu</t>
  </si>
  <si>
    <t>Danielle's Menu</t>
  </si>
  <si>
    <t>Iris' Menu</t>
  </si>
  <si>
    <t>Master Allergy Profiles</t>
  </si>
  <si>
    <t>1 = In Dish</t>
  </si>
  <si>
    <t>0 = Not in Dish</t>
  </si>
  <si>
    <t>1 = No Allergy</t>
  </si>
  <si>
    <t>0 = Allergy</t>
  </si>
  <si>
    <t>Wings</t>
  </si>
  <si>
    <t>Traditional Chicken Wings</t>
  </si>
  <si>
    <t>Boneless Chicken Wings</t>
  </si>
  <si>
    <t>Traditional and Boneless Wing Combo</t>
  </si>
  <si>
    <t>Tenders and Mac</t>
  </si>
  <si>
    <t>Naked Tenders without Grill Seasoning</t>
  </si>
  <si>
    <t>Naked Tenders with Grill Seasoning Applied</t>
  </si>
  <si>
    <t>Crispy Chicken Tenders</t>
  </si>
  <si>
    <t>Buffalo Mac and Cheese</t>
  </si>
  <si>
    <t>Shareables</t>
  </si>
  <si>
    <t>Ultimate Nachos</t>
  </si>
  <si>
    <t>Ultimate Nachos w/ Chicken</t>
  </si>
  <si>
    <t>Roasted Garlic Mushrooms w/ Southwestern Ranch</t>
  </si>
  <si>
    <t>Moxxarella Sticks w/ marinara</t>
  </si>
  <si>
    <t>Fried Pickles w/ Southwestern Ranch</t>
  </si>
  <si>
    <t>Soft Pretzels w/ Queso &amp; Spicy Mustard</t>
  </si>
  <si>
    <t>Garden Crasher</t>
  </si>
  <si>
    <t>Street Tacos</t>
  </si>
  <si>
    <t>House Sampler w/ Blue Cheese</t>
  </si>
  <si>
    <t>House Sampler w/ Ranch</t>
  </si>
  <si>
    <t>Spinach Artichoke Chicken Flatbread</t>
  </si>
  <si>
    <t>Mini Corn Dogs w/ Bourbon Honey Mustard</t>
  </si>
  <si>
    <t>Cheese Curds</t>
  </si>
  <si>
    <t>Chicken Quesadilla</t>
  </si>
  <si>
    <t>Tablegating Sampling w/ Ranch</t>
  </si>
  <si>
    <t>Tablegating Sampling w/ Blue Cheese</t>
  </si>
  <si>
    <t>Chili Queso Dip with Corn Totilla Chips</t>
  </si>
  <si>
    <t>Corn Totilla Chips with Salsa</t>
  </si>
  <si>
    <t>Grilled</t>
  </si>
  <si>
    <t>Fried</t>
  </si>
  <si>
    <t>Milk</t>
  </si>
  <si>
    <t>Wheat/Gluten</t>
  </si>
  <si>
    <t>Soy</t>
  </si>
  <si>
    <t>Tree Nut</t>
  </si>
  <si>
    <t>Egg</t>
  </si>
  <si>
    <t>Item</t>
  </si>
  <si>
    <t>MenuKey</t>
  </si>
  <si>
    <t>MenuItem</t>
  </si>
  <si>
    <t>Apetizer</t>
  </si>
  <si>
    <t>Entre</t>
  </si>
  <si>
    <t>Desert</t>
  </si>
  <si>
    <t>Meal</t>
  </si>
  <si>
    <t>MealKey</t>
  </si>
  <si>
    <t>AllergyKey</t>
  </si>
  <si>
    <t>Allergy</t>
  </si>
  <si>
    <t>MenuAllergy</t>
  </si>
  <si>
    <t>MenuAllergyKey</t>
  </si>
  <si>
    <t>FirstName</t>
  </si>
  <si>
    <t>LastName</t>
  </si>
  <si>
    <t>Phone</t>
  </si>
  <si>
    <t>Email</t>
  </si>
  <si>
    <t>Active</t>
  </si>
  <si>
    <t>Restaurant</t>
  </si>
  <si>
    <t>Street</t>
  </si>
  <si>
    <t>City</t>
  </si>
  <si>
    <t>State</t>
  </si>
  <si>
    <t>Country</t>
  </si>
  <si>
    <t>Zip</t>
  </si>
  <si>
    <t>John</t>
  </si>
  <si>
    <t>Smith</t>
  </si>
  <si>
    <t>718-718-7187</t>
  </si>
  <si>
    <t>johnsmith@fake.com</t>
  </si>
  <si>
    <t>123-45 67 Road</t>
  </si>
  <si>
    <t>NY</t>
  </si>
  <si>
    <t>New York</t>
  </si>
  <si>
    <t>US</t>
  </si>
  <si>
    <t>Buffalo Wild Wings</t>
  </si>
  <si>
    <t>Rkey</t>
  </si>
  <si>
    <t>76-543 21 Road</t>
  </si>
  <si>
    <t>Jane</t>
  </si>
  <si>
    <t>Doe</t>
  </si>
  <si>
    <t>718-718-7181</t>
  </si>
  <si>
    <t>jandoe@fake.com</t>
  </si>
  <si>
    <t>CustomerKey</t>
  </si>
  <si>
    <t>Keuka</t>
  </si>
  <si>
    <t>7734 Austin Street</t>
  </si>
  <si>
    <t>Forest Hills</t>
  </si>
  <si>
    <t>Customer</t>
  </si>
  <si>
    <t>Grahn</t>
  </si>
  <si>
    <t>Cooledge</t>
  </si>
  <si>
    <t>347-448-0062</t>
  </si>
  <si>
    <t>gcooled29@gmail.com</t>
  </si>
  <si>
    <t>Brena</t>
  </si>
  <si>
    <t>347-624-7978</t>
  </si>
  <si>
    <t>dbrena@gmail.com</t>
  </si>
  <si>
    <t>Grahns Shop</t>
  </si>
  <si>
    <t>Danielle Bakery</t>
  </si>
  <si>
    <t>CustAddressKey</t>
  </si>
  <si>
    <t>CustomerAddress</t>
  </si>
  <si>
    <t>Suite/Apt</t>
  </si>
  <si>
    <t>1C</t>
  </si>
  <si>
    <t>1B</t>
  </si>
  <si>
    <t>NULL</t>
  </si>
  <si>
    <t>Abraham</t>
  </si>
  <si>
    <t>Lincoln</t>
  </si>
  <si>
    <t>John F.</t>
  </si>
  <si>
    <t>Kenedy</t>
  </si>
  <si>
    <t>Bill</t>
  </si>
  <si>
    <t>Nye</t>
  </si>
  <si>
    <t>Sora</t>
  </si>
  <si>
    <t>Disney</t>
  </si>
  <si>
    <t>718-123-4567</t>
  </si>
  <si>
    <t>718-456-7890</t>
  </si>
  <si>
    <t>347-123-4567</t>
  </si>
  <si>
    <t>347-789-0123</t>
  </si>
  <si>
    <t>AL@gmail.com</t>
  </si>
  <si>
    <t>JK@gmail.com</t>
  </si>
  <si>
    <t>BN@aol.com</t>
  </si>
  <si>
    <t>SD@yahoo.com</t>
  </si>
  <si>
    <t>UserAddress</t>
  </si>
  <si>
    <t>UserAddressKey</t>
  </si>
  <si>
    <t>UserKey</t>
  </si>
  <si>
    <t>UserPassKey</t>
  </si>
  <si>
    <t>Password</t>
  </si>
  <si>
    <t>#&amp;()@)(*#&amp;</t>
  </si>
  <si>
    <t>#$#KN##$NB</t>
  </si>
  <si>
    <t>#$(*&amp;%NNFJ(</t>
  </si>
  <si>
    <t>#$)%)(*(#34</t>
  </si>
  <si>
    <t>DateCreated</t>
  </si>
  <si>
    <t>LastUpdate</t>
  </si>
  <si>
    <t>UserPassword</t>
  </si>
  <si>
    <t>CustomerPassword</t>
  </si>
  <si>
    <t>CustPassKey</t>
  </si>
  <si>
    <t>Rotker</t>
  </si>
  <si>
    <t>Irotker@tableease.com</t>
  </si>
  <si>
    <t>347-789-0124</t>
  </si>
  <si>
    <t>347-789-0125</t>
  </si>
  <si>
    <t>347-789-0126</t>
  </si>
  <si>
    <t>ARotker@tableease.com</t>
  </si>
  <si>
    <t>DRotker@tableease.com</t>
  </si>
  <si>
    <t>MAKey</t>
  </si>
  <si>
    <t>MIKey</t>
  </si>
  <si>
    <t>Akey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</si>
</sst>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33333"/>
      <name val="Verdana"/>
      <family val="2"/>
    </font>
    <font>
      <sz val="16"/>
      <color rgb="FF7C1806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6" fillId="0" borderId="0" xfId="0" applyFont="1" applyBorder="1"/>
    <xf numFmtId="0" fontId="6" fillId="0" borderId="6" xfId="0" applyFont="1" applyBorder="1"/>
    <xf numFmtId="0" fontId="0" fillId="0" borderId="7" xfId="0" applyBorder="1"/>
    <xf numFmtId="0" fontId="6" fillId="0" borderId="8" xfId="0" applyFont="1" applyBorder="1"/>
    <xf numFmtId="0" fontId="6" fillId="0" borderId="9" xfId="0" applyFont="1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2" xfId="0" applyBorder="1"/>
    <xf numFmtId="0" fontId="1" fillId="0" borderId="1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5" xfId="0" applyFon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Border="1"/>
    <xf numFmtId="0" fontId="1" fillId="0" borderId="10" xfId="0" applyFont="1" applyBorder="1"/>
    <xf numFmtId="0" fontId="0" fillId="0" borderId="11" xfId="0" applyBorder="1"/>
    <xf numFmtId="0" fontId="1" fillId="0" borderId="0" xfId="0" applyFont="1" applyBorder="1" applyAlignment="1"/>
    <xf numFmtId="0" fontId="7" fillId="0" borderId="1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8" fillId="0" borderId="0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/>
    <xf numFmtId="0" fontId="0" fillId="0" borderId="0" xfId="0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/>
    <xf numFmtId="0" fontId="0" fillId="3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0" xfId="19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18" xfId="0" applyFont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9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563B131-B256-4BD7-8BA3-AC587AB04A00}" name="Table19" displayName="Table19" ref="A1:Q4" totalsRowShown="0" headerRowDxfId="7" dataDxfId="8">
  <autoFilter ref="A1:Q4" xr:uid="{7C847FA4-8C70-445E-9319-4A3937706A0F}"/>
  <tableColumns count="17">
    <tableColumn id="1" xr3:uid="{6EE6869C-C4F1-4DF2-A7B7-04DDCC6AB470}" name="User"/>
    <tableColumn id="2" xr3:uid="{88C5A07A-2907-4619-94BE-B50274D6577C}" name="Dairy" dataDxfId="24"/>
    <tableColumn id="3" xr3:uid="{6735BA72-F5A6-4994-8A8D-BA216C184A73}" name="Eggs" dataDxfId="23"/>
    <tableColumn id="4" xr3:uid="{E8856552-CAEA-4E19-9290-1D9CB2CE1EDC}" name="Fish" dataDxfId="22"/>
    <tableColumn id="5" xr3:uid="{32C38BB4-6294-4E7D-B72F-1A25A866C7A7}" name="Fruit" dataDxfId="21"/>
    <tableColumn id="6" xr3:uid="{48588B70-F5BE-4572-B673-9ED7DCE0377E}" name="Gluten " dataDxfId="20"/>
    <tableColumn id="7" xr3:uid="{193D1120-A5C8-468E-AF27-AA049DB2BC58}" name="Grains" dataDxfId="19"/>
    <tableColumn id="8" xr3:uid="{19AD120C-0D8D-470A-A9B7-5C4748AED628}" name="Legumes" dataDxfId="18"/>
    <tableColumn id="9" xr3:uid="{B52473DC-695E-4678-A7F0-30F0FD2BC032}" name="Meat" dataDxfId="17"/>
    <tableColumn id="10" xr3:uid="{F2B86B33-9AAE-4E8D-A930-7E72BADD8E70}" name="Poultry" dataDxfId="16"/>
    <tableColumn id="11" xr3:uid="{B89A7869-7CE5-462F-BB16-11D526CB2392}" name="Preservatives" dataDxfId="15"/>
    <tableColumn id="12" xr3:uid="{CCECA9BD-35C1-45DE-AEA2-BB0F96344706}" name="Seeds " dataDxfId="14"/>
    <tableColumn id="13" xr3:uid="{DD1C8C6A-7397-4E89-8A5C-4B25898FA28C}" name="Shellfish" dataDxfId="13"/>
    <tableColumn id="14" xr3:uid="{64614D14-3B16-482D-9BB7-FA26DB764C57}" name="Spices" dataDxfId="12"/>
    <tableColumn id="15" xr3:uid="{364C48F9-7920-45F2-AFAD-E30680F0C588}" name="Tree Nuts" dataDxfId="11"/>
    <tableColumn id="16" xr3:uid="{4DD80E32-0CD1-410B-836D-C60819ECF159}" name="Vegetables" dataDxfId="10"/>
    <tableColumn id="17" xr3:uid="{F06D67BC-C10A-49BE-9A91-D6776C3A3B13}" name="Wine" dataDxfId="9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42180F-D379-4EAF-924E-0D1232AA44AB}" name="Table811" displayName="Table811" ref="A27:E31" totalsRowShown="0" headerRowDxfId="46">
  <autoFilter ref="A27:E31" xr:uid="{C267449F-E765-4B30-BC40-B5CCBBA1EBCF}"/>
  <tableColumns count="5">
    <tableColumn id="1" xr3:uid="{387CEE0B-31BE-44DC-A5DB-67680A93FD2D}" name="UserAddressKey" dataDxfId="45"/>
    <tableColumn id="4" xr3:uid="{D6AC1516-30A9-4094-B846-5A0D7A88B665}" name="UserKey" dataDxfId="44"/>
    <tableColumn id="2" xr3:uid="{B24A54A1-35FF-4DEE-8215-5F3EDEDB1B2B}" name="Street" dataDxfId="43"/>
    <tableColumn id="5" xr3:uid="{76DC29B9-E6E1-47C9-8675-B859D78D42A6}" name="Suite/Apt" dataDxfId="42"/>
    <tableColumn id="3" xr3:uid="{302BFE16-9253-42E8-9563-9F9A2D5E4293}" name="Zip" dataDxfId="4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C81D68-697A-4784-9DFD-443255C5D176}" name="Table12" displayName="Table12" ref="A34:E38" totalsRowShown="0" headerRowDxfId="38">
  <autoFilter ref="A34:E38" xr:uid="{509EF939-211F-4302-85A1-44E900EBFE22}"/>
  <tableColumns count="5">
    <tableColumn id="1" xr3:uid="{4397445A-79D0-4F3B-8DDA-5E460AC61E24}" name="UserPassKey" dataDxfId="40"/>
    <tableColumn id="2" xr3:uid="{7338FF37-21FC-4F02-A4C8-C429FADC5DB3}" name="Password" dataDxfId="34"/>
    <tableColumn id="3" xr3:uid="{874878D2-84F6-4922-9F67-CFCBE81B7A4A}" name="UserKey" dataDxfId="32"/>
    <tableColumn id="4" xr3:uid="{A0E33607-45BE-45C1-A72F-13DEC38F832E}" name="DateCreated" dataDxfId="33"/>
    <tableColumn id="5" xr3:uid="{2985ADB7-D5D3-4420-AE30-979E02333972}" name="LastUpdate" dataDxfId="3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C46896-77EF-43B1-B29A-A72846B66C49}" name="Table1214" displayName="Table1214" ref="A41:E45" totalsRowShown="0" headerRowDxfId="37">
  <autoFilter ref="A41:E45" xr:uid="{AFAF3AAC-A375-458C-83FD-B086E5031905}"/>
  <tableColumns count="5">
    <tableColumn id="1" xr3:uid="{68BF348A-C56D-4918-BB03-E43DC3CE300E}" name="CustPassKey" dataDxfId="36"/>
    <tableColumn id="2" xr3:uid="{407C2528-A3E3-4DAF-9CB4-082D0DC526B1}" name="Password" dataDxfId="31"/>
    <tableColumn id="3" xr3:uid="{6D248D18-7F3E-4422-B192-EBD305550F9A}" name="CustomerKey" dataDxfId="29"/>
    <tableColumn id="4" xr3:uid="{431D8E16-8FA7-4FFF-8C8C-3AD38DAC4948}" name="DateCreated" dataDxfId="30"/>
    <tableColumn id="5" xr3:uid="{84F8E5AA-AD79-4DE9-93A8-CDE378ECD007}" name="LastUpdate" dataDxfId="3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6415B4-2C28-42E6-9CA7-483FFA70294A}" name="Table15" displayName="Table15" ref="T3:V28" totalsRowShown="0">
  <autoFilter ref="T3:V28" xr:uid="{67C9727B-C2F8-4683-BAC3-8B663305658C}"/>
  <tableColumns count="3">
    <tableColumn id="1" xr3:uid="{5845493F-A61A-4F63-863A-615B0EB3523B}" name="MIKey" dataDxfId="28"/>
    <tableColumn id="2" xr3:uid="{7129FD01-A933-4B91-B761-2A458F1CA880}" name="MenuItem" dataDxfId="1"/>
    <tableColumn id="3" xr3:uid="{9EE64D9C-8C4A-49D1-B3E5-C2FCA89EC663}" name="Rkey" dataDxfId="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46D5C58-3C23-4E3F-BE44-A21ACF3936A1}" name="Table317" displayName="Table317" ref="H11:I33" totalsRowShown="0" dataDxfId="27">
  <autoFilter ref="H11:I33" xr:uid="{1A1DEA6C-14E0-484A-A739-1FA1901712B4}"/>
  <tableColumns count="2">
    <tableColumn id="1" xr3:uid="{47860723-AFE1-441D-83CE-6D64FD70E3F1}" name="Akey" dataDxfId="26"/>
    <tableColumn id="2" xr3:uid="{CEBC1763-F52C-4DDD-9D36-A4ACCCE2D603}" name="Allergy" dataDxfId="25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2B729AB-A2F7-4175-9321-12B2D90B0B58}" name="Table20" displayName="Table20" ref="X3:AA11" totalsRowShown="0" headerRowDxfId="2">
  <autoFilter ref="X3:AA11" xr:uid="{1021506F-5A8C-406A-958A-F95B883E42B1}"/>
  <sortState ref="X4:AA11">
    <sortCondition ref="Y3:Y11"/>
  </sortState>
  <tableColumns count="4">
    <tableColumn id="1" xr3:uid="{0FFF071F-8684-4204-A689-8077D1F11691}" name="MAKey" dataDxfId="6"/>
    <tableColumn id="2" xr3:uid="{654DAED8-BAB4-467E-96EB-4D448F3EB156}" name="MIKey" dataDxfId="5"/>
    <tableColumn id="3" xr3:uid="{786F8E39-D729-45D5-B721-1D9B18217299}" name="Akey" dataDxfId="4"/>
    <tableColumn id="4" xr3:uid="{907CB723-A70B-4D0B-A17B-E617AF1CE18A}" name="MealKey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88DC9-195A-4251-AEA5-E9E6A0169010}" name="Table1" displayName="Table1" ref="D2:E5" totalsRowShown="0" headerRowDxfId="88" dataDxfId="89">
  <autoFilter ref="D2:E5" xr:uid="{0295C06A-5900-4D4A-BCDC-BEA2ED803842}"/>
  <tableColumns count="2">
    <tableColumn id="1" xr3:uid="{1ACC9E89-85F3-4E64-921A-AD712BBC4EF4}" name="MealKey" dataDxfId="91"/>
    <tableColumn id="2" xr3:uid="{E951A469-4826-4D87-A49F-DDFE0B66A0D1}" name="Meal" dataDxfId="9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5A128-E77A-441D-804A-F49852253EF4}" name="Table2" displayName="Table2" ref="A2:B27" totalsRowShown="0">
  <autoFilter ref="A2:B27" xr:uid="{DF46A345-9BC7-4E50-9254-F2DD3F582C42}"/>
  <tableColumns count="2">
    <tableColumn id="1" xr3:uid="{82165FA0-A609-4D6B-9AA8-DDBCF5DEE87A}" name="MenuKey" dataDxfId="87"/>
    <tableColumn id="2" xr3:uid="{8D38519C-FB20-4DC0-AAA8-16E1C09FEB0B}" name="MenuItem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EABC9-DCCF-45CC-845E-3E42A47E174B}" name="Table3" displayName="Table3" ref="G2:H24" totalsRowShown="0" dataDxfId="84">
  <autoFilter ref="G2:H24" xr:uid="{DC1F62E4-3FB2-404A-A7CD-C80D45171AF6}"/>
  <tableColumns count="2">
    <tableColumn id="1" xr3:uid="{447158FF-971D-4133-A1A2-31B30D7B0CC6}" name="AllergyKey" dataDxfId="86"/>
    <tableColumn id="2" xr3:uid="{46ED86E9-9192-4F04-8AA5-D3FB409EB629}" name="Allergy" dataDxfId="8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93934D-66EA-4F28-B263-C941B5485F72}" name="Table5" displayName="Table5" ref="A3:F7" totalsRowShown="0" headerRowDxfId="79" dataDxfId="78">
  <autoFilter ref="A3:F7" xr:uid="{5083E775-30BA-47E9-BFB6-E43DFEB791E7}"/>
  <tableColumns count="6">
    <tableColumn id="12" xr3:uid="{943BE3F2-AB02-4F27-9EEC-2E4808AC1F8D}" name="CustomerKey" dataDxfId="69"/>
    <tableColumn id="1" xr3:uid="{AFA81F25-8C2A-414F-847F-81757226C33D}" name="FirstName" dataDxfId="70"/>
    <tableColumn id="2" xr3:uid="{FE9B1D68-952C-47A2-9F29-AFA1155F7EFB}" name="LastName" dataDxfId="83"/>
    <tableColumn id="3" xr3:uid="{B55BE612-9629-4A79-BA48-FB8B9F88536D}" name="Phone" dataDxfId="82"/>
    <tableColumn id="4" xr3:uid="{E9A54216-8292-4518-945E-2397E2A1FD2C}" name="Email" dataDxfId="81" dataCellStyle="Hyperlink"/>
    <tableColumn id="5" xr3:uid="{4210DE21-D47F-42A0-BB44-050CE1524E8C}" name="Active" dataDxfId="8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DA2378-B341-445F-8B4A-A1E67F0B5C92}" name="Table6" displayName="Table6" ref="H3:M8" totalsRowShown="0" headerRowDxfId="77" dataDxfId="76">
  <autoFilter ref="H3:M8" xr:uid="{684F99CD-81D3-498D-8B66-0BF40A234B79}"/>
  <tableColumns count="6">
    <tableColumn id="1" xr3:uid="{3E0BD3CB-8BD2-475A-81E5-850139C74B3E}" name="Rkey" dataDxfId="71"/>
    <tableColumn id="2" xr3:uid="{66A93892-0774-43F9-B8CA-B21900FC324B}" name="Restaurant" dataDxfId="72"/>
    <tableColumn id="3" xr3:uid="{0C1DA07E-2872-46B3-A0FC-210E70F6DD4E}" name="Street" dataDxfId="65"/>
    <tableColumn id="6" xr3:uid="{642727FF-C773-4F8E-B53E-35B5AF4EC28C}" name="Suite/Apt" dataDxfId="63"/>
    <tableColumn id="4" xr3:uid="{E3729E70-4FE7-4E35-BF32-B10C33C168F1}" name="Zip" dataDxfId="64"/>
    <tableColumn id="5" xr3:uid="{20031F1F-F836-4978-AF46-C60AE9CAA640}" name="CustomerKey" dataDxfId="7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F4C92B-F604-4E11-9170-06B2E6512B06}" name="Table7" displayName="Table7" ref="O3:R6" totalsRowShown="0" headerRowDxfId="75" dataDxfId="74">
  <autoFilter ref="O3:R6" xr:uid="{FF77D5C4-110F-4B7B-80E5-8E72EFE5D8A1}"/>
  <tableColumns count="4">
    <tableColumn id="2" xr3:uid="{47825BDC-BFE5-4BF9-AD1A-BDD222A4E2EB}" name="City" dataDxfId="62"/>
    <tableColumn id="3" xr3:uid="{4266BA2A-03D0-4C27-9DFC-102C1F50E281}" name="State" dataDxfId="61"/>
    <tableColumn id="4" xr3:uid="{744DC5E9-C828-4025-86AA-0E8C1D1BE55C}" name="Country" dataDxfId="59"/>
    <tableColumn id="5" xr3:uid="{0B7D7417-EBC1-4B8C-8D0B-AF9B0363F079}" name="Zip" dataDxfId="6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19C201-0E75-4C93-92AE-3F041F526F1E}" name="Table8" displayName="Table8" ref="A10:E14" totalsRowShown="0" headerRowDxfId="67">
  <autoFilter ref="A10:E14" xr:uid="{BFDF71B8-6911-4289-A488-2DC519CCB5C6}"/>
  <tableColumns count="5">
    <tableColumn id="1" xr3:uid="{547A57A9-B6E8-4C4B-982B-E7094BE0609C}" name="CustAddressKey" dataDxfId="68"/>
    <tableColumn id="4" xr3:uid="{07B88A45-98CA-4022-934B-4C0DFCBA5885}" name="CustomerKey" dataDxfId="66"/>
    <tableColumn id="2" xr3:uid="{FA687F50-A6A7-4132-9328-F660F3D02999}" name="Street" dataDxfId="58"/>
    <tableColumn id="5" xr3:uid="{6B675FCE-11DB-439D-B616-FFCC5BCCE2A8}" name="Suite/Apt" dataDxfId="57"/>
    <tableColumn id="3" xr3:uid="{0819AC6E-6E22-4003-88D2-BFA440D6F40C}" name="Zip" dataDxfId="5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C04671-D889-47BF-8F91-0284DC7CA503}" name="Table9" displayName="Table9" ref="A17:F24" totalsRowShown="0" headerRowDxfId="47" dataDxfId="48" tableBorderDxfId="55">
  <autoFilter ref="A17:F24" xr:uid="{2CC1434D-0562-4846-8223-C77B0AA8BF52}"/>
  <tableColumns count="6">
    <tableColumn id="1" xr3:uid="{105404B7-B450-4DE4-8C37-A2B617EF0578}" name="UserKey" dataDxfId="54"/>
    <tableColumn id="2" xr3:uid="{D681A54A-0737-4BF0-ACA7-B5628892482E}" name="FirstName" dataDxfId="53"/>
    <tableColumn id="3" xr3:uid="{806DE41E-495F-46A3-964C-B5D1E65468D3}" name="LastName" dataDxfId="52"/>
    <tableColumn id="4" xr3:uid="{09E7DA04-0228-48BF-AFE7-D916B90EB652}" name="Phone" dataDxfId="51"/>
    <tableColumn id="5" xr3:uid="{C46BB206-E509-435E-B7E2-78680853A682}" name="Email" dataDxfId="50" dataCellStyle="Hyperlink"/>
    <tableColumn id="6" xr3:uid="{B34352E5-E3D3-4F08-BE92-D32CD005B6D4}" name="Active" dataDxfId="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D@yahoo.com" TargetMode="External"/><Relationship Id="rId13" Type="http://schemas.openxmlformats.org/officeDocument/2006/relationships/table" Target="../tables/table6.xml"/><Relationship Id="rId18" Type="http://schemas.openxmlformats.org/officeDocument/2006/relationships/table" Target="../tables/table11.xml"/><Relationship Id="rId3" Type="http://schemas.openxmlformats.org/officeDocument/2006/relationships/hyperlink" Target="mailto:gcooled29@gmail.com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mailto:BN@aol.com" TargetMode="External"/><Relationship Id="rId12" Type="http://schemas.openxmlformats.org/officeDocument/2006/relationships/table" Target="../tables/table5.xml"/><Relationship Id="rId17" Type="http://schemas.openxmlformats.org/officeDocument/2006/relationships/table" Target="../tables/table10.xml"/><Relationship Id="rId2" Type="http://schemas.openxmlformats.org/officeDocument/2006/relationships/hyperlink" Target="mailto:jandoe@fake.com" TargetMode="External"/><Relationship Id="rId16" Type="http://schemas.openxmlformats.org/officeDocument/2006/relationships/table" Target="../tables/table9.xml"/><Relationship Id="rId20" Type="http://schemas.openxmlformats.org/officeDocument/2006/relationships/table" Target="../tables/table13.xml"/><Relationship Id="rId1" Type="http://schemas.openxmlformats.org/officeDocument/2006/relationships/hyperlink" Target="mailto:johnsmith@fake.com" TargetMode="External"/><Relationship Id="rId6" Type="http://schemas.openxmlformats.org/officeDocument/2006/relationships/hyperlink" Target="mailto:JK@gmail.com" TargetMode="External"/><Relationship Id="rId11" Type="http://schemas.openxmlformats.org/officeDocument/2006/relationships/hyperlink" Target="mailto:Irotker@tableease.com" TargetMode="External"/><Relationship Id="rId5" Type="http://schemas.openxmlformats.org/officeDocument/2006/relationships/hyperlink" Target="mailto:AL@gmail.com" TargetMode="External"/><Relationship Id="rId15" Type="http://schemas.openxmlformats.org/officeDocument/2006/relationships/table" Target="../tables/table8.xml"/><Relationship Id="rId10" Type="http://schemas.openxmlformats.org/officeDocument/2006/relationships/hyperlink" Target="mailto:DRotker@tableease.com" TargetMode="External"/><Relationship Id="rId19" Type="http://schemas.openxmlformats.org/officeDocument/2006/relationships/table" Target="../tables/table12.xml"/><Relationship Id="rId4" Type="http://schemas.openxmlformats.org/officeDocument/2006/relationships/hyperlink" Target="mailto:dbrena@gmail.com" TargetMode="External"/><Relationship Id="rId9" Type="http://schemas.openxmlformats.org/officeDocument/2006/relationships/hyperlink" Target="mailto:ARotker@tableease.com" TargetMode="External"/><Relationship Id="rId14" Type="http://schemas.openxmlformats.org/officeDocument/2006/relationships/table" Target="../tables/table7.xml"/><Relationship Id="rId2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opLeftCell="A58" zoomScale="85" zoomScaleNormal="85" workbookViewId="0">
      <selection activeCell="B32" sqref="B32"/>
    </sheetView>
  </sheetViews>
  <sheetFormatPr defaultColWidth="11" defaultRowHeight="15.75" x14ac:dyDescent="0.25"/>
  <cols>
    <col min="1" max="2" width="21.375" bestFit="1" customWidth="1"/>
    <col min="3" max="3" width="18" bestFit="1" customWidth="1"/>
    <col min="11" max="11" width="12" bestFit="1" customWidth="1"/>
    <col min="18" max="18" width="13.375" bestFit="1" customWidth="1"/>
  </cols>
  <sheetData>
    <row r="1" spans="1:18" s="1" customFormat="1" x14ac:dyDescent="0.25">
      <c r="A1" s="23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5" t="s">
        <v>17</v>
      </c>
    </row>
    <row r="2" spans="1:18" x14ac:dyDescent="0.25">
      <c r="A2" s="6" t="s">
        <v>24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1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1</v>
      </c>
      <c r="O2" s="8">
        <v>0</v>
      </c>
      <c r="P2" s="8">
        <v>1</v>
      </c>
      <c r="Q2" s="9">
        <v>0</v>
      </c>
      <c r="R2" t="s">
        <v>42</v>
      </c>
    </row>
    <row r="3" spans="1:18" x14ac:dyDescent="0.25">
      <c r="A3" s="6" t="s">
        <v>18</v>
      </c>
      <c r="B3" s="8">
        <v>1</v>
      </c>
      <c r="C3" s="8">
        <v>1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0</v>
      </c>
      <c r="P3" s="8">
        <v>1</v>
      </c>
      <c r="Q3" s="9">
        <v>0</v>
      </c>
      <c r="R3" t="s">
        <v>43</v>
      </c>
    </row>
    <row r="4" spans="1:18" x14ac:dyDescent="0.25">
      <c r="A4" s="6" t="s">
        <v>19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9">
        <v>0</v>
      </c>
    </row>
    <row r="5" spans="1:18" x14ac:dyDescent="0.25">
      <c r="A5" s="6" t="s">
        <v>20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9">
        <v>1</v>
      </c>
    </row>
    <row r="6" spans="1:18" x14ac:dyDescent="0.25">
      <c r="A6" s="6" t="s">
        <v>21</v>
      </c>
      <c r="B6" s="8">
        <v>1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1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9">
        <v>1</v>
      </c>
    </row>
    <row r="7" spans="1:18" x14ac:dyDescent="0.25">
      <c r="A7" s="6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9">
        <v>1</v>
      </c>
    </row>
    <row r="8" spans="1:18" x14ac:dyDescent="0.25">
      <c r="A8" s="6" t="s">
        <v>23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0</v>
      </c>
      <c r="P8" s="8">
        <v>1</v>
      </c>
      <c r="Q8" s="9">
        <v>0</v>
      </c>
    </row>
    <row r="9" spans="1:18" x14ac:dyDescent="0.25">
      <c r="A9" s="12" t="s">
        <v>4</v>
      </c>
      <c r="B9" s="32">
        <v>0</v>
      </c>
      <c r="C9" s="32">
        <v>0</v>
      </c>
      <c r="D9" s="32">
        <v>1</v>
      </c>
      <c r="E9" s="32">
        <v>0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1</v>
      </c>
      <c r="O9" s="32">
        <v>0</v>
      </c>
      <c r="P9" s="32">
        <v>1</v>
      </c>
      <c r="Q9" s="33">
        <v>0</v>
      </c>
    </row>
    <row r="15" spans="1:18" x14ac:dyDescent="0.25">
      <c r="A15" s="62" t="s">
        <v>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4"/>
    </row>
    <row r="16" spans="1:18" x14ac:dyDescent="0.25">
      <c r="A16" s="30" t="s">
        <v>30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H16" s="7" t="s">
        <v>8</v>
      </c>
      <c r="I16" s="7" t="s">
        <v>9</v>
      </c>
      <c r="J16" s="7" t="s">
        <v>10</v>
      </c>
      <c r="K16" s="7" t="s">
        <v>11</v>
      </c>
      <c r="L16" s="7" t="s">
        <v>12</v>
      </c>
      <c r="M16" s="7" t="s">
        <v>13</v>
      </c>
      <c r="N16" s="7" t="s">
        <v>14</v>
      </c>
      <c r="O16" s="7" t="s">
        <v>15</v>
      </c>
      <c r="P16" s="7" t="s">
        <v>16</v>
      </c>
      <c r="Q16" s="31" t="s">
        <v>17</v>
      </c>
      <c r="R16" t="s">
        <v>44</v>
      </c>
    </row>
    <row r="17" spans="1:19" x14ac:dyDescent="0.25">
      <c r="A17" s="6" t="s">
        <v>25</v>
      </c>
      <c r="B17" s="8">
        <v>1</v>
      </c>
      <c r="C17" s="8">
        <v>1</v>
      </c>
      <c r="D17" s="8">
        <v>0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0</v>
      </c>
      <c r="N17" s="8">
        <v>1</v>
      </c>
      <c r="O17" s="8">
        <v>1</v>
      </c>
      <c r="P17" s="8">
        <v>1</v>
      </c>
      <c r="Q17" s="9">
        <v>1</v>
      </c>
      <c r="R17" t="s">
        <v>45</v>
      </c>
    </row>
    <row r="18" spans="1:19" x14ac:dyDescent="0.25">
      <c r="A18" s="6" t="s">
        <v>26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0</v>
      </c>
      <c r="K18" s="8">
        <v>0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9">
        <v>0</v>
      </c>
    </row>
    <row r="19" spans="1:19" x14ac:dyDescent="0.25">
      <c r="A19" s="12" t="s">
        <v>27</v>
      </c>
      <c r="B19" s="32">
        <v>0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0</v>
      </c>
      <c r="L19" s="32">
        <v>1</v>
      </c>
      <c r="M19" s="32">
        <v>1</v>
      </c>
      <c r="N19" s="32">
        <v>1</v>
      </c>
      <c r="O19" s="32">
        <v>0</v>
      </c>
      <c r="P19" s="32">
        <v>1</v>
      </c>
      <c r="Q19" s="33">
        <v>0</v>
      </c>
    </row>
    <row r="22" spans="1:19" x14ac:dyDescent="0.25">
      <c r="A22" s="65" t="s">
        <v>34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7"/>
    </row>
    <row r="23" spans="1:19" x14ac:dyDescent="0.25">
      <c r="A23" s="15"/>
      <c r="B23" s="16" t="s">
        <v>2</v>
      </c>
      <c r="C23" s="16" t="s">
        <v>3</v>
      </c>
      <c r="D23" s="16" t="s">
        <v>4</v>
      </c>
      <c r="E23" s="16" t="s">
        <v>5</v>
      </c>
      <c r="F23" s="16" t="s">
        <v>6</v>
      </c>
      <c r="G23" s="16" t="s">
        <v>7</v>
      </c>
      <c r="H23" s="16" t="s">
        <v>8</v>
      </c>
      <c r="I23" s="16" t="s">
        <v>9</v>
      </c>
      <c r="J23" s="16" t="s">
        <v>10</v>
      </c>
      <c r="K23" s="16" t="s">
        <v>11</v>
      </c>
      <c r="L23" s="16" t="s">
        <v>12</v>
      </c>
      <c r="M23" s="16" t="s">
        <v>13</v>
      </c>
      <c r="N23" s="16" t="s">
        <v>14</v>
      </c>
      <c r="O23" s="16" t="s">
        <v>15</v>
      </c>
      <c r="P23" s="16" t="s">
        <v>16</v>
      </c>
      <c r="Q23" s="19" t="s">
        <v>17</v>
      </c>
      <c r="R23" s="20" t="s">
        <v>31</v>
      </c>
      <c r="S23" s="22" t="s">
        <v>32</v>
      </c>
    </row>
    <row r="24" spans="1:19" x14ac:dyDescent="0.25">
      <c r="A24" s="6"/>
      <c r="B24" s="8">
        <f>B17</f>
        <v>1</v>
      </c>
      <c r="C24" s="8">
        <f t="shared" ref="C24:Q24" si="0">C17</f>
        <v>1</v>
      </c>
      <c r="D24" s="8">
        <f t="shared" si="0"/>
        <v>0</v>
      </c>
      <c r="E24" s="8">
        <f t="shared" si="0"/>
        <v>1</v>
      </c>
      <c r="F24" s="8">
        <f t="shared" si="0"/>
        <v>1</v>
      </c>
      <c r="G24" s="8">
        <f t="shared" si="0"/>
        <v>1</v>
      </c>
      <c r="H24" s="8">
        <f t="shared" si="0"/>
        <v>1</v>
      </c>
      <c r="I24" s="8">
        <f t="shared" si="0"/>
        <v>1</v>
      </c>
      <c r="J24" s="8">
        <f t="shared" si="0"/>
        <v>1</v>
      </c>
      <c r="K24" s="8">
        <f t="shared" si="0"/>
        <v>1</v>
      </c>
      <c r="L24" s="8">
        <f t="shared" si="0"/>
        <v>1</v>
      </c>
      <c r="M24" s="8">
        <f t="shared" si="0"/>
        <v>0</v>
      </c>
      <c r="N24" s="8">
        <f t="shared" si="0"/>
        <v>1</v>
      </c>
      <c r="O24" s="8">
        <f t="shared" si="0"/>
        <v>1</v>
      </c>
      <c r="P24" s="8">
        <f t="shared" si="0"/>
        <v>1</v>
      </c>
      <c r="Q24" s="8">
        <f t="shared" si="0"/>
        <v>1</v>
      </c>
      <c r="R24" s="8"/>
      <c r="S24" s="9"/>
    </row>
    <row r="25" spans="1:19" ht="20.25" x14ac:dyDescent="0.3">
      <c r="A25" s="6" t="s">
        <v>24</v>
      </c>
      <c r="B25" s="10" t="str">
        <f>IF(B$24&gt;=B2,"1", "0")</f>
        <v>1</v>
      </c>
      <c r="C25" s="10" t="str">
        <f>IF(C$24&gt;=C2,"1", "0")</f>
        <v>1</v>
      </c>
      <c r="D25" s="10" t="str">
        <f t="shared" ref="D25:Q25" si="1">IF(D$24&gt;=D2,"1", "0")</f>
        <v>1</v>
      </c>
      <c r="E25" s="10" t="str">
        <f t="shared" si="1"/>
        <v>1</v>
      </c>
      <c r="F25" s="10" t="str">
        <f t="shared" si="1"/>
        <v>1</v>
      </c>
      <c r="G25" s="10" t="str">
        <f t="shared" si="1"/>
        <v>1</v>
      </c>
      <c r="H25" s="10" t="str">
        <f t="shared" si="1"/>
        <v>1</v>
      </c>
      <c r="I25" s="10" t="str">
        <f t="shared" si="1"/>
        <v>1</v>
      </c>
      <c r="J25" s="10" t="str">
        <f t="shared" si="1"/>
        <v>1</v>
      </c>
      <c r="K25" s="10" t="str">
        <f t="shared" si="1"/>
        <v>1</v>
      </c>
      <c r="L25" s="10" t="str">
        <f t="shared" si="1"/>
        <v>1</v>
      </c>
      <c r="M25" s="10" t="str">
        <f t="shared" si="1"/>
        <v>1</v>
      </c>
      <c r="N25" s="10" t="str">
        <f t="shared" si="1"/>
        <v>1</v>
      </c>
      <c r="O25" s="10" t="str">
        <f t="shared" si="1"/>
        <v>1</v>
      </c>
      <c r="P25" s="10" t="str">
        <f t="shared" si="1"/>
        <v>1</v>
      </c>
      <c r="Q25" s="10" t="str">
        <f t="shared" si="1"/>
        <v>1</v>
      </c>
      <c r="R25" s="10">
        <f>B25+C25+D25+E25+F25+G25+H25+I25+J25+K25+L25+M25+N25+O25+P25+Q25</f>
        <v>16</v>
      </c>
      <c r="S25" s="11" t="str">
        <f>IF(R25&gt;=16,"Yes", "No")</f>
        <v>Yes</v>
      </c>
    </row>
    <row r="26" spans="1:19" ht="20.25" x14ac:dyDescent="0.3">
      <c r="A26" s="6" t="s">
        <v>18</v>
      </c>
      <c r="B26" s="10" t="str">
        <f t="shared" ref="B26:B32" si="2">IF(B$24&gt;=B3,"1", "0")</f>
        <v>1</v>
      </c>
      <c r="C26" s="10" t="str">
        <f t="shared" ref="C26:Q32" si="3">IF(C$24&gt;=C3,"1", "0")</f>
        <v>1</v>
      </c>
      <c r="D26" s="10" t="str">
        <f t="shared" si="3"/>
        <v>1</v>
      </c>
      <c r="E26" s="10" t="str">
        <f t="shared" si="3"/>
        <v>1</v>
      </c>
      <c r="F26" s="10" t="str">
        <f t="shared" si="3"/>
        <v>1</v>
      </c>
      <c r="G26" s="10" t="str">
        <f t="shared" si="3"/>
        <v>1</v>
      </c>
      <c r="H26" s="10" t="str">
        <f t="shared" si="3"/>
        <v>1</v>
      </c>
      <c r="I26" s="10" t="str">
        <f t="shared" si="3"/>
        <v>1</v>
      </c>
      <c r="J26" s="10" t="str">
        <f t="shared" si="3"/>
        <v>1</v>
      </c>
      <c r="K26" s="10" t="str">
        <f t="shared" si="3"/>
        <v>1</v>
      </c>
      <c r="L26" s="10" t="str">
        <f t="shared" si="3"/>
        <v>1</v>
      </c>
      <c r="M26" s="10" t="str">
        <f t="shared" si="3"/>
        <v>1</v>
      </c>
      <c r="N26" s="10" t="str">
        <f t="shared" si="3"/>
        <v>1</v>
      </c>
      <c r="O26" s="10" t="str">
        <f t="shared" si="3"/>
        <v>1</v>
      </c>
      <c r="P26" s="10" t="str">
        <f t="shared" si="3"/>
        <v>1</v>
      </c>
      <c r="Q26" s="10" t="str">
        <f t="shared" si="3"/>
        <v>1</v>
      </c>
      <c r="R26" s="10">
        <f t="shared" ref="R26:R32" si="4">B26+C26+D26+E26+F26+G26+H26+I26+J26+K26+L26+M26+N26+O26+P26+Q26</f>
        <v>16</v>
      </c>
      <c r="S26" s="11" t="str">
        <f t="shared" ref="S26:S32" si="5">IF(R26&gt;=16,"Yes", "No")</f>
        <v>Yes</v>
      </c>
    </row>
    <row r="27" spans="1:19" ht="20.25" x14ac:dyDescent="0.3">
      <c r="A27" s="6" t="s">
        <v>19</v>
      </c>
      <c r="B27" s="10" t="str">
        <f t="shared" si="2"/>
        <v>1</v>
      </c>
      <c r="C27" s="10" t="str">
        <f t="shared" si="3"/>
        <v>1</v>
      </c>
      <c r="D27" s="10" t="str">
        <f t="shared" si="3"/>
        <v>1</v>
      </c>
      <c r="E27" s="10" t="str">
        <f t="shared" si="3"/>
        <v>1</v>
      </c>
      <c r="F27" s="10" t="str">
        <f t="shared" si="3"/>
        <v>1</v>
      </c>
      <c r="G27" s="10" t="str">
        <f t="shared" si="3"/>
        <v>1</v>
      </c>
      <c r="H27" s="10" t="str">
        <f t="shared" si="3"/>
        <v>1</v>
      </c>
      <c r="I27" s="10" t="str">
        <f t="shared" si="3"/>
        <v>1</v>
      </c>
      <c r="J27" s="10" t="str">
        <f t="shared" si="3"/>
        <v>1</v>
      </c>
      <c r="K27" s="10" t="str">
        <f t="shared" si="3"/>
        <v>1</v>
      </c>
      <c r="L27" s="10" t="str">
        <f t="shared" si="3"/>
        <v>1</v>
      </c>
      <c r="M27" s="10" t="str">
        <f t="shared" si="3"/>
        <v>1</v>
      </c>
      <c r="N27" s="10" t="str">
        <f t="shared" si="3"/>
        <v>1</v>
      </c>
      <c r="O27" s="10" t="str">
        <f t="shared" si="3"/>
        <v>1</v>
      </c>
      <c r="P27" s="10" t="str">
        <f t="shared" si="3"/>
        <v>1</v>
      </c>
      <c r="Q27" s="10" t="str">
        <f t="shared" si="3"/>
        <v>1</v>
      </c>
      <c r="R27" s="10">
        <f t="shared" si="4"/>
        <v>16</v>
      </c>
      <c r="S27" s="11" t="str">
        <f t="shared" si="5"/>
        <v>Yes</v>
      </c>
    </row>
    <row r="28" spans="1:19" ht="20.25" x14ac:dyDescent="0.3">
      <c r="A28" s="6" t="s">
        <v>20</v>
      </c>
      <c r="B28" s="10" t="str">
        <f t="shared" si="2"/>
        <v>1</v>
      </c>
      <c r="C28" s="10" t="str">
        <f t="shared" si="3"/>
        <v>1</v>
      </c>
      <c r="D28" s="10" t="str">
        <f t="shared" si="3"/>
        <v>1</v>
      </c>
      <c r="E28" s="10" t="str">
        <f t="shared" si="3"/>
        <v>1</v>
      </c>
      <c r="F28" s="10" t="str">
        <f t="shared" si="3"/>
        <v>1</v>
      </c>
      <c r="G28" s="10" t="str">
        <f t="shared" si="3"/>
        <v>1</v>
      </c>
      <c r="H28" s="10" t="str">
        <f t="shared" si="3"/>
        <v>1</v>
      </c>
      <c r="I28" s="10" t="str">
        <f t="shared" si="3"/>
        <v>1</v>
      </c>
      <c r="J28" s="10" t="str">
        <f t="shared" si="3"/>
        <v>1</v>
      </c>
      <c r="K28" s="10" t="str">
        <f t="shared" si="3"/>
        <v>1</v>
      </c>
      <c r="L28" s="10" t="str">
        <f t="shared" si="3"/>
        <v>1</v>
      </c>
      <c r="M28" s="10" t="str">
        <f t="shared" si="3"/>
        <v>1</v>
      </c>
      <c r="N28" s="10" t="str">
        <f t="shared" si="3"/>
        <v>1</v>
      </c>
      <c r="O28" s="10" t="str">
        <f t="shared" si="3"/>
        <v>1</v>
      </c>
      <c r="P28" s="10" t="str">
        <f t="shared" si="3"/>
        <v>1</v>
      </c>
      <c r="Q28" s="10" t="str">
        <f t="shared" si="3"/>
        <v>1</v>
      </c>
      <c r="R28" s="10">
        <f t="shared" si="4"/>
        <v>16</v>
      </c>
      <c r="S28" s="11" t="str">
        <f t="shared" si="5"/>
        <v>Yes</v>
      </c>
    </row>
    <row r="29" spans="1:19" ht="20.25" x14ac:dyDescent="0.3">
      <c r="A29" s="6" t="s">
        <v>21</v>
      </c>
      <c r="B29" s="10" t="str">
        <f t="shared" si="2"/>
        <v>1</v>
      </c>
      <c r="C29" s="10" t="str">
        <f t="shared" si="3"/>
        <v>1</v>
      </c>
      <c r="D29" s="10" t="str">
        <f t="shared" si="3"/>
        <v>1</v>
      </c>
      <c r="E29" s="10" t="str">
        <f t="shared" si="3"/>
        <v>1</v>
      </c>
      <c r="F29" s="10" t="str">
        <f t="shared" si="3"/>
        <v>1</v>
      </c>
      <c r="G29" s="10" t="str">
        <f t="shared" si="3"/>
        <v>1</v>
      </c>
      <c r="H29" s="10" t="str">
        <f t="shared" si="3"/>
        <v>1</v>
      </c>
      <c r="I29" s="10" t="str">
        <f t="shared" si="3"/>
        <v>1</v>
      </c>
      <c r="J29" s="10" t="str">
        <f t="shared" si="3"/>
        <v>1</v>
      </c>
      <c r="K29" s="10" t="str">
        <f t="shared" si="3"/>
        <v>1</v>
      </c>
      <c r="L29" s="10" t="str">
        <f t="shared" si="3"/>
        <v>1</v>
      </c>
      <c r="M29" s="10" t="str">
        <f t="shared" si="3"/>
        <v>1</v>
      </c>
      <c r="N29" s="10" t="str">
        <f t="shared" si="3"/>
        <v>1</v>
      </c>
      <c r="O29" s="10" t="str">
        <f t="shared" si="3"/>
        <v>1</v>
      </c>
      <c r="P29" s="10" t="str">
        <f t="shared" si="3"/>
        <v>1</v>
      </c>
      <c r="Q29" s="10" t="str">
        <f t="shared" si="3"/>
        <v>1</v>
      </c>
      <c r="R29" s="10">
        <f t="shared" si="4"/>
        <v>16</v>
      </c>
      <c r="S29" s="11" t="str">
        <f t="shared" si="5"/>
        <v>Yes</v>
      </c>
    </row>
    <row r="30" spans="1:19" ht="20.25" x14ac:dyDescent="0.3">
      <c r="A30" s="6" t="s">
        <v>22</v>
      </c>
      <c r="B30" s="10" t="str">
        <f t="shared" si="2"/>
        <v>1</v>
      </c>
      <c r="C30" s="10" t="str">
        <f t="shared" si="3"/>
        <v>1</v>
      </c>
      <c r="D30" s="10" t="str">
        <f t="shared" si="3"/>
        <v>1</v>
      </c>
      <c r="E30" s="10" t="str">
        <f t="shared" si="3"/>
        <v>1</v>
      </c>
      <c r="F30" s="10" t="str">
        <f t="shared" si="3"/>
        <v>1</v>
      </c>
      <c r="G30" s="10" t="str">
        <f t="shared" si="3"/>
        <v>1</v>
      </c>
      <c r="H30" s="10" t="str">
        <f t="shared" si="3"/>
        <v>1</v>
      </c>
      <c r="I30" s="10" t="str">
        <f t="shared" si="3"/>
        <v>1</v>
      </c>
      <c r="J30" s="10" t="str">
        <f t="shared" si="3"/>
        <v>1</v>
      </c>
      <c r="K30" s="10" t="str">
        <f t="shared" si="3"/>
        <v>1</v>
      </c>
      <c r="L30" s="10" t="str">
        <f t="shared" si="3"/>
        <v>1</v>
      </c>
      <c r="M30" s="10" t="str">
        <f t="shared" si="3"/>
        <v>1</v>
      </c>
      <c r="N30" s="10" t="str">
        <f t="shared" si="3"/>
        <v>1</v>
      </c>
      <c r="O30" s="10" t="str">
        <f t="shared" si="3"/>
        <v>1</v>
      </c>
      <c r="P30" s="10" t="str">
        <f t="shared" si="3"/>
        <v>1</v>
      </c>
      <c r="Q30" s="10" t="str">
        <f t="shared" si="3"/>
        <v>1</v>
      </c>
      <c r="R30" s="10">
        <f t="shared" si="4"/>
        <v>16</v>
      </c>
      <c r="S30" s="11" t="str">
        <f t="shared" si="5"/>
        <v>Yes</v>
      </c>
    </row>
    <row r="31" spans="1:19" ht="20.25" x14ac:dyDescent="0.3">
      <c r="A31" s="6" t="s">
        <v>23</v>
      </c>
      <c r="B31" s="10" t="str">
        <f t="shared" si="2"/>
        <v>1</v>
      </c>
      <c r="C31" s="10" t="str">
        <f t="shared" si="3"/>
        <v>1</v>
      </c>
      <c r="D31" s="10" t="str">
        <f t="shared" si="3"/>
        <v>1</v>
      </c>
      <c r="E31" s="10" t="str">
        <f t="shared" si="3"/>
        <v>1</v>
      </c>
      <c r="F31" s="10" t="str">
        <f t="shared" si="3"/>
        <v>1</v>
      </c>
      <c r="G31" s="10" t="str">
        <f t="shared" si="3"/>
        <v>1</v>
      </c>
      <c r="H31" s="10" t="str">
        <f t="shared" si="3"/>
        <v>1</v>
      </c>
      <c r="I31" s="10" t="str">
        <f t="shared" si="3"/>
        <v>1</v>
      </c>
      <c r="J31" s="10" t="str">
        <f t="shared" si="3"/>
        <v>1</v>
      </c>
      <c r="K31" s="10" t="str">
        <f t="shared" si="3"/>
        <v>1</v>
      </c>
      <c r="L31" s="10" t="str">
        <f t="shared" si="3"/>
        <v>1</v>
      </c>
      <c r="M31" s="10" t="str">
        <f t="shared" si="3"/>
        <v>1</v>
      </c>
      <c r="N31" s="10" t="str">
        <f t="shared" si="3"/>
        <v>1</v>
      </c>
      <c r="O31" s="10" t="str">
        <f t="shared" si="3"/>
        <v>1</v>
      </c>
      <c r="P31" s="10" t="str">
        <f t="shared" si="3"/>
        <v>1</v>
      </c>
      <c r="Q31" s="10" t="str">
        <f t="shared" si="3"/>
        <v>1</v>
      </c>
      <c r="R31" s="10">
        <f t="shared" si="4"/>
        <v>16</v>
      </c>
      <c r="S31" s="11" t="str">
        <f t="shared" si="5"/>
        <v>Yes</v>
      </c>
    </row>
    <row r="32" spans="1:19" ht="20.25" x14ac:dyDescent="0.3">
      <c r="A32" s="12" t="s">
        <v>4</v>
      </c>
      <c r="B32" s="13" t="str">
        <f t="shared" si="2"/>
        <v>1</v>
      </c>
      <c r="C32" s="13" t="str">
        <f t="shared" si="3"/>
        <v>1</v>
      </c>
      <c r="D32" s="13" t="str">
        <f t="shared" si="3"/>
        <v>0</v>
      </c>
      <c r="E32" s="13" t="str">
        <f t="shared" si="3"/>
        <v>1</v>
      </c>
      <c r="F32" s="13" t="str">
        <f t="shared" si="3"/>
        <v>1</v>
      </c>
      <c r="G32" s="13" t="str">
        <f t="shared" si="3"/>
        <v>1</v>
      </c>
      <c r="H32" s="13" t="str">
        <f t="shared" si="3"/>
        <v>1</v>
      </c>
      <c r="I32" s="13" t="str">
        <f t="shared" si="3"/>
        <v>1</v>
      </c>
      <c r="J32" s="13" t="str">
        <f t="shared" si="3"/>
        <v>1</v>
      </c>
      <c r="K32" s="13" t="str">
        <f t="shared" si="3"/>
        <v>1</v>
      </c>
      <c r="L32" s="13" t="str">
        <f t="shared" si="3"/>
        <v>1</v>
      </c>
      <c r="M32" s="13" t="str">
        <f t="shared" si="3"/>
        <v>1</v>
      </c>
      <c r="N32" s="13" t="str">
        <f t="shared" si="3"/>
        <v>1</v>
      </c>
      <c r="O32" s="13" t="str">
        <f t="shared" si="3"/>
        <v>1</v>
      </c>
      <c r="P32" s="13" t="str">
        <f t="shared" si="3"/>
        <v>1</v>
      </c>
      <c r="Q32" s="13" t="str">
        <f t="shared" si="3"/>
        <v>1</v>
      </c>
      <c r="R32" s="13">
        <f t="shared" si="4"/>
        <v>15</v>
      </c>
      <c r="S32" s="14" t="str">
        <f t="shared" si="5"/>
        <v>No</v>
      </c>
    </row>
    <row r="35" spans="1:19" x14ac:dyDescent="0.25">
      <c r="A35" s="65" t="s">
        <v>35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7"/>
    </row>
    <row r="36" spans="1:19" x14ac:dyDescent="0.25">
      <c r="A36" s="15"/>
      <c r="B36" s="16" t="s">
        <v>2</v>
      </c>
      <c r="C36" s="16" t="s">
        <v>3</v>
      </c>
      <c r="D36" s="16" t="s">
        <v>4</v>
      </c>
      <c r="E36" s="16" t="s">
        <v>5</v>
      </c>
      <c r="F36" s="16" t="s">
        <v>6</v>
      </c>
      <c r="G36" s="16" t="s">
        <v>7</v>
      </c>
      <c r="H36" s="16" t="s">
        <v>8</v>
      </c>
      <c r="I36" s="16" t="s">
        <v>9</v>
      </c>
      <c r="J36" s="16" t="s">
        <v>10</v>
      </c>
      <c r="K36" s="16" t="s">
        <v>11</v>
      </c>
      <c r="L36" s="16" t="s">
        <v>12</v>
      </c>
      <c r="M36" s="16" t="s">
        <v>13</v>
      </c>
      <c r="N36" s="16" t="s">
        <v>14</v>
      </c>
      <c r="O36" s="16" t="s">
        <v>15</v>
      </c>
      <c r="P36" s="16" t="s">
        <v>16</v>
      </c>
      <c r="Q36" s="19" t="s">
        <v>17</v>
      </c>
      <c r="R36" s="20" t="s">
        <v>31</v>
      </c>
      <c r="S36" s="22" t="s">
        <v>32</v>
      </c>
    </row>
    <row r="37" spans="1:19" x14ac:dyDescent="0.25">
      <c r="A37" s="6"/>
      <c r="B37">
        <f>B18</f>
        <v>1</v>
      </c>
      <c r="C37">
        <f t="shared" ref="C37:Q37" si="6">C18</f>
        <v>1</v>
      </c>
      <c r="D37">
        <f t="shared" si="6"/>
        <v>1</v>
      </c>
      <c r="E37">
        <f t="shared" si="6"/>
        <v>1</v>
      </c>
      <c r="F37">
        <f t="shared" si="6"/>
        <v>1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0</v>
      </c>
      <c r="K37">
        <f t="shared" si="6"/>
        <v>0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1</v>
      </c>
      <c r="P37">
        <f t="shared" si="6"/>
        <v>1</v>
      </c>
      <c r="Q37">
        <f t="shared" si="6"/>
        <v>0</v>
      </c>
      <c r="R37" s="8"/>
      <c r="S37" s="9"/>
    </row>
    <row r="38" spans="1:19" ht="20.25" x14ac:dyDescent="0.3">
      <c r="A38" s="6" t="s">
        <v>24</v>
      </c>
      <c r="B38" s="10" t="str">
        <f>IF(B$37&gt;=B2,"1", "0")</f>
        <v>1</v>
      </c>
      <c r="C38" s="10" t="str">
        <f t="shared" ref="C38:Q38" si="7">IF(C$37&gt;=C2,"1", "0")</f>
        <v>1</v>
      </c>
      <c r="D38" s="10" t="str">
        <f t="shared" si="7"/>
        <v>1</v>
      </c>
      <c r="E38" s="10" t="str">
        <f t="shared" si="7"/>
        <v>1</v>
      </c>
      <c r="F38" s="10" t="str">
        <f t="shared" si="7"/>
        <v>1</v>
      </c>
      <c r="G38" s="10" t="str">
        <f t="shared" si="7"/>
        <v>1</v>
      </c>
      <c r="H38" s="10" t="str">
        <f t="shared" si="7"/>
        <v>1</v>
      </c>
      <c r="I38" s="10" t="str">
        <f t="shared" si="7"/>
        <v>1</v>
      </c>
      <c r="J38" s="10" t="str">
        <f t="shared" si="7"/>
        <v>1</v>
      </c>
      <c r="K38" s="10" t="str">
        <f t="shared" si="7"/>
        <v>1</v>
      </c>
      <c r="L38" s="10" t="str">
        <f t="shared" si="7"/>
        <v>1</v>
      </c>
      <c r="M38" s="10" t="str">
        <f t="shared" si="7"/>
        <v>1</v>
      </c>
      <c r="N38" s="10" t="str">
        <f t="shared" si="7"/>
        <v>1</v>
      </c>
      <c r="O38" s="10" t="str">
        <f t="shared" si="7"/>
        <v>1</v>
      </c>
      <c r="P38" s="10" t="str">
        <f t="shared" si="7"/>
        <v>1</v>
      </c>
      <c r="Q38" s="10" t="str">
        <f t="shared" si="7"/>
        <v>1</v>
      </c>
      <c r="R38" s="10">
        <f>B38+C38+D38+E38+F38+G38+H38+I38+J38+K38+L38+M38+N38+O38+P38+Q38</f>
        <v>16</v>
      </c>
      <c r="S38" s="11" t="str">
        <f>IF(R38&gt;=16,"Yes", "No")</f>
        <v>Yes</v>
      </c>
    </row>
    <row r="39" spans="1:19" ht="20.25" x14ac:dyDescent="0.3">
      <c r="A39" s="6" t="s">
        <v>18</v>
      </c>
      <c r="B39" s="10" t="str">
        <f t="shared" ref="B39:Q45" si="8">IF(B$37&gt;=B3,"1", "0")</f>
        <v>1</v>
      </c>
      <c r="C39" s="10" t="str">
        <f t="shared" si="8"/>
        <v>1</v>
      </c>
      <c r="D39" s="10" t="str">
        <f t="shared" si="8"/>
        <v>1</v>
      </c>
      <c r="E39" s="10" t="str">
        <f t="shared" si="8"/>
        <v>1</v>
      </c>
      <c r="F39" s="10" t="str">
        <f t="shared" si="8"/>
        <v>1</v>
      </c>
      <c r="G39" s="10" t="str">
        <f t="shared" si="8"/>
        <v>1</v>
      </c>
      <c r="H39" s="10" t="str">
        <f t="shared" si="8"/>
        <v>1</v>
      </c>
      <c r="I39" s="10" t="str">
        <f t="shared" si="8"/>
        <v>1</v>
      </c>
      <c r="J39" s="10" t="str">
        <f t="shared" si="8"/>
        <v>1</v>
      </c>
      <c r="K39" s="10" t="str">
        <f t="shared" si="8"/>
        <v>1</v>
      </c>
      <c r="L39" s="10" t="str">
        <f t="shared" si="8"/>
        <v>1</v>
      </c>
      <c r="M39" s="10" t="str">
        <f t="shared" si="8"/>
        <v>1</v>
      </c>
      <c r="N39" s="10" t="str">
        <f t="shared" si="8"/>
        <v>1</v>
      </c>
      <c r="O39" s="10" t="str">
        <f t="shared" si="8"/>
        <v>1</v>
      </c>
      <c r="P39" s="10" t="str">
        <f t="shared" si="8"/>
        <v>1</v>
      </c>
      <c r="Q39" s="10" t="str">
        <f t="shared" si="8"/>
        <v>1</v>
      </c>
      <c r="R39" s="10">
        <f t="shared" ref="R39:R45" si="9">B39+C39+D39+E39+F39+G39+H39+I39+J39+K39+L39+M39+N39+O39+P39+Q39</f>
        <v>16</v>
      </c>
      <c r="S39" s="11" t="str">
        <f t="shared" ref="S39:S44" si="10">IF(R39&gt;=16,"Yes", "No")</f>
        <v>Yes</v>
      </c>
    </row>
    <row r="40" spans="1:19" ht="20.25" x14ac:dyDescent="0.3">
      <c r="A40" s="6" t="s">
        <v>19</v>
      </c>
      <c r="B40" s="10" t="str">
        <f t="shared" si="8"/>
        <v>1</v>
      </c>
      <c r="C40" s="10" t="str">
        <f t="shared" si="8"/>
        <v>1</v>
      </c>
      <c r="D40" s="10" t="str">
        <f t="shared" si="8"/>
        <v>1</v>
      </c>
      <c r="E40" s="10" t="str">
        <f t="shared" si="8"/>
        <v>1</v>
      </c>
      <c r="F40" s="10" t="str">
        <f t="shared" si="8"/>
        <v>1</v>
      </c>
      <c r="G40" s="10" t="str">
        <f t="shared" si="8"/>
        <v>1</v>
      </c>
      <c r="H40" s="10" t="str">
        <f t="shared" si="8"/>
        <v>1</v>
      </c>
      <c r="I40" s="10" t="str">
        <f t="shared" si="8"/>
        <v>1</v>
      </c>
      <c r="J40" s="10" t="str">
        <f t="shared" si="8"/>
        <v>0</v>
      </c>
      <c r="K40" s="10" t="str">
        <f t="shared" si="8"/>
        <v>1</v>
      </c>
      <c r="L40" s="10" t="str">
        <f t="shared" si="8"/>
        <v>1</v>
      </c>
      <c r="M40" s="10" t="str">
        <f t="shared" si="8"/>
        <v>1</v>
      </c>
      <c r="N40" s="10" t="str">
        <f t="shared" si="8"/>
        <v>1</v>
      </c>
      <c r="O40" s="10" t="str">
        <f t="shared" si="8"/>
        <v>1</v>
      </c>
      <c r="P40" s="10" t="str">
        <f t="shared" si="8"/>
        <v>1</v>
      </c>
      <c r="Q40" s="10" t="str">
        <f t="shared" si="8"/>
        <v>1</v>
      </c>
      <c r="R40" s="10">
        <f t="shared" si="9"/>
        <v>15</v>
      </c>
      <c r="S40" s="11" t="str">
        <f t="shared" si="10"/>
        <v>No</v>
      </c>
    </row>
    <row r="41" spans="1:19" ht="20.25" x14ac:dyDescent="0.3">
      <c r="A41" s="6" t="s">
        <v>20</v>
      </c>
      <c r="B41" s="10" t="str">
        <f t="shared" si="8"/>
        <v>1</v>
      </c>
      <c r="C41" s="10" t="str">
        <f t="shared" si="8"/>
        <v>1</v>
      </c>
      <c r="D41" s="10" t="str">
        <f t="shared" si="8"/>
        <v>1</v>
      </c>
      <c r="E41" s="10" t="str">
        <f t="shared" si="8"/>
        <v>1</v>
      </c>
      <c r="F41" s="10" t="str">
        <f t="shared" si="8"/>
        <v>1</v>
      </c>
      <c r="G41" s="10" t="str">
        <f t="shared" si="8"/>
        <v>1</v>
      </c>
      <c r="H41" s="10" t="str">
        <f t="shared" si="8"/>
        <v>1</v>
      </c>
      <c r="I41" s="10" t="str">
        <f t="shared" si="8"/>
        <v>1</v>
      </c>
      <c r="J41" s="10" t="str">
        <f t="shared" si="8"/>
        <v>1</v>
      </c>
      <c r="K41" s="10" t="str">
        <f t="shared" si="8"/>
        <v>1</v>
      </c>
      <c r="L41" s="10" t="str">
        <f t="shared" si="8"/>
        <v>1</v>
      </c>
      <c r="M41" s="10" t="str">
        <f t="shared" si="8"/>
        <v>1</v>
      </c>
      <c r="N41" s="10" t="str">
        <f t="shared" si="8"/>
        <v>1</v>
      </c>
      <c r="O41" s="10" t="str">
        <f t="shared" si="8"/>
        <v>1</v>
      </c>
      <c r="P41" s="10" t="str">
        <f t="shared" si="8"/>
        <v>1</v>
      </c>
      <c r="Q41" s="10" t="str">
        <f t="shared" si="8"/>
        <v>0</v>
      </c>
      <c r="R41" s="10">
        <f t="shared" si="9"/>
        <v>15</v>
      </c>
      <c r="S41" s="11" t="str">
        <f t="shared" si="10"/>
        <v>No</v>
      </c>
    </row>
    <row r="42" spans="1:19" ht="20.25" x14ac:dyDescent="0.3">
      <c r="A42" s="6" t="s">
        <v>21</v>
      </c>
      <c r="B42" s="10" t="str">
        <f t="shared" si="8"/>
        <v>1</v>
      </c>
      <c r="C42" s="10" t="str">
        <f t="shared" si="8"/>
        <v>1</v>
      </c>
      <c r="D42" s="10" t="str">
        <f t="shared" si="8"/>
        <v>1</v>
      </c>
      <c r="E42" s="10" t="str">
        <f t="shared" si="8"/>
        <v>1</v>
      </c>
      <c r="F42" s="10" t="str">
        <f t="shared" si="8"/>
        <v>1</v>
      </c>
      <c r="G42" s="10" t="str">
        <f t="shared" si="8"/>
        <v>1</v>
      </c>
      <c r="H42" s="10" t="str">
        <f t="shared" si="8"/>
        <v>1</v>
      </c>
      <c r="I42" s="10" t="str">
        <f t="shared" si="8"/>
        <v>1</v>
      </c>
      <c r="J42" s="10" t="str">
        <f t="shared" si="8"/>
        <v>1</v>
      </c>
      <c r="K42" s="10" t="str">
        <f t="shared" si="8"/>
        <v>0</v>
      </c>
      <c r="L42" s="10" t="str">
        <f t="shared" si="8"/>
        <v>1</v>
      </c>
      <c r="M42" s="10" t="str">
        <f t="shared" si="8"/>
        <v>1</v>
      </c>
      <c r="N42" s="10" t="str">
        <f t="shared" si="8"/>
        <v>1</v>
      </c>
      <c r="O42" s="10" t="str">
        <f t="shared" si="8"/>
        <v>1</v>
      </c>
      <c r="P42" s="10" t="str">
        <f t="shared" si="8"/>
        <v>1</v>
      </c>
      <c r="Q42" s="10" t="str">
        <f t="shared" si="8"/>
        <v>0</v>
      </c>
      <c r="R42" s="10">
        <f t="shared" si="9"/>
        <v>14</v>
      </c>
      <c r="S42" s="11" t="str">
        <f t="shared" si="10"/>
        <v>No</v>
      </c>
    </row>
    <row r="43" spans="1:19" ht="20.25" x14ac:dyDescent="0.3">
      <c r="A43" s="6" t="s">
        <v>22</v>
      </c>
      <c r="B43" s="10" t="str">
        <f t="shared" si="8"/>
        <v>1</v>
      </c>
      <c r="C43" s="10" t="str">
        <f t="shared" si="8"/>
        <v>1</v>
      </c>
      <c r="D43" s="10" t="str">
        <f t="shared" si="8"/>
        <v>1</v>
      </c>
      <c r="E43" s="10" t="str">
        <f t="shared" si="8"/>
        <v>1</v>
      </c>
      <c r="F43" s="10" t="str">
        <f t="shared" si="8"/>
        <v>1</v>
      </c>
      <c r="G43" s="10" t="str">
        <f t="shared" si="8"/>
        <v>1</v>
      </c>
      <c r="H43" s="10" t="str">
        <f t="shared" si="8"/>
        <v>1</v>
      </c>
      <c r="I43" s="10" t="str">
        <f t="shared" si="8"/>
        <v>1</v>
      </c>
      <c r="J43" s="10" t="str">
        <f t="shared" si="8"/>
        <v>0</v>
      </c>
      <c r="K43" s="10" t="str">
        <f t="shared" si="8"/>
        <v>1</v>
      </c>
      <c r="L43" s="10" t="str">
        <f t="shared" si="8"/>
        <v>1</v>
      </c>
      <c r="M43" s="10" t="str">
        <f t="shared" si="8"/>
        <v>1</v>
      </c>
      <c r="N43" s="10" t="str">
        <f t="shared" si="8"/>
        <v>1</v>
      </c>
      <c r="O43" s="10" t="str">
        <f t="shared" si="8"/>
        <v>1</v>
      </c>
      <c r="P43" s="10" t="str">
        <f t="shared" si="8"/>
        <v>1</v>
      </c>
      <c r="Q43" s="10" t="str">
        <f t="shared" si="8"/>
        <v>0</v>
      </c>
      <c r="R43" s="10">
        <f t="shared" si="9"/>
        <v>14</v>
      </c>
      <c r="S43" s="11" t="str">
        <f t="shared" si="10"/>
        <v>No</v>
      </c>
    </row>
    <row r="44" spans="1:19" ht="20.25" x14ac:dyDescent="0.3">
      <c r="A44" s="6" t="s">
        <v>23</v>
      </c>
      <c r="B44" s="10" t="str">
        <f t="shared" si="8"/>
        <v>1</v>
      </c>
      <c r="C44" s="10" t="str">
        <f t="shared" si="8"/>
        <v>1</v>
      </c>
      <c r="D44" s="10" t="str">
        <f t="shared" si="8"/>
        <v>1</v>
      </c>
      <c r="E44" s="10" t="str">
        <f t="shared" si="8"/>
        <v>1</v>
      </c>
      <c r="F44" s="10" t="str">
        <f t="shared" si="8"/>
        <v>1</v>
      </c>
      <c r="G44" s="10" t="str">
        <f t="shared" si="8"/>
        <v>1</v>
      </c>
      <c r="H44" s="10" t="str">
        <f t="shared" si="8"/>
        <v>1</v>
      </c>
      <c r="I44" s="10" t="str">
        <f t="shared" si="8"/>
        <v>1</v>
      </c>
      <c r="J44" s="10" t="str">
        <f t="shared" si="8"/>
        <v>1</v>
      </c>
      <c r="K44" s="10" t="str">
        <f t="shared" si="8"/>
        <v>1</v>
      </c>
      <c r="L44" s="10" t="str">
        <f t="shared" si="8"/>
        <v>1</v>
      </c>
      <c r="M44" s="10" t="str">
        <f t="shared" si="8"/>
        <v>1</v>
      </c>
      <c r="N44" s="10" t="str">
        <f t="shared" si="8"/>
        <v>1</v>
      </c>
      <c r="O44" s="10" t="str">
        <f t="shared" si="8"/>
        <v>1</v>
      </c>
      <c r="P44" s="10" t="str">
        <f t="shared" si="8"/>
        <v>1</v>
      </c>
      <c r="Q44" s="10" t="str">
        <f t="shared" si="8"/>
        <v>1</v>
      </c>
      <c r="R44" s="10">
        <f t="shared" si="9"/>
        <v>16</v>
      </c>
      <c r="S44" s="11" t="str">
        <f t="shared" si="10"/>
        <v>Yes</v>
      </c>
    </row>
    <row r="45" spans="1:19" ht="20.25" x14ac:dyDescent="0.3">
      <c r="A45" s="12" t="s">
        <v>4</v>
      </c>
      <c r="B45" s="13" t="str">
        <f t="shared" si="8"/>
        <v>1</v>
      </c>
      <c r="C45" s="13" t="str">
        <f t="shared" si="8"/>
        <v>1</v>
      </c>
      <c r="D45" s="13" t="str">
        <f t="shared" si="8"/>
        <v>1</v>
      </c>
      <c r="E45" s="13" t="str">
        <f t="shared" si="8"/>
        <v>1</v>
      </c>
      <c r="F45" s="13" t="str">
        <f t="shared" si="8"/>
        <v>1</v>
      </c>
      <c r="G45" s="13" t="str">
        <f t="shared" si="8"/>
        <v>1</v>
      </c>
      <c r="H45" s="13" t="str">
        <f t="shared" si="8"/>
        <v>1</v>
      </c>
      <c r="I45" s="13" t="str">
        <f t="shared" si="8"/>
        <v>1</v>
      </c>
      <c r="J45" s="13" t="str">
        <f t="shared" si="8"/>
        <v>1</v>
      </c>
      <c r="K45" s="13" t="str">
        <f t="shared" si="8"/>
        <v>1</v>
      </c>
      <c r="L45" s="13" t="str">
        <f t="shared" si="8"/>
        <v>1</v>
      </c>
      <c r="M45" s="13" t="str">
        <f t="shared" si="8"/>
        <v>1</v>
      </c>
      <c r="N45" s="13" t="str">
        <f t="shared" si="8"/>
        <v>1</v>
      </c>
      <c r="O45" s="13" t="str">
        <f t="shared" si="8"/>
        <v>1</v>
      </c>
      <c r="P45" s="13" t="str">
        <f t="shared" si="8"/>
        <v>1</v>
      </c>
      <c r="Q45" s="13" t="str">
        <f t="shared" si="8"/>
        <v>1</v>
      </c>
      <c r="R45" s="13">
        <f t="shared" si="9"/>
        <v>16</v>
      </c>
      <c r="S45" s="14" t="str">
        <f>IF(R45&gt;=16,"Yes", "No")</f>
        <v>Yes</v>
      </c>
    </row>
    <row r="48" spans="1:19" x14ac:dyDescent="0.25">
      <c r="A48" s="65" t="s">
        <v>36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7"/>
    </row>
    <row r="49" spans="1:19" x14ac:dyDescent="0.25">
      <c r="A49" s="15"/>
      <c r="B49" s="16" t="s">
        <v>2</v>
      </c>
      <c r="C49" s="16" t="s">
        <v>3</v>
      </c>
      <c r="D49" s="16" t="s">
        <v>4</v>
      </c>
      <c r="E49" s="16" t="s">
        <v>5</v>
      </c>
      <c r="F49" s="16" t="s">
        <v>6</v>
      </c>
      <c r="G49" s="16" t="s">
        <v>7</v>
      </c>
      <c r="H49" s="16" t="s">
        <v>8</v>
      </c>
      <c r="I49" s="16" t="s">
        <v>9</v>
      </c>
      <c r="J49" s="16" t="s">
        <v>10</v>
      </c>
      <c r="K49" s="16" t="s">
        <v>11</v>
      </c>
      <c r="L49" s="16" t="s">
        <v>12</v>
      </c>
      <c r="M49" s="16" t="s">
        <v>13</v>
      </c>
      <c r="N49" s="16" t="s">
        <v>14</v>
      </c>
      <c r="O49" s="16" t="s">
        <v>15</v>
      </c>
      <c r="P49" s="16" t="s">
        <v>16</v>
      </c>
      <c r="Q49" s="19" t="s">
        <v>17</v>
      </c>
      <c r="R49" s="20" t="s">
        <v>31</v>
      </c>
      <c r="S49" s="22" t="s">
        <v>32</v>
      </c>
    </row>
    <row r="50" spans="1:19" x14ac:dyDescent="0.25">
      <c r="A50" s="6"/>
      <c r="B50" s="61">
        <f>B19</f>
        <v>0</v>
      </c>
      <c r="C50" s="61">
        <f t="shared" ref="C50:Q50" si="11">C19</f>
        <v>1</v>
      </c>
      <c r="D50" s="61">
        <f t="shared" si="11"/>
        <v>1</v>
      </c>
      <c r="E50" s="61">
        <f t="shared" si="11"/>
        <v>1</v>
      </c>
      <c r="F50" s="61">
        <f t="shared" si="11"/>
        <v>1</v>
      </c>
      <c r="G50" s="61">
        <f t="shared" si="11"/>
        <v>1</v>
      </c>
      <c r="H50" s="61">
        <f t="shared" si="11"/>
        <v>1</v>
      </c>
      <c r="I50" s="61">
        <f t="shared" si="11"/>
        <v>1</v>
      </c>
      <c r="J50" s="61">
        <f t="shared" si="11"/>
        <v>1</v>
      </c>
      <c r="K50" s="61">
        <f t="shared" si="11"/>
        <v>0</v>
      </c>
      <c r="L50" s="61">
        <f t="shared" si="11"/>
        <v>1</v>
      </c>
      <c r="M50" s="61">
        <f t="shared" si="11"/>
        <v>1</v>
      </c>
      <c r="N50" s="61">
        <f t="shared" si="11"/>
        <v>1</v>
      </c>
      <c r="O50" s="61">
        <f t="shared" si="11"/>
        <v>0</v>
      </c>
      <c r="P50" s="61">
        <f t="shared" si="11"/>
        <v>1</v>
      </c>
      <c r="Q50" s="61">
        <f t="shared" si="11"/>
        <v>0</v>
      </c>
      <c r="R50" s="8"/>
      <c r="S50" s="9"/>
    </row>
    <row r="51" spans="1:19" ht="20.25" x14ac:dyDescent="0.3">
      <c r="A51" s="6" t="s">
        <v>24</v>
      </c>
      <c r="B51" s="10" t="str">
        <f>IF(B$50&gt;=B2,"1", "0")</f>
        <v>1</v>
      </c>
      <c r="C51" s="10" t="str">
        <f t="shared" ref="C51:P51" si="12">IF(C$50&gt;=C2,"1", "0")</f>
        <v>1</v>
      </c>
      <c r="D51" s="10" t="str">
        <f t="shared" si="12"/>
        <v>1</v>
      </c>
      <c r="E51" s="10" t="str">
        <f t="shared" si="12"/>
        <v>1</v>
      </c>
      <c r="F51" s="10" t="str">
        <f t="shared" si="12"/>
        <v>1</v>
      </c>
      <c r="G51" s="10" t="str">
        <f t="shared" si="12"/>
        <v>1</v>
      </c>
      <c r="H51" s="10" t="str">
        <f t="shared" si="12"/>
        <v>1</v>
      </c>
      <c r="I51" s="10" t="str">
        <f t="shared" si="12"/>
        <v>1</v>
      </c>
      <c r="J51" s="10" t="str">
        <f t="shared" si="12"/>
        <v>1</v>
      </c>
      <c r="K51" s="10" t="str">
        <f t="shared" si="12"/>
        <v>1</v>
      </c>
      <c r="L51" s="10" t="str">
        <f t="shared" si="12"/>
        <v>1</v>
      </c>
      <c r="M51" s="10" t="str">
        <f t="shared" si="12"/>
        <v>1</v>
      </c>
      <c r="N51" s="10" t="str">
        <f t="shared" si="12"/>
        <v>1</v>
      </c>
      <c r="O51" s="10" t="str">
        <f t="shared" si="12"/>
        <v>1</v>
      </c>
      <c r="P51" s="10" t="str">
        <f t="shared" si="12"/>
        <v>1</v>
      </c>
      <c r="Q51" s="10" t="str">
        <f>IF(Q$50&gt;=Q2,"1", "0")</f>
        <v>1</v>
      </c>
      <c r="R51" s="10">
        <f>B51+C51+D51+E51+F51+G51+H51+I51+J51+K51+L51+M51+N51+O51+P51+Q51</f>
        <v>16</v>
      </c>
      <c r="S51" s="11" t="str">
        <f>IF(R51&gt;=16,"Yes", "No")</f>
        <v>Yes</v>
      </c>
    </row>
    <row r="52" spans="1:19" ht="20.25" x14ac:dyDescent="0.3">
      <c r="A52" s="6" t="s">
        <v>18</v>
      </c>
      <c r="B52" s="10" t="str">
        <f t="shared" ref="B52:P58" si="13">IF(B$50&gt;=B3,"1", "0")</f>
        <v>0</v>
      </c>
      <c r="C52" s="10" t="str">
        <f t="shared" si="13"/>
        <v>1</v>
      </c>
      <c r="D52" s="10" t="str">
        <f t="shared" si="13"/>
        <v>1</v>
      </c>
      <c r="E52" s="10" t="str">
        <f t="shared" si="13"/>
        <v>1</v>
      </c>
      <c r="F52" s="10" t="str">
        <f t="shared" si="13"/>
        <v>1</v>
      </c>
      <c r="G52" s="10" t="str">
        <f t="shared" si="13"/>
        <v>1</v>
      </c>
      <c r="H52" s="10" t="str">
        <f t="shared" si="13"/>
        <v>1</v>
      </c>
      <c r="I52" s="10" t="str">
        <f t="shared" si="13"/>
        <v>1</v>
      </c>
      <c r="J52" s="10" t="str">
        <f t="shared" si="13"/>
        <v>1</v>
      </c>
      <c r="K52" s="10" t="str">
        <f t="shared" si="13"/>
        <v>1</v>
      </c>
      <c r="L52" s="10" t="str">
        <f t="shared" si="13"/>
        <v>1</v>
      </c>
      <c r="M52" s="10" t="str">
        <f t="shared" si="13"/>
        <v>1</v>
      </c>
      <c r="N52" s="10" t="str">
        <f t="shared" si="13"/>
        <v>1</v>
      </c>
      <c r="O52" s="10" t="str">
        <f t="shared" si="13"/>
        <v>1</v>
      </c>
      <c r="P52" s="10" t="str">
        <f t="shared" si="13"/>
        <v>1</v>
      </c>
      <c r="Q52" s="10" t="str">
        <f t="shared" ref="Q52" si="14">IF(Q$50&gt;=Q3,"1", "0")</f>
        <v>1</v>
      </c>
      <c r="R52" s="10">
        <f t="shared" ref="R52:R58" si="15">B52+C52+D52+E52+F52+G52+H52+I52+J52+K52+L52+M52+N52+O52+P52+Q52</f>
        <v>15</v>
      </c>
      <c r="S52" s="11" t="str">
        <f t="shared" ref="S52:S58" si="16">IF(R52&gt;=16,"Yes", "No")</f>
        <v>No</v>
      </c>
    </row>
    <row r="53" spans="1:19" ht="20.25" x14ac:dyDescent="0.3">
      <c r="A53" s="6" t="s">
        <v>19</v>
      </c>
      <c r="B53" s="10" t="str">
        <f t="shared" si="13"/>
        <v>1</v>
      </c>
      <c r="C53" s="10" t="str">
        <f t="shared" si="13"/>
        <v>1</v>
      </c>
      <c r="D53" s="10" t="str">
        <f t="shared" si="13"/>
        <v>1</v>
      </c>
      <c r="E53" s="10" t="str">
        <f t="shared" si="13"/>
        <v>1</v>
      </c>
      <c r="F53" s="10" t="str">
        <f t="shared" si="13"/>
        <v>1</v>
      </c>
      <c r="G53" s="10" t="str">
        <f t="shared" si="13"/>
        <v>1</v>
      </c>
      <c r="H53" s="10" t="str">
        <f t="shared" si="13"/>
        <v>1</v>
      </c>
      <c r="I53" s="10" t="str">
        <f t="shared" si="13"/>
        <v>1</v>
      </c>
      <c r="J53" s="10" t="str">
        <f t="shared" si="13"/>
        <v>1</v>
      </c>
      <c r="K53" s="10" t="str">
        <f t="shared" si="13"/>
        <v>1</v>
      </c>
      <c r="L53" s="10" t="str">
        <f t="shared" si="13"/>
        <v>1</v>
      </c>
      <c r="M53" s="10" t="str">
        <f t="shared" si="13"/>
        <v>1</v>
      </c>
      <c r="N53" s="10" t="str">
        <f t="shared" si="13"/>
        <v>1</v>
      </c>
      <c r="O53" s="10" t="str">
        <f t="shared" si="13"/>
        <v>1</v>
      </c>
      <c r="P53" s="10" t="str">
        <f t="shared" si="13"/>
        <v>1</v>
      </c>
      <c r="Q53" s="10" t="str">
        <f t="shared" ref="Q53" si="17">IF(Q$50&gt;=Q4,"1", "0")</f>
        <v>1</v>
      </c>
      <c r="R53" s="10">
        <f t="shared" si="15"/>
        <v>16</v>
      </c>
      <c r="S53" s="11" t="str">
        <f t="shared" si="16"/>
        <v>Yes</v>
      </c>
    </row>
    <row r="54" spans="1:19" ht="20.25" x14ac:dyDescent="0.3">
      <c r="A54" s="6" t="s">
        <v>20</v>
      </c>
      <c r="B54" s="10" t="str">
        <f t="shared" si="13"/>
        <v>0</v>
      </c>
      <c r="C54" s="10" t="str">
        <f t="shared" si="13"/>
        <v>1</v>
      </c>
      <c r="D54" s="10" t="str">
        <f t="shared" si="13"/>
        <v>1</v>
      </c>
      <c r="E54" s="10" t="str">
        <f t="shared" si="13"/>
        <v>1</v>
      </c>
      <c r="F54" s="10" t="str">
        <f t="shared" si="13"/>
        <v>1</v>
      </c>
      <c r="G54" s="10" t="str">
        <f t="shared" si="13"/>
        <v>1</v>
      </c>
      <c r="H54" s="10" t="str">
        <f t="shared" si="13"/>
        <v>1</v>
      </c>
      <c r="I54" s="10" t="str">
        <f t="shared" si="13"/>
        <v>1</v>
      </c>
      <c r="J54" s="10" t="str">
        <f t="shared" si="13"/>
        <v>1</v>
      </c>
      <c r="K54" s="10" t="str">
        <f t="shared" si="13"/>
        <v>1</v>
      </c>
      <c r="L54" s="10" t="str">
        <f t="shared" si="13"/>
        <v>1</v>
      </c>
      <c r="M54" s="10" t="str">
        <f t="shared" si="13"/>
        <v>1</v>
      </c>
      <c r="N54" s="10" t="str">
        <f t="shared" si="13"/>
        <v>1</v>
      </c>
      <c r="O54" s="10" t="str">
        <f t="shared" si="13"/>
        <v>1</v>
      </c>
      <c r="P54" s="10" t="str">
        <f t="shared" si="13"/>
        <v>1</v>
      </c>
      <c r="Q54" s="10" t="str">
        <f t="shared" ref="Q54" si="18">IF(Q$50&gt;=Q5,"1", "0")</f>
        <v>0</v>
      </c>
      <c r="R54" s="10">
        <f t="shared" si="15"/>
        <v>14</v>
      </c>
      <c r="S54" s="11" t="str">
        <f t="shared" si="16"/>
        <v>No</v>
      </c>
    </row>
    <row r="55" spans="1:19" ht="20.25" x14ac:dyDescent="0.3">
      <c r="A55" s="6" t="s">
        <v>21</v>
      </c>
      <c r="B55" s="10" t="str">
        <f t="shared" si="13"/>
        <v>0</v>
      </c>
      <c r="C55" s="10" t="str">
        <f t="shared" si="13"/>
        <v>1</v>
      </c>
      <c r="D55" s="10" t="str">
        <f t="shared" si="13"/>
        <v>1</v>
      </c>
      <c r="E55" s="10" t="str">
        <f t="shared" si="13"/>
        <v>1</v>
      </c>
      <c r="F55" s="10" t="str">
        <f t="shared" si="13"/>
        <v>1</v>
      </c>
      <c r="G55" s="10" t="str">
        <f t="shared" si="13"/>
        <v>1</v>
      </c>
      <c r="H55" s="10" t="str">
        <f t="shared" si="13"/>
        <v>1</v>
      </c>
      <c r="I55" s="10" t="str">
        <f t="shared" si="13"/>
        <v>1</v>
      </c>
      <c r="J55" s="10" t="str">
        <f t="shared" si="13"/>
        <v>1</v>
      </c>
      <c r="K55" s="10" t="str">
        <f t="shared" si="13"/>
        <v>0</v>
      </c>
      <c r="L55" s="10" t="str">
        <f t="shared" si="13"/>
        <v>1</v>
      </c>
      <c r="M55" s="10" t="str">
        <f t="shared" si="13"/>
        <v>1</v>
      </c>
      <c r="N55" s="10" t="str">
        <f t="shared" si="13"/>
        <v>1</v>
      </c>
      <c r="O55" s="10" t="str">
        <f t="shared" si="13"/>
        <v>1</v>
      </c>
      <c r="P55" s="10" t="str">
        <f t="shared" si="13"/>
        <v>1</v>
      </c>
      <c r="Q55" s="10" t="str">
        <f t="shared" ref="Q55" si="19">IF(Q$50&gt;=Q6,"1", "0")</f>
        <v>0</v>
      </c>
      <c r="R55" s="10">
        <f t="shared" si="15"/>
        <v>13</v>
      </c>
      <c r="S55" s="11" t="str">
        <f t="shared" si="16"/>
        <v>No</v>
      </c>
    </row>
    <row r="56" spans="1:19" ht="20.25" x14ac:dyDescent="0.3">
      <c r="A56" s="6" t="s">
        <v>22</v>
      </c>
      <c r="B56" s="10" t="str">
        <f t="shared" si="13"/>
        <v>1</v>
      </c>
      <c r="C56" s="10" t="str">
        <f t="shared" si="13"/>
        <v>1</v>
      </c>
      <c r="D56" s="10" t="str">
        <f t="shared" si="13"/>
        <v>1</v>
      </c>
      <c r="E56" s="10" t="str">
        <f t="shared" si="13"/>
        <v>1</v>
      </c>
      <c r="F56" s="10" t="str">
        <f t="shared" si="13"/>
        <v>1</v>
      </c>
      <c r="G56" s="10" t="str">
        <f t="shared" si="13"/>
        <v>1</v>
      </c>
      <c r="H56" s="10" t="str">
        <f t="shared" si="13"/>
        <v>1</v>
      </c>
      <c r="I56" s="10" t="str">
        <f t="shared" si="13"/>
        <v>1</v>
      </c>
      <c r="J56" s="10" t="str">
        <f t="shared" si="13"/>
        <v>1</v>
      </c>
      <c r="K56" s="10" t="str">
        <f t="shared" si="13"/>
        <v>1</v>
      </c>
      <c r="L56" s="10" t="str">
        <f t="shared" si="13"/>
        <v>1</v>
      </c>
      <c r="M56" s="10" t="str">
        <f t="shared" si="13"/>
        <v>1</v>
      </c>
      <c r="N56" s="10" t="str">
        <f t="shared" si="13"/>
        <v>1</v>
      </c>
      <c r="O56" s="10" t="str">
        <f t="shared" si="13"/>
        <v>1</v>
      </c>
      <c r="P56" s="10" t="str">
        <f t="shared" si="13"/>
        <v>1</v>
      </c>
      <c r="Q56" s="10" t="str">
        <f t="shared" ref="Q56" si="20">IF(Q$50&gt;=Q7,"1", "0")</f>
        <v>0</v>
      </c>
      <c r="R56" s="10">
        <f t="shared" si="15"/>
        <v>15</v>
      </c>
      <c r="S56" s="11" t="str">
        <f t="shared" si="16"/>
        <v>No</v>
      </c>
    </row>
    <row r="57" spans="1:19" ht="20.25" x14ac:dyDescent="0.3">
      <c r="A57" s="6" t="s">
        <v>23</v>
      </c>
      <c r="B57" s="10" t="str">
        <f t="shared" si="13"/>
        <v>1</v>
      </c>
      <c r="C57" s="10" t="str">
        <f t="shared" si="13"/>
        <v>1</v>
      </c>
      <c r="D57" s="10" t="str">
        <f t="shared" si="13"/>
        <v>1</v>
      </c>
      <c r="E57" s="10" t="str">
        <f t="shared" si="13"/>
        <v>1</v>
      </c>
      <c r="F57" s="10" t="str">
        <f t="shared" si="13"/>
        <v>1</v>
      </c>
      <c r="G57" s="10" t="str">
        <f t="shared" si="13"/>
        <v>1</v>
      </c>
      <c r="H57" s="10" t="str">
        <f t="shared" si="13"/>
        <v>1</v>
      </c>
      <c r="I57" s="10" t="str">
        <f t="shared" si="13"/>
        <v>1</v>
      </c>
      <c r="J57" s="10" t="str">
        <f t="shared" si="13"/>
        <v>1</v>
      </c>
      <c r="K57" s="10" t="str">
        <f t="shared" si="13"/>
        <v>1</v>
      </c>
      <c r="L57" s="10" t="str">
        <f t="shared" si="13"/>
        <v>1</v>
      </c>
      <c r="M57" s="10" t="str">
        <f t="shared" si="13"/>
        <v>1</v>
      </c>
      <c r="N57" s="10" t="str">
        <f t="shared" si="13"/>
        <v>1</v>
      </c>
      <c r="O57" s="10" t="str">
        <f t="shared" si="13"/>
        <v>1</v>
      </c>
      <c r="P57" s="10" t="str">
        <f t="shared" si="13"/>
        <v>1</v>
      </c>
      <c r="Q57" s="10" t="str">
        <f t="shared" ref="Q57" si="21">IF(Q$50&gt;=Q8,"1", "0")</f>
        <v>1</v>
      </c>
      <c r="R57" s="10">
        <f t="shared" si="15"/>
        <v>16</v>
      </c>
      <c r="S57" s="11" t="str">
        <f>IF(R57&gt;=16,"Yes", "No")</f>
        <v>Yes</v>
      </c>
    </row>
    <row r="58" spans="1:19" ht="20.25" x14ac:dyDescent="0.3">
      <c r="A58" s="12" t="s">
        <v>4</v>
      </c>
      <c r="B58" s="13" t="str">
        <f t="shared" si="13"/>
        <v>1</v>
      </c>
      <c r="C58" s="13" t="str">
        <f t="shared" si="13"/>
        <v>1</v>
      </c>
      <c r="D58" s="13" t="str">
        <f t="shared" si="13"/>
        <v>1</v>
      </c>
      <c r="E58" s="13" t="str">
        <f t="shared" si="13"/>
        <v>1</v>
      </c>
      <c r="F58" s="13" t="str">
        <f t="shared" si="13"/>
        <v>1</v>
      </c>
      <c r="G58" s="13" t="str">
        <f t="shared" si="13"/>
        <v>1</v>
      </c>
      <c r="H58" s="13" t="str">
        <f t="shared" si="13"/>
        <v>1</v>
      </c>
      <c r="I58" s="13" t="str">
        <f t="shared" si="13"/>
        <v>1</v>
      </c>
      <c r="J58" s="13" t="str">
        <f t="shared" si="13"/>
        <v>1</v>
      </c>
      <c r="K58" s="13" t="str">
        <f t="shared" si="13"/>
        <v>1</v>
      </c>
      <c r="L58" s="13" t="str">
        <f t="shared" si="13"/>
        <v>1</v>
      </c>
      <c r="M58" s="13" t="str">
        <f t="shared" si="13"/>
        <v>1</v>
      </c>
      <c r="N58" s="13" t="str">
        <f t="shared" si="13"/>
        <v>1</v>
      </c>
      <c r="O58" s="13" t="str">
        <f t="shared" si="13"/>
        <v>1</v>
      </c>
      <c r="P58" s="13" t="str">
        <f t="shared" si="13"/>
        <v>1</v>
      </c>
      <c r="Q58" s="13" t="str">
        <f t="shared" ref="Q58" si="22">IF(Q$50&gt;=Q9,"1", "0")</f>
        <v>1</v>
      </c>
      <c r="R58" s="13">
        <f t="shared" si="15"/>
        <v>16</v>
      </c>
      <c r="S58" s="14" t="str">
        <f t="shared" si="16"/>
        <v>Yes</v>
      </c>
    </row>
    <row r="62" spans="1:19" x14ac:dyDescent="0.25">
      <c r="A62" s="62" t="s">
        <v>37</v>
      </c>
      <c r="B62" s="63"/>
      <c r="C62" s="63"/>
      <c r="D62" s="64"/>
    </row>
    <row r="63" spans="1:19" x14ac:dyDescent="0.25">
      <c r="A63" s="18" t="s">
        <v>0</v>
      </c>
      <c r="B63" s="16" t="s">
        <v>25</v>
      </c>
      <c r="C63" s="16" t="s">
        <v>26</v>
      </c>
      <c r="D63" s="17" t="s">
        <v>27</v>
      </c>
    </row>
    <row r="64" spans="1:19" ht="16.5" x14ac:dyDescent="0.25">
      <c r="A64" s="6" t="s">
        <v>24</v>
      </c>
      <c r="B64" s="26" t="str">
        <f t="shared" ref="B64:B71" si="23">S25</f>
        <v>Yes</v>
      </c>
      <c r="C64" s="26" t="str">
        <f t="shared" ref="C64:C71" si="24">S38</f>
        <v>Yes</v>
      </c>
      <c r="D64" s="27" t="str">
        <f t="shared" ref="D64:D71" si="25">S51</f>
        <v>Yes</v>
      </c>
    </row>
    <row r="65" spans="1:4" ht="16.5" x14ac:dyDescent="0.25">
      <c r="A65" s="6" t="s">
        <v>18</v>
      </c>
      <c r="B65" s="26" t="str">
        <f t="shared" si="23"/>
        <v>Yes</v>
      </c>
      <c r="C65" s="26" t="str">
        <f t="shared" si="24"/>
        <v>Yes</v>
      </c>
      <c r="D65" s="27" t="str">
        <f t="shared" si="25"/>
        <v>No</v>
      </c>
    </row>
    <row r="66" spans="1:4" ht="16.5" x14ac:dyDescent="0.25">
      <c r="A66" s="6" t="s">
        <v>19</v>
      </c>
      <c r="B66" s="26" t="str">
        <f t="shared" si="23"/>
        <v>Yes</v>
      </c>
      <c r="C66" s="26" t="str">
        <f t="shared" si="24"/>
        <v>No</v>
      </c>
      <c r="D66" s="27" t="str">
        <f t="shared" si="25"/>
        <v>Yes</v>
      </c>
    </row>
    <row r="67" spans="1:4" ht="16.5" x14ac:dyDescent="0.25">
      <c r="A67" s="6" t="s">
        <v>20</v>
      </c>
      <c r="B67" s="26" t="str">
        <f t="shared" si="23"/>
        <v>Yes</v>
      </c>
      <c r="C67" s="26" t="str">
        <f t="shared" si="24"/>
        <v>No</v>
      </c>
      <c r="D67" s="27" t="str">
        <f t="shared" si="25"/>
        <v>No</v>
      </c>
    </row>
    <row r="68" spans="1:4" ht="16.5" x14ac:dyDescent="0.25">
      <c r="A68" s="6" t="s">
        <v>21</v>
      </c>
      <c r="B68" s="26" t="str">
        <f t="shared" si="23"/>
        <v>Yes</v>
      </c>
      <c r="C68" s="26" t="str">
        <f t="shared" si="24"/>
        <v>No</v>
      </c>
      <c r="D68" s="27" t="str">
        <f t="shared" si="25"/>
        <v>No</v>
      </c>
    </row>
    <row r="69" spans="1:4" ht="16.5" x14ac:dyDescent="0.25">
      <c r="A69" s="6" t="s">
        <v>22</v>
      </c>
      <c r="B69" s="26" t="str">
        <f t="shared" si="23"/>
        <v>Yes</v>
      </c>
      <c r="C69" s="26" t="str">
        <f t="shared" si="24"/>
        <v>No</v>
      </c>
      <c r="D69" s="27" t="str">
        <f t="shared" si="25"/>
        <v>No</v>
      </c>
    </row>
    <row r="70" spans="1:4" ht="16.5" x14ac:dyDescent="0.25">
      <c r="A70" s="6" t="s">
        <v>23</v>
      </c>
      <c r="B70" s="26" t="str">
        <f t="shared" si="23"/>
        <v>Yes</v>
      </c>
      <c r="C70" s="26" t="str">
        <f t="shared" si="24"/>
        <v>Yes</v>
      </c>
      <c r="D70" s="27" t="str">
        <f t="shared" si="25"/>
        <v>Yes</v>
      </c>
    </row>
    <row r="71" spans="1:4" ht="16.5" x14ac:dyDescent="0.25">
      <c r="A71" s="12" t="s">
        <v>4</v>
      </c>
      <c r="B71" s="28" t="str">
        <f t="shared" si="23"/>
        <v>No</v>
      </c>
      <c r="C71" s="28" t="str">
        <f t="shared" si="24"/>
        <v>Yes</v>
      </c>
      <c r="D71" s="29" t="str">
        <f t="shared" si="25"/>
        <v>Yes</v>
      </c>
    </row>
    <row r="73" spans="1:4" x14ac:dyDescent="0.25">
      <c r="A73" s="62" t="s">
        <v>33</v>
      </c>
      <c r="B73" s="63"/>
      <c r="C73" s="64"/>
    </row>
    <row r="74" spans="1:4" x14ac:dyDescent="0.25">
      <c r="A74" s="34" t="s">
        <v>38</v>
      </c>
      <c r="B74" s="35" t="s">
        <v>39</v>
      </c>
      <c r="C74" s="36" t="s">
        <v>40</v>
      </c>
    </row>
    <row r="75" spans="1:4" x14ac:dyDescent="0.25">
      <c r="A75" s="37" t="str">
        <f t="shared" ref="A75:A81" si="26">IF(B64="Yes",A64, "")</f>
        <v>Prosciuto and Basil</v>
      </c>
      <c r="B75" s="38" t="str">
        <f>IF(C64="Yes",A64, "")</f>
        <v>Prosciuto and Basil</v>
      </c>
      <c r="C75" s="9" t="str">
        <f t="shared" ref="C75:C82" si="27">IF(D64="Yes",A64, "")</f>
        <v>Prosciuto and Basil</v>
      </c>
    </row>
    <row r="76" spans="1:4" x14ac:dyDescent="0.25">
      <c r="A76" s="37" t="str">
        <f t="shared" si="26"/>
        <v>Prosciuto and Mozzarela</v>
      </c>
      <c r="B76" s="38" t="str">
        <f t="shared" ref="B76:B82" si="28">IF(C65="Yes",A65, "")</f>
        <v>Prosciuto and Mozzarela</v>
      </c>
      <c r="C76" s="9" t="str">
        <f t="shared" si="27"/>
        <v/>
      </c>
    </row>
    <row r="77" spans="1:4" x14ac:dyDescent="0.25">
      <c r="A77" s="37" t="str">
        <f t="shared" si="26"/>
        <v>Sweet Sausage</v>
      </c>
      <c r="B77" s="38" t="str">
        <f t="shared" si="28"/>
        <v/>
      </c>
      <c r="C77" s="9" t="str">
        <f t="shared" si="27"/>
        <v>Sweet Sausage</v>
      </c>
    </row>
    <row r="78" spans="1:4" x14ac:dyDescent="0.25">
      <c r="A78" s="37" t="str">
        <f t="shared" si="26"/>
        <v>Italian Sweet Sausage</v>
      </c>
      <c r="B78" s="38" t="str">
        <f t="shared" si="28"/>
        <v/>
      </c>
      <c r="C78" s="9" t="str">
        <f t="shared" si="27"/>
        <v/>
      </c>
    </row>
    <row r="79" spans="1:4" x14ac:dyDescent="0.25">
      <c r="A79" s="37" t="str">
        <f t="shared" si="26"/>
        <v>Polpetta: Meatballs</v>
      </c>
      <c r="B79" s="38" t="str">
        <f t="shared" si="28"/>
        <v/>
      </c>
      <c r="C79" s="9" t="str">
        <f t="shared" si="27"/>
        <v/>
      </c>
    </row>
    <row r="80" spans="1:4" x14ac:dyDescent="0.25">
      <c r="A80" s="37" t="str">
        <f t="shared" si="26"/>
        <v>Grilled Chicken</v>
      </c>
      <c r="B80" s="38" t="str">
        <f t="shared" si="28"/>
        <v/>
      </c>
      <c r="C80" s="9" t="str">
        <f t="shared" si="27"/>
        <v/>
      </c>
    </row>
    <row r="81" spans="1:3" x14ac:dyDescent="0.25">
      <c r="A81" s="37" t="str">
        <f t="shared" si="26"/>
        <v>Vegetarian: Eggplant</v>
      </c>
      <c r="B81" s="38" t="str">
        <f t="shared" si="28"/>
        <v>Vegetarian: Eggplant</v>
      </c>
      <c r="C81" s="9" t="str">
        <f t="shared" si="27"/>
        <v>Vegetarian: Eggplant</v>
      </c>
    </row>
    <row r="82" spans="1:3" x14ac:dyDescent="0.25">
      <c r="A82" s="12"/>
      <c r="B82" s="39" t="str">
        <f t="shared" si="28"/>
        <v>Fish</v>
      </c>
      <c r="C82" s="33" t="str">
        <f t="shared" si="27"/>
        <v>Fish</v>
      </c>
    </row>
  </sheetData>
  <mergeCells count="6">
    <mergeCell ref="A15:Q15"/>
    <mergeCell ref="A62:D62"/>
    <mergeCell ref="A73:C73"/>
    <mergeCell ref="A22:S22"/>
    <mergeCell ref="A35:S35"/>
    <mergeCell ref="A48:S4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zoomScale="99" workbookViewId="0">
      <selection activeCell="E10" sqref="E10"/>
    </sheetView>
  </sheetViews>
  <sheetFormatPr defaultColWidth="11" defaultRowHeight="15.75" x14ac:dyDescent="0.25"/>
  <cols>
    <col min="1" max="1" width="8.75" bestFit="1" customWidth="1"/>
    <col min="2" max="2" width="9.5" bestFit="1" customWidth="1"/>
    <col min="3" max="3" width="8.75" bestFit="1" customWidth="1"/>
    <col min="4" max="4" width="8.25" bestFit="1" customWidth="1"/>
    <col min="5" max="5" width="9" bestFit="1" customWidth="1"/>
    <col min="6" max="6" width="11.25" bestFit="1" customWidth="1"/>
    <col min="7" max="7" width="10.375" bestFit="1" customWidth="1"/>
    <col min="8" max="8" width="12.375" bestFit="1" customWidth="1"/>
    <col min="9" max="9" width="9.5" bestFit="1" customWidth="1"/>
    <col min="10" max="10" width="11.375" bestFit="1" customWidth="1"/>
    <col min="11" max="11" width="16.375" bestFit="1" customWidth="1"/>
    <col min="12" max="12" width="10.375" bestFit="1" customWidth="1"/>
    <col min="13" max="13" width="12.125" bestFit="1" customWidth="1"/>
    <col min="14" max="14" width="10.25" bestFit="1" customWidth="1"/>
    <col min="15" max="15" width="13.25" bestFit="1" customWidth="1"/>
    <col min="16" max="16" width="14.25" bestFit="1" customWidth="1"/>
    <col min="17" max="17" width="9.5" bestFit="1" customWidth="1"/>
  </cols>
  <sheetData>
    <row r="1" spans="1:17" s="1" customFormat="1" x14ac:dyDescent="0.25">
      <c r="A1" s="1" t="s">
        <v>30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t="s">
        <v>25</v>
      </c>
      <c r="B2" s="5">
        <v>1</v>
      </c>
      <c r="C2" s="5">
        <v>1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0</v>
      </c>
      <c r="N2" s="5">
        <v>1</v>
      </c>
      <c r="O2" s="5">
        <v>1</v>
      </c>
      <c r="P2" s="5">
        <v>1</v>
      </c>
      <c r="Q2" s="5">
        <v>1</v>
      </c>
    </row>
    <row r="3" spans="1:17" x14ac:dyDescent="0.25">
      <c r="A3" t="s">
        <v>26</v>
      </c>
      <c r="B3" s="5">
        <v>1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1</v>
      </c>
      <c r="I3" s="5">
        <v>1</v>
      </c>
      <c r="J3" s="5">
        <v>0</v>
      </c>
      <c r="K3" s="5">
        <v>0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0</v>
      </c>
    </row>
    <row r="4" spans="1:17" x14ac:dyDescent="0.25">
      <c r="A4" t="s">
        <v>27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</row>
    <row r="6" spans="1:17" x14ac:dyDescent="0.25">
      <c r="A6" s="2"/>
    </row>
    <row r="7" spans="1:17" x14ac:dyDescent="0.25">
      <c r="A7" s="2"/>
    </row>
    <row r="11" spans="1:17" ht="16.5" x14ac:dyDescent="0.25">
      <c r="C1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Normal="100" workbookViewId="0">
      <selection activeCell="H12" sqref="H12"/>
    </sheetView>
  </sheetViews>
  <sheetFormatPr defaultColWidth="11" defaultRowHeight="15.75" x14ac:dyDescent="0.25"/>
  <cols>
    <col min="1" max="1" width="21.125" bestFit="1" customWidth="1"/>
    <col min="8" max="8" width="11.25" bestFit="1" customWidth="1"/>
  </cols>
  <sheetData>
    <row r="1" spans="1:8" s="1" customFormat="1" x14ac:dyDescent="0.25">
      <c r="A1" s="1" t="s">
        <v>0</v>
      </c>
      <c r="B1" s="1" t="s">
        <v>25</v>
      </c>
      <c r="C1" s="1" t="s">
        <v>26</v>
      </c>
      <c r="D1" s="1" t="s">
        <v>27</v>
      </c>
    </row>
    <row r="2" spans="1:8" ht="16.5" x14ac:dyDescent="0.25">
      <c r="A2" t="s">
        <v>24</v>
      </c>
      <c r="B2" s="3">
        <f>INDEX('Test Restaurant Menu'!$B2:$Q2,MATCH(1,'Allergy Profiles'!$B$2:$Q$2,0))</f>
        <v>0</v>
      </c>
      <c r="C2" s="3">
        <f>INDEX('Test Restaurant Menu'!$B2:$Q2,MATCH(1,'Allergy Profiles'!$B$3:$Q$3,0))</f>
        <v>0</v>
      </c>
      <c r="D2" s="3">
        <f>INDEX('Test Restaurant Menu'!$B2:$Q2,MATCH(1,'Allergy Profiles'!$B$4:$Q$4,0))</f>
        <v>0</v>
      </c>
    </row>
    <row r="3" spans="1:8" ht="16.5" x14ac:dyDescent="0.25">
      <c r="A3" t="s">
        <v>18</v>
      </c>
      <c r="B3" s="3">
        <f>INDEX('Test Restaurant Menu'!$B3:$Q3,MATCH(1,'Allergy Profiles'!$B$2:$Q$2,0))</f>
        <v>1</v>
      </c>
      <c r="C3" s="3">
        <f>INDEX('Test Restaurant Menu'!$B3:$Q3,MATCH(1,'Allergy Profiles'!$B$3:$Q$3,0))</f>
        <v>1</v>
      </c>
      <c r="D3" s="3">
        <f>INDEX('Test Restaurant Menu'!$B3:$Q3,MATCH(1,'Allergy Profiles'!$B$4:$Q$4,0))</f>
        <v>1</v>
      </c>
    </row>
    <row r="4" spans="1:8" ht="16.5" x14ac:dyDescent="0.25">
      <c r="A4" t="s">
        <v>19</v>
      </c>
      <c r="B4" s="3">
        <f>INDEX('Test Restaurant Menu'!$B4:$Q4,MATCH(1,'Allergy Profiles'!$B$2:$Q$2,0))</f>
        <v>0</v>
      </c>
      <c r="C4" s="3">
        <f>INDEX('Test Restaurant Menu'!$B4:$Q4,MATCH(1,'Allergy Profiles'!$B$3:$Q$3,0))</f>
        <v>0</v>
      </c>
      <c r="D4" s="3">
        <f>INDEX('Test Restaurant Menu'!$B4:$Q4,MATCH(1,'Allergy Profiles'!$B$4:$Q$4,0))</f>
        <v>1</v>
      </c>
    </row>
    <row r="5" spans="1:8" ht="16.5" x14ac:dyDescent="0.25">
      <c r="A5" t="s">
        <v>20</v>
      </c>
      <c r="B5" s="3">
        <f>INDEX('Test Restaurant Menu'!$B5:$Q5,MATCH(1,'Allergy Profiles'!$B$2:$Q$2,0))</f>
        <v>1</v>
      </c>
      <c r="C5" s="3">
        <f>INDEX('Test Restaurant Menu'!$B5:$Q5,MATCH(1,'Allergy Profiles'!$B$3:$Q$3,0))</f>
        <v>1</v>
      </c>
      <c r="D5" s="3">
        <f>INDEX('Test Restaurant Menu'!$B5:$Q5,MATCH(1,'Allergy Profiles'!$B$4:$Q$4,0))</f>
        <v>0</v>
      </c>
    </row>
    <row r="6" spans="1:8" ht="16.5" x14ac:dyDescent="0.25">
      <c r="A6" t="s">
        <v>21</v>
      </c>
      <c r="B6" s="3">
        <f>INDEX('Test Restaurant Menu'!$B6:$Q6,MATCH(1,'Allergy Profiles'!$B$2:$Q$2,0))</f>
        <v>1</v>
      </c>
      <c r="C6" s="3">
        <f>INDEX('Test Restaurant Menu'!$B6:$Q6,MATCH(1,'Allergy Profiles'!$B$3:$Q$3,0))</f>
        <v>1</v>
      </c>
      <c r="D6" s="3">
        <f>INDEX('Test Restaurant Menu'!$B6:$Q6,MATCH(1,'Allergy Profiles'!$B$4:$Q$4,0))</f>
        <v>1</v>
      </c>
    </row>
    <row r="7" spans="1:8" ht="20.25" x14ac:dyDescent="0.3">
      <c r="A7" t="s">
        <v>22</v>
      </c>
      <c r="B7" s="3">
        <f>INDEX('Test Restaurant Menu'!$B7:$Q7,MATCH(1,'Allergy Profiles'!$B$2:$Q$2,0))</f>
        <v>0</v>
      </c>
      <c r="C7" s="3">
        <f>INDEX('Test Restaurant Menu'!$B7:$Q7,MATCH(1,'Allergy Profiles'!$B$3:$Q$3,0))</f>
        <v>0</v>
      </c>
      <c r="D7" s="3">
        <f>INDEX('Test Restaurant Menu'!$B7:$Q7,MATCH(1,'Allergy Profiles'!$B$4:$Q$4,0))</f>
        <v>0</v>
      </c>
      <c r="H7" s="4" t="e">
        <f>IF(B4&lt;70,”FAIL”,”PASS”)</f>
        <v>#NAME?</v>
      </c>
    </row>
    <row r="8" spans="1:8" ht="16.5" x14ac:dyDescent="0.25">
      <c r="A8" t="s">
        <v>23</v>
      </c>
      <c r="B8" s="3">
        <f>INDEX('Test Restaurant Menu'!$B8:$Q8,MATCH(1,'Allergy Profiles'!$B$2:$Q$2,0))</f>
        <v>0</v>
      </c>
      <c r="C8" s="3">
        <f>INDEX('Test Restaurant Menu'!$B8:$Q8,MATCH(1,'Allergy Profiles'!$B$3:$Q$3,0))</f>
        <v>0</v>
      </c>
      <c r="D8" s="3">
        <f>INDEX('Test Restaurant Menu'!$B8:$Q8,MATCH(1,'Allergy Profiles'!$B$4:$Q$4,0))</f>
        <v>0</v>
      </c>
    </row>
    <row r="13" spans="1:8" ht="16.5" x14ac:dyDescent="0.25">
      <c r="B13" s="3"/>
    </row>
    <row r="19" spans="3:3" ht="16.5" x14ac:dyDescent="0.25">
      <c r="C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C7" sqref="C7"/>
    </sheetView>
  </sheetViews>
  <sheetFormatPr defaultColWidth="11" defaultRowHeight="15.75" x14ac:dyDescent="0.25"/>
  <sheetData>
    <row r="1" spans="1:1" x14ac:dyDescent="0.25">
      <c r="A1" t="s">
        <v>28</v>
      </c>
    </row>
    <row r="2" spans="1:1" x14ac:dyDescent="0.25">
      <c r="A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18"/>
  <sheetViews>
    <sheetView zoomScale="85" workbookViewId="0">
      <selection activeCell="A31" sqref="A1:K31"/>
    </sheetView>
  </sheetViews>
  <sheetFormatPr defaultColWidth="11" defaultRowHeight="15.75" x14ac:dyDescent="0.25"/>
  <cols>
    <col min="1" max="1" width="43.875" bestFit="1" customWidth="1"/>
    <col min="2" max="2" width="44.375" bestFit="1" customWidth="1"/>
    <col min="8" max="8" width="12.875" bestFit="1" customWidth="1"/>
    <col min="12" max="12" width="12.5" bestFit="1" customWidth="1"/>
  </cols>
  <sheetData>
    <row r="2" spans="1:11" x14ac:dyDescent="0.25">
      <c r="A2" s="41" t="s">
        <v>46</v>
      </c>
      <c r="B2" s="42" t="s">
        <v>74</v>
      </c>
      <c r="C2" s="42" t="s">
        <v>75</v>
      </c>
      <c r="D2" s="42" t="s">
        <v>76</v>
      </c>
      <c r="E2" s="42" t="s">
        <v>80</v>
      </c>
      <c r="F2" s="42" t="s">
        <v>4</v>
      </c>
      <c r="G2" s="42" t="s">
        <v>13</v>
      </c>
      <c r="H2" s="42" t="s">
        <v>77</v>
      </c>
      <c r="I2" s="42" t="s">
        <v>78</v>
      </c>
      <c r="J2" s="42" t="s">
        <v>1</v>
      </c>
      <c r="K2" s="21" t="s">
        <v>79</v>
      </c>
    </row>
    <row r="3" spans="1:11" x14ac:dyDescent="0.25">
      <c r="A3" s="6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9">
        <v>0</v>
      </c>
    </row>
    <row r="4" spans="1:11" x14ac:dyDescent="0.25">
      <c r="A4" s="6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9">
        <v>0</v>
      </c>
    </row>
    <row r="5" spans="1:11" x14ac:dyDescent="0.25">
      <c r="A5" s="12" t="s">
        <v>49</v>
      </c>
      <c r="B5" s="32">
        <v>0</v>
      </c>
      <c r="C5" s="32">
        <v>1</v>
      </c>
      <c r="D5" s="32">
        <v>0</v>
      </c>
      <c r="E5" s="32">
        <v>1</v>
      </c>
      <c r="F5" s="32">
        <v>0</v>
      </c>
      <c r="G5" s="32">
        <v>0</v>
      </c>
      <c r="H5" s="32">
        <v>1</v>
      </c>
      <c r="I5" s="32">
        <v>0</v>
      </c>
      <c r="J5" s="32">
        <v>0</v>
      </c>
      <c r="K5" s="33">
        <v>0</v>
      </c>
    </row>
    <row r="7" spans="1:11" x14ac:dyDescent="0.25">
      <c r="A7" s="41" t="s">
        <v>50</v>
      </c>
      <c r="B7" s="42" t="s">
        <v>74</v>
      </c>
      <c r="C7" s="42" t="s">
        <v>75</v>
      </c>
      <c r="D7" s="42" t="s">
        <v>76</v>
      </c>
      <c r="E7" s="42" t="s">
        <v>80</v>
      </c>
      <c r="F7" s="42" t="s">
        <v>4</v>
      </c>
      <c r="G7" s="42" t="s">
        <v>13</v>
      </c>
      <c r="H7" s="42" t="s">
        <v>77</v>
      </c>
      <c r="I7" s="42" t="s">
        <v>78</v>
      </c>
      <c r="J7" s="42" t="s">
        <v>1</v>
      </c>
      <c r="K7" s="21" t="s">
        <v>79</v>
      </c>
    </row>
    <row r="8" spans="1:11" x14ac:dyDescent="0.25">
      <c r="A8" s="6" t="s">
        <v>51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</row>
    <row r="9" spans="1:11" x14ac:dyDescent="0.25">
      <c r="A9" s="6" t="s">
        <v>52</v>
      </c>
      <c r="B9" s="8">
        <v>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</row>
    <row r="10" spans="1:11" x14ac:dyDescent="0.25">
      <c r="A10" s="6" t="s">
        <v>53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40">
        <v>0</v>
      </c>
      <c r="J10" s="40">
        <v>0</v>
      </c>
      <c r="K10" s="9">
        <v>0</v>
      </c>
    </row>
    <row r="11" spans="1:11" x14ac:dyDescent="0.25">
      <c r="A11" s="12" t="s">
        <v>54</v>
      </c>
      <c r="B11" s="32">
        <v>1</v>
      </c>
      <c r="C11" s="32">
        <v>1</v>
      </c>
      <c r="D11" s="32">
        <v>1</v>
      </c>
      <c r="E11" s="32">
        <v>0</v>
      </c>
      <c r="F11" s="32">
        <v>0</v>
      </c>
      <c r="G11" s="32">
        <v>0</v>
      </c>
      <c r="H11" s="32">
        <v>1</v>
      </c>
      <c r="I11" s="32">
        <v>1</v>
      </c>
      <c r="J11" s="32">
        <v>0</v>
      </c>
      <c r="K11" s="33">
        <v>0</v>
      </c>
    </row>
    <row r="13" spans="1:11" x14ac:dyDescent="0.25">
      <c r="A13" s="41" t="s">
        <v>55</v>
      </c>
      <c r="B13" s="42" t="s">
        <v>74</v>
      </c>
      <c r="C13" s="42" t="s">
        <v>75</v>
      </c>
      <c r="D13" s="42" t="s">
        <v>76</v>
      </c>
      <c r="E13" s="42" t="s">
        <v>80</v>
      </c>
      <c r="F13" s="42" t="s">
        <v>4</v>
      </c>
      <c r="G13" s="42" t="s">
        <v>13</v>
      </c>
      <c r="H13" s="42" t="s">
        <v>77</v>
      </c>
      <c r="I13" s="42" t="s">
        <v>78</v>
      </c>
      <c r="J13" s="42" t="s">
        <v>1</v>
      </c>
      <c r="K13" s="21" t="s">
        <v>79</v>
      </c>
    </row>
    <row r="14" spans="1:11" x14ac:dyDescent="0.25">
      <c r="A14" s="6" t="s">
        <v>56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9">
        <v>0</v>
      </c>
    </row>
    <row r="15" spans="1:11" x14ac:dyDescent="0.25">
      <c r="A15" s="6" t="s">
        <v>57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9">
        <v>0</v>
      </c>
    </row>
    <row r="16" spans="1:11" x14ac:dyDescent="0.25">
      <c r="A16" s="6" t="s">
        <v>58</v>
      </c>
      <c r="B16" s="8">
        <v>0</v>
      </c>
      <c r="C16" s="8">
        <v>1</v>
      </c>
      <c r="D16" s="8">
        <v>1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9">
        <v>0</v>
      </c>
    </row>
    <row r="17" spans="1:11" x14ac:dyDescent="0.25">
      <c r="A17" s="6" t="s">
        <v>59</v>
      </c>
      <c r="B17" s="8">
        <v>0</v>
      </c>
      <c r="C17" s="8">
        <v>1</v>
      </c>
      <c r="D17" s="8">
        <v>1</v>
      </c>
      <c r="E17" s="8">
        <v>1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9">
        <v>0</v>
      </c>
    </row>
    <row r="18" spans="1:11" x14ac:dyDescent="0.25">
      <c r="A18" s="6" t="s">
        <v>60</v>
      </c>
      <c r="B18" s="8">
        <v>0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9">
        <v>0</v>
      </c>
    </row>
    <row r="19" spans="1:11" x14ac:dyDescent="0.25">
      <c r="A19" s="6" t="s">
        <v>61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0</v>
      </c>
      <c r="H19" s="8">
        <v>1</v>
      </c>
      <c r="I19" s="8">
        <v>1</v>
      </c>
      <c r="J19" s="8">
        <v>0</v>
      </c>
      <c r="K19" s="9">
        <v>0</v>
      </c>
    </row>
    <row r="20" spans="1:11" x14ac:dyDescent="0.25">
      <c r="A20" s="6" t="s">
        <v>62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0</v>
      </c>
      <c r="H20" s="8">
        <v>1</v>
      </c>
      <c r="I20" s="8">
        <v>1</v>
      </c>
      <c r="J20" s="8">
        <v>0</v>
      </c>
      <c r="K20" s="9">
        <v>0</v>
      </c>
    </row>
    <row r="21" spans="1:11" x14ac:dyDescent="0.25">
      <c r="A21" s="6" t="s">
        <v>63</v>
      </c>
      <c r="B21" s="8">
        <v>0</v>
      </c>
      <c r="C21" s="8">
        <v>0</v>
      </c>
      <c r="D21" s="8">
        <v>1</v>
      </c>
      <c r="E21" s="8">
        <v>1</v>
      </c>
      <c r="F21" s="8">
        <v>0</v>
      </c>
      <c r="G21" s="8">
        <v>0</v>
      </c>
      <c r="H21" s="8">
        <v>1</v>
      </c>
      <c r="I21" s="8">
        <v>0</v>
      </c>
      <c r="J21" s="8">
        <v>0</v>
      </c>
      <c r="K21" s="9">
        <v>0</v>
      </c>
    </row>
    <row r="22" spans="1:11" x14ac:dyDescent="0.25">
      <c r="A22" s="6" t="s">
        <v>64</v>
      </c>
      <c r="B22" s="8">
        <v>0</v>
      </c>
      <c r="C22" s="8">
        <v>1</v>
      </c>
      <c r="D22" s="8">
        <v>1</v>
      </c>
      <c r="E22" s="8">
        <v>1</v>
      </c>
      <c r="F22" s="8">
        <v>0</v>
      </c>
      <c r="G22" s="8">
        <v>0</v>
      </c>
      <c r="H22" s="8">
        <v>1</v>
      </c>
      <c r="I22" s="8">
        <v>1</v>
      </c>
      <c r="J22" s="8">
        <v>0</v>
      </c>
      <c r="K22" s="9">
        <v>0</v>
      </c>
    </row>
    <row r="23" spans="1:11" x14ac:dyDescent="0.25">
      <c r="A23" s="6" t="s">
        <v>65</v>
      </c>
      <c r="B23" s="8">
        <v>0</v>
      </c>
      <c r="C23" s="8">
        <v>1</v>
      </c>
      <c r="D23" s="8">
        <v>1</v>
      </c>
      <c r="E23" s="8">
        <v>1</v>
      </c>
      <c r="F23" s="8">
        <v>0</v>
      </c>
      <c r="G23" s="8">
        <v>0</v>
      </c>
      <c r="H23" s="8">
        <v>1</v>
      </c>
      <c r="I23" s="8">
        <v>1</v>
      </c>
      <c r="J23" s="8">
        <v>0</v>
      </c>
      <c r="K23" s="9">
        <v>0</v>
      </c>
    </row>
    <row r="24" spans="1:11" x14ac:dyDescent="0.25">
      <c r="A24" s="6" t="s">
        <v>66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8">
        <v>0</v>
      </c>
      <c r="H24" s="8">
        <v>1</v>
      </c>
      <c r="I24" s="8">
        <v>1</v>
      </c>
      <c r="J24" s="8">
        <v>0</v>
      </c>
      <c r="K24" s="9">
        <v>0</v>
      </c>
    </row>
    <row r="25" spans="1:11" x14ac:dyDescent="0.25">
      <c r="A25" s="6" t="s">
        <v>67</v>
      </c>
      <c r="B25" s="8">
        <v>0</v>
      </c>
      <c r="C25" s="8">
        <v>1</v>
      </c>
      <c r="D25" s="8">
        <v>1</v>
      </c>
      <c r="E25" s="8">
        <v>1</v>
      </c>
      <c r="F25" s="8">
        <v>0</v>
      </c>
      <c r="G25" s="8">
        <v>0</v>
      </c>
      <c r="H25" s="8">
        <v>1</v>
      </c>
      <c r="I25" s="8">
        <v>1</v>
      </c>
      <c r="J25" s="8">
        <v>0</v>
      </c>
      <c r="K25" s="9">
        <v>0</v>
      </c>
    </row>
    <row r="26" spans="1:11" x14ac:dyDescent="0.25">
      <c r="A26" s="6" t="s">
        <v>68</v>
      </c>
      <c r="B26" s="8">
        <v>0</v>
      </c>
      <c r="C26" s="8">
        <v>1</v>
      </c>
      <c r="D26" s="8">
        <v>1</v>
      </c>
      <c r="E26" s="8">
        <v>1</v>
      </c>
      <c r="F26" s="8">
        <v>0</v>
      </c>
      <c r="G26" s="8">
        <v>0</v>
      </c>
      <c r="H26" s="8">
        <v>1</v>
      </c>
      <c r="I26" s="8">
        <v>0</v>
      </c>
      <c r="J26" s="8">
        <v>0</v>
      </c>
      <c r="K26" s="9">
        <v>0</v>
      </c>
    </row>
    <row r="27" spans="1:11" x14ac:dyDescent="0.25">
      <c r="A27" s="6" t="s">
        <v>69</v>
      </c>
      <c r="B27" s="8">
        <v>0</v>
      </c>
      <c r="C27" s="8">
        <v>0</v>
      </c>
      <c r="D27" s="8">
        <v>1</v>
      </c>
      <c r="E27" s="8">
        <v>0</v>
      </c>
      <c r="F27" s="8">
        <v>0</v>
      </c>
      <c r="G27" s="8">
        <v>0</v>
      </c>
      <c r="H27" s="8">
        <v>1</v>
      </c>
      <c r="I27" s="8">
        <v>1</v>
      </c>
      <c r="J27" s="8">
        <v>0</v>
      </c>
      <c r="K27" s="9">
        <v>0</v>
      </c>
    </row>
    <row r="28" spans="1:11" x14ac:dyDescent="0.25">
      <c r="A28" s="6" t="s">
        <v>70</v>
      </c>
      <c r="B28" s="8">
        <v>0</v>
      </c>
      <c r="C28" s="8">
        <v>1</v>
      </c>
      <c r="D28" s="8">
        <v>1</v>
      </c>
      <c r="E28" s="8">
        <v>1</v>
      </c>
      <c r="F28" s="8">
        <v>0</v>
      </c>
      <c r="G28" s="8">
        <v>0</v>
      </c>
      <c r="H28" s="8">
        <v>1</v>
      </c>
      <c r="I28" s="8">
        <v>1</v>
      </c>
      <c r="J28" s="8">
        <v>0</v>
      </c>
      <c r="K28" s="9">
        <v>0</v>
      </c>
    </row>
    <row r="29" spans="1:11" x14ac:dyDescent="0.25">
      <c r="A29" s="6" t="s">
        <v>71</v>
      </c>
      <c r="B29" s="8">
        <v>0</v>
      </c>
      <c r="C29" s="8">
        <v>1</v>
      </c>
      <c r="D29" s="8">
        <v>1</v>
      </c>
      <c r="E29" s="8">
        <v>1</v>
      </c>
      <c r="F29" s="8">
        <v>0</v>
      </c>
      <c r="G29" s="8">
        <v>0</v>
      </c>
      <c r="H29" s="8">
        <v>1</v>
      </c>
      <c r="I29" s="8">
        <v>1</v>
      </c>
      <c r="J29" s="8">
        <v>0</v>
      </c>
      <c r="K29" s="9">
        <v>0</v>
      </c>
    </row>
    <row r="30" spans="1:11" x14ac:dyDescent="0.25">
      <c r="A30" s="6" t="s">
        <v>72</v>
      </c>
      <c r="B30" s="8">
        <v>0</v>
      </c>
      <c r="C30" s="8">
        <v>1</v>
      </c>
      <c r="D30" s="8">
        <v>1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0</v>
      </c>
      <c r="K30" s="9">
        <v>0</v>
      </c>
    </row>
    <row r="31" spans="1:11" x14ac:dyDescent="0.25">
      <c r="A31" s="12" t="s">
        <v>73</v>
      </c>
      <c r="B31" s="32">
        <v>0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3">
        <v>0</v>
      </c>
    </row>
    <row r="33" spans="1:20" x14ac:dyDescent="0.25">
      <c r="A33" s="62" t="s">
        <v>41</v>
      </c>
      <c r="B33" s="63"/>
      <c r="C33" s="63"/>
      <c r="D33" s="63"/>
      <c r="E33" s="63"/>
      <c r="F33" s="63"/>
      <c r="G33" s="63"/>
      <c r="H33" s="63"/>
      <c r="I33" s="63"/>
      <c r="J33" s="63"/>
      <c r="K33" s="64"/>
      <c r="L33" s="43"/>
      <c r="M33" s="43"/>
      <c r="N33" s="43"/>
      <c r="O33" s="43"/>
      <c r="P33" s="43"/>
      <c r="Q33" s="43"/>
      <c r="R33" s="8"/>
    </row>
    <row r="34" spans="1:20" x14ac:dyDescent="0.25">
      <c r="A34" s="18" t="s">
        <v>30</v>
      </c>
      <c r="B34" s="15" t="s">
        <v>74</v>
      </c>
      <c r="C34" s="21" t="s">
        <v>75</v>
      </c>
      <c r="D34" s="42" t="s">
        <v>76</v>
      </c>
      <c r="E34" s="42" t="s">
        <v>80</v>
      </c>
      <c r="F34" s="42" t="s">
        <v>4</v>
      </c>
      <c r="G34" s="42" t="s">
        <v>13</v>
      </c>
      <c r="H34" s="42" t="s">
        <v>77</v>
      </c>
      <c r="I34" s="42" t="s">
        <v>78</v>
      </c>
      <c r="J34" s="42" t="s">
        <v>1</v>
      </c>
      <c r="K34" s="21" t="s">
        <v>79</v>
      </c>
      <c r="L34" s="7"/>
      <c r="M34" s="7"/>
      <c r="N34" s="7"/>
      <c r="O34" s="7"/>
      <c r="P34" s="7"/>
      <c r="Q34" s="7"/>
      <c r="R34" s="8"/>
    </row>
    <row r="35" spans="1:20" x14ac:dyDescent="0.25">
      <c r="A35" s="6" t="s">
        <v>25</v>
      </c>
      <c r="B35" s="6">
        <v>1</v>
      </c>
      <c r="C35" s="9">
        <v>1</v>
      </c>
      <c r="D35" s="8">
        <v>1</v>
      </c>
      <c r="E35" s="8">
        <v>0</v>
      </c>
      <c r="F35" s="8">
        <v>1</v>
      </c>
      <c r="G35" s="8">
        <v>1</v>
      </c>
      <c r="H35" s="8">
        <v>0</v>
      </c>
      <c r="I35" s="8">
        <v>1</v>
      </c>
      <c r="J35" s="8">
        <v>1</v>
      </c>
      <c r="K35" s="9">
        <v>1</v>
      </c>
      <c r="L35" s="8"/>
      <c r="M35" s="8"/>
      <c r="N35" s="8"/>
      <c r="O35" s="8"/>
      <c r="P35" s="8"/>
      <c r="Q35" s="8"/>
      <c r="R35" s="8"/>
    </row>
    <row r="36" spans="1:20" x14ac:dyDescent="0.25">
      <c r="A36" s="6" t="s">
        <v>26</v>
      </c>
      <c r="B36" s="6">
        <v>1</v>
      </c>
      <c r="C36" s="9">
        <v>1</v>
      </c>
      <c r="D36" s="8">
        <v>0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1</v>
      </c>
      <c r="K36" s="9">
        <v>1</v>
      </c>
      <c r="L36" s="8"/>
      <c r="M36" s="8"/>
      <c r="N36" s="8"/>
      <c r="O36" s="8"/>
      <c r="P36" s="8"/>
      <c r="Q36" s="8"/>
      <c r="R36" s="8"/>
    </row>
    <row r="37" spans="1:20" x14ac:dyDescent="0.25">
      <c r="A37" s="12" t="s">
        <v>27</v>
      </c>
      <c r="B37" s="12">
        <v>1</v>
      </c>
      <c r="C37" s="33">
        <v>1</v>
      </c>
      <c r="D37" s="32">
        <v>0</v>
      </c>
      <c r="E37" s="32">
        <v>1</v>
      </c>
      <c r="F37" s="32">
        <v>1</v>
      </c>
      <c r="G37" s="32">
        <v>1</v>
      </c>
      <c r="H37" s="32">
        <v>1</v>
      </c>
      <c r="I37" s="32">
        <v>0</v>
      </c>
      <c r="J37" s="32">
        <v>1</v>
      </c>
      <c r="K37" s="33">
        <v>1</v>
      </c>
      <c r="L37" s="8"/>
      <c r="M37" s="8"/>
      <c r="N37" s="8"/>
      <c r="O37" s="8"/>
      <c r="P37" s="8"/>
      <c r="Q37" s="8"/>
      <c r="R37" s="8"/>
    </row>
    <row r="38" spans="1:20" x14ac:dyDescent="0.25">
      <c r="L38" s="8"/>
      <c r="M38" s="8"/>
      <c r="N38" s="8"/>
      <c r="O38" s="8"/>
      <c r="P38" s="8"/>
      <c r="Q38" s="8"/>
      <c r="R38" s="8"/>
    </row>
    <row r="39" spans="1:20" s="5" customFormat="1" ht="20.25" x14ac:dyDescent="0.3">
      <c r="A39" s="54" t="s">
        <v>81</v>
      </c>
      <c r="B39" s="55" t="s">
        <v>74</v>
      </c>
      <c r="C39" s="56" t="s">
        <v>75</v>
      </c>
      <c r="D39" s="57" t="s">
        <v>76</v>
      </c>
      <c r="E39" s="57" t="s">
        <v>80</v>
      </c>
      <c r="F39" s="57" t="s">
        <v>4</v>
      </c>
      <c r="G39" s="57" t="s">
        <v>13</v>
      </c>
      <c r="H39" s="57" t="s">
        <v>77</v>
      </c>
      <c r="I39" s="57" t="s">
        <v>78</v>
      </c>
      <c r="J39" s="57" t="s">
        <v>1</v>
      </c>
      <c r="K39" s="57" t="s">
        <v>79</v>
      </c>
      <c r="L39" s="60"/>
      <c r="M39" s="58"/>
      <c r="N39" s="59"/>
      <c r="O39" s="59"/>
      <c r="P39" s="59"/>
      <c r="Q39" s="59"/>
      <c r="R39" s="59"/>
      <c r="S39" s="59"/>
      <c r="T39" s="38"/>
    </row>
    <row r="40" spans="1:20" ht="20.25" x14ac:dyDescent="0.3">
      <c r="A40" s="37" t="s">
        <v>47</v>
      </c>
      <c r="B40" s="37" t="str">
        <f t="shared" ref="B40:K40" si="0">IF(B$35&gt;=B3,"1", "0")</f>
        <v>1</v>
      </c>
      <c r="C40" s="45" t="str">
        <f t="shared" si="0"/>
        <v>1</v>
      </c>
      <c r="D40" s="2" t="str">
        <f t="shared" si="0"/>
        <v>1</v>
      </c>
      <c r="E40" s="2" t="str">
        <f t="shared" si="0"/>
        <v>1</v>
      </c>
      <c r="F40" s="2" t="str">
        <f t="shared" si="0"/>
        <v>1</v>
      </c>
      <c r="G40" s="2" t="str">
        <f t="shared" si="0"/>
        <v>1</v>
      </c>
      <c r="H40" s="2" t="str">
        <f t="shared" si="0"/>
        <v>1</v>
      </c>
      <c r="I40" s="2" t="str">
        <f t="shared" si="0"/>
        <v>1</v>
      </c>
      <c r="J40" s="2" t="str">
        <f t="shared" si="0"/>
        <v>1</v>
      </c>
      <c r="K40" s="2" t="str">
        <f t="shared" si="0"/>
        <v>1</v>
      </c>
      <c r="L40" s="50">
        <f>D40+E40+F40+G40+H40+I40+J40+K40</f>
        <v>8</v>
      </c>
      <c r="M40" s="51" t="str">
        <f>IF(L40&gt;=8,"Yes", "No")</f>
        <v>Yes</v>
      </c>
      <c r="N40" s="10"/>
      <c r="O40" s="10"/>
      <c r="P40" s="10"/>
      <c r="Q40" s="10"/>
      <c r="R40" s="10"/>
      <c r="S40" s="10"/>
      <c r="T40" s="8"/>
    </row>
    <row r="41" spans="1:20" ht="20.25" x14ac:dyDescent="0.3">
      <c r="A41" s="37" t="s">
        <v>48</v>
      </c>
      <c r="B41" s="37" t="str">
        <f t="shared" ref="B41:K41" si="1">IF(B$35&gt;=B4,"1", "0")</f>
        <v>1</v>
      </c>
      <c r="C41" s="45" t="str">
        <f t="shared" si="1"/>
        <v>1</v>
      </c>
      <c r="D41" s="2" t="str">
        <f t="shared" si="1"/>
        <v>1</v>
      </c>
      <c r="E41" s="2" t="str">
        <f t="shared" si="1"/>
        <v>1</v>
      </c>
      <c r="F41" s="2" t="str">
        <f t="shared" si="1"/>
        <v>1</v>
      </c>
      <c r="G41" s="2" t="str">
        <f t="shared" si="1"/>
        <v>1</v>
      </c>
      <c r="H41" s="2" t="str">
        <f t="shared" si="1"/>
        <v>0</v>
      </c>
      <c r="I41" s="2" t="str">
        <f t="shared" si="1"/>
        <v>1</v>
      </c>
      <c r="J41" s="2" t="str">
        <f t="shared" si="1"/>
        <v>1</v>
      </c>
      <c r="K41" s="2" t="str">
        <f t="shared" si="1"/>
        <v>1</v>
      </c>
      <c r="L41" s="50">
        <f t="shared" ref="L41:L64" si="2">D41+E41+F41+G41+H41+I41+J41+K41</f>
        <v>7</v>
      </c>
      <c r="M41" s="51" t="str">
        <f t="shared" ref="M41:M64" si="3">IF(L41&gt;=8,"Yes", "No")</f>
        <v>No</v>
      </c>
      <c r="N41" s="10"/>
      <c r="O41" s="10"/>
      <c r="P41" s="10"/>
      <c r="Q41" s="10"/>
      <c r="R41" s="10"/>
      <c r="S41" s="10"/>
      <c r="T41" s="8"/>
    </row>
    <row r="42" spans="1:20" ht="20.25" x14ac:dyDescent="0.3">
      <c r="A42" s="46" t="s">
        <v>49</v>
      </c>
      <c r="B42" s="37" t="str">
        <f>IF(B$35&gt;=B5,"1", "0")</f>
        <v>1</v>
      </c>
      <c r="C42" s="45" t="str">
        <f t="shared" ref="C42:K42" si="4">IF(C$35&gt;=C5,"1", "0")</f>
        <v>1</v>
      </c>
      <c r="D42" s="2" t="str">
        <f t="shared" si="4"/>
        <v>1</v>
      </c>
      <c r="E42" s="2" t="str">
        <f t="shared" si="4"/>
        <v>0</v>
      </c>
      <c r="F42" s="2" t="str">
        <f t="shared" si="4"/>
        <v>1</v>
      </c>
      <c r="G42" s="2" t="str">
        <f t="shared" si="4"/>
        <v>1</v>
      </c>
      <c r="H42" s="2" t="str">
        <f t="shared" si="4"/>
        <v>0</v>
      </c>
      <c r="I42" s="2" t="str">
        <f t="shared" si="4"/>
        <v>1</v>
      </c>
      <c r="J42" s="2" t="str">
        <f t="shared" si="4"/>
        <v>1</v>
      </c>
      <c r="K42" s="2" t="str">
        <f t="shared" si="4"/>
        <v>1</v>
      </c>
      <c r="L42" s="50">
        <f t="shared" si="2"/>
        <v>6</v>
      </c>
      <c r="M42" s="51" t="str">
        <f t="shared" si="3"/>
        <v>No</v>
      </c>
      <c r="N42" s="10"/>
      <c r="O42" s="10"/>
      <c r="P42" s="10"/>
      <c r="Q42" s="10"/>
      <c r="R42" s="10"/>
      <c r="S42" s="10"/>
      <c r="T42" s="8"/>
    </row>
    <row r="43" spans="1:20" ht="20.25" x14ac:dyDescent="0.3">
      <c r="A43" s="37" t="s">
        <v>51</v>
      </c>
      <c r="B43" s="37" t="str">
        <f t="shared" ref="B43:K43" si="5">IF(B$35&gt;=B8,"1", "0")</f>
        <v>1</v>
      </c>
      <c r="C43" s="45" t="str">
        <f t="shared" si="5"/>
        <v>1</v>
      </c>
      <c r="D43" s="2" t="str">
        <f t="shared" si="5"/>
        <v>1</v>
      </c>
      <c r="E43" s="2" t="str">
        <f t="shared" si="5"/>
        <v>1</v>
      </c>
      <c r="F43" s="2" t="str">
        <f t="shared" si="5"/>
        <v>1</v>
      </c>
      <c r="G43" s="2" t="str">
        <f t="shared" si="5"/>
        <v>1</v>
      </c>
      <c r="H43" s="2" t="str">
        <f t="shared" si="5"/>
        <v>1</v>
      </c>
      <c r="I43" s="2" t="str">
        <f t="shared" si="5"/>
        <v>1</v>
      </c>
      <c r="J43" s="2" t="str">
        <f t="shared" si="5"/>
        <v>1</v>
      </c>
      <c r="K43" s="2" t="str">
        <f t="shared" si="5"/>
        <v>1</v>
      </c>
      <c r="L43" s="50">
        <f t="shared" si="2"/>
        <v>8</v>
      </c>
      <c r="M43" s="51" t="str">
        <f t="shared" si="3"/>
        <v>Yes</v>
      </c>
      <c r="N43" s="10"/>
      <c r="O43" s="10"/>
      <c r="P43" s="10"/>
      <c r="Q43" s="10"/>
      <c r="R43" s="10"/>
      <c r="S43" s="10"/>
      <c r="T43" s="8"/>
    </row>
    <row r="44" spans="1:20" x14ac:dyDescent="0.25">
      <c r="A44" s="37" t="s">
        <v>52</v>
      </c>
      <c r="B44" s="37" t="str">
        <f t="shared" ref="B44:K44" si="6">IF(B$35&gt;=B9,"1", "0")</f>
        <v>1</v>
      </c>
      <c r="C44" s="45" t="str">
        <f t="shared" si="6"/>
        <v>1</v>
      </c>
      <c r="D44" s="2" t="str">
        <f t="shared" si="6"/>
        <v>1</v>
      </c>
      <c r="E44" s="2" t="str">
        <f t="shared" si="6"/>
        <v>1</v>
      </c>
      <c r="F44" s="2" t="str">
        <f t="shared" si="6"/>
        <v>1</v>
      </c>
      <c r="G44" s="2" t="str">
        <f t="shared" si="6"/>
        <v>1</v>
      </c>
      <c r="H44" s="2" t="str">
        <f t="shared" si="6"/>
        <v>1</v>
      </c>
      <c r="I44" s="2" t="str">
        <f t="shared" si="6"/>
        <v>1</v>
      </c>
      <c r="J44" s="2" t="str">
        <f t="shared" si="6"/>
        <v>1</v>
      </c>
      <c r="K44" s="2" t="str">
        <f t="shared" si="6"/>
        <v>1</v>
      </c>
      <c r="L44" s="50">
        <f t="shared" si="2"/>
        <v>8</v>
      </c>
      <c r="M44" s="51" t="str">
        <f t="shared" si="3"/>
        <v>Yes</v>
      </c>
      <c r="N44" s="8"/>
      <c r="O44" s="8"/>
      <c r="P44" s="8"/>
      <c r="Q44" s="8"/>
      <c r="R44" s="8"/>
      <c r="S44" s="8"/>
      <c r="T44" s="8"/>
    </row>
    <row r="45" spans="1:20" x14ac:dyDescent="0.25">
      <c r="A45" s="37" t="s">
        <v>53</v>
      </c>
      <c r="B45" s="37" t="str">
        <f t="shared" ref="B45:K45" si="7">IF(B$35&gt;=B10,"1", "0")</f>
        <v>1</v>
      </c>
      <c r="C45" s="45" t="str">
        <f t="shared" si="7"/>
        <v>1</v>
      </c>
      <c r="D45" s="2" t="str">
        <f t="shared" si="7"/>
        <v>1</v>
      </c>
      <c r="E45" s="2" t="str">
        <f t="shared" si="7"/>
        <v>1</v>
      </c>
      <c r="F45" s="2" t="str">
        <f t="shared" si="7"/>
        <v>1</v>
      </c>
      <c r="G45" s="2" t="str">
        <f t="shared" si="7"/>
        <v>1</v>
      </c>
      <c r="H45" s="2" t="str">
        <f t="shared" si="7"/>
        <v>0</v>
      </c>
      <c r="I45" s="2" t="str">
        <f t="shared" si="7"/>
        <v>1</v>
      </c>
      <c r="J45" s="2" t="str">
        <f t="shared" si="7"/>
        <v>1</v>
      </c>
      <c r="K45" s="2" t="str">
        <f t="shared" si="7"/>
        <v>1</v>
      </c>
      <c r="L45" s="50">
        <f t="shared" si="2"/>
        <v>7</v>
      </c>
      <c r="M45" s="51" t="str">
        <f t="shared" si="3"/>
        <v>No</v>
      </c>
      <c r="N45" s="8"/>
      <c r="O45" s="8"/>
      <c r="P45" s="8"/>
      <c r="Q45" s="8"/>
      <c r="R45" s="8"/>
      <c r="S45" s="8"/>
      <c r="T45" s="8"/>
    </row>
    <row r="46" spans="1:20" x14ac:dyDescent="0.25">
      <c r="A46" s="46" t="s">
        <v>54</v>
      </c>
      <c r="B46" s="37" t="str">
        <f t="shared" ref="B46:K46" si="8">IF(B$35&gt;=B11,"1", "0")</f>
        <v>1</v>
      </c>
      <c r="C46" s="45" t="str">
        <f t="shared" si="8"/>
        <v>1</v>
      </c>
      <c r="D46" s="2" t="str">
        <f t="shared" si="8"/>
        <v>1</v>
      </c>
      <c r="E46" s="2" t="str">
        <f t="shared" si="8"/>
        <v>1</v>
      </c>
      <c r="F46" s="2" t="str">
        <f t="shared" si="8"/>
        <v>1</v>
      </c>
      <c r="G46" s="2" t="str">
        <f t="shared" si="8"/>
        <v>1</v>
      </c>
      <c r="H46" s="2" t="str">
        <f t="shared" si="8"/>
        <v>0</v>
      </c>
      <c r="I46" s="2" t="str">
        <f t="shared" si="8"/>
        <v>1</v>
      </c>
      <c r="J46" s="2" t="str">
        <f t="shared" si="8"/>
        <v>1</v>
      </c>
      <c r="K46" s="2" t="str">
        <f t="shared" si="8"/>
        <v>1</v>
      </c>
      <c r="L46" s="50">
        <f t="shared" si="2"/>
        <v>7</v>
      </c>
      <c r="M46" s="51" t="str">
        <f t="shared" si="3"/>
        <v>No</v>
      </c>
      <c r="N46" s="8"/>
      <c r="O46" s="8"/>
      <c r="P46" s="8"/>
      <c r="Q46" s="8"/>
      <c r="R46" s="8"/>
      <c r="S46" s="8"/>
      <c r="T46" s="8"/>
    </row>
    <row r="47" spans="1:20" x14ac:dyDescent="0.25">
      <c r="A47" s="37" t="s">
        <v>56</v>
      </c>
      <c r="B47" s="37" t="str">
        <f t="shared" ref="B47:K47" si="9">IF(B$35&gt;=B14,"1", "0")</f>
        <v>1</v>
      </c>
      <c r="C47" s="45" t="str">
        <f t="shared" si="9"/>
        <v>1</v>
      </c>
      <c r="D47" s="2" t="str">
        <f t="shared" si="9"/>
        <v>1</v>
      </c>
      <c r="E47" s="2" t="str">
        <f t="shared" si="9"/>
        <v>1</v>
      </c>
      <c r="F47" s="2" t="str">
        <f t="shared" si="9"/>
        <v>1</v>
      </c>
      <c r="G47" s="2" t="str">
        <f t="shared" si="9"/>
        <v>1</v>
      </c>
      <c r="H47" s="2" t="str">
        <f t="shared" si="9"/>
        <v>1</v>
      </c>
      <c r="I47" s="2" t="str">
        <f t="shared" si="9"/>
        <v>1</v>
      </c>
      <c r="J47" s="2" t="str">
        <f t="shared" si="9"/>
        <v>1</v>
      </c>
      <c r="K47" s="2" t="str">
        <f t="shared" si="9"/>
        <v>1</v>
      </c>
      <c r="L47" s="50">
        <f t="shared" si="2"/>
        <v>8</v>
      </c>
      <c r="M47" s="51" t="str">
        <f t="shared" si="3"/>
        <v>Yes</v>
      </c>
    </row>
    <row r="48" spans="1:20" x14ac:dyDescent="0.25">
      <c r="A48" s="37" t="s">
        <v>57</v>
      </c>
      <c r="B48" s="37" t="str">
        <f t="shared" ref="B48:K48" si="10">IF(B$35&gt;=B15,"1", "0")</f>
        <v>1</v>
      </c>
      <c r="C48" s="45" t="str">
        <f t="shared" si="10"/>
        <v>1</v>
      </c>
      <c r="D48" s="2" t="str">
        <f t="shared" si="10"/>
        <v>1</v>
      </c>
      <c r="E48" s="2" t="str">
        <f t="shared" si="10"/>
        <v>1</v>
      </c>
      <c r="F48" s="2" t="str">
        <f t="shared" si="10"/>
        <v>1</v>
      </c>
      <c r="G48" s="2" t="str">
        <f t="shared" si="10"/>
        <v>1</v>
      </c>
      <c r="H48" s="2" t="str">
        <f t="shared" si="10"/>
        <v>1</v>
      </c>
      <c r="I48" s="2" t="str">
        <f t="shared" si="10"/>
        <v>1</v>
      </c>
      <c r="J48" s="2" t="str">
        <f t="shared" si="10"/>
        <v>1</v>
      </c>
      <c r="K48" s="2" t="str">
        <f t="shared" si="10"/>
        <v>1</v>
      </c>
      <c r="L48" s="50">
        <f t="shared" si="2"/>
        <v>8</v>
      </c>
      <c r="M48" s="51" t="str">
        <f t="shared" si="3"/>
        <v>Yes</v>
      </c>
    </row>
    <row r="49" spans="1:13" x14ac:dyDescent="0.25">
      <c r="A49" s="37" t="s">
        <v>58</v>
      </c>
      <c r="B49" s="37" t="str">
        <f t="shared" ref="B49:K49" si="11">IF(B$35&gt;=B16,"1", "0")</f>
        <v>1</v>
      </c>
      <c r="C49" s="45" t="str">
        <f t="shared" si="11"/>
        <v>1</v>
      </c>
      <c r="D49" s="2" t="str">
        <f t="shared" si="11"/>
        <v>1</v>
      </c>
      <c r="E49" s="2" t="str">
        <f t="shared" si="11"/>
        <v>0</v>
      </c>
      <c r="F49" s="2" t="str">
        <f t="shared" si="11"/>
        <v>1</v>
      </c>
      <c r="G49" s="2" t="str">
        <f t="shared" si="11"/>
        <v>1</v>
      </c>
      <c r="H49" s="2" t="str">
        <f t="shared" si="11"/>
        <v>0</v>
      </c>
      <c r="I49" s="2" t="str">
        <f t="shared" si="11"/>
        <v>1</v>
      </c>
      <c r="J49" s="2" t="str">
        <f t="shared" si="11"/>
        <v>1</v>
      </c>
      <c r="K49" s="2" t="str">
        <f t="shared" si="11"/>
        <v>1</v>
      </c>
      <c r="L49" s="50">
        <f t="shared" si="2"/>
        <v>6</v>
      </c>
      <c r="M49" s="51" t="str">
        <f t="shared" si="3"/>
        <v>No</v>
      </c>
    </row>
    <row r="50" spans="1:13" x14ac:dyDescent="0.25">
      <c r="A50" s="37" t="s">
        <v>59</v>
      </c>
      <c r="B50" s="37" t="str">
        <f t="shared" ref="B50:K50" si="12">IF(B$35&gt;=B17,"1", "0")</f>
        <v>1</v>
      </c>
      <c r="C50" s="45" t="str">
        <f t="shared" si="12"/>
        <v>1</v>
      </c>
      <c r="D50" s="2" t="str">
        <f t="shared" si="12"/>
        <v>1</v>
      </c>
      <c r="E50" s="2" t="str">
        <f t="shared" si="12"/>
        <v>0</v>
      </c>
      <c r="F50" s="2" t="str">
        <f t="shared" si="12"/>
        <v>1</v>
      </c>
      <c r="G50" s="2" t="str">
        <f t="shared" si="12"/>
        <v>1</v>
      </c>
      <c r="H50" s="2" t="str">
        <f t="shared" si="12"/>
        <v>0</v>
      </c>
      <c r="I50" s="2" t="str">
        <f t="shared" si="12"/>
        <v>1</v>
      </c>
      <c r="J50" s="2" t="str">
        <f t="shared" si="12"/>
        <v>1</v>
      </c>
      <c r="K50" s="2" t="str">
        <f t="shared" si="12"/>
        <v>1</v>
      </c>
      <c r="L50" s="50">
        <f t="shared" si="2"/>
        <v>6</v>
      </c>
      <c r="M50" s="51" t="str">
        <f t="shared" si="3"/>
        <v>No</v>
      </c>
    </row>
    <row r="51" spans="1:13" x14ac:dyDescent="0.25">
      <c r="A51" s="37" t="s">
        <v>60</v>
      </c>
      <c r="B51" s="37" t="str">
        <f t="shared" ref="B51:K51" si="13">IF(B$35&gt;=B18,"1", "0")</f>
        <v>1</v>
      </c>
      <c r="C51" s="45" t="str">
        <f t="shared" si="13"/>
        <v>1</v>
      </c>
      <c r="D51" s="2" t="str">
        <f t="shared" si="13"/>
        <v>1</v>
      </c>
      <c r="E51" s="2" t="str">
        <f t="shared" si="13"/>
        <v>0</v>
      </c>
      <c r="F51" s="2" t="str">
        <f t="shared" si="13"/>
        <v>1</v>
      </c>
      <c r="G51" s="2" t="str">
        <f t="shared" si="13"/>
        <v>1</v>
      </c>
      <c r="H51" s="2" t="str">
        <f t="shared" si="13"/>
        <v>0</v>
      </c>
      <c r="I51" s="2" t="str">
        <f t="shared" si="13"/>
        <v>1</v>
      </c>
      <c r="J51" s="2" t="str">
        <f t="shared" si="13"/>
        <v>1</v>
      </c>
      <c r="K51" s="2" t="str">
        <f t="shared" si="13"/>
        <v>1</v>
      </c>
      <c r="L51" s="50">
        <f t="shared" si="2"/>
        <v>6</v>
      </c>
      <c r="M51" s="51" t="str">
        <f t="shared" si="3"/>
        <v>No</v>
      </c>
    </row>
    <row r="52" spans="1:13" x14ac:dyDescent="0.25">
      <c r="A52" s="37" t="s">
        <v>61</v>
      </c>
      <c r="B52" s="37" t="str">
        <f t="shared" ref="B52:K52" si="14">IF(B$35&gt;=B19,"1", "0")</f>
        <v>1</v>
      </c>
      <c r="C52" s="45" t="str">
        <f t="shared" si="14"/>
        <v>1</v>
      </c>
      <c r="D52" s="2" t="str">
        <f t="shared" si="14"/>
        <v>1</v>
      </c>
      <c r="E52" s="2" t="str">
        <f t="shared" si="14"/>
        <v>1</v>
      </c>
      <c r="F52" s="2" t="str">
        <f t="shared" si="14"/>
        <v>1</v>
      </c>
      <c r="G52" s="2" t="str">
        <f t="shared" si="14"/>
        <v>1</v>
      </c>
      <c r="H52" s="2" t="str">
        <f t="shared" si="14"/>
        <v>0</v>
      </c>
      <c r="I52" s="2" t="str">
        <f t="shared" si="14"/>
        <v>1</v>
      </c>
      <c r="J52" s="2" t="str">
        <f t="shared" si="14"/>
        <v>1</v>
      </c>
      <c r="K52" s="2" t="str">
        <f t="shared" si="14"/>
        <v>1</v>
      </c>
      <c r="L52" s="50">
        <f t="shared" si="2"/>
        <v>7</v>
      </c>
      <c r="M52" s="51" t="str">
        <f t="shared" si="3"/>
        <v>No</v>
      </c>
    </row>
    <row r="53" spans="1:13" x14ac:dyDescent="0.25">
      <c r="A53" s="37" t="s">
        <v>62</v>
      </c>
      <c r="B53" s="37" t="str">
        <f t="shared" ref="B53:K53" si="15">IF(B$35&gt;=B20,"1", "0")</f>
        <v>1</v>
      </c>
      <c r="C53" s="45" t="str">
        <f t="shared" si="15"/>
        <v>1</v>
      </c>
      <c r="D53" s="2" t="str">
        <f t="shared" si="15"/>
        <v>1</v>
      </c>
      <c r="E53" s="2" t="str">
        <f t="shared" si="15"/>
        <v>0</v>
      </c>
      <c r="F53" s="2" t="str">
        <f t="shared" si="15"/>
        <v>1</v>
      </c>
      <c r="G53" s="2" t="str">
        <f t="shared" si="15"/>
        <v>1</v>
      </c>
      <c r="H53" s="2" t="str">
        <f t="shared" si="15"/>
        <v>0</v>
      </c>
      <c r="I53" s="2" t="str">
        <f t="shared" si="15"/>
        <v>1</v>
      </c>
      <c r="J53" s="2" t="str">
        <f t="shared" si="15"/>
        <v>1</v>
      </c>
      <c r="K53" s="2" t="str">
        <f t="shared" si="15"/>
        <v>1</v>
      </c>
      <c r="L53" s="50">
        <f t="shared" si="2"/>
        <v>6</v>
      </c>
      <c r="M53" s="51" t="str">
        <f t="shared" si="3"/>
        <v>No</v>
      </c>
    </row>
    <row r="54" spans="1:13" x14ac:dyDescent="0.25">
      <c r="A54" s="37" t="s">
        <v>63</v>
      </c>
      <c r="B54" s="37" t="str">
        <f t="shared" ref="B54:K54" si="16">IF(B$35&gt;=B21,"1", "0")</f>
        <v>1</v>
      </c>
      <c r="C54" s="45" t="str">
        <f t="shared" si="16"/>
        <v>1</v>
      </c>
      <c r="D54" s="2" t="str">
        <f t="shared" si="16"/>
        <v>1</v>
      </c>
      <c r="E54" s="2" t="str">
        <f t="shared" si="16"/>
        <v>0</v>
      </c>
      <c r="F54" s="2" t="str">
        <f t="shared" si="16"/>
        <v>1</v>
      </c>
      <c r="G54" s="2" t="str">
        <f t="shared" si="16"/>
        <v>1</v>
      </c>
      <c r="H54" s="2" t="str">
        <f t="shared" si="16"/>
        <v>0</v>
      </c>
      <c r="I54" s="2" t="str">
        <f t="shared" si="16"/>
        <v>1</v>
      </c>
      <c r="J54" s="2" t="str">
        <f t="shared" si="16"/>
        <v>1</v>
      </c>
      <c r="K54" s="2" t="str">
        <f t="shared" si="16"/>
        <v>1</v>
      </c>
      <c r="L54" s="50">
        <f t="shared" si="2"/>
        <v>6</v>
      </c>
      <c r="M54" s="51" t="str">
        <f t="shared" si="3"/>
        <v>No</v>
      </c>
    </row>
    <row r="55" spans="1:13" x14ac:dyDescent="0.25">
      <c r="A55" s="37" t="s">
        <v>64</v>
      </c>
      <c r="B55" s="37" t="str">
        <f t="shared" ref="B55:K55" si="17">IF(B$35&gt;=B22,"1", "0")</f>
        <v>1</v>
      </c>
      <c r="C55" s="45" t="str">
        <f t="shared" si="17"/>
        <v>1</v>
      </c>
      <c r="D55" s="2" t="str">
        <f t="shared" si="17"/>
        <v>1</v>
      </c>
      <c r="E55" s="2" t="str">
        <f t="shared" si="17"/>
        <v>0</v>
      </c>
      <c r="F55" s="2" t="str">
        <f t="shared" si="17"/>
        <v>1</v>
      </c>
      <c r="G55" s="2" t="str">
        <f t="shared" si="17"/>
        <v>1</v>
      </c>
      <c r="H55" s="2" t="str">
        <f t="shared" si="17"/>
        <v>0</v>
      </c>
      <c r="I55" s="2" t="str">
        <f t="shared" si="17"/>
        <v>1</v>
      </c>
      <c r="J55" s="2" t="str">
        <f t="shared" si="17"/>
        <v>1</v>
      </c>
      <c r="K55" s="2" t="str">
        <f t="shared" si="17"/>
        <v>1</v>
      </c>
      <c r="L55" s="50">
        <f t="shared" si="2"/>
        <v>6</v>
      </c>
      <c r="M55" s="51" t="str">
        <f t="shared" si="3"/>
        <v>No</v>
      </c>
    </row>
    <row r="56" spans="1:13" x14ac:dyDescent="0.25">
      <c r="A56" s="37" t="s">
        <v>65</v>
      </c>
      <c r="B56" s="37" t="str">
        <f t="shared" ref="B56:K56" si="18">IF(B$35&gt;=B23,"1", "0")</f>
        <v>1</v>
      </c>
      <c r="C56" s="45" t="str">
        <f t="shared" si="18"/>
        <v>1</v>
      </c>
      <c r="D56" s="2" t="str">
        <f t="shared" si="18"/>
        <v>1</v>
      </c>
      <c r="E56" s="2" t="str">
        <f t="shared" si="18"/>
        <v>0</v>
      </c>
      <c r="F56" s="2" t="str">
        <f t="shared" si="18"/>
        <v>1</v>
      </c>
      <c r="G56" s="2" t="str">
        <f t="shared" si="18"/>
        <v>1</v>
      </c>
      <c r="H56" s="2" t="str">
        <f t="shared" si="18"/>
        <v>0</v>
      </c>
      <c r="I56" s="2" t="str">
        <f t="shared" si="18"/>
        <v>1</v>
      </c>
      <c r="J56" s="2" t="str">
        <f t="shared" si="18"/>
        <v>1</v>
      </c>
      <c r="K56" s="2" t="str">
        <f t="shared" si="18"/>
        <v>1</v>
      </c>
      <c r="L56" s="50">
        <f t="shared" si="2"/>
        <v>6</v>
      </c>
      <c r="M56" s="51" t="str">
        <f t="shared" si="3"/>
        <v>No</v>
      </c>
    </row>
    <row r="57" spans="1:13" x14ac:dyDescent="0.25">
      <c r="A57" s="37" t="s">
        <v>66</v>
      </c>
      <c r="B57" s="37" t="str">
        <f t="shared" ref="B57:K57" si="19">IF(B$35&gt;=B24,"1", "0")</f>
        <v>1</v>
      </c>
      <c r="C57" s="45" t="str">
        <f t="shared" si="19"/>
        <v>1</v>
      </c>
      <c r="D57" s="2" t="str">
        <f t="shared" si="19"/>
        <v>1</v>
      </c>
      <c r="E57" s="2" t="str">
        <f t="shared" si="19"/>
        <v>1</v>
      </c>
      <c r="F57" s="2" t="str">
        <f t="shared" si="19"/>
        <v>1</v>
      </c>
      <c r="G57" s="2" t="str">
        <f t="shared" si="19"/>
        <v>1</v>
      </c>
      <c r="H57" s="2" t="str">
        <f t="shared" si="19"/>
        <v>0</v>
      </c>
      <c r="I57" s="2" t="str">
        <f t="shared" si="19"/>
        <v>1</v>
      </c>
      <c r="J57" s="2" t="str">
        <f t="shared" si="19"/>
        <v>1</v>
      </c>
      <c r="K57" s="2" t="str">
        <f t="shared" si="19"/>
        <v>1</v>
      </c>
      <c r="L57" s="50">
        <f t="shared" si="2"/>
        <v>7</v>
      </c>
      <c r="M57" s="51" t="str">
        <f t="shared" si="3"/>
        <v>No</v>
      </c>
    </row>
    <row r="58" spans="1:13" x14ac:dyDescent="0.25">
      <c r="A58" s="37" t="s">
        <v>67</v>
      </c>
      <c r="B58" s="37" t="str">
        <f t="shared" ref="B58:K58" si="20">IF(B$35&gt;=B25,"1", "0")</f>
        <v>1</v>
      </c>
      <c r="C58" s="45" t="str">
        <f t="shared" si="20"/>
        <v>1</v>
      </c>
      <c r="D58" s="2" t="str">
        <f t="shared" si="20"/>
        <v>1</v>
      </c>
      <c r="E58" s="2" t="str">
        <f t="shared" si="20"/>
        <v>0</v>
      </c>
      <c r="F58" s="2" t="str">
        <f t="shared" si="20"/>
        <v>1</v>
      </c>
      <c r="G58" s="2" t="str">
        <f t="shared" si="20"/>
        <v>1</v>
      </c>
      <c r="H58" s="2" t="str">
        <f t="shared" si="20"/>
        <v>0</v>
      </c>
      <c r="I58" s="2" t="str">
        <f t="shared" si="20"/>
        <v>1</v>
      </c>
      <c r="J58" s="2" t="str">
        <f t="shared" si="20"/>
        <v>1</v>
      </c>
      <c r="K58" s="2" t="str">
        <f t="shared" si="20"/>
        <v>1</v>
      </c>
      <c r="L58" s="50">
        <f t="shared" si="2"/>
        <v>6</v>
      </c>
      <c r="M58" s="51" t="str">
        <f t="shared" si="3"/>
        <v>No</v>
      </c>
    </row>
    <row r="59" spans="1:13" x14ac:dyDescent="0.25">
      <c r="A59" s="37" t="s">
        <v>68</v>
      </c>
      <c r="B59" s="37" t="str">
        <f t="shared" ref="B59:K59" si="21">IF(B$35&gt;=B26,"1", "0")</f>
        <v>1</v>
      </c>
      <c r="C59" s="45" t="str">
        <f t="shared" si="21"/>
        <v>1</v>
      </c>
      <c r="D59" s="2" t="str">
        <f t="shared" si="21"/>
        <v>1</v>
      </c>
      <c r="E59" s="2" t="str">
        <f t="shared" si="21"/>
        <v>0</v>
      </c>
      <c r="F59" s="2" t="str">
        <f t="shared" si="21"/>
        <v>1</v>
      </c>
      <c r="G59" s="2" t="str">
        <f t="shared" si="21"/>
        <v>1</v>
      </c>
      <c r="H59" s="2" t="str">
        <f t="shared" si="21"/>
        <v>0</v>
      </c>
      <c r="I59" s="2" t="str">
        <f t="shared" si="21"/>
        <v>1</v>
      </c>
      <c r="J59" s="2" t="str">
        <f t="shared" si="21"/>
        <v>1</v>
      </c>
      <c r="K59" s="2" t="str">
        <f t="shared" si="21"/>
        <v>1</v>
      </c>
      <c r="L59" s="50">
        <f t="shared" si="2"/>
        <v>6</v>
      </c>
      <c r="M59" s="51" t="str">
        <f t="shared" si="3"/>
        <v>No</v>
      </c>
    </row>
    <row r="60" spans="1:13" x14ac:dyDescent="0.25">
      <c r="A60" s="37" t="s">
        <v>69</v>
      </c>
      <c r="B60" s="37" t="str">
        <f t="shared" ref="B60:K60" si="22">IF(B$35&gt;=B27,"1", "0")</f>
        <v>1</v>
      </c>
      <c r="C60" s="45" t="str">
        <f t="shared" si="22"/>
        <v>1</v>
      </c>
      <c r="D60" s="2" t="str">
        <f t="shared" si="22"/>
        <v>1</v>
      </c>
      <c r="E60" s="2" t="str">
        <f t="shared" si="22"/>
        <v>1</v>
      </c>
      <c r="F60" s="2" t="str">
        <f t="shared" si="22"/>
        <v>1</v>
      </c>
      <c r="G60" s="2" t="str">
        <f t="shared" si="22"/>
        <v>1</v>
      </c>
      <c r="H60" s="2" t="str">
        <f t="shared" si="22"/>
        <v>0</v>
      </c>
      <c r="I60" s="2" t="str">
        <f t="shared" si="22"/>
        <v>1</v>
      </c>
      <c r="J60" s="2" t="str">
        <f t="shared" si="22"/>
        <v>1</v>
      </c>
      <c r="K60" s="2" t="str">
        <f t="shared" si="22"/>
        <v>1</v>
      </c>
      <c r="L60" s="50">
        <f t="shared" si="2"/>
        <v>7</v>
      </c>
      <c r="M60" s="51" t="str">
        <f t="shared" si="3"/>
        <v>No</v>
      </c>
    </row>
    <row r="61" spans="1:13" x14ac:dyDescent="0.25">
      <c r="A61" s="37" t="s">
        <v>70</v>
      </c>
      <c r="B61" s="37" t="str">
        <f t="shared" ref="B61:K61" si="23">IF(B$35&gt;=B28,"1", "0")</f>
        <v>1</v>
      </c>
      <c r="C61" s="45" t="str">
        <f t="shared" si="23"/>
        <v>1</v>
      </c>
      <c r="D61" s="2" t="str">
        <f t="shared" si="23"/>
        <v>1</v>
      </c>
      <c r="E61" s="2" t="str">
        <f t="shared" si="23"/>
        <v>0</v>
      </c>
      <c r="F61" s="2" t="str">
        <f t="shared" si="23"/>
        <v>1</v>
      </c>
      <c r="G61" s="2" t="str">
        <f t="shared" si="23"/>
        <v>1</v>
      </c>
      <c r="H61" s="2" t="str">
        <f t="shared" si="23"/>
        <v>0</v>
      </c>
      <c r="I61" s="2" t="str">
        <f t="shared" si="23"/>
        <v>1</v>
      </c>
      <c r="J61" s="2" t="str">
        <f t="shared" si="23"/>
        <v>1</v>
      </c>
      <c r="K61" s="2" t="str">
        <f t="shared" si="23"/>
        <v>1</v>
      </c>
      <c r="L61" s="50">
        <f t="shared" si="2"/>
        <v>6</v>
      </c>
      <c r="M61" s="51" t="str">
        <f t="shared" si="3"/>
        <v>No</v>
      </c>
    </row>
    <row r="62" spans="1:13" x14ac:dyDescent="0.25">
      <c r="A62" s="37" t="s">
        <v>71</v>
      </c>
      <c r="B62" s="37" t="str">
        <f t="shared" ref="B62:K62" si="24">IF(B$35&gt;=B29,"1", "0")</f>
        <v>1</v>
      </c>
      <c r="C62" s="45" t="str">
        <f t="shared" si="24"/>
        <v>1</v>
      </c>
      <c r="D62" s="2" t="str">
        <f t="shared" si="24"/>
        <v>1</v>
      </c>
      <c r="E62" s="2" t="str">
        <f t="shared" si="24"/>
        <v>0</v>
      </c>
      <c r="F62" s="2" t="str">
        <f t="shared" si="24"/>
        <v>1</v>
      </c>
      <c r="G62" s="2" t="str">
        <f t="shared" si="24"/>
        <v>1</v>
      </c>
      <c r="H62" s="2" t="str">
        <f t="shared" si="24"/>
        <v>0</v>
      </c>
      <c r="I62" s="2" t="str">
        <f t="shared" si="24"/>
        <v>1</v>
      </c>
      <c r="J62" s="2" t="str">
        <f t="shared" si="24"/>
        <v>1</v>
      </c>
      <c r="K62" s="2" t="str">
        <f t="shared" si="24"/>
        <v>1</v>
      </c>
      <c r="L62" s="50">
        <f t="shared" si="2"/>
        <v>6</v>
      </c>
      <c r="M62" s="51" t="str">
        <f t="shared" si="3"/>
        <v>No</v>
      </c>
    </row>
    <row r="63" spans="1:13" x14ac:dyDescent="0.25">
      <c r="A63" s="37" t="s">
        <v>72</v>
      </c>
      <c r="B63" s="37" t="str">
        <f t="shared" ref="B63:K63" si="25">IF(B$35&gt;=B30,"1", "0")</f>
        <v>1</v>
      </c>
      <c r="C63" s="45" t="str">
        <f t="shared" si="25"/>
        <v>1</v>
      </c>
      <c r="D63" s="2" t="str">
        <f t="shared" si="25"/>
        <v>1</v>
      </c>
      <c r="E63" s="2" t="str">
        <f t="shared" si="25"/>
        <v>1</v>
      </c>
      <c r="F63" s="2" t="str">
        <f t="shared" si="25"/>
        <v>1</v>
      </c>
      <c r="G63" s="2" t="str">
        <f t="shared" si="25"/>
        <v>1</v>
      </c>
      <c r="H63" s="2" t="str">
        <f t="shared" si="25"/>
        <v>1</v>
      </c>
      <c r="I63" s="2" t="str">
        <f t="shared" si="25"/>
        <v>1</v>
      </c>
      <c r="J63" s="2" t="str">
        <f t="shared" si="25"/>
        <v>1</v>
      </c>
      <c r="K63" s="2" t="str">
        <f t="shared" si="25"/>
        <v>1</v>
      </c>
      <c r="L63" s="50">
        <f t="shared" si="2"/>
        <v>8</v>
      </c>
      <c r="M63" s="51" t="str">
        <f t="shared" si="3"/>
        <v>Yes</v>
      </c>
    </row>
    <row r="64" spans="1:13" x14ac:dyDescent="0.25">
      <c r="A64" s="46" t="s">
        <v>73</v>
      </c>
      <c r="B64" s="46" t="str">
        <f t="shared" ref="B64:K64" si="26">IF(B$35&gt;=B31,"1", "0")</f>
        <v>1</v>
      </c>
      <c r="C64" s="48" t="str">
        <f t="shared" si="26"/>
        <v>1</v>
      </c>
      <c r="D64" s="47" t="str">
        <f t="shared" si="26"/>
        <v>1</v>
      </c>
      <c r="E64" s="47" t="str">
        <f t="shared" si="26"/>
        <v>1</v>
      </c>
      <c r="F64" s="47" t="str">
        <f t="shared" si="26"/>
        <v>1</v>
      </c>
      <c r="G64" s="47" t="str">
        <f t="shared" si="26"/>
        <v>1</v>
      </c>
      <c r="H64" s="47" t="str">
        <f t="shared" si="26"/>
        <v>1</v>
      </c>
      <c r="I64" s="47" t="str">
        <f t="shared" si="26"/>
        <v>1</v>
      </c>
      <c r="J64" s="47" t="str">
        <f t="shared" si="26"/>
        <v>1</v>
      </c>
      <c r="K64" s="47" t="str">
        <f t="shared" si="26"/>
        <v>1</v>
      </c>
      <c r="L64" s="52">
        <f t="shared" si="2"/>
        <v>8</v>
      </c>
      <c r="M64" s="53" t="str">
        <f t="shared" si="3"/>
        <v>Yes</v>
      </c>
    </row>
    <row r="66" spans="1:4" x14ac:dyDescent="0.25">
      <c r="A66" s="44" t="s">
        <v>81</v>
      </c>
      <c r="B66" s="42" t="s">
        <v>25</v>
      </c>
      <c r="C66" s="42" t="s">
        <v>26</v>
      </c>
      <c r="D66" s="21" t="s">
        <v>27</v>
      </c>
    </row>
    <row r="67" spans="1:4" x14ac:dyDescent="0.25">
      <c r="A67" s="37" t="s">
        <v>47</v>
      </c>
      <c r="B67" s="8" t="str">
        <f>M40</f>
        <v>Yes</v>
      </c>
      <c r="C67" s="8"/>
      <c r="D67" s="9"/>
    </row>
    <row r="68" spans="1:4" x14ac:dyDescent="0.25">
      <c r="A68" s="40" t="s">
        <v>48</v>
      </c>
      <c r="B68" s="8" t="str">
        <f t="shared" ref="B68:B91" si="27">M41</f>
        <v>No</v>
      </c>
      <c r="C68" s="8"/>
      <c r="D68" s="9"/>
    </row>
    <row r="69" spans="1:4" x14ac:dyDescent="0.25">
      <c r="A69" s="40" t="s">
        <v>49</v>
      </c>
      <c r="B69" s="8" t="str">
        <f t="shared" si="27"/>
        <v>No</v>
      </c>
      <c r="C69" s="8"/>
      <c r="D69" s="9"/>
    </row>
    <row r="70" spans="1:4" x14ac:dyDescent="0.25">
      <c r="A70" s="37" t="s">
        <v>51</v>
      </c>
      <c r="B70" s="8" t="str">
        <f t="shared" si="27"/>
        <v>Yes</v>
      </c>
      <c r="C70" s="8"/>
      <c r="D70" s="9"/>
    </row>
    <row r="71" spans="1:4" x14ac:dyDescent="0.25">
      <c r="A71" s="37" t="s">
        <v>52</v>
      </c>
      <c r="B71" s="8" t="str">
        <f t="shared" si="27"/>
        <v>Yes</v>
      </c>
      <c r="C71" s="8"/>
      <c r="D71" s="9"/>
    </row>
    <row r="72" spans="1:4" x14ac:dyDescent="0.25">
      <c r="A72" s="37" t="s">
        <v>53</v>
      </c>
      <c r="B72" s="8" t="str">
        <f t="shared" si="27"/>
        <v>No</v>
      </c>
      <c r="C72" s="8"/>
      <c r="D72" s="9"/>
    </row>
    <row r="73" spans="1:4" x14ac:dyDescent="0.25">
      <c r="A73" s="40" t="s">
        <v>54</v>
      </c>
      <c r="B73" s="8" t="str">
        <f t="shared" si="27"/>
        <v>No</v>
      </c>
      <c r="C73" s="8"/>
      <c r="D73" s="9"/>
    </row>
    <row r="74" spans="1:4" x14ac:dyDescent="0.25">
      <c r="A74" s="37" t="s">
        <v>56</v>
      </c>
      <c r="B74" s="8" t="str">
        <f t="shared" si="27"/>
        <v>Yes</v>
      </c>
      <c r="C74" s="8"/>
      <c r="D74" s="9"/>
    </row>
    <row r="75" spans="1:4" x14ac:dyDescent="0.25">
      <c r="A75" s="37" t="s">
        <v>57</v>
      </c>
      <c r="B75" s="8" t="str">
        <f t="shared" si="27"/>
        <v>Yes</v>
      </c>
      <c r="C75" s="8"/>
      <c r="D75" s="9"/>
    </row>
    <row r="76" spans="1:4" x14ac:dyDescent="0.25">
      <c r="A76" s="37" t="s">
        <v>58</v>
      </c>
      <c r="B76" s="8" t="str">
        <f t="shared" si="27"/>
        <v>No</v>
      </c>
      <c r="C76" s="8"/>
      <c r="D76" s="9"/>
    </row>
    <row r="77" spans="1:4" x14ac:dyDescent="0.25">
      <c r="A77" s="37" t="s">
        <v>59</v>
      </c>
      <c r="B77" s="8" t="str">
        <f t="shared" si="27"/>
        <v>No</v>
      </c>
      <c r="C77" s="8"/>
      <c r="D77" s="9"/>
    </row>
    <row r="78" spans="1:4" x14ac:dyDescent="0.25">
      <c r="A78" s="37" t="s">
        <v>60</v>
      </c>
      <c r="B78" s="8" t="str">
        <f t="shared" si="27"/>
        <v>No</v>
      </c>
      <c r="C78" s="8"/>
      <c r="D78" s="9"/>
    </row>
    <row r="79" spans="1:4" x14ac:dyDescent="0.25">
      <c r="A79" s="37" t="s">
        <v>61</v>
      </c>
      <c r="B79" s="8" t="str">
        <f t="shared" si="27"/>
        <v>No</v>
      </c>
      <c r="C79" s="8"/>
      <c r="D79" s="9"/>
    </row>
    <row r="80" spans="1:4" x14ac:dyDescent="0.25">
      <c r="A80" s="37" t="s">
        <v>62</v>
      </c>
      <c r="B80" s="8" t="str">
        <f t="shared" si="27"/>
        <v>No</v>
      </c>
      <c r="C80" s="8"/>
      <c r="D80" s="9"/>
    </row>
    <row r="81" spans="1:4" x14ac:dyDescent="0.25">
      <c r="A81" s="37" t="s">
        <v>63</v>
      </c>
      <c r="B81" s="8" t="str">
        <f t="shared" si="27"/>
        <v>No</v>
      </c>
      <c r="C81" s="8"/>
      <c r="D81" s="9"/>
    </row>
    <row r="82" spans="1:4" x14ac:dyDescent="0.25">
      <c r="A82" s="37" t="s">
        <v>64</v>
      </c>
      <c r="B82" s="8" t="str">
        <f t="shared" si="27"/>
        <v>No</v>
      </c>
      <c r="C82" s="8"/>
      <c r="D82" s="9"/>
    </row>
    <row r="83" spans="1:4" x14ac:dyDescent="0.25">
      <c r="A83" s="37" t="s">
        <v>65</v>
      </c>
      <c r="B83" s="8" t="str">
        <f t="shared" si="27"/>
        <v>No</v>
      </c>
      <c r="C83" s="8"/>
      <c r="D83" s="9"/>
    </row>
    <row r="84" spans="1:4" x14ac:dyDescent="0.25">
      <c r="A84" s="37" t="s">
        <v>66</v>
      </c>
      <c r="B84" s="8" t="str">
        <f t="shared" si="27"/>
        <v>No</v>
      </c>
      <c r="C84" s="8"/>
      <c r="D84" s="9"/>
    </row>
    <row r="85" spans="1:4" x14ac:dyDescent="0.25">
      <c r="A85" s="37" t="s">
        <v>67</v>
      </c>
      <c r="B85" s="8" t="str">
        <f t="shared" si="27"/>
        <v>No</v>
      </c>
      <c r="C85" s="8"/>
      <c r="D85" s="9"/>
    </row>
    <row r="86" spans="1:4" x14ac:dyDescent="0.25">
      <c r="A86" s="37" t="s">
        <v>68</v>
      </c>
      <c r="B86" s="8" t="str">
        <f t="shared" si="27"/>
        <v>No</v>
      </c>
      <c r="C86" s="8"/>
      <c r="D86" s="9"/>
    </row>
    <row r="87" spans="1:4" x14ac:dyDescent="0.25">
      <c r="A87" s="37" t="s">
        <v>69</v>
      </c>
      <c r="B87" s="8" t="str">
        <f t="shared" si="27"/>
        <v>No</v>
      </c>
      <c r="C87" s="8"/>
      <c r="D87" s="9"/>
    </row>
    <row r="88" spans="1:4" x14ac:dyDescent="0.25">
      <c r="A88" s="37" t="s">
        <v>70</v>
      </c>
      <c r="B88" s="8" t="str">
        <f t="shared" si="27"/>
        <v>No</v>
      </c>
      <c r="C88" s="8"/>
      <c r="D88" s="9"/>
    </row>
    <row r="89" spans="1:4" x14ac:dyDescent="0.25">
      <c r="A89" s="37" t="s">
        <v>71</v>
      </c>
      <c r="B89" s="8" t="str">
        <f t="shared" si="27"/>
        <v>No</v>
      </c>
      <c r="C89" s="8"/>
      <c r="D89" s="9"/>
    </row>
    <row r="90" spans="1:4" x14ac:dyDescent="0.25">
      <c r="A90" s="37" t="s">
        <v>72</v>
      </c>
      <c r="B90" s="8" t="str">
        <f t="shared" si="27"/>
        <v>Yes</v>
      </c>
      <c r="C90" s="8"/>
      <c r="D90" s="9"/>
    </row>
    <row r="91" spans="1:4" x14ac:dyDescent="0.25">
      <c r="A91" s="46" t="s">
        <v>73</v>
      </c>
      <c r="B91" s="32" t="str">
        <f t="shared" si="27"/>
        <v>Yes</v>
      </c>
      <c r="C91" s="32"/>
      <c r="D91" s="33"/>
    </row>
    <row r="93" spans="1:4" x14ac:dyDescent="0.25">
      <c r="A93" s="44" t="s">
        <v>81</v>
      </c>
      <c r="B93" s="42" t="s">
        <v>25</v>
      </c>
      <c r="C93" s="42" t="s">
        <v>26</v>
      </c>
      <c r="D93" s="21" t="s">
        <v>27</v>
      </c>
    </row>
    <row r="94" spans="1:4" x14ac:dyDescent="0.25">
      <c r="A94" s="49" t="s">
        <v>47</v>
      </c>
      <c r="B94" s="8" t="str">
        <f>IF(B67="Yes",A67, "")</f>
        <v>Traditional Chicken Wings</v>
      </c>
      <c r="C94" s="8"/>
      <c r="D94" s="9"/>
    </row>
    <row r="95" spans="1:4" x14ac:dyDescent="0.25">
      <c r="A95" s="37" t="s">
        <v>48</v>
      </c>
      <c r="B95" s="8" t="str">
        <f t="shared" ref="B95:B118" si="28">IF(B68="Yes",A68, "")</f>
        <v/>
      </c>
      <c r="C95" s="8"/>
      <c r="D95" s="9"/>
    </row>
    <row r="96" spans="1:4" x14ac:dyDescent="0.25">
      <c r="A96" s="37" t="s">
        <v>49</v>
      </c>
      <c r="B96" s="8" t="str">
        <f t="shared" si="28"/>
        <v/>
      </c>
      <c r="C96" s="8"/>
      <c r="D96" s="9"/>
    </row>
    <row r="97" spans="1:4" x14ac:dyDescent="0.25">
      <c r="A97" s="37" t="s">
        <v>51</v>
      </c>
      <c r="B97" s="8" t="str">
        <f t="shared" si="28"/>
        <v>Naked Tenders without Grill Seasoning</v>
      </c>
      <c r="C97" s="8"/>
      <c r="D97" s="9"/>
    </row>
    <row r="98" spans="1:4" x14ac:dyDescent="0.25">
      <c r="A98" s="37" t="s">
        <v>52</v>
      </c>
      <c r="B98" s="8" t="str">
        <f t="shared" si="28"/>
        <v>Naked Tenders with Grill Seasoning Applied</v>
      </c>
      <c r="C98" s="8"/>
      <c r="D98" s="9"/>
    </row>
    <row r="99" spans="1:4" x14ac:dyDescent="0.25">
      <c r="A99" s="37" t="s">
        <v>53</v>
      </c>
      <c r="B99" s="8" t="str">
        <f t="shared" si="28"/>
        <v/>
      </c>
      <c r="C99" s="8"/>
      <c r="D99" s="9"/>
    </row>
    <row r="100" spans="1:4" x14ac:dyDescent="0.25">
      <c r="A100" s="37" t="s">
        <v>54</v>
      </c>
      <c r="B100" s="8" t="str">
        <f t="shared" si="28"/>
        <v/>
      </c>
      <c r="C100" s="8"/>
      <c r="D100" s="9"/>
    </row>
    <row r="101" spans="1:4" x14ac:dyDescent="0.25">
      <c r="A101" s="37" t="s">
        <v>56</v>
      </c>
      <c r="B101" s="8" t="str">
        <f t="shared" si="28"/>
        <v>Ultimate Nachos</v>
      </c>
      <c r="C101" s="8"/>
      <c r="D101" s="9"/>
    </row>
    <row r="102" spans="1:4" x14ac:dyDescent="0.25">
      <c r="A102" s="37" t="s">
        <v>57</v>
      </c>
      <c r="B102" s="8" t="str">
        <f t="shared" si="28"/>
        <v>Ultimate Nachos w/ Chicken</v>
      </c>
      <c r="C102" s="8"/>
      <c r="D102" s="9"/>
    </row>
    <row r="103" spans="1:4" x14ac:dyDescent="0.25">
      <c r="A103" s="37" t="s">
        <v>58</v>
      </c>
      <c r="B103" s="8" t="str">
        <f t="shared" si="28"/>
        <v/>
      </c>
      <c r="C103" s="8"/>
      <c r="D103" s="9"/>
    </row>
    <row r="104" spans="1:4" x14ac:dyDescent="0.25">
      <c r="A104" s="37" t="s">
        <v>59</v>
      </c>
      <c r="B104" s="8" t="str">
        <f t="shared" si="28"/>
        <v/>
      </c>
      <c r="C104" s="8"/>
      <c r="D104" s="9"/>
    </row>
    <row r="105" spans="1:4" x14ac:dyDescent="0.25">
      <c r="A105" s="37" t="s">
        <v>60</v>
      </c>
      <c r="B105" s="8" t="str">
        <f t="shared" si="28"/>
        <v/>
      </c>
      <c r="C105" s="8"/>
      <c r="D105" s="9"/>
    </row>
    <row r="106" spans="1:4" x14ac:dyDescent="0.25">
      <c r="A106" s="37" t="s">
        <v>61</v>
      </c>
      <c r="B106" s="8" t="str">
        <f t="shared" si="28"/>
        <v/>
      </c>
      <c r="C106" s="8"/>
      <c r="D106" s="9"/>
    </row>
    <row r="107" spans="1:4" x14ac:dyDescent="0.25">
      <c r="A107" s="37" t="s">
        <v>62</v>
      </c>
      <c r="B107" s="8" t="str">
        <f t="shared" si="28"/>
        <v/>
      </c>
      <c r="C107" s="8"/>
      <c r="D107" s="9"/>
    </row>
    <row r="108" spans="1:4" x14ac:dyDescent="0.25">
      <c r="A108" s="37" t="s">
        <v>63</v>
      </c>
      <c r="B108" s="8" t="str">
        <f t="shared" si="28"/>
        <v/>
      </c>
      <c r="C108" s="8"/>
      <c r="D108" s="9"/>
    </row>
    <row r="109" spans="1:4" x14ac:dyDescent="0.25">
      <c r="A109" s="37" t="s">
        <v>64</v>
      </c>
      <c r="B109" s="8" t="str">
        <f t="shared" si="28"/>
        <v/>
      </c>
      <c r="C109" s="8"/>
      <c r="D109" s="9"/>
    </row>
    <row r="110" spans="1:4" x14ac:dyDescent="0.25">
      <c r="A110" s="37" t="s">
        <v>65</v>
      </c>
      <c r="B110" s="8" t="str">
        <f t="shared" si="28"/>
        <v/>
      </c>
      <c r="C110" s="8"/>
      <c r="D110" s="9"/>
    </row>
    <row r="111" spans="1:4" x14ac:dyDescent="0.25">
      <c r="A111" s="37" t="s">
        <v>66</v>
      </c>
      <c r="B111" s="8" t="str">
        <f t="shared" si="28"/>
        <v/>
      </c>
      <c r="C111" s="8"/>
      <c r="D111" s="9"/>
    </row>
    <row r="112" spans="1:4" x14ac:dyDescent="0.25">
      <c r="A112" s="37" t="s">
        <v>67</v>
      </c>
      <c r="B112" s="8" t="str">
        <f t="shared" si="28"/>
        <v/>
      </c>
      <c r="C112" s="8"/>
      <c r="D112" s="9"/>
    </row>
    <row r="113" spans="1:4" x14ac:dyDescent="0.25">
      <c r="A113" s="37" t="s">
        <v>68</v>
      </c>
      <c r="B113" s="8" t="str">
        <f t="shared" si="28"/>
        <v/>
      </c>
      <c r="C113" s="8"/>
      <c r="D113" s="9"/>
    </row>
    <row r="114" spans="1:4" x14ac:dyDescent="0.25">
      <c r="A114" s="37" t="s">
        <v>69</v>
      </c>
      <c r="B114" s="8" t="str">
        <f t="shared" si="28"/>
        <v/>
      </c>
      <c r="C114" s="8"/>
      <c r="D114" s="9"/>
    </row>
    <row r="115" spans="1:4" x14ac:dyDescent="0.25">
      <c r="A115" s="37" t="s">
        <v>70</v>
      </c>
      <c r="B115" s="8" t="str">
        <f t="shared" si="28"/>
        <v/>
      </c>
      <c r="C115" s="8"/>
      <c r="D115" s="9"/>
    </row>
    <row r="116" spans="1:4" x14ac:dyDescent="0.25">
      <c r="A116" s="37" t="s">
        <v>71</v>
      </c>
      <c r="B116" s="8" t="str">
        <f t="shared" si="28"/>
        <v/>
      </c>
      <c r="C116" s="8"/>
      <c r="D116" s="9"/>
    </row>
    <row r="117" spans="1:4" x14ac:dyDescent="0.25">
      <c r="A117" s="37" t="s">
        <v>72</v>
      </c>
      <c r="B117" s="8" t="str">
        <f t="shared" si="28"/>
        <v>Chili Queso Dip with Corn Totilla Chips</v>
      </c>
      <c r="C117" s="8"/>
      <c r="D117" s="9"/>
    </row>
    <row r="118" spans="1:4" x14ac:dyDescent="0.25">
      <c r="A118" s="46" t="s">
        <v>73</v>
      </c>
      <c r="B118" s="32" t="str">
        <f t="shared" si="28"/>
        <v>Corn Totilla Chips with Salsa</v>
      </c>
      <c r="C118" s="32"/>
      <c r="D118" s="33"/>
    </row>
  </sheetData>
  <mergeCells count="1">
    <mergeCell ref="A33:K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2ED8-CDD7-4014-A4A2-ACBBB8036DFA}">
  <dimension ref="A2:R67"/>
  <sheetViews>
    <sheetView workbookViewId="0">
      <selection activeCell="J2" sqref="J2:M10"/>
    </sheetView>
  </sheetViews>
  <sheetFormatPr defaultRowHeight="15.75" x14ac:dyDescent="0.25"/>
  <cols>
    <col min="1" max="1" width="10.25" style="5" customWidth="1"/>
    <col min="2" max="2" width="43.375" style="8" bestFit="1" customWidth="1"/>
    <col min="3" max="3" width="16" bestFit="1" customWidth="1"/>
    <col min="5" max="6" width="12.25" bestFit="1" customWidth="1"/>
    <col min="7" max="7" width="9.125" bestFit="1" customWidth="1"/>
    <col min="8" max="9" width="12.375" bestFit="1" customWidth="1"/>
    <col min="10" max="10" width="14.125" bestFit="1" customWidth="1"/>
    <col min="11" max="11" width="8.375" bestFit="1" customWidth="1"/>
    <col min="12" max="12" width="9.375" bestFit="1" customWidth="1"/>
    <col min="13" max="13" width="7.875" bestFit="1" customWidth="1"/>
    <col min="14" max="14" width="8.375" customWidth="1"/>
    <col min="15" max="15" width="8.375" bestFit="1" customWidth="1"/>
    <col min="16" max="16" width="9.375" bestFit="1" customWidth="1"/>
    <col min="17" max="17" width="7.875" bestFit="1" customWidth="1"/>
    <col min="18" max="18" width="6.5" bestFit="1" customWidth="1"/>
    <col min="19" max="19" width="7.875" bestFit="1" customWidth="1"/>
  </cols>
  <sheetData>
    <row r="2" spans="1:18" x14ac:dyDescent="0.25">
      <c r="A2" s="5" t="s">
        <v>82</v>
      </c>
      <c r="B2" s="8" t="s">
        <v>83</v>
      </c>
      <c r="D2" s="5" t="s">
        <v>88</v>
      </c>
      <c r="E2" s="38" t="s">
        <v>87</v>
      </c>
      <c r="G2" s="38" t="s">
        <v>89</v>
      </c>
      <c r="H2" s="70" t="s">
        <v>90</v>
      </c>
      <c r="J2" s="38" t="s">
        <v>92</v>
      </c>
      <c r="K2" s="38" t="s">
        <v>82</v>
      </c>
      <c r="L2" s="38" t="s">
        <v>89</v>
      </c>
      <c r="M2" s="75" t="s">
        <v>88</v>
      </c>
      <c r="N2" s="8"/>
      <c r="R2" s="8"/>
    </row>
    <row r="3" spans="1:18" x14ac:dyDescent="0.25">
      <c r="A3" s="5">
        <v>1</v>
      </c>
      <c r="B3" s="8" t="s">
        <v>47</v>
      </c>
      <c r="D3" s="5">
        <v>1</v>
      </c>
      <c r="E3" s="5" t="s">
        <v>84</v>
      </c>
      <c r="G3" s="5">
        <v>1</v>
      </c>
      <c r="H3" s="38" t="s">
        <v>74</v>
      </c>
      <c r="J3" s="5">
        <v>1</v>
      </c>
      <c r="K3" s="35">
        <v>4</v>
      </c>
      <c r="L3" s="38">
        <v>1</v>
      </c>
      <c r="M3" s="75">
        <v>1</v>
      </c>
    </row>
    <row r="4" spans="1:18" x14ac:dyDescent="0.25">
      <c r="A4" s="5">
        <v>2</v>
      </c>
      <c r="B4" s="8" t="s">
        <v>48</v>
      </c>
      <c r="D4" s="5">
        <v>2</v>
      </c>
      <c r="E4" s="5" t="s">
        <v>85</v>
      </c>
      <c r="G4" s="5">
        <v>2</v>
      </c>
      <c r="H4" s="38" t="s">
        <v>75</v>
      </c>
      <c r="J4" s="5">
        <v>2</v>
      </c>
      <c r="K4" s="35">
        <v>5</v>
      </c>
      <c r="L4" s="38">
        <v>1</v>
      </c>
      <c r="M4" s="75">
        <v>1</v>
      </c>
    </row>
    <row r="5" spans="1:18" x14ac:dyDescent="0.25">
      <c r="A5" s="5">
        <v>3</v>
      </c>
      <c r="B5" s="8" t="s">
        <v>49</v>
      </c>
      <c r="D5" s="5">
        <v>3</v>
      </c>
      <c r="E5" s="5" t="s">
        <v>86</v>
      </c>
      <c r="G5" s="5">
        <v>3</v>
      </c>
      <c r="H5" s="38" t="s">
        <v>76</v>
      </c>
      <c r="J5" s="5">
        <v>3</v>
      </c>
      <c r="K5" s="35">
        <v>6</v>
      </c>
      <c r="L5" s="38">
        <v>2</v>
      </c>
      <c r="M5" s="75">
        <v>1</v>
      </c>
    </row>
    <row r="6" spans="1:18" x14ac:dyDescent="0.25">
      <c r="A6" s="5">
        <v>4</v>
      </c>
      <c r="B6" s="69" t="s">
        <v>51</v>
      </c>
      <c r="G6" s="5">
        <v>4</v>
      </c>
      <c r="H6" s="38" t="s">
        <v>80</v>
      </c>
      <c r="J6" s="5">
        <v>4</v>
      </c>
      <c r="K6" s="35">
        <v>7</v>
      </c>
      <c r="L6" s="38">
        <v>1</v>
      </c>
      <c r="M6" s="75">
        <v>2</v>
      </c>
    </row>
    <row r="7" spans="1:18" x14ac:dyDescent="0.25">
      <c r="A7" s="5">
        <v>5</v>
      </c>
      <c r="B7" s="8" t="s">
        <v>52</v>
      </c>
      <c r="G7" s="5">
        <v>5</v>
      </c>
      <c r="H7" s="38" t="s">
        <v>4</v>
      </c>
      <c r="J7" s="5">
        <v>5</v>
      </c>
      <c r="K7" s="76">
        <v>7</v>
      </c>
      <c r="L7" s="38">
        <v>2</v>
      </c>
      <c r="M7" s="75">
        <v>2</v>
      </c>
    </row>
    <row r="8" spans="1:18" x14ac:dyDescent="0.25">
      <c r="A8" s="5">
        <v>6</v>
      </c>
      <c r="B8" s="8" t="s">
        <v>53</v>
      </c>
      <c r="G8" s="5">
        <v>6</v>
      </c>
      <c r="H8" s="38" t="s">
        <v>13</v>
      </c>
      <c r="J8" s="5">
        <v>6</v>
      </c>
      <c r="K8" s="76">
        <v>7</v>
      </c>
      <c r="L8" s="38">
        <v>3</v>
      </c>
      <c r="M8" s="75">
        <v>2</v>
      </c>
    </row>
    <row r="9" spans="1:18" x14ac:dyDescent="0.25">
      <c r="A9" s="5">
        <v>7</v>
      </c>
      <c r="B9" s="8" t="s">
        <v>54</v>
      </c>
      <c r="G9" s="5">
        <v>7</v>
      </c>
      <c r="H9" s="38" t="s">
        <v>77</v>
      </c>
      <c r="J9" s="5">
        <v>7</v>
      </c>
      <c r="K9" s="76">
        <v>7</v>
      </c>
      <c r="L9" s="38">
        <v>7</v>
      </c>
      <c r="M9" s="75">
        <v>2</v>
      </c>
    </row>
    <row r="10" spans="1:18" x14ac:dyDescent="0.25">
      <c r="A10" s="5">
        <v>8</v>
      </c>
      <c r="B10" s="8" t="s">
        <v>56</v>
      </c>
      <c r="G10" s="5">
        <v>8</v>
      </c>
      <c r="H10" s="38" t="s">
        <v>78</v>
      </c>
      <c r="J10" s="5">
        <v>8</v>
      </c>
      <c r="K10" s="76">
        <v>7</v>
      </c>
      <c r="L10" s="38">
        <v>8</v>
      </c>
      <c r="M10" s="75">
        <v>2</v>
      </c>
    </row>
    <row r="11" spans="1:18" x14ac:dyDescent="0.25">
      <c r="A11" s="5">
        <v>9</v>
      </c>
      <c r="B11" s="8" t="s">
        <v>57</v>
      </c>
      <c r="G11" s="5">
        <v>9</v>
      </c>
      <c r="H11" s="38" t="s">
        <v>1</v>
      </c>
    </row>
    <row r="12" spans="1:18" x14ac:dyDescent="0.25">
      <c r="A12" s="5">
        <v>10</v>
      </c>
      <c r="B12" s="8" t="s">
        <v>58</v>
      </c>
      <c r="G12" s="5">
        <v>10</v>
      </c>
      <c r="H12" s="38" t="s">
        <v>79</v>
      </c>
    </row>
    <row r="13" spans="1:18" x14ac:dyDescent="0.25">
      <c r="A13" s="5">
        <v>11</v>
      </c>
      <c r="B13" s="8" t="s">
        <v>59</v>
      </c>
      <c r="G13" s="5">
        <v>11</v>
      </c>
      <c r="H13" s="68" t="s">
        <v>2</v>
      </c>
    </row>
    <row r="14" spans="1:18" x14ac:dyDescent="0.25">
      <c r="A14" s="5">
        <v>12</v>
      </c>
      <c r="B14" s="8" t="s">
        <v>60</v>
      </c>
      <c r="G14" s="5">
        <v>12</v>
      </c>
      <c r="H14" s="68" t="s">
        <v>5</v>
      </c>
    </row>
    <row r="15" spans="1:18" x14ac:dyDescent="0.25">
      <c r="A15" s="5">
        <v>13</v>
      </c>
      <c r="B15" s="8" t="s">
        <v>61</v>
      </c>
      <c r="G15" s="5">
        <v>13</v>
      </c>
      <c r="H15" s="68" t="s">
        <v>7</v>
      </c>
    </row>
    <row r="16" spans="1:18" x14ac:dyDescent="0.25">
      <c r="A16" s="5">
        <v>14</v>
      </c>
      <c r="B16" s="8" t="s">
        <v>62</v>
      </c>
      <c r="G16" s="5">
        <v>14</v>
      </c>
      <c r="H16" s="68" t="s">
        <v>8</v>
      </c>
    </row>
    <row r="17" spans="1:14" x14ac:dyDescent="0.25">
      <c r="A17" s="5">
        <v>15</v>
      </c>
      <c r="B17" s="8" t="s">
        <v>63</v>
      </c>
      <c r="G17" s="5">
        <v>15</v>
      </c>
      <c r="H17" s="68" t="s">
        <v>9</v>
      </c>
    </row>
    <row r="18" spans="1:14" x14ac:dyDescent="0.25">
      <c r="A18" s="5">
        <v>16</v>
      </c>
      <c r="B18" s="8" t="s">
        <v>64</v>
      </c>
      <c r="G18" s="5">
        <v>16</v>
      </c>
      <c r="H18" s="68" t="s">
        <v>10</v>
      </c>
    </row>
    <row r="19" spans="1:14" x14ac:dyDescent="0.25">
      <c r="A19" s="5">
        <v>17</v>
      </c>
      <c r="B19" s="8" t="s">
        <v>65</v>
      </c>
      <c r="G19" s="5">
        <v>17</v>
      </c>
      <c r="H19" s="68" t="s">
        <v>11</v>
      </c>
    </row>
    <row r="20" spans="1:14" x14ac:dyDescent="0.25">
      <c r="A20" s="5">
        <v>18</v>
      </c>
      <c r="B20" s="8" t="s">
        <v>66</v>
      </c>
      <c r="G20" s="5">
        <v>18</v>
      </c>
      <c r="H20" s="68" t="s">
        <v>12</v>
      </c>
    </row>
    <row r="21" spans="1:14" x14ac:dyDescent="0.25">
      <c r="A21" s="5">
        <v>19</v>
      </c>
      <c r="B21" s="8" t="s">
        <v>67</v>
      </c>
      <c r="G21" s="5">
        <v>19</v>
      </c>
      <c r="H21" s="68" t="s">
        <v>13</v>
      </c>
    </row>
    <row r="22" spans="1:14" x14ac:dyDescent="0.25">
      <c r="A22" s="5">
        <v>20</v>
      </c>
      <c r="B22" s="8" t="s">
        <v>68</v>
      </c>
      <c r="G22" s="5">
        <v>20</v>
      </c>
      <c r="H22" s="68" t="s">
        <v>14</v>
      </c>
    </row>
    <row r="23" spans="1:14" x14ac:dyDescent="0.25">
      <c r="A23" s="5">
        <v>21</v>
      </c>
      <c r="B23" s="8" t="s">
        <v>69</v>
      </c>
      <c r="G23" s="5">
        <v>21</v>
      </c>
      <c r="H23" s="68" t="s">
        <v>16</v>
      </c>
    </row>
    <row r="24" spans="1:14" x14ac:dyDescent="0.25">
      <c r="A24" s="5">
        <v>22</v>
      </c>
      <c r="B24" s="8" t="s">
        <v>70</v>
      </c>
      <c r="G24" s="5">
        <v>22</v>
      </c>
      <c r="H24" s="68" t="s">
        <v>17</v>
      </c>
    </row>
    <row r="25" spans="1:14" x14ac:dyDescent="0.25">
      <c r="A25" s="5">
        <v>23</v>
      </c>
      <c r="B25" s="8" t="s">
        <v>71</v>
      </c>
    </row>
    <row r="26" spans="1:14" x14ac:dyDescent="0.25">
      <c r="A26" s="5">
        <v>24</v>
      </c>
      <c r="B26" s="8" t="s">
        <v>72</v>
      </c>
    </row>
    <row r="27" spans="1:14" x14ac:dyDescent="0.25">
      <c r="A27" s="5">
        <v>25</v>
      </c>
      <c r="B27" s="8" t="s">
        <v>73</v>
      </c>
    </row>
    <row r="29" spans="1:14" x14ac:dyDescent="0.25">
      <c r="D29" s="74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D32" s="8"/>
      <c r="E32" s="8"/>
      <c r="F32" s="8"/>
      <c r="G32" s="8"/>
      <c r="H32" s="8"/>
      <c r="I32" s="8"/>
      <c r="J32" s="8"/>
      <c r="K32" s="8"/>
      <c r="L32" s="40"/>
      <c r="M32" s="40"/>
      <c r="N32" s="8"/>
    </row>
    <row r="33" spans="2:14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8" spans="2:14" x14ac:dyDescent="0.25">
      <c r="B38" s="41" t="s">
        <v>46</v>
      </c>
      <c r="C38" s="42" t="s">
        <v>74</v>
      </c>
      <c r="D38" s="42" t="s">
        <v>75</v>
      </c>
      <c r="E38" s="42" t="s">
        <v>76</v>
      </c>
      <c r="F38" s="42" t="s">
        <v>80</v>
      </c>
      <c r="G38" s="42" t="s">
        <v>4</v>
      </c>
      <c r="H38" s="42" t="s">
        <v>13</v>
      </c>
      <c r="I38" s="42" t="s">
        <v>77</v>
      </c>
      <c r="J38" s="42" t="s">
        <v>78</v>
      </c>
      <c r="K38" s="42" t="s">
        <v>1</v>
      </c>
      <c r="L38" s="21" t="s">
        <v>79</v>
      </c>
    </row>
    <row r="39" spans="2:14" x14ac:dyDescent="0.25">
      <c r="B39" s="6" t="s">
        <v>47</v>
      </c>
      <c r="C39" s="8">
        <v>0</v>
      </c>
      <c r="D39" s="8">
        <v>1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9">
        <v>0</v>
      </c>
    </row>
    <row r="40" spans="2:14" x14ac:dyDescent="0.25">
      <c r="B40" s="6" t="s">
        <v>48</v>
      </c>
      <c r="C40" s="8">
        <v>0</v>
      </c>
      <c r="D40" s="8">
        <v>1</v>
      </c>
      <c r="E40" s="8">
        <v>0</v>
      </c>
      <c r="F40" s="8">
        <v>0</v>
      </c>
      <c r="G40" s="8">
        <v>0</v>
      </c>
      <c r="H40" s="8">
        <v>0</v>
      </c>
      <c r="I40" s="8">
        <v>1</v>
      </c>
      <c r="J40" s="8">
        <v>0</v>
      </c>
      <c r="K40" s="8">
        <v>0</v>
      </c>
      <c r="L40" s="9">
        <v>0</v>
      </c>
    </row>
    <row r="41" spans="2:14" x14ac:dyDescent="0.25">
      <c r="B41" s="12" t="s">
        <v>49</v>
      </c>
      <c r="C41" s="32">
        <v>0</v>
      </c>
      <c r="D41" s="32">
        <v>1</v>
      </c>
      <c r="E41" s="32">
        <v>0</v>
      </c>
      <c r="F41" s="32">
        <v>1</v>
      </c>
      <c r="G41" s="32">
        <v>0</v>
      </c>
      <c r="H41" s="32">
        <v>0</v>
      </c>
      <c r="I41" s="32">
        <v>1</v>
      </c>
      <c r="J41" s="32">
        <v>0</v>
      </c>
      <c r="K41" s="32">
        <v>0</v>
      </c>
      <c r="L41" s="33">
        <v>0</v>
      </c>
    </row>
    <row r="42" spans="2:14" x14ac:dyDescent="0.25">
      <c r="B42"/>
    </row>
    <row r="43" spans="2:14" x14ac:dyDescent="0.25">
      <c r="B43" s="41" t="s">
        <v>50</v>
      </c>
      <c r="C43" s="42" t="s">
        <v>74</v>
      </c>
      <c r="D43" s="42" t="s">
        <v>75</v>
      </c>
      <c r="E43" s="42" t="s">
        <v>76</v>
      </c>
      <c r="F43" s="42" t="s">
        <v>80</v>
      </c>
      <c r="G43" s="42" t="s">
        <v>4</v>
      </c>
      <c r="H43" s="42" t="s">
        <v>13</v>
      </c>
      <c r="I43" s="42" t="s">
        <v>77</v>
      </c>
      <c r="J43" s="42" t="s">
        <v>78</v>
      </c>
      <c r="K43" s="42" t="s">
        <v>1</v>
      </c>
      <c r="L43" s="21" t="s">
        <v>79</v>
      </c>
    </row>
    <row r="44" spans="2:14" x14ac:dyDescent="0.25">
      <c r="B44" s="6" t="s">
        <v>51</v>
      </c>
      <c r="C44" s="8">
        <v>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9">
        <v>0</v>
      </c>
    </row>
    <row r="45" spans="2:14" x14ac:dyDescent="0.25">
      <c r="B45" s="6" t="s">
        <v>52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9">
        <v>0</v>
      </c>
    </row>
    <row r="46" spans="2:14" x14ac:dyDescent="0.25">
      <c r="B46" s="6" t="s">
        <v>53</v>
      </c>
      <c r="C46" s="8">
        <v>0</v>
      </c>
      <c r="D46" s="8">
        <v>1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40">
        <v>0</v>
      </c>
      <c r="K46" s="40">
        <v>0</v>
      </c>
      <c r="L46" s="9">
        <v>0</v>
      </c>
    </row>
    <row r="47" spans="2:14" x14ac:dyDescent="0.25">
      <c r="B47" s="12" t="s">
        <v>54</v>
      </c>
      <c r="C47" s="32">
        <v>1</v>
      </c>
      <c r="D47" s="32">
        <v>1</v>
      </c>
      <c r="E47" s="32">
        <v>1</v>
      </c>
      <c r="F47" s="32">
        <v>0</v>
      </c>
      <c r="G47" s="32">
        <v>0</v>
      </c>
      <c r="H47" s="32">
        <v>0</v>
      </c>
      <c r="I47" s="32">
        <v>1</v>
      </c>
      <c r="J47" s="32">
        <v>1</v>
      </c>
      <c r="K47" s="32">
        <v>0</v>
      </c>
      <c r="L47" s="33">
        <v>0</v>
      </c>
    </row>
    <row r="48" spans="2:14" x14ac:dyDescent="0.25">
      <c r="B48"/>
    </row>
    <row r="49" spans="2:12" x14ac:dyDescent="0.25">
      <c r="B49" s="41" t="s">
        <v>55</v>
      </c>
      <c r="C49" s="42" t="s">
        <v>74</v>
      </c>
      <c r="D49" s="42" t="s">
        <v>75</v>
      </c>
      <c r="E49" s="42" t="s">
        <v>76</v>
      </c>
      <c r="F49" s="42" t="s">
        <v>80</v>
      </c>
      <c r="G49" s="42" t="s">
        <v>4</v>
      </c>
      <c r="H49" s="42" t="s">
        <v>13</v>
      </c>
      <c r="I49" s="42" t="s">
        <v>77</v>
      </c>
      <c r="J49" s="42" t="s">
        <v>78</v>
      </c>
      <c r="K49" s="42" t="s">
        <v>1</v>
      </c>
      <c r="L49" s="21" t="s">
        <v>79</v>
      </c>
    </row>
    <row r="50" spans="2:12" x14ac:dyDescent="0.25">
      <c r="B50" s="6" t="s">
        <v>56</v>
      </c>
      <c r="C50" s="8">
        <v>0</v>
      </c>
      <c r="D50" s="8">
        <v>1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9">
        <v>0</v>
      </c>
    </row>
    <row r="51" spans="2:12" x14ac:dyDescent="0.25">
      <c r="B51" s="6" t="s">
        <v>57</v>
      </c>
      <c r="C51" s="8">
        <v>0</v>
      </c>
      <c r="D51" s="8">
        <v>1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9">
        <v>0</v>
      </c>
    </row>
    <row r="52" spans="2:12" x14ac:dyDescent="0.25">
      <c r="B52" s="6" t="s">
        <v>58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1</v>
      </c>
      <c r="J52" s="8">
        <v>0</v>
      </c>
      <c r="K52" s="8">
        <v>0</v>
      </c>
      <c r="L52" s="9">
        <v>0</v>
      </c>
    </row>
    <row r="53" spans="2:12" x14ac:dyDescent="0.25">
      <c r="B53" s="6" t="s">
        <v>59</v>
      </c>
      <c r="C53" s="8">
        <v>0</v>
      </c>
      <c r="D53" s="8">
        <v>1</v>
      </c>
      <c r="E53" s="8">
        <v>1</v>
      </c>
      <c r="F53" s="8">
        <v>1</v>
      </c>
      <c r="G53" s="8">
        <v>0</v>
      </c>
      <c r="H53" s="8">
        <v>0</v>
      </c>
      <c r="I53" s="8">
        <v>1</v>
      </c>
      <c r="J53" s="8">
        <v>0</v>
      </c>
      <c r="K53" s="8">
        <v>0</v>
      </c>
      <c r="L53" s="9">
        <v>0</v>
      </c>
    </row>
    <row r="54" spans="2:12" x14ac:dyDescent="0.25">
      <c r="B54" s="6" t="s">
        <v>60</v>
      </c>
      <c r="C54" s="8">
        <v>0</v>
      </c>
      <c r="D54" s="8">
        <v>1</v>
      </c>
      <c r="E54" s="8">
        <v>1</v>
      </c>
      <c r="F54" s="8">
        <v>1</v>
      </c>
      <c r="G54" s="8">
        <v>0</v>
      </c>
      <c r="H54" s="8">
        <v>0</v>
      </c>
      <c r="I54" s="8">
        <v>1</v>
      </c>
      <c r="J54" s="8">
        <v>0</v>
      </c>
      <c r="K54" s="8">
        <v>0</v>
      </c>
      <c r="L54" s="9">
        <v>0</v>
      </c>
    </row>
    <row r="55" spans="2:12" x14ac:dyDescent="0.25">
      <c r="B55" s="6" t="s">
        <v>61</v>
      </c>
      <c r="C55" s="8">
        <v>0</v>
      </c>
      <c r="D55" s="8">
        <v>0</v>
      </c>
      <c r="E55" s="8">
        <v>1</v>
      </c>
      <c r="F55" s="8">
        <v>0</v>
      </c>
      <c r="G55" s="8">
        <v>0</v>
      </c>
      <c r="H55" s="8">
        <v>0</v>
      </c>
      <c r="I55" s="8">
        <v>1</v>
      </c>
      <c r="J55" s="8">
        <v>1</v>
      </c>
      <c r="K55" s="8">
        <v>0</v>
      </c>
      <c r="L55" s="9">
        <v>0</v>
      </c>
    </row>
    <row r="56" spans="2:12" x14ac:dyDescent="0.25">
      <c r="B56" s="6" t="s">
        <v>62</v>
      </c>
      <c r="C56" s="8">
        <v>0</v>
      </c>
      <c r="D56" s="8">
        <v>1</v>
      </c>
      <c r="E56" s="8">
        <v>1</v>
      </c>
      <c r="F56" s="8">
        <v>1</v>
      </c>
      <c r="G56" s="8">
        <v>0</v>
      </c>
      <c r="H56" s="8">
        <v>0</v>
      </c>
      <c r="I56" s="8">
        <v>1</v>
      </c>
      <c r="J56" s="8">
        <v>1</v>
      </c>
      <c r="K56" s="8">
        <v>0</v>
      </c>
      <c r="L56" s="9">
        <v>0</v>
      </c>
    </row>
    <row r="57" spans="2:12" x14ac:dyDescent="0.25">
      <c r="B57" s="6" t="s">
        <v>63</v>
      </c>
      <c r="C57" s="8">
        <v>0</v>
      </c>
      <c r="D57" s="8">
        <v>0</v>
      </c>
      <c r="E57" s="8">
        <v>1</v>
      </c>
      <c r="F57" s="8">
        <v>1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9">
        <v>0</v>
      </c>
    </row>
    <row r="58" spans="2:12" x14ac:dyDescent="0.25">
      <c r="B58" s="6" t="s">
        <v>64</v>
      </c>
      <c r="C58" s="8">
        <v>0</v>
      </c>
      <c r="D58" s="8">
        <v>1</v>
      </c>
      <c r="E58" s="8">
        <v>1</v>
      </c>
      <c r="F58" s="8">
        <v>1</v>
      </c>
      <c r="G58" s="8">
        <v>0</v>
      </c>
      <c r="H58" s="8">
        <v>0</v>
      </c>
      <c r="I58" s="8">
        <v>1</v>
      </c>
      <c r="J58" s="8">
        <v>1</v>
      </c>
      <c r="K58" s="8">
        <v>0</v>
      </c>
      <c r="L58" s="9">
        <v>0</v>
      </c>
    </row>
    <row r="59" spans="2:12" x14ac:dyDescent="0.25">
      <c r="B59" s="6" t="s">
        <v>65</v>
      </c>
      <c r="C59" s="8">
        <v>0</v>
      </c>
      <c r="D59" s="8">
        <v>1</v>
      </c>
      <c r="E59" s="8">
        <v>1</v>
      </c>
      <c r="F59" s="8">
        <v>1</v>
      </c>
      <c r="G59" s="8">
        <v>0</v>
      </c>
      <c r="H59" s="8">
        <v>0</v>
      </c>
      <c r="I59" s="8">
        <v>1</v>
      </c>
      <c r="J59" s="8">
        <v>1</v>
      </c>
      <c r="K59" s="8">
        <v>0</v>
      </c>
      <c r="L59" s="9">
        <v>0</v>
      </c>
    </row>
    <row r="60" spans="2:12" x14ac:dyDescent="0.25">
      <c r="B60" s="6" t="s">
        <v>66</v>
      </c>
      <c r="C60" s="8">
        <v>0</v>
      </c>
      <c r="D60" s="8">
        <v>0</v>
      </c>
      <c r="E60" s="8">
        <v>1</v>
      </c>
      <c r="F60" s="8">
        <v>0</v>
      </c>
      <c r="G60" s="8">
        <v>0</v>
      </c>
      <c r="H60" s="8">
        <v>0</v>
      </c>
      <c r="I60" s="8">
        <v>1</v>
      </c>
      <c r="J60" s="8">
        <v>1</v>
      </c>
      <c r="K60" s="8">
        <v>0</v>
      </c>
      <c r="L60" s="9">
        <v>0</v>
      </c>
    </row>
    <row r="61" spans="2:12" x14ac:dyDescent="0.25">
      <c r="B61" s="6" t="s">
        <v>67</v>
      </c>
      <c r="C61" s="8">
        <v>0</v>
      </c>
      <c r="D61" s="8">
        <v>1</v>
      </c>
      <c r="E61" s="8">
        <v>1</v>
      </c>
      <c r="F61" s="8">
        <v>1</v>
      </c>
      <c r="G61" s="8">
        <v>0</v>
      </c>
      <c r="H61" s="8">
        <v>0</v>
      </c>
      <c r="I61" s="8">
        <v>1</v>
      </c>
      <c r="J61" s="8">
        <v>1</v>
      </c>
      <c r="K61" s="8">
        <v>0</v>
      </c>
      <c r="L61" s="9">
        <v>0</v>
      </c>
    </row>
    <row r="62" spans="2:12" x14ac:dyDescent="0.25">
      <c r="B62" s="6" t="s">
        <v>68</v>
      </c>
      <c r="C62" s="8">
        <v>0</v>
      </c>
      <c r="D62" s="8">
        <v>1</v>
      </c>
      <c r="E62" s="8">
        <v>1</v>
      </c>
      <c r="F62" s="8">
        <v>1</v>
      </c>
      <c r="G62" s="8">
        <v>0</v>
      </c>
      <c r="H62" s="8">
        <v>0</v>
      </c>
      <c r="I62" s="8">
        <v>1</v>
      </c>
      <c r="J62" s="8">
        <v>0</v>
      </c>
      <c r="K62" s="8">
        <v>0</v>
      </c>
      <c r="L62" s="9">
        <v>0</v>
      </c>
    </row>
    <row r="63" spans="2:12" x14ac:dyDescent="0.25">
      <c r="B63" s="6" t="s">
        <v>69</v>
      </c>
      <c r="C63" s="8">
        <v>0</v>
      </c>
      <c r="D63" s="8">
        <v>0</v>
      </c>
      <c r="E63" s="8">
        <v>1</v>
      </c>
      <c r="F63" s="8">
        <v>0</v>
      </c>
      <c r="G63" s="8">
        <v>0</v>
      </c>
      <c r="H63" s="8">
        <v>0</v>
      </c>
      <c r="I63" s="8">
        <v>1</v>
      </c>
      <c r="J63" s="8">
        <v>1</v>
      </c>
      <c r="K63" s="8">
        <v>0</v>
      </c>
      <c r="L63" s="9">
        <v>0</v>
      </c>
    </row>
    <row r="64" spans="2:12" x14ac:dyDescent="0.25">
      <c r="B64" s="6" t="s">
        <v>70</v>
      </c>
      <c r="C64" s="8">
        <v>0</v>
      </c>
      <c r="D64" s="8">
        <v>1</v>
      </c>
      <c r="E64" s="8">
        <v>1</v>
      </c>
      <c r="F64" s="8">
        <v>1</v>
      </c>
      <c r="G64" s="8">
        <v>0</v>
      </c>
      <c r="H64" s="8">
        <v>0</v>
      </c>
      <c r="I64" s="8">
        <v>1</v>
      </c>
      <c r="J64" s="8">
        <v>1</v>
      </c>
      <c r="K64" s="8">
        <v>0</v>
      </c>
      <c r="L64" s="9">
        <v>0</v>
      </c>
    </row>
    <row r="65" spans="2:12" x14ac:dyDescent="0.25">
      <c r="B65" s="6" t="s">
        <v>71</v>
      </c>
      <c r="C65" s="8">
        <v>0</v>
      </c>
      <c r="D65" s="8">
        <v>1</v>
      </c>
      <c r="E65" s="8">
        <v>1</v>
      </c>
      <c r="F65" s="8">
        <v>1</v>
      </c>
      <c r="G65" s="8">
        <v>0</v>
      </c>
      <c r="H65" s="8">
        <v>0</v>
      </c>
      <c r="I65" s="8">
        <v>1</v>
      </c>
      <c r="J65" s="8">
        <v>1</v>
      </c>
      <c r="K65" s="8">
        <v>0</v>
      </c>
      <c r="L65" s="9">
        <v>0</v>
      </c>
    </row>
    <row r="66" spans="2:12" x14ac:dyDescent="0.25">
      <c r="B66" s="6" t="s">
        <v>72</v>
      </c>
      <c r="C66" s="8">
        <v>0</v>
      </c>
      <c r="D66" s="8">
        <v>1</v>
      </c>
      <c r="E66" s="8">
        <v>1</v>
      </c>
      <c r="F66" s="8">
        <v>0</v>
      </c>
      <c r="G66" s="8">
        <v>0</v>
      </c>
      <c r="H66" s="8">
        <v>0</v>
      </c>
      <c r="I66" s="8">
        <v>0</v>
      </c>
      <c r="J66" s="8">
        <v>1</v>
      </c>
      <c r="K66" s="8">
        <v>0</v>
      </c>
      <c r="L66" s="9">
        <v>0</v>
      </c>
    </row>
    <row r="67" spans="2:12" x14ac:dyDescent="0.25">
      <c r="B67" s="12" t="s">
        <v>73</v>
      </c>
      <c r="C67" s="32">
        <v>0</v>
      </c>
      <c r="D67" s="32">
        <v>1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3">
        <v>0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60FD-0211-4E5D-A7F3-BEA3017FF46C}">
  <dimension ref="A2:AG45"/>
  <sheetViews>
    <sheetView tabSelected="1" workbookViewId="0">
      <selection activeCell="L13" sqref="L13"/>
    </sheetView>
  </sheetViews>
  <sheetFormatPr defaultRowHeight="15.75" x14ac:dyDescent="0.25"/>
  <cols>
    <col min="1" max="1" width="18.625" style="5" bestFit="1" customWidth="1"/>
    <col min="2" max="2" width="14.125" style="61" bestFit="1" customWidth="1"/>
    <col min="3" max="3" width="15.875" style="61" bestFit="1" customWidth="1"/>
    <col min="4" max="4" width="13.5" style="61" bestFit="1" customWidth="1"/>
    <col min="5" max="5" width="21.375" style="61" bestFit="1" customWidth="1"/>
    <col min="6" max="6" width="8.25" style="61" bestFit="1" customWidth="1"/>
    <col min="7" max="7" width="6.375" style="61" customWidth="1"/>
    <col min="8" max="8" width="14" style="5" bestFit="1" customWidth="1"/>
    <col min="9" max="9" width="16.75" style="61" bestFit="1" customWidth="1"/>
    <col min="10" max="10" width="15.875" style="61" bestFit="1" customWidth="1"/>
    <col min="11" max="11" width="11.25" style="61" bestFit="1" customWidth="1"/>
    <col min="12" max="12" width="5.875" style="61" bestFit="1" customWidth="1"/>
    <col min="13" max="13" width="14.125" style="61" bestFit="1" customWidth="1"/>
    <col min="14" max="14" width="6.375" style="61" customWidth="1"/>
    <col min="15" max="15" width="10" style="61" bestFit="1" customWidth="1"/>
    <col min="16" max="16" width="7.375" style="61" bestFit="1" customWidth="1"/>
    <col min="17" max="17" width="9.75" style="61" bestFit="1" customWidth="1"/>
    <col min="18" max="18" width="8.5" bestFit="1" customWidth="1"/>
    <col min="19" max="19" width="6.875" customWidth="1"/>
    <col min="20" max="20" width="15" bestFit="1" customWidth="1"/>
    <col min="21" max="21" width="43.375" bestFit="1" customWidth="1"/>
    <col min="22" max="22" width="7" bestFit="1" customWidth="1"/>
    <col min="24" max="24" width="15.875" customWidth="1"/>
    <col min="25" max="25" width="17" bestFit="1" customWidth="1"/>
    <col min="26" max="26" width="11.25" customWidth="1"/>
    <col min="27" max="27" width="9.75" customWidth="1"/>
    <col min="29" max="29" width="1.875" bestFit="1" customWidth="1"/>
    <col min="30" max="30" width="37" bestFit="1" customWidth="1"/>
    <col min="31" max="31" width="0" hidden="1" customWidth="1"/>
    <col min="32" max="32" width="16.75" hidden="1" customWidth="1"/>
    <col min="33" max="33" width="12.375" bestFit="1" customWidth="1"/>
  </cols>
  <sheetData>
    <row r="2" spans="1:33" ht="18.75" x14ac:dyDescent="0.3">
      <c r="A2" s="82" t="s">
        <v>123</v>
      </c>
      <c r="B2" s="82"/>
      <c r="C2" s="82"/>
      <c r="D2" s="82"/>
      <c r="E2" s="82"/>
      <c r="F2" s="82"/>
      <c r="H2" s="82" t="s">
        <v>98</v>
      </c>
      <c r="I2" s="82"/>
      <c r="J2" s="82"/>
      <c r="K2" s="82"/>
      <c r="L2" s="82"/>
      <c r="M2" s="82"/>
      <c r="O2" s="82" t="s">
        <v>103</v>
      </c>
      <c r="P2" s="82"/>
      <c r="Q2" s="82"/>
      <c r="R2" s="82"/>
      <c r="T2" s="82" t="s">
        <v>83</v>
      </c>
      <c r="U2" s="82"/>
      <c r="V2" s="82"/>
      <c r="X2" s="82" t="s">
        <v>91</v>
      </c>
      <c r="Y2" s="82"/>
      <c r="Z2" s="82"/>
      <c r="AA2" s="82"/>
    </row>
    <row r="3" spans="1:33" x14ac:dyDescent="0.25">
      <c r="A3" s="5" t="s">
        <v>119</v>
      </c>
      <c r="B3" s="61" t="s">
        <v>93</v>
      </c>
      <c r="C3" s="61" t="s">
        <v>94</v>
      </c>
      <c r="D3" s="61" t="s">
        <v>95</v>
      </c>
      <c r="E3" s="61" t="s">
        <v>96</v>
      </c>
      <c r="F3" s="61" t="s">
        <v>97</v>
      </c>
      <c r="H3" s="5" t="s">
        <v>113</v>
      </c>
      <c r="I3" s="61" t="s">
        <v>98</v>
      </c>
      <c r="J3" s="61" t="s">
        <v>99</v>
      </c>
      <c r="K3" s="61" t="s">
        <v>135</v>
      </c>
      <c r="L3" s="61" t="s">
        <v>103</v>
      </c>
      <c r="M3" s="61" t="s">
        <v>119</v>
      </c>
      <c r="O3" s="61" t="s">
        <v>100</v>
      </c>
      <c r="P3" s="61" t="s">
        <v>101</v>
      </c>
      <c r="Q3" s="61" t="s">
        <v>102</v>
      </c>
      <c r="R3" s="61" t="s">
        <v>103</v>
      </c>
      <c r="T3" t="s">
        <v>177</v>
      </c>
      <c r="U3" t="s">
        <v>83</v>
      </c>
      <c r="V3" t="s">
        <v>113</v>
      </c>
      <c r="X3" s="38" t="s">
        <v>176</v>
      </c>
      <c r="Y3" s="38" t="s">
        <v>177</v>
      </c>
      <c r="Z3" s="38" t="s">
        <v>178</v>
      </c>
      <c r="AA3" s="75" t="s">
        <v>88</v>
      </c>
      <c r="AC3">
        <v>1</v>
      </c>
      <c r="AD3" t="str">
        <f>VLOOKUP(Y4,Table15[],2)</f>
        <v>Naked Tenders without Grill Seasoning</v>
      </c>
      <c r="AE3">
        <f>VLOOKUP(Y4,Table15[],3)</f>
        <v>1</v>
      </c>
      <c r="AF3" t="str">
        <f>VLOOKUP(AE3,Table6[],2)</f>
        <v>Buffalo Wild Wings</v>
      </c>
      <c r="AG3" t="str">
        <f>VLOOKUP(Z4,Table317[],2)</f>
        <v>Grilled</v>
      </c>
    </row>
    <row r="4" spans="1:33" x14ac:dyDescent="0.25">
      <c r="A4" s="5">
        <v>1</v>
      </c>
      <c r="B4" s="61" t="s">
        <v>104</v>
      </c>
      <c r="C4" s="61" t="s">
        <v>105</v>
      </c>
      <c r="D4" s="61" t="s">
        <v>106</v>
      </c>
      <c r="E4" s="79" t="s">
        <v>107</v>
      </c>
      <c r="F4" s="61" t="b">
        <v>1</v>
      </c>
      <c r="H4" s="5">
        <v>1</v>
      </c>
      <c r="I4" s="61" t="s">
        <v>112</v>
      </c>
      <c r="J4" s="61" t="s">
        <v>108</v>
      </c>
      <c r="K4" s="77" t="s">
        <v>138</v>
      </c>
      <c r="L4" s="61">
        <v>10001</v>
      </c>
      <c r="M4" s="5">
        <v>1</v>
      </c>
      <c r="O4" s="61" t="s">
        <v>110</v>
      </c>
      <c r="P4" s="5" t="s">
        <v>109</v>
      </c>
      <c r="Q4" s="5" t="s">
        <v>111</v>
      </c>
      <c r="R4" s="61">
        <v>10001</v>
      </c>
      <c r="T4" s="35">
        <v>1</v>
      </c>
      <c r="U4" s="73" t="s">
        <v>47</v>
      </c>
      <c r="V4" s="38">
        <v>1</v>
      </c>
      <c r="X4" s="5">
        <v>1</v>
      </c>
      <c r="Y4" s="35">
        <v>4</v>
      </c>
      <c r="Z4" s="38">
        <v>1</v>
      </c>
      <c r="AA4" s="75">
        <v>1</v>
      </c>
      <c r="AC4">
        <v>2</v>
      </c>
      <c r="AD4" t="str">
        <f>VLOOKUP(Y5,Table15[],2)</f>
        <v>Naked Tenders with Grill Seasoning Applied</v>
      </c>
      <c r="AE4">
        <f>VLOOKUP(Y5,Table15[],3)</f>
        <v>1</v>
      </c>
      <c r="AF4" t="str">
        <f>VLOOKUP(AE4,Table6[],2)</f>
        <v>Buffalo Wild Wings</v>
      </c>
      <c r="AG4" t="str">
        <f>VLOOKUP(Z5,Table317[],2)</f>
        <v>Grilled</v>
      </c>
    </row>
    <row r="5" spans="1:33" x14ac:dyDescent="0.25">
      <c r="A5" s="5">
        <v>2</v>
      </c>
      <c r="B5" s="61" t="s">
        <v>115</v>
      </c>
      <c r="C5" s="61" t="s">
        <v>116</v>
      </c>
      <c r="D5" s="61" t="s">
        <v>117</v>
      </c>
      <c r="E5" s="79" t="s">
        <v>118</v>
      </c>
      <c r="F5" s="61" t="b">
        <v>1</v>
      </c>
      <c r="H5" s="5">
        <v>2</v>
      </c>
      <c r="I5" s="61" t="s">
        <v>112</v>
      </c>
      <c r="J5" s="61" t="s">
        <v>114</v>
      </c>
      <c r="K5" s="77" t="s">
        <v>138</v>
      </c>
      <c r="L5" s="61">
        <v>10002</v>
      </c>
      <c r="M5" s="5">
        <v>1</v>
      </c>
      <c r="O5" s="61" t="s">
        <v>110</v>
      </c>
      <c r="P5" s="5" t="s">
        <v>109</v>
      </c>
      <c r="Q5" s="5" t="s">
        <v>111</v>
      </c>
      <c r="R5" s="61">
        <v>10002</v>
      </c>
      <c r="T5" s="35">
        <v>2</v>
      </c>
      <c r="U5" s="73" t="s">
        <v>48</v>
      </c>
      <c r="V5" s="38">
        <v>1</v>
      </c>
      <c r="X5" s="5">
        <v>2</v>
      </c>
      <c r="Y5" s="35">
        <v>5</v>
      </c>
      <c r="Z5" s="38">
        <v>1</v>
      </c>
      <c r="AA5" s="75">
        <v>1</v>
      </c>
      <c r="AC5">
        <v>3</v>
      </c>
      <c r="AD5" t="str">
        <f>VLOOKUP(Y6,Table15[],2)</f>
        <v>Crispy Chicken Tenders</v>
      </c>
      <c r="AE5">
        <f>VLOOKUP(Y6,Table15[],3)</f>
        <v>2</v>
      </c>
      <c r="AF5" t="str">
        <f>VLOOKUP(AE5,Table6[],2)</f>
        <v>Buffalo Wild Wings</v>
      </c>
      <c r="AG5" t="str">
        <f>VLOOKUP(Z6,Table317[],2)</f>
        <v>Fried</v>
      </c>
    </row>
    <row r="6" spans="1:33" x14ac:dyDescent="0.25">
      <c r="A6" s="5">
        <v>3</v>
      </c>
      <c r="B6" s="61" t="s">
        <v>124</v>
      </c>
      <c r="C6" s="61" t="s">
        <v>125</v>
      </c>
      <c r="D6" s="61" t="s">
        <v>126</v>
      </c>
      <c r="E6" s="79" t="s">
        <v>127</v>
      </c>
      <c r="F6" s="61" t="b">
        <v>1</v>
      </c>
      <c r="H6" s="5">
        <v>3</v>
      </c>
      <c r="I6" s="61" t="s">
        <v>120</v>
      </c>
      <c r="J6" s="61" t="s">
        <v>121</v>
      </c>
      <c r="K6" s="77" t="s">
        <v>138</v>
      </c>
      <c r="L6" s="61">
        <v>11375</v>
      </c>
      <c r="M6" s="5">
        <v>2</v>
      </c>
      <c r="O6" s="61" t="s">
        <v>122</v>
      </c>
      <c r="P6" s="5" t="s">
        <v>109</v>
      </c>
      <c r="Q6" s="5" t="s">
        <v>111</v>
      </c>
      <c r="R6" s="61">
        <v>11375</v>
      </c>
      <c r="T6" s="35">
        <v>3</v>
      </c>
      <c r="U6" s="73" t="s">
        <v>49</v>
      </c>
      <c r="V6" s="38">
        <v>1</v>
      </c>
      <c r="X6" s="5">
        <v>3</v>
      </c>
      <c r="Y6" s="35">
        <v>6</v>
      </c>
      <c r="Z6" s="38">
        <v>2</v>
      </c>
      <c r="AA6" s="75">
        <v>1</v>
      </c>
      <c r="AC6">
        <v>4</v>
      </c>
      <c r="AD6" t="str">
        <f>VLOOKUP(Y7,Table15[],2)</f>
        <v>Buffalo Mac and Cheese</v>
      </c>
      <c r="AE6">
        <f>VLOOKUP(Y7,Table15[],3)</f>
        <v>2</v>
      </c>
      <c r="AF6" t="str">
        <f>VLOOKUP(AE6,Table6[],2)</f>
        <v>Buffalo Wild Wings</v>
      </c>
      <c r="AG6" t="str">
        <f>VLOOKUP(Z7,Table317[],2)</f>
        <v>Grilled</v>
      </c>
    </row>
    <row r="7" spans="1:33" x14ac:dyDescent="0.25">
      <c r="A7" s="5">
        <v>4</v>
      </c>
      <c r="B7" s="61" t="s">
        <v>26</v>
      </c>
      <c r="C7" s="61" t="s">
        <v>128</v>
      </c>
      <c r="D7" s="61" t="s">
        <v>129</v>
      </c>
      <c r="E7" s="79" t="s">
        <v>130</v>
      </c>
      <c r="F7" s="61" t="b">
        <v>1</v>
      </c>
      <c r="H7" s="5">
        <v>4</v>
      </c>
      <c r="I7" s="61" t="s">
        <v>131</v>
      </c>
      <c r="J7" s="61" t="s">
        <v>121</v>
      </c>
      <c r="K7" s="77" t="s">
        <v>138</v>
      </c>
      <c r="L7" s="61">
        <v>11375</v>
      </c>
      <c r="M7" s="5">
        <v>3</v>
      </c>
      <c r="T7" s="35">
        <v>4</v>
      </c>
      <c r="U7" s="73" t="s">
        <v>51</v>
      </c>
      <c r="V7" s="38">
        <v>1</v>
      </c>
      <c r="X7" s="5">
        <v>4</v>
      </c>
      <c r="Y7" s="35">
        <v>7</v>
      </c>
      <c r="Z7" s="38">
        <v>1</v>
      </c>
      <c r="AA7" s="75">
        <v>2</v>
      </c>
      <c r="AC7">
        <v>5</v>
      </c>
      <c r="AD7" t="str">
        <f>VLOOKUP(Y8,Table15[],2)</f>
        <v>Buffalo Mac and Cheese</v>
      </c>
      <c r="AE7">
        <f>VLOOKUP(Y8,Table15[],3)</f>
        <v>2</v>
      </c>
      <c r="AF7" t="str">
        <f>VLOOKUP(AE7,Table6[],2)</f>
        <v>Buffalo Wild Wings</v>
      </c>
      <c r="AG7" t="str">
        <f>VLOOKUP(Z8,Table317[],2)</f>
        <v>Soy</v>
      </c>
    </row>
    <row r="8" spans="1:33" x14ac:dyDescent="0.25">
      <c r="E8" s="79"/>
      <c r="H8" s="5">
        <v>5</v>
      </c>
      <c r="I8" s="61" t="s">
        <v>132</v>
      </c>
      <c r="J8" s="61" t="s">
        <v>121</v>
      </c>
      <c r="K8" s="77" t="s">
        <v>138</v>
      </c>
      <c r="L8" s="61">
        <v>11375</v>
      </c>
      <c r="M8" s="5">
        <v>4</v>
      </c>
      <c r="T8" s="35">
        <v>5</v>
      </c>
      <c r="U8" s="73" t="s">
        <v>52</v>
      </c>
      <c r="V8" s="38">
        <v>1</v>
      </c>
      <c r="X8" s="5">
        <v>8</v>
      </c>
      <c r="Y8" s="76">
        <v>7</v>
      </c>
      <c r="Z8" s="38">
        <v>8</v>
      </c>
      <c r="AA8" s="75">
        <v>2</v>
      </c>
      <c r="AC8">
        <v>6</v>
      </c>
      <c r="AD8" t="str">
        <f>VLOOKUP(Y9,Table15[],2)</f>
        <v>Street Tacos</v>
      </c>
      <c r="AE8">
        <f>VLOOKUP(Y9,Table15[],3)</f>
        <v>3</v>
      </c>
      <c r="AF8" t="str">
        <f>VLOOKUP(AE8,Table6[],2)</f>
        <v>Keuka</v>
      </c>
      <c r="AG8" t="str">
        <f>VLOOKUP(Z9,Table317[],2)</f>
        <v>Fried</v>
      </c>
    </row>
    <row r="9" spans="1:33" ht="18.75" x14ac:dyDescent="0.3">
      <c r="A9" s="82" t="s">
        <v>134</v>
      </c>
      <c r="B9" s="82"/>
      <c r="C9" s="82"/>
      <c r="D9" s="82"/>
      <c r="E9" s="82"/>
      <c r="T9" s="35">
        <v>6</v>
      </c>
      <c r="U9" s="73" t="s">
        <v>53</v>
      </c>
      <c r="V9" s="38">
        <v>2</v>
      </c>
      <c r="X9" s="5">
        <v>5</v>
      </c>
      <c r="Y9" s="76">
        <v>15</v>
      </c>
      <c r="Z9" s="38">
        <v>2</v>
      </c>
      <c r="AA9" s="75">
        <v>2</v>
      </c>
      <c r="AC9">
        <v>7</v>
      </c>
      <c r="AD9" t="str">
        <f>VLOOKUP(Y10,Table15[],2)</f>
        <v>Cheese Curds</v>
      </c>
      <c r="AE9">
        <f>VLOOKUP(Y10,Table15[],3)</f>
        <v>4</v>
      </c>
      <c r="AF9" t="str">
        <f>VLOOKUP(AE9,Table6[],2)</f>
        <v>Grahns Shop</v>
      </c>
      <c r="AG9" t="str">
        <f>VLOOKUP(Z10,Table317[],2)</f>
        <v>Wheat/Gluten</v>
      </c>
    </row>
    <row r="10" spans="1:33" ht="18.75" x14ac:dyDescent="0.3">
      <c r="A10" s="5" t="s">
        <v>133</v>
      </c>
      <c r="B10" s="61" t="s">
        <v>119</v>
      </c>
      <c r="C10" s="61" t="s">
        <v>99</v>
      </c>
      <c r="D10" s="61" t="s">
        <v>135</v>
      </c>
      <c r="E10" s="61" t="s">
        <v>103</v>
      </c>
      <c r="H10" s="82" t="s">
        <v>90</v>
      </c>
      <c r="I10" s="82"/>
      <c r="R10" s="61"/>
      <c r="T10" s="35">
        <v>7</v>
      </c>
      <c r="U10" s="73" t="s">
        <v>54</v>
      </c>
      <c r="V10" s="38">
        <v>2</v>
      </c>
      <c r="X10" s="5">
        <v>7</v>
      </c>
      <c r="Y10" s="76">
        <v>20</v>
      </c>
      <c r="Z10" s="38">
        <v>7</v>
      </c>
      <c r="AA10" s="75">
        <v>2</v>
      </c>
      <c r="AC10">
        <v>8</v>
      </c>
      <c r="AD10" t="str">
        <f>VLOOKUP(Y11,Table15[],2)</f>
        <v>Chicken Quesadilla</v>
      </c>
      <c r="AE10">
        <f>VLOOKUP(Y11,Table15[],3)</f>
        <v>5</v>
      </c>
      <c r="AF10" t="str">
        <f>VLOOKUP(AE10,Table6[],2)</f>
        <v>Danielle Bakery</v>
      </c>
      <c r="AG10" t="str">
        <f>VLOOKUP(Z11,Table317[],2)</f>
        <v>Milk</v>
      </c>
    </row>
    <row r="11" spans="1:33" x14ac:dyDescent="0.25">
      <c r="A11" s="5">
        <v>1</v>
      </c>
      <c r="B11" s="5">
        <v>1</v>
      </c>
      <c r="C11" s="80" t="s">
        <v>108</v>
      </c>
      <c r="D11" s="77">
        <v>111</v>
      </c>
      <c r="E11" s="72">
        <v>10001</v>
      </c>
      <c r="H11" s="38" t="s">
        <v>178</v>
      </c>
      <c r="I11" s="70" t="s">
        <v>90</v>
      </c>
      <c r="R11" s="61"/>
      <c r="T11" s="35">
        <v>8</v>
      </c>
      <c r="U11" s="73" t="s">
        <v>56</v>
      </c>
      <c r="V11" s="38">
        <v>2</v>
      </c>
      <c r="X11" s="5">
        <v>6</v>
      </c>
      <c r="Y11" s="76">
        <v>21</v>
      </c>
      <c r="Z11" s="38">
        <v>3</v>
      </c>
      <c r="AA11" s="75">
        <v>2</v>
      </c>
    </row>
    <row r="12" spans="1:33" x14ac:dyDescent="0.25">
      <c r="A12" s="5">
        <v>2</v>
      </c>
      <c r="B12" s="5">
        <v>2</v>
      </c>
      <c r="C12" s="80" t="s">
        <v>121</v>
      </c>
      <c r="D12" s="77" t="s">
        <v>137</v>
      </c>
      <c r="E12" s="72">
        <v>11375</v>
      </c>
      <c r="H12" s="5">
        <v>1</v>
      </c>
      <c r="I12" s="38" t="s">
        <v>74</v>
      </c>
      <c r="R12" s="61"/>
      <c r="T12" s="35">
        <v>9</v>
      </c>
      <c r="U12" s="73" t="s">
        <v>57</v>
      </c>
      <c r="V12" s="38">
        <v>2</v>
      </c>
    </row>
    <row r="13" spans="1:33" x14ac:dyDescent="0.25">
      <c r="A13" s="5">
        <v>3</v>
      </c>
      <c r="B13" s="5">
        <v>3</v>
      </c>
      <c r="C13" s="80" t="s">
        <v>121</v>
      </c>
      <c r="D13" s="77" t="s">
        <v>136</v>
      </c>
      <c r="E13" s="72">
        <v>11375</v>
      </c>
      <c r="H13" s="5">
        <v>2</v>
      </c>
      <c r="I13" s="38" t="s">
        <v>75</v>
      </c>
      <c r="R13" s="61"/>
      <c r="T13" s="35">
        <v>10</v>
      </c>
      <c r="U13" s="73" t="s">
        <v>58</v>
      </c>
      <c r="V13" s="38">
        <v>2</v>
      </c>
    </row>
    <row r="14" spans="1:33" x14ac:dyDescent="0.25">
      <c r="A14" s="5">
        <v>4</v>
      </c>
      <c r="B14" s="5">
        <v>4</v>
      </c>
      <c r="C14" s="81" t="s">
        <v>121</v>
      </c>
      <c r="D14" s="78" t="s">
        <v>136</v>
      </c>
      <c r="E14" s="71">
        <v>11375</v>
      </c>
      <c r="H14" s="5">
        <v>3</v>
      </c>
      <c r="I14" s="38" t="s">
        <v>76</v>
      </c>
      <c r="R14" s="61"/>
      <c r="T14" s="35">
        <v>11</v>
      </c>
      <c r="U14" s="73" t="s">
        <v>59</v>
      </c>
      <c r="V14" s="38">
        <v>3</v>
      </c>
    </row>
    <row r="15" spans="1:33" x14ac:dyDescent="0.25">
      <c r="H15" s="5">
        <v>4</v>
      </c>
      <c r="I15" s="38" t="s">
        <v>80</v>
      </c>
      <c r="T15" s="35">
        <v>12</v>
      </c>
      <c r="U15" s="73" t="s">
        <v>60</v>
      </c>
      <c r="V15" s="38">
        <v>3</v>
      </c>
    </row>
    <row r="16" spans="1:33" ht="18.75" x14ac:dyDescent="0.3">
      <c r="A16" s="83" t="s">
        <v>30</v>
      </c>
      <c r="B16" s="83"/>
      <c r="C16" s="83"/>
      <c r="D16" s="83"/>
      <c r="E16" s="83"/>
      <c r="F16" s="83"/>
      <c r="H16" s="5">
        <v>5</v>
      </c>
      <c r="I16" s="38" t="s">
        <v>4</v>
      </c>
      <c r="T16" s="35">
        <v>13</v>
      </c>
      <c r="U16" s="73" t="s">
        <v>61</v>
      </c>
      <c r="V16" s="38">
        <v>3</v>
      </c>
    </row>
    <row r="17" spans="1:22" x14ac:dyDescent="0.25">
      <c r="A17" s="84" t="s">
        <v>157</v>
      </c>
      <c r="B17" s="85" t="s">
        <v>93</v>
      </c>
      <c r="C17" s="85" t="s">
        <v>94</v>
      </c>
      <c r="D17" s="85" t="s">
        <v>95</v>
      </c>
      <c r="E17" s="85" t="s">
        <v>96</v>
      </c>
      <c r="F17" s="86" t="s">
        <v>97</v>
      </c>
      <c r="H17" s="5">
        <v>6</v>
      </c>
      <c r="I17" s="38" t="s">
        <v>13</v>
      </c>
      <c r="N17"/>
      <c r="T17" s="35">
        <v>14</v>
      </c>
      <c r="U17" s="73" t="s">
        <v>62</v>
      </c>
      <c r="V17" s="38">
        <v>3</v>
      </c>
    </row>
    <row r="18" spans="1:22" x14ac:dyDescent="0.25">
      <c r="A18" s="5">
        <v>1</v>
      </c>
      <c r="B18" s="61" t="s">
        <v>139</v>
      </c>
      <c r="C18" s="61" t="s">
        <v>140</v>
      </c>
      <c r="D18" s="61" t="s">
        <v>147</v>
      </c>
      <c r="E18" s="79" t="s">
        <v>151</v>
      </c>
      <c r="F18" s="61" t="b">
        <v>1</v>
      </c>
      <c r="H18" s="5">
        <v>7</v>
      </c>
      <c r="I18" s="38" t="s">
        <v>77</v>
      </c>
      <c r="N18"/>
      <c r="T18" s="35">
        <v>15</v>
      </c>
      <c r="U18" s="73" t="s">
        <v>63</v>
      </c>
      <c r="V18" s="38">
        <v>3</v>
      </c>
    </row>
    <row r="19" spans="1:22" x14ac:dyDescent="0.25">
      <c r="A19" s="5">
        <v>2</v>
      </c>
      <c r="B19" s="61" t="s">
        <v>141</v>
      </c>
      <c r="C19" s="61" t="s">
        <v>142</v>
      </c>
      <c r="D19" s="61" t="s">
        <v>148</v>
      </c>
      <c r="E19" s="79" t="s">
        <v>152</v>
      </c>
      <c r="F19" s="61" t="b">
        <v>1</v>
      </c>
      <c r="H19" s="5">
        <v>8</v>
      </c>
      <c r="I19" s="38" t="s">
        <v>78</v>
      </c>
      <c r="N19"/>
      <c r="T19" s="35">
        <v>16</v>
      </c>
      <c r="U19" s="73" t="s">
        <v>64</v>
      </c>
      <c r="V19" s="38">
        <v>4</v>
      </c>
    </row>
    <row r="20" spans="1:22" x14ac:dyDescent="0.25">
      <c r="A20" s="5">
        <v>3</v>
      </c>
      <c r="B20" s="61" t="s">
        <v>143</v>
      </c>
      <c r="C20" s="61" t="s">
        <v>144</v>
      </c>
      <c r="D20" s="61" t="s">
        <v>149</v>
      </c>
      <c r="E20" s="79" t="s">
        <v>153</v>
      </c>
      <c r="F20" s="61" t="b">
        <v>1</v>
      </c>
      <c r="H20" s="5">
        <v>9</v>
      </c>
      <c r="I20" s="38" t="s">
        <v>1</v>
      </c>
      <c r="T20" s="35">
        <v>17</v>
      </c>
      <c r="U20" s="73" t="s">
        <v>65</v>
      </c>
      <c r="V20" s="38">
        <v>4</v>
      </c>
    </row>
    <row r="21" spans="1:22" x14ac:dyDescent="0.25">
      <c r="A21" s="5">
        <v>4</v>
      </c>
      <c r="B21" s="61" t="s">
        <v>145</v>
      </c>
      <c r="C21" s="61" t="s">
        <v>146</v>
      </c>
      <c r="D21" s="61" t="s">
        <v>150</v>
      </c>
      <c r="E21" s="79" t="s">
        <v>154</v>
      </c>
      <c r="F21" s="61" t="b">
        <v>1</v>
      </c>
      <c r="H21" s="5">
        <v>10</v>
      </c>
      <c r="I21" s="38" t="s">
        <v>79</v>
      </c>
      <c r="T21" s="35">
        <v>18</v>
      </c>
      <c r="U21" s="73" t="s">
        <v>66</v>
      </c>
      <c r="V21" s="38">
        <v>4</v>
      </c>
    </row>
    <row r="22" spans="1:22" x14ac:dyDescent="0.25">
      <c r="A22" s="5">
        <v>5</v>
      </c>
      <c r="B22" s="61" t="s">
        <v>25</v>
      </c>
      <c r="C22" s="61" t="s">
        <v>169</v>
      </c>
      <c r="D22" s="61" t="s">
        <v>171</v>
      </c>
      <c r="E22" s="79" t="s">
        <v>174</v>
      </c>
      <c r="F22" s="61" t="b">
        <v>1</v>
      </c>
      <c r="H22" s="5">
        <v>11</v>
      </c>
      <c r="I22" s="68" t="s">
        <v>2</v>
      </c>
      <c r="T22" s="35">
        <v>19</v>
      </c>
      <c r="U22" s="73" t="s">
        <v>67</v>
      </c>
      <c r="V22" s="38">
        <v>4</v>
      </c>
    </row>
    <row r="23" spans="1:22" x14ac:dyDescent="0.25">
      <c r="A23" s="5">
        <v>6</v>
      </c>
      <c r="B23" s="61" t="s">
        <v>26</v>
      </c>
      <c r="C23" s="61" t="s">
        <v>169</v>
      </c>
      <c r="D23" s="61" t="s">
        <v>172</v>
      </c>
      <c r="E23" s="79" t="s">
        <v>175</v>
      </c>
      <c r="F23" s="61" t="b">
        <v>1</v>
      </c>
      <c r="H23" s="5">
        <v>12</v>
      </c>
      <c r="I23" s="68" t="s">
        <v>5</v>
      </c>
      <c r="T23" s="35">
        <v>20</v>
      </c>
      <c r="U23" s="73" t="s">
        <v>68</v>
      </c>
      <c r="V23" s="38">
        <v>4</v>
      </c>
    </row>
    <row r="24" spans="1:22" x14ac:dyDescent="0.25">
      <c r="A24" s="5">
        <v>7</v>
      </c>
      <c r="B24" s="61" t="s">
        <v>27</v>
      </c>
      <c r="C24" s="61" t="s">
        <v>169</v>
      </c>
      <c r="D24" s="61" t="s">
        <v>173</v>
      </c>
      <c r="E24" s="79" t="s">
        <v>170</v>
      </c>
      <c r="F24" s="61" t="b">
        <v>1</v>
      </c>
      <c r="H24" s="5">
        <v>13</v>
      </c>
      <c r="I24" s="68" t="s">
        <v>7</v>
      </c>
      <c r="T24" s="35">
        <v>21</v>
      </c>
      <c r="U24" s="73" t="s">
        <v>69</v>
      </c>
      <c r="V24" s="38">
        <v>5</v>
      </c>
    </row>
    <row r="25" spans="1:22" x14ac:dyDescent="0.25">
      <c r="E25" s="79"/>
      <c r="H25" s="5">
        <v>14</v>
      </c>
      <c r="I25" s="68" t="s">
        <v>8</v>
      </c>
      <c r="T25" s="35">
        <v>22</v>
      </c>
      <c r="U25" s="73" t="s">
        <v>70</v>
      </c>
      <c r="V25" s="38">
        <v>5</v>
      </c>
    </row>
    <row r="26" spans="1:22" ht="18.75" x14ac:dyDescent="0.3">
      <c r="A26" s="82" t="s">
        <v>155</v>
      </c>
      <c r="B26" s="82"/>
      <c r="C26" s="82"/>
      <c r="D26" s="82"/>
      <c r="E26" s="82"/>
      <c r="H26" s="5">
        <v>15</v>
      </c>
      <c r="I26" s="68" t="s">
        <v>9</v>
      </c>
      <c r="T26" s="35">
        <v>23</v>
      </c>
      <c r="U26" s="73" t="s">
        <v>71</v>
      </c>
      <c r="V26" s="38">
        <v>5</v>
      </c>
    </row>
    <row r="27" spans="1:22" x14ac:dyDescent="0.25">
      <c r="A27" s="5" t="s">
        <v>156</v>
      </c>
      <c r="B27" s="61" t="s">
        <v>157</v>
      </c>
      <c r="C27" s="61" t="s">
        <v>99</v>
      </c>
      <c r="D27" s="61" t="s">
        <v>135</v>
      </c>
      <c r="E27" s="61" t="s">
        <v>103</v>
      </c>
      <c r="H27" s="5">
        <v>16</v>
      </c>
      <c r="I27" s="68" t="s">
        <v>10</v>
      </c>
      <c r="T27" s="35">
        <v>24</v>
      </c>
      <c r="U27" s="73" t="s">
        <v>72</v>
      </c>
      <c r="V27" s="38">
        <v>5</v>
      </c>
    </row>
    <row r="28" spans="1:22" x14ac:dyDescent="0.25">
      <c r="A28" s="5">
        <v>1</v>
      </c>
      <c r="B28" s="5">
        <v>1</v>
      </c>
      <c r="C28" s="80" t="s">
        <v>108</v>
      </c>
      <c r="D28" s="77">
        <v>111</v>
      </c>
      <c r="E28" s="72">
        <v>10001</v>
      </c>
      <c r="H28" s="5">
        <v>17</v>
      </c>
      <c r="I28" s="68" t="s">
        <v>11</v>
      </c>
      <c r="T28" s="35">
        <v>25</v>
      </c>
      <c r="U28" s="73" t="s">
        <v>73</v>
      </c>
      <c r="V28" s="38">
        <v>5</v>
      </c>
    </row>
    <row r="29" spans="1:22" x14ac:dyDescent="0.25">
      <c r="A29" s="5">
        <v>2</v>
      </c>
      <c r="B29" s="5">
        <v>2</v>
      </c>
      <c r="C29" s="80" t="s">
        <v>121</v>
      </c>
      <c r="D29" s="77" t="s">
        <v>137</v>
      </c>
      <c r="E29" s="72">
        <v>11375</v>
      </c>
      <c r="H29" s="5">
        <v>18</v>
      </c>
      <c r="I29" s="68" t="s">
        <v>12</v>
      </c>
    </row>
    <row r="30" spans="1:22" x14ac:dyDescent="0.25">
      <c r="A30" s="5">
        <v>3</v>
      </c>
      <c r="B30" s="5">
        <v>3</v>
      </c>
      <c r="C30" s="80" t="s">
        <v>121</v>
      </c>
      <c r="D30" s="77" t="s">
        <v>136</v>
      </c>
      <c r="E30" s="72">
        <v>11375</v>
      </c>
      <c r="H30" s="5">
        <v>19</v>
      </c>
      <c r="I30" s="68" t="s">
        <v>13</v>
      </c>
    </row>
    <row r="31" spans="1:22" x14ac:dyDescent="0.25">
      <c r="A31" s="5">
        <v>4</v>
      </c>
      <c r="B31" s="5">
        <v>4</v>
      </c>
      <c r="C31" s="81" t="s">
        <v>121</v>
      </c>
      <c r="D31" s="78" t="s">
        <v>136</v>
      </c>
      <c r="E31" s="71">
        <v>11375</v>
      </c>
      <c r="H31" s="5">
        <v>20</v>
      </c>
      <c r="I31" s="68" t="s">
        <v>14</v>
      </c>
    </row>
    <row r="32" spans="1:22" x14ac:dyDescent="0.25">
      <c r="H32" s="5">
        <v>21</v>
      </c>
      <c r="I32" s="68" t="s">
        <v>16</v>
      </c>
    </row>
    <row r="33" spans="1:9" ht="18.75" x14ac:dyDescent="0.3">
      <c r="A33" s="82" t="s">
        <v>166</v>
      </c>
      <c r="B33" s="82"/>
      <c r="C33" s="82"/>
      <c r="D33" s="82"/>
      <c r="E33" s="82"/>
      <c r="H33" s="5">
        <v>22</v>
      </c>
      <c r="I33" s="68" t="s">
        <v>17</v>
      </c>
    </row>
    <row r="34" spans="1:9" x14ac:dyDescent="0.25">
      <c r="A34" s="5" t="s">
        <v>158</v>
      </c>
      <c r="B34" s="61" t="s">
        <v>159</v>
      </c>
      <c r="C34" s="61" t="s">
        <v>157</v>
      </c>
      <c r="D34" s="61" t="s">
        <v>164</v>
      </c>
      <c r="E34" s="61" t="s">
        <v>165</v>
      </c>
    </row>
    <row r="35" spans="1:9" x14ac:dyDescent="0.25">
      <c r="A35" s="5">
        <v>1</v>
      </c>
      <c r="B35" s="61" t="s">
        <v>160</v>
      </c>
      <c r="C35" s="5">
        <v>1</v>
      </c>
      <c r="D35" s="87">
        <v>43101</v>
      </c>
      <c r="E35" s="87">
        <v>43101</v>
      </c>
    </row>
    <row r="36" spans="1:9" x14ac:dyDescent="0.25">
      <c r="A36" s="5">
        <v>2</v>
      </c>
      <c r="B36" s="61" t="s">
        <v>161</v>
      </c>
      <c r="C36" s="5">
        <v>2</v>
      </c>
      <c r="D36" s="87">
        <v>43102</v>
      </c>
      <c r="E36" s="87">
        <v>43102</v>
      </c>
    </row>
    <row r="37" spans="1:9" x14ac:dyDescent="0.25">
      <c r="A37" s="5">
        <v>3</v>
      </c>
      <c r="B37" s="61" t="s">
        <v>162</v>
      </c>
      <c r="C37" s="5">
        <v>3</v>
      </c>
      <c r="D37" s="87">
        <v>43103</v>
      </c>
      <c r="E37" s="87">
        <v>43103</v>
      </c>
    </row>
    <row r="38" spans="1:9" x14ac:dyDescent="0.25">
      <c r="A38" s="5">
        <v>4</v>
      </c>
      <c r="B38" s="61" t="s">
        <v>163</v>
      </c>
      <c r="C38" s="5">
        <v>4</v>
      </c>
      <c r="D38" s="87">
        <v>43103</v>
      </c>
      <c r="E38" s="87">
        <v>43103</v>
      </c>
    </row>
    <row r="40" spans="1:9" ht="18.75" x14ac:dyDescent="0.3">
      <c r="A40" s="82" t="s">
        <v>167</v>
      </c>
      <c r="B40" s="82"/>
      <c r="C40" s="82"/>
      <c r="D40" s="82"/>
      <c r="E40" s="82"/>
    </row>
    <row r="41" spans="1:9" x14ac:dyDescent="0.25">
      <c r="A41" s="5" t="s">
        <v>168</v>
      </c>
      <c r="B41" s="61" t="s">
        <v>159</v>
      </c>
      <c r="C41" s="61" t="s">
        <v>119</v>
      </c>
      <c r="D41" s="61" t="s">
        <v>164</v>
      </c>
      <c r="E41" s="61" t="s">
        <v>165</v>
      </c>
    </row>
    <row r="42" spans="1:9" x14ac:dyDescent="0.25">
      <c r="A42" s="5">
        <v>1</v>
      </c>
      <c r="B42" s="61" t="s">
        <v>160</v>
      </c>
      <c r="C42" s="5">
        <v>1</v>
      </c>
      <c r="D42" s="87">
        <v>43101</v>
      </c>
      <c r="E42" s="87">
        <v>43101</v>
      </c>
    </row>
    <row r="43" spans="1:9" x14ac:dyDescent="0.25">
      <c r="A43" s="5">
        <v>2</v>
      </c>
      <c r="B43" s="61" t="s">
        <v>161</v>
      </c>
      <c r="C43" s="5">
        <v>2</v>
      </c>
      <c r="D43" s="87">
        <v>43102</v>
      </c>
      <c r="E43" s="87">
        <v>43102</v>
      </c>
    </row>
    <row r="44" spans="1:9" x14ac:dyDescent="0.25">
      <c r="A44" s="5">
        <v>3</v>
      </c>
      <c r="B44" s="61" t="s">
        <v>162</v>
      </c>
      <c r="C44" s="5">
        <v>3</v>
      </c>
      <c r="D44" s="87">
        <v>43103</v>
      </c>
      <c r="E44" s="87">
        <v>43103</v>
      </c>
    </row>
    <row r="45" spans="1:9" x14ac:dyDescent="0.25">
      <c r="A45" s="5">
        <v>4</v>
      </c>
      <c r="B45" s="61" t="s">
        <v>163</v>
      </c>
      <c r="C45" s="5">
        <v>4</v>
      </c>
      <c r="D45" s="87">
        <v>43103</v>
      </c>
      <c r="E45" s="87">
        <v>43103</v>
      </c>
    </row>
  </sheetData>
  <mergeCells count="11">
    <mergeCell ref="X2:AA2"/>
    <mergeCell ref="A16:F16"/>
    <mergeCell ref="A26:E26"/>
    <mergeCell ref="A33:E33"/>
    <mergeCell ref="A40:E40"/>
    <mergeCell ref="T2:V2"/>
    <mergeCell ref="H10:I10"/>
    <mergeCell ref="A2:F2"/>
    <mergeCell ref="H2:M2"/>
    <mergeCell ref="O2:R2"/>
    <mergeCell ref="A9:E9"/>
  </mergeCells>
  <hyperlinks>
    <hyperlink ref="E4" r:id="rId1" xr:uid="{C3489BAA-5EB6-4C6D-95BF-EE89F29B1361}"/>
    <hyperlink ref="E5" r:id="rId2" xr:uid="{AEAEB1F8-59E8-4357-A1F2-6CF66B5D90E4}"/>
    <hyperlink ref="E6" r:id="rId3" xr:uid="{CCFBE9D9-04C7-462F-B8D4-5BBFD4F55145}"/>
    <hyperlink ref="E7" r:id="rId4" xr:uid="{664FE779-4405-4B36-9620-C2AA1D767E29}"/>
    <hyperlink ref="E18" r:id="rId5" xr:uid="{BC8EF9FC-FC4D-4C73-BB86-18038EF83CA7}"/>
    <hyperlink ref="E19" r:id="rId6" xr:uid="{AEEF4F55-2556-420C-861C-536FBD788CE2}"/>
    <hyperlink ref="E20" r:id="rId7" xr:uid="{A068168A-18E9-4BEF-8930-C4054BB57015}"/>
    <hyperlink ref="E21" r:id="rId8" xr:uid="{F6239E33-BF4C-44C0-AD08-263270F11147}"/>
    <hyperlink ref="E22" r:id="rId9" xr:uid="{0DEF5000-3EF1-4C01-8AE3-1CC8D07C258B}"/>
    <hyperlink ref="E23" r:id="rId10" xr:uid="{A49D9C8A-F83E-492C-89AE-A5181E50A7A5}"/>
    <hyperlink ref="E24" r:id="rId11" xr:uid="{B32C583B-A607-4C23-BDC8-932933FF4157}"/>
  </hyperlinks>
  <pageMargins left="0.7" right="0.7" top="0.75" bottom="0.75" header="0.3" footer="0.3"/>
  <tableParts count="11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Restaurant Menu</vt:lpstr>
      <vt:lpstr>Allergy Profiles</vt:lpstr>
      <vt:lpstr>Curated Menu</vt:lpstr>
      <vt:lpstr>Key</vt:lpstr>
      <vt:lpstr>Buffalo Wild Wings</vt:lpstr>
      <vt:lpstr>Menu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Grahn Cooledge</cp:lastModifiedBy>
  <dcterms:created xsi:type="dcterms:W3CDTF">2017-11-01T22:00:21Z</dcterms:created>
  <dcterms:modified xsi:type="dcterms:W3CDTF">2018-01-07T05:15:12Z</dcterms:modified>
</cp:coreProperties>
</file>